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Ex2.xml" ContentType="application/vnd.ms-office.chartex+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user\Desktop\Excel Projects\eccomarce project\"/>
    </mc:Choice>
  </mc:AlternateContent>
  <xr:revisionPtr revIDLastSave="0" documentId="13_ncr:1_{2B3A24F7-2440-481B-97B8-D7CEEA37097E}" xr6:coauthVersionLast="47" xr6:coauthVersionMax="47" xr10:uidLastSave="{00000000-0000-0000-0000-000000000000}"/>
  <bookViews>
    <workbookView xWindow="-120" yWindow="-120" windowWidth="20730" windowHeight="11160" firstSheet="3" activeTab="6" xr2:uid="{00000000-000D-0000-FFFF-FFFF00000000}"/>
  </bookViews>
  <sheets>
    <sheet name="sales and profit combo chart" sheetId="2" r:id="rId1"/>
    <sheet name="category and profit waterfall" sheetId="3" r:id="rId2"/>
    <sheet name="category and sales pie chart" sheetId="4" r:id="rId3"/>
    <sheet name="top5 sales bar chart" sheetId="5" r:id="rId4"/>
    <sheet name="State sales on map chart" sheetId="6" r:id="rId5"/>
    <sheet name="main" sheetId="1" r:id="rId6"/>
    <sheet name="Dashboard" sheetId="7" r:id="rId7"/>
  </sheets>
  <definedNames>
    <definedName name="_xlchart.v1.0" hidden="1">'category and profit waterfall'!$D$4:$D$7</definedName>
    <definedName name="_xlchart.v1.1" hidden="1">'category and profit waterfall'!$E$3</definedName>
    <definedName name="_xlchart.v1.11" hidden="1">'category and profit waterfall'!$D$4:$D$7</definedName>
    <definedName name="_xlchart.v1.12" hidden="1">'category and profit waterfall'!$E$3</definedName>
    <definedName name="_xlchart.v1.13" hidden="1">'category and profit waterfall'!$E$4:$E$7</definedName>
    <definedName name="_xlchart.v1.2" hidden="1">'category and profit waterfall'!$E$4:$E$7</definedName>
    <definedName name="_xlchart.v5.10" hidden="1">'State sales on map chart'!$E$4:$E$18</definedName>
    <definedName name="_xlchart.v5.14" hidden="1">'State sales on map chart'!$D$3</definedName>
    <definedName name="_xlchart.v5.15" hidden="1">'State sales on map chart'!$D$4:$D$18</definedName>
    <definedName name="_xlchart.v5.16" hidden="1">'State sales on map chart'!$E$3</definedName>
    <definedName name="_xlchart.v5.17" hidden="1">'State sales on map chart'!$E$4:$E$18</definedName>
    <definedName name="_xlchart.v5.3" hidden="1">'State sales on map chart'!$D$3</definedName>
    <definedName name="_xlchart.v5.4" hidden="1">'State sales on map chart'!$D$4:$D$18</definedName>
    <definedName name="_xlchart.v5.5" hidden="1">'State sales on map chart'!$E$3</definedName>
    <definedName name="_xlchart.v5.6" hidden="1">'State sales on map chart'!$E$4:$E$18</definedName>
    <definedName name="_xlchart.v5.7" hidden="1">'State sales on map chart'!$D$3</definedName>
    <definedName name="_xlchart.v5.8" hidden="1">'State sales on map chart'!$D$4:$D$18</definedName>
    <definedName name="_xlchart.v5.9" hidden="1">'State sales on map chart'!$E$3</definedName>
    <definedName name="Slicer_Year">#N/A</definedName>
  </definedNames>
  <calcPr calcId="191029"/>
  <pivotCaches>
    <pivotCache cacheId="4" r:id="rId8"/>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6" l="1"/>
  <c r="D6" i="6"/>
  <c r="D7" i="6"/>
  <c r="D8" i="6"/>
  <c r="D9" i="6"/>
  <c r="D10" i="6"/>
  <c r="D11" i="6"/>
  <c r="D12" i="6"/>
  <c r="D13" i="6"/>
  <c r="D14" i="6"/>
  <c r="D15" i="6"/>
  <c r="D16" i="6"/>
  <c r="D17" i="6"/>
  <c r="D18" i="6"/>
  <c r="D4" i="6"/>
  <c r="D7" i="3"/>
  <c r="D6" i="3"/>
  <c r="D5" i="3"/>
  <c r="D4" i="3"/>
  <c r="E7" i="3"/>
  <c r="E6" i="3"/>
  <c r="E5" i="3"/>
  <c r="E4" i="3"/>
  <c r="E10" i="6"/>
  <c r="E11" i="6"/>
  <c r="E16" i="6"/>
  <c r="E4" i="6"/>
  <c r="E6" i="6"/>
  <c r="E5" i="6"/>
  <c r="E14" i="6"/>
  <c r="E15" i="6"/>
  <c r="E9" i="6"/>
  <c r="E18" i="6"/>
  <c r="E13" i="6"/>
  <c r="E8" i="6"/>
  <c r="E17" i="6"/>
  <c r="E7" i="6"/>
  <c r="E12" i="6"/>
</calcChain>
</file>

<file path=xl/sharedStrings.xml><?xml version="1.0" encoding="utf-8"?>
<sst xmlns="http://schemas.openxmlformats.org/spreadsheetml/2006/main" count="706" uniqueCount="266">
  <si>
    <t>Row ID</t>
  </si>
  <si>
    <t>Order ID</t>
  </si>
  <si>
    <t>Year</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</si>
  <si>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</si>
  <si>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</si>
  <si>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</si>
  <si>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</si>
  <si>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</si>
  <si>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</si>
  <si>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</si>
  <si>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</si>
  <si>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</si>
  <si>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</si>
  <si>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</si>
  <si>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</si>
  <si>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</si>
  <si>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</si>
  <si>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</si>
  <si>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</si>
  <si>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</si>
  <si>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</si>
  <si>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</si>
  <si>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CA-2013-152156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</si>
  <si>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</si>
  <si>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</si>
  <si>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</si>
  <si>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</si>
  <si>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</si>
  <si>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</si>
  <si>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</si>
  <si>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</si>
  <si>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</si>
  <si>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</si>
  <si>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</si>
  <si>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</si>
  <si>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</si>
  <si>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</si>
  <si>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</si>
  <si>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CA-2013-138688</t>
  </si>
  <si>
    <t>DV-13045</t>
  </si>
  <si>
    <t>Darrin Van Huff</t>
  </si>
  <si>
    <t>Corporate</t>
  </si>
  <si>
    <t>Los Angeles</t>
  </si>
  <si>
    <t>California</t>
  </si>
  <si>
    <t>West</t>
  </si>
  <si>
    <t>OFF-LA-10000240</t>
  </si>
  <si>
    <t>Office Supplies</t>
  </si>
  <si>
    <t>Labels</t>
  </si>
  <si>
    <t>Self-Adhesive Address Labels for Typewriters by Universal</t>
  </si>
  <si>
    <t>US-2012-108966</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</si>
  <si>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</si>
  <si>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</si>
  <si>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</si>
  <si>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</si>
  <si>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</si>
  <si>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</si>
  <si>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</si>
  <si>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</si>
  <si>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</si>
  <si>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</si>
  <si>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</si>
  <si>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CA-2011-115812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</si>
  <si>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</si>
  <si>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</si>
  <si>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</si>
  <si>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</si>
  <si>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</si>
  <si>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</si>
  <si>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</si>
  <si>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</si>
  <si>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</si>
  <si>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</si>
  <si>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</si>
  <si>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</si>
  <si>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</si>
  <si>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</si>
  <si>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</si>
  <si>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</si>
  <si>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</si>
  <si>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</si>
  <si>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</si>
  <si>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</si>
  <si>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</si>
  <si>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</si>
  <si>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CA-2014-114412</t>
  </si>
  <si>
    <t>AA-10480</t>
  </si>
  <si>
    <t>Andrew Allen</t>
  </si>
  <si>
    <t>Concord</t>
  </si>
  <si>
    <t>North Carolina</t>
  </si>
  <si>
    <t>OFF-PA-10002365</t>
  </si>
  <si>
    <t>Paper</t>
  </si>
  <si>
    <t>Xerox 1967</t>
  </si>
  <si>
    <t>CA-2013-161389</t>
  </si>
  <si>
    <t>IM-15070</t>
  </si>
  <si>
    <t>Irene Maddox</t>
  </si>
  <si>
    <t>Seattle</t>
  </si>
  <si>
    <t>Washington</t>
  </si>
  <si>
    <t>OFF-BI-10003656</t>
  </si>
  <si>
    <t>Fellowes PB200 Plastic Comb Binding Machine</t>
  </si>
  <si>
    <t>US-2012-118983</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</si>
  <si>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</si>
  <si>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</si>
  <si>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</si>
  <si>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</si>
  <si>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</si>
  <si>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</si>
  <si>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</si>
  <si>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</si>
  <si>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</si>
  <si>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</si>
  <si>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CA-2011-105893</t>
  </si>
  <si>
    <t>PK-19075</t>
  </si>
  <si>
    <t>Pete Kriz</t>
  </si>
  <si>
    <t>Madison</t>
  </si>
  <si>
    <t>Wisconsin</t>
  </si>
  <si>
    <t>OFF-ST-10004186</t>
  </si>
  <si>
    <t>Stur-D-Stor Shelving, Vertical 5-Shelf: 72"H x 36"W x 18 1/2"D</t>
  </si>
  <si>
    <t>CA-2011-167164</t>
  </si>
  <si>
    <t>AG-10270</t>
  </si>
  <si>
    <t>Alejandro Grove</t>
  </si>
  <si>
    <t>West Jordan</t>
  </si>
  <si>
    <t>Utah</t>
  </si>
  <si>
    <t>OFF-ST-10000107</t>
  </si>
  <si>
    <t>Fellowes Super Stor/Drawer</t>
  </si>
  <si>
    <t>CA-2011-143336</t>
  </si>
  <si>
    <t>ZD-21925</t>
  </si>
  <si>
    <t>Zuschuss Donatelli</t>
  </si>
  <si>
    <t>San Francisco</t>
  </si>
  <si>
    <t>OFF-AR-10003056</t>
  </si>
  <si>
    <t>Newell 341</t>
  </si>
  <si>
    <t>TEC-PH-10001949</t>
  </si>
  <si>
    <t>Cisco SPA 501G IP Phone</t>
  </si>
  <si>
    <t>OFF-BI-10002215</t>
  </si>
  <si>
    <t>Wilson Jones Hanging View Binder, White, 1"</t>
  </si>
  <si>
    <t>CA-2013-137330</t>
  </si>
  <si>
    <t>KB-16585</t>
  </si>
  <si>
    <t>Ken Black</t>
  </si>
  <si>
    <t>Fremont</t>
  </si>
  <si>
    <t>Nebraska</t>
  </si>
  <si>
    <t>OFF-AR-10000246</t>
  </si>
  <si>
    <t>Newell 318</t>
  </si>
  <si>
    <t>OFF-AP-10001492</t>
  </si>
  <si>
    <t>Acco Six-Outlet Power Strip, 4' Cord Length</t>
  </si>
  <si>
    <t>US-2014-156909</t>
  </si>
  <si>
    <t>SF-20065</t>
  </si>
  <si>
    <t>Sandra Flanagan</t>
  </si>
  <si>
    <t>Philadelphia</t>
  </si>
  <si>
    <t>Pennsylvania</t>
  </si>
  <si>
    <t>East</t>
  </si>
  <si>
    <t>FUR-CH-10002774</t>
  </si>
  <si>
    <t>Global Deluxe Stacking Chair, Gray</t>
  </si>
  <si>
    <t>CA-2012-106320</t>
  </si>
  <si>
    <t>EB-13870</t>
  </si>
  <si>
    <t>Emily Burns</t>
  </si>
  <si>
    <t>Orem</t>
  </si>
  <si>
    <t>CA-2013-121755</t>
  </si>
  <si>
    <t>EH-13945</t>
  </si>
  <si>
    <t>Eric Hoffmann</t>
  </si>
  <si>
    <t>OFF-BI-10001634</t>
  </si>
  <si>
    <t>Wilson Jones Active Use Binders</t>
  </si>
  <si>
    <t>TEC-AC-10003027</t>
  </si>
  <si>
    <t>Accessories</t>
  </si>
  <si>
    <t>Imation 8GB Mini TravelDrive USB 2.0 Flash Drive</t>
  </si>
  <si>
    <t>US-2012-150630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</si>
  <si>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</si>
  <si>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</si>
  <si>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</si>
  <si>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</si>
  <si>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</si>
  <si>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</si>
  <si>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</si>
  <si>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</si>
  <si>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</si>
  <si>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</si>
  <si>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</si>
  <si>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</si>
  <si>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</si>
  <si>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</si>
  <si>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</si>
  <si>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</si>
  <si>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</si>
  <si>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CA-2014-107727</t>
  </si>
  <si>
    <t>MA-17560</t>
  </si>
  <si>
    <t>Matt Abelman</t>
  </si>
  <si>
    <t>Houston</t>
  </si>
  <si>
    <t>OFF-PA-10000249</t>
  </si>
  <si>
    <t>Staples</t>
  </si>
  <si>
    <t>CA-2013-117590</t>
  </si>
  <si>
    <t>First Class</t>
  </si>
  <si>
    <t>GH-14485</t>
  </si>
  <si>
    <t>Gene Hale</t>
  </si>
  <si>
    <t>Richardson</t>
  </si>
  <si>
    <t>TEC-PH-10004977</t>
  </si>
  <si>
    <t>GE 30524EE4</t>
  </si>
  <si>
    <t>FUR-FU-10003664</t>
  </si>
  <si>
    <t>Electrix Architect's Clamp-On Swing Arm Lamp, Black</t>
  </si>
  <si>
    <t>CA-2012-117415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</si>
  <si>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</si>
  <si>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</si>
  <si>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</si>
  <si>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</si>
  <si>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</si>
  <si>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</si>
  <si>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</si>
  <si>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</si>
  <si>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</si>
  <si>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</si>
  <si>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CA-2014-120999</t>
  </si>
  <si>
    <t>LC-16930</t>
  </si>
  <si>
    <t>Linda Cazamias</t>
  </si>
  <si>
    <t>Naperville</t>
  </si>
  <si>
    <t>Illinois</t>
  </si>
  <si>
    <t>TEC-PH-10004093</t>
  </si>
  <si>
    <t>Panasonic Kx-TS550</t>
  </si>
  <si>
    <t>CA-2013-101343</t>
  </si>
  <si>
    <t>RA-19885</t>
  </si>
  <si>
    <t>Ruben Ausman</t>
  </si>
  <si>
    <t>OFF-ST-10003479</t>
  </si>
  <si>
    <t>Eldon Base for stackable storage shelf, platinum</t>
  </si>
  <si>
    <t>CA-2014-139619</t>
  </si>
  <si>
    <t>ES-14080</t>
  </si>
  <si>
    <t>Erin Smith</t>
  </si>
  <si>
    <t>Melbourne</t>
  </si>
  <si>
    <t>OFF-ST-10003282</t>
  </si>
  <si>
    <t>Advantus 10-Drawer Portable Organizer, Chrome Metal Frame, Smoke Drawers</t>
  </si>
  <si>
    <t>CA-2013-118255</t>
  </si>
  <si>
    <t>ON-18715</t>
  </si>
  <si>
    <t>Odella Nelson</t>
  </si>
  <si>
    <t>Eagan</t>
  </si>
  <si>
    <t>Minnesota</t>
  </si>
  <si>
    <t>TEC-AC-10000171</t>
  </si>
  <si>
    <t>Verbatim 25 GB 6x Blu-ray Single Layer Recordable Disc, 25/Pack</t>
  </si>
  <si>
    <t>OFF-BI-10003291</t>
  </si>
  <si>
    <t>Wilson Jones Leather-Like Binders with DublLock Round Rings</t>
  </si>
  <si>
    <t>CA-2011-146703</t>
  </si>
  <si>
    <t>PO-18865</t>
  </si>
  <si>
    <t>Patrick O'Donnell</t>
  </si>
  <si>
    <t>Westland</t>
  </si>
  <si>
    <t>Michigan</t>
  </si>
  <si>
    <t>OFF-ST-10001713</t>
  </si>
  <si>
    <t>Gould Plastics 9-Pocket Panel Bin, 18-3/8w x 5-1/4d x 20-1/2h, Black</t>
  </si>
  <si>
    <t>CA-2013-169194</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</si>
  <si>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</si>
  <si>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</si>
  <si>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</si>
  <si>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</si>
  <si>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</si>
  <si>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</si>
  <si>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</si>
  <si>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</si>
  <si>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Row Labels</t>
  </si>
  <si>
    <t>Grand Total</t>
  </si>
  <si>
    <t>May</t>
  </si>
  <si>
    <t>Jun</t>
  </si>
  <si>
    <t>Aug</t>
  </si>
  <si>
    <t>Oct</t>
  </si>
  <si>
    <t>Nov</t>
  </si>
  <si>
    <t>Sep</t>
  </si>
  <si>
    <t>Dec</t>
  </si>
  <si>
    <t>Jan</t>
  </si>
  <si>
    <t>Mar</t>
  </si>
  <si>
    <t>Jul</t>
  </si>
  <si>
    <t>Apr</t>
  </si>
  <si>
    <t>Sum of Sales</t>
  </si>
  <si>
    <t>Sum of Profit</t>
  </si>
  <si>
    <t>E-commarce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</si>
</sst>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quot;K&quot;"/>
    <numFmt numFmtId="165" formatCode="&quot;$&quot;\ 0.00&quot;K&quot;"/>
  </numFmts>
  <fonts count="6" x14ac:knownFonts="1">
    <font>
      <sz val="11"/>
      <color theme="1"/>
      <name val="Calibri"/>
      <family val="2"/>
      <scheme val="minor"/>
    </font>
    <font>
      <sz val="12"/>
      <color theme="0"/>
      <name val="Calibri"/>
      <family val="2"/>
      <scheme val="minor"/>
    </font>
    <font>
      <b/>
      <sz val="11"/>
      <color theme="1"/>
      <name val="Calibri"/>
      <family val="2"/>
      <scheme val="minor"/>
    </font>
    <font>
      <sz val="11"/>
      <color theme="0"/>
      <name val="Calibri"/>
      <family val="2"/>
      <scheme val="minor"/>
    </font>
    <font>
      <sz val="11"/>
      <color theme="1" tint="0.34998626667073579"/>
      <name val="Calibri"/>
      <family val="2"/>
      <scheme val="minor"/>
    </font>
    <font>
      <sz val="24"/>
      <color theme="0"/>
      <name val="Calibri"/>
      <family val="2"/>
      <scheme val="minor"/>
    </font>
  </fonts>
  <fills count="8">
    <fill>
      <patternFill patternType="none"/>
    </fill>
    <fill>
      <patternFill patternType="gray125"/>
    </fill>
    <fill>
      <patternFill patternType="solid">
        <fgColor rgb="FF5B9BD5"/>
        <bgColor indexed="64"/>
      </patternFill>
    </fill>
    <fill>
      <patternFill patternType="solid">
        <fgColor rgb="FFDEEAF6"/>
        <bgColor indexed="64"/>
      </patternFill>
    </fill>
    <fill>
      <patternFill patternType="solid">
        <fgColor theme="7" tint="0.39997558519241921"/>
        <bgColor indexed="64"/>
      </patternFill>
    </fill>
    <fill>
      <patternFill patternType="solid">
        <fgColor rgb="FFFFFF00"/>
        <bgColor indexed="64"/>
      </patternFill>
    </fill>
    <fill>
      <patternFill patternType="solid">
        <fgColor theme="2" tint="-0.89999084444715716"/>
        <bgColor indexed="64"/>
      </patternFill>
    </fill>
    <fill>
      <patternFill patternType="solid">
        <fgColor theme="6" tint="-0.499984740745262"/>
        <bgColor indexed="64"/>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8">
    <xf numFmtId="0" fontId="0" fillId="0" borderId="0" xfId="0"/>
    <xf numFmtId="0" fontId="0" fillId="3" borderId="1" xfId="0" applyFill="1" applyBorder="1" applyAlignment="1">
      <alignment horizontal="right" wrapText="1"/>
    </xf>
    <xf numFmtId="0" fontId="0" fillId="3" borderId="1" xfId="0" applyFill="1" applyBorder="1" applyAlignment="1">
      <alignment wrapText="1"/>
    </xf>
    <xf numFmtId="14" fontId="0" fillId="3" borderId="1" xfId="0" applyNumberFormat="1" applyFill="1" applyBorder="1" applyAlignment="1">
      <alignment horizontal="right" wrapText="1"/>
    </xf>
    <xf numFmtId="0" fontId="0" fillId="3" borderId="2" xfId="0" applyFill="1" applyBorder="1" applyAlignment="1">
      <alignment horizontal="right" wrapText="1"/>
    </xf>
    <xf numFmtId="0" fontId="0" fillId="3" borderId="3" xfId="0" applyFill="1" applyBorder="1" applyAlignment="1">
      <alignment horizontal="right" wrapText="1"/>
    </xf>
    <xf numFmtId="0" fontId="1" fillId="2" borderId="4" xfId="0" applyFont="1" applyFill="1" applyBorder="1" applyAlignment="1">
      <alignment wrapText="1"/>
    </xf>
    <xf numFmtId="0" fontId="1" fillId="2" borderId="5" xfId="0" applyFont="1" applyFill="1" applyBorder="1" applyAlignment="1">
      <alignment wrapText="1"/>
    </xf>
    <xf numFmtId="0" fontId="1" fillId="2" borderId="6" xfId="0" applyFont="1" applyFill="1" applyBorder="1" applyAlignment="1">
      <alignment wrapText="1"/>
    </xf>
    <xf numFmtId="0" fontId="0" fillId="3" borderId="7" xfId="0" applyFill="1" applyBorder="1" applyAlignment="1">
      <alignment horizontal="right" wrapText="1"/>
    </xf>
    <xf numFmtId="0" fontId="0" fillId="3" borderId="8" xfId="0" applyFill="1" applyBorder="1" applyAlignment="1">
      <alignment wrapText="1"/>
    </xf>
    <xf numFmtId="0" fontId="0" fillId="3" borderId="8" xfId="0" applyFill="1" applyBorder="1" applyAlignment="1">
      <alignment horizontal="right" wrapText="1"/>
    </xf>
    <xf numFmtId="14" fontId="0" fillId="3" borderId="8" xfId="0" applyNumberFormat="1" applyFill="1" applyBorder="1" applyAlignment="1">
      <alignment horizontal="right" wrapText="1"/>
    </xf>
    <xf numFmtId="0" fontId="0" fillId="3" borderId="9" xfId="0" applyFill="1" applyBorder="1" applyAlignment="1">
      <alignment horizontal="right"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0" fontId="0" fillId="0" borderId="0" xfId="0"/>
    <xf numFmtId="2" fontId="0" fillId="0" borderId="0" xfId="0" applyNumberFormat="1"/>
    <xf numFmtId="164" fontId="0" fillId="0" borderId="0" xfId="0" applyNumberFormat="1"/>
    <xf numFmtId="165" fontId="0" fillId="0" borderId="0" xfId="0" applyNumberFormat="1"/>
    <xf numFmtId="0" fontId="0" fillId="4" borderId="0" xfId="0" applyFont="1" applyFill="1"/>
    <xf numFmtId="10" fontId="0" fillId="0" borderId="0" xfId="0" applyNumberFormat="1"/>
    <xf numFmtId="0" fontId="2" fillId="5" borderId="0" xfId="0" applyFont="1" applyFill="1"/>
    <xf numFmtId="0" fontId="4" fillId="0" borderId="0" xfId="0" applyFont="1"/>
    <xf numFmtId="0" fontId="4" fillId="6" borderId="0" xfId="0" applyFont="1" applyFill="1"/>
    <xf numFmtId="0" fontId="5" fillId="7" borderId="0" xfId="0" applyFont="1" applyFill="1" applyAlignment="1">
      <alignment horizontal="center" vertical="center"/>
    </xf>
    <xf numFmtId="0" fontId="3" fillId="7" borderId="0" xfId="0" applyFont="1" applyFill="1" applyAlignment="1">
      <alignment horizontal="center" vertical="center"/>
    </xf>
  </cellXfs>
  <cellStyles count="1">
    <cellStyle name="Normal" xfId="0" builtinId="0"/>
  </cellStyles>
  <dxfs count="50">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numFmt numFmtId="165" formatCode="&quot;$&quot;\ 0.00&quot;K&quot;"/>
    </dxf>
    <dxf>
      <fill>
        <patternFill patternType="solid">
          <fgColor indexed="64"/>
          <bgColor rgb="FFDEEAF6"/>
        </patternFill>
      </fill>
      <alignment horizontal="right"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ill>
        <patternFill patternType="solid">
          <fgColor indexed="64"/>
          <bgColor rgb="FFDEEAF6"/>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EEAF6"/>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EEAF6"/>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EEAF6"/>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EEAF6"/>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EEAF6"/>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EEAF6"/>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EEAF6"/>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EEAF6"/>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EEAF6"/>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EEAF6"/>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EEAF6"/>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EEAF6"/>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EEAF6"/>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EEAF6"/>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EEAF6"/>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19" formatCode="m/d/yyyy"/>
      <fill>
        <patternFill patternType="solid">
          <fgColor indexed="64"/>
          <bgColor rgb="FFDEEAF6"/>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19" formatCode="m/d/yyyy"/>
      <fill>
        <patternFill patternType="solid">
          <fgColor indexed="64"/>
          <bgColor rgb="FFDEEAF6"/>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EEAF6"/>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EEAF6"/>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ill>
        <patternFill patternType="solid">
          <fgColor indexed="64"/>
          <bgColor rgb="FFDEEAF6"/>
        </patternFill>
      </fill>
      <alignment horizontal="right"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ill>
        <patternFill patternType="solid">
          <fgColor indexed="64"/>
          <bgColor rgb="FFDEEAF6"/>
        </patternFill>
      </fill>
      <alignment horizontal="right" vertical="bottom" textRotation="0" wrapText="1" indent="0" justifyLastLine="0" shrinkToFit="0" readingOrder="0"/>
    </dxf>
    <dxf>
      <border outline="0">
        <bottom style="medium">
          <color rgb="FFCCCCCC"/>
        </bottom>
      </border>
    </dxf>
    <dxf>
      <font>
        <b val="0"/>
        <i val="0"/>
        <strike val="0"/>
        <condense val="0"/>
        <extend val="0"/>
        <outline val="0"/>
        <shadow val="0"/>
        <u val="none"/>
        <vertAlign val="baseline"/>
        <sz val="12"/>
        <color theme="0"/>
        <name val="Calibri"/>
        <family val="2"/>
        <scheme val="minor"/>
      </font>
      <fill>
        <patternFill patternType="solid">
          <fgColor indexed="64"/>
          <bgColor rgb="FF5B9BD5"/>
        </patternFill>
      </fill>
      <alignment horizontal="general" vertical="bottom" textRotation="0" wrapText="1" indent="0" justifyLastLine="0" shrinkToFit="0" readingOrder="0"/>
      <border diagonalUp="0" diagonalDown="0" outline="0">
        <left style="medium">
          <color rgb="FFCCCCCC"/>
        </left>
        <right style="medium">
          <color rgb="FFCCCCCC"/>
        </right>
        <top/>
        <bottom/>
      </border>
    </dxf>
    <dxf>
      <numFmt numFmtId="165" formatCode="&quot;$&quot;\ 0.00&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[ecommarce-dashboard.xlsx]sales and profit combo chart!PivotTable1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and Profit -combo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'sales and profit combo chart'!$C$3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'sales and profit combo chart'!$A$4:$A$15</c:f>
              <c:strCache>
                <c:ptCount val="11"/>
                <c:pt idx="0">
                  <c:v>Jan</c:v>
                </c:pt>
                <c:pt idx="1">
                  <c:v>Mar</c:v>
                </c:pt>
                <c:pt idx="2">
                  <c:v>Apr</c:v>
                </c:pt>
                <c:pt idx="3">
                  <c:v>May</c:v>
                </c:pt>
                <c:pt idx="4">
                  <c:v>Jun</c:v>
                </c:pt>
                <c:pt idx="5">
                  <c:v>Jul</c:v>
                </c:pt>
                <c:pt idx="6">
                  <c:v>Aug</c:v>
                </c:pt>
                <c:pt idx="7">
                  <c:v>Sep</c:v>
                </c:pt>
                <c:pt idx="8">
                  <c:v>Oct</c:v>
                </c:pt>
                <c:pt idx="9">
                  <c:v>Nov</c:v>
                </c:pt>
                <c:pt idx="10">
                  <c:v>Dec</c:v>
                </c:pt>
              </c:strCache>
            </c:strRef>
          </c:cat>
          <c:val>
            <c:numRef>
              <c:f>'sales and profit combo chart'!$C$4:$C$15</c:f>
              <c:numCache>
                <c:formatCode>"$"\ 0.00"K"</c:formatCode>
                <c:ptCount val="11"/>
                <c:pt idx="0">
                  <c:v>15.996500000000001</c:v>
                </c:pt>
                <c:pt idx="1">
                  <c:v>27.977600000000002</c:v>
                </c:pt>
                <c:pt idx="2">
                  <c:v>5.4432</c:v>
                </c:pt>
                <c:pt idx="3">
                  <c:v>9.99</c:v>
                </c:pt>
                <c:pt idx="4">
                  <c:v>318.69409999999999</c:v>
                </c:pt>
                <c:pt idx="5">
                  <c:v>2.8744000000000001</c:v>
                </c:pt>
                <c:pt idx="6">
                  <c:v>25.877400000000002</c:v>
                </c:pt>
                <c:pt idx="7">
                  <c:v>-1381.5556999999999</c:v>
                </c:pt>
                <c:pt idx="8">
                  <c:v>-362.08940000000001</c:v>
                </c:pt>
                <c:pt idx="9">
                  <c:v>147.13919999999996</c:v>
                </c:pt>
                <c:pt idx="10">
                  <c:v>143.89889999999997</c:v>
                </c:pt>
              </c:numCache>
            </c:numRef>
          </c:val>
          <c:extLst>
            <c:ext xmlns:c16="http://schemas.microsoft.com/office/drawing/2014/chart" uri="{C3380CC4-5D6E-409C-BE32-E72D297353CC}">
              <c16:uniqueId val="{00000000-E967-42D9-BBE9-A1D59B88D679}"/>
            </c:ext>
          </c:extLst>
        </c:ser>
        <c:dLbls>
          <c:showLegendKey val="0"/>
          <c:showVal val="0"/>
          <c:showCatName val="0"/>
          <c:showSerName val="0"/>
          <c:showPercent val="0"/>
          <c:showBubbleSize val="0"/>
        </c:dLbls>
        <c:axId val="1964298096"/>
        <c:axId val="1964296016"/>
      </c:areaChart>
      <c:barChart>
        <c:barDir val="col"/>
        <c:grouping val="clustered"/>
        <c:varyColors val="0"/>
        <c:ser>
          <c:idx val="0"/>
          <c:order val="0"/>
          <c:tx>
            <c:strRef>
              <c:f>'sales and profit combo chart'!$B$3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and profit combo chart'!$A$4:$A$15</c:f>
              <c:strCache>
                <c:ptCount val="11"/>
                <c:pt idx="0">
                  <c:v>Jan</c:v>
                </c:pt>
                <c:pt idx="1">
                  <c:v>Mar</c:v>
                </c:pt>
                <c:pt idx="2">
                  <c:v>Apr</c:v>
                </c:pt>
                <c:pt idx="3">
                  <c:v>May</c:v>
                </c:pt>
                <c:pt idx="4">
                  <c:v>Jun</c:v>
                </c:pt>
                <c:pt idx="5">
                  <c:v>Jul</c:v>
                </c:pt>
                <c:pt idx="6">
                  <c:v>Aug</c:v>
                </c:pt>
                <c:pt idx="7">
                  <c:v>Sep</c:v>
                </c:pt>
                <c:pt idx="8">
                  <c:v>Oct</c:v>
                </c:pt>
                <c:pt idx="9">
                  <c:v>Nov</c:v>
                </c:pt>
                <c:pt idx="10">
                  <c:v>Dec</c:v>
                </c:pt>
              </c:strCache>
            </c:strRef>
          </c:cat>
          <c:val>
            <c:numRef>
              <c:f>'sales and profit combo chart'!$B$4:$B$15</c:f>
              <c:numCache>
                <c:formatCode>"$"\ 0.00"K"</c:formatCode>
                <c:ptCount val="11"/>
                <c:pt idx="0">
                  <c:v>102.21799999999999</c:v>
                </c:pt>
                <c:pt idx="1">
                  <c:v>63.44</c:v>
                </c:pt>
                <c:pt idx="2">
                  <c:v>15.552</c:v>
                </c:pt>
                <c:pt idx="3">
                  <c:v>55.5</c:v>
                </c:pt>
                <c:pt idx="4">
                  <c:v>3795.7240000000002</c:v>
                </c:pt>
                <c:pt idx="5">
                  <c:v>149.25200000000001</c:v>
                </c:pt>
                <c:pt idx="6">
                  <c:v>244.76</c:v>
                </c:pt>
                <c:pt idx="7">
                  <c:v>4616.848</c:v>
                </c:pt>
                <c:pt idx="8">
                  <c:v>1221.3775000000001</c:v>
                </c:pt>
                <c:pt idx="9">
                  <c:v>1731.134</c:v>
                </c:pt>
                <c:pt idx="10">
                  <c:v>3005.1932000000002</c:v>
                </c:pt>
              </c:numCache>
            </c:numRef>
          </c:val>
          <c:extLst>
            <c:ext xmlns:c16="http://schemas.microsoft.com/office/drawing/2014/chart" uri="{C3380CC4-5D6E-409C-BE32-E72D297353CC}">
              <c16:uniqueId val="{00000001-E967-42D9-BBE9-A1D59B88D679}"/>
            </c:ext>
          </c:extLst>
        </c:ser>
        <c:dLbls>
          <c:showLegendKey val="0"/>
          <c:showVal val="0"/>
          <c:showCatName val="0"/>
          <c:showSerName val="0"/>
          <c:showPercent val="0"/>
          <c:showBubbleSize val="0"/>
        </c:dLbls>
        <c:gapWidth val="219"/>
        <c:axId val="1964295600"/>
        <c:axId val="1964300592"/>
      </c:barChart>
      <c:catAx>
        <c:axId val="19642956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4300592"/>
        <c:crosses val="autoZero"/>
        <c:auto val="1"/>
        <c:lblAlgn val="ctr"/>
        <c:lblOffset val="100"/>
        <c:noMultiLvlLbl val="0"/>
      </c:catAx>
      <c:valAx>
        <c:axId val="1964300592"/>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4295600"/>
        <c:crosses val="autoZero"/>
        <c:crossBetween val="between"/>
      </c:valAx>
      <c:valAx>
        <c:axId val="1964296016"/>
        <c:scaling>
          <c:orientation val="minMax"/>
        </c:scaling>
        <c:delete val="0"/>
        <c:axPos val="r"/>
        <c:numFmt formatCode="&quot;$&quot;\ 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4298096"/>
        <c:crosses val="max"/>
        <c:crossBetween val="between"/>
      </c:valAx>
      <c:catAx>
        <c:axId val="1964298096"/>
        <c:scaling>
          <c:orientation val="minMax"/>
        </c:scaling>
        <c:delete val="1"/>
        <c:axPos val="b"/>
        <c:numFmt formatCode="General" sourceLinked="1"/>
        <c:majorTickMark val="none"/>
        <c:minorTickMark val="none"/>
        <c:tickLblPos val="nextTo"/>
        <c:crossAx val="196429601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[ecommarce-dashboard.xlsx]category and sales pie chart!PivotTable1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 based on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'category and sales pie chart'!$B$3</c:f>
              <c:strCache>
                <c:ptCount val="1"/>
                <c:pt idx="0">
                  <c:v>Total</c:v>
                </c:pt>
              </c:strCache>
            </c:strRef>
          </c:tx>
          <c:explosion val="2"/>
          <c:dPt>
            <c:idx val="0"/>
            <c:bubble3D val="0"/>
            <c:explosion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640-4CD1-A7A7-B0940886627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640-4CD1-A7A7-B0940886627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640-4CD1-A7A7-B094088662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'category and sales pie chart'!$A$4:$A$7</c:f>
              <c:strCache>
                <c:ptCount val="3"/>
                <c:pt idx="0">
                  <c:v>Furniture</c:v>
                </c:pt>
                <c:pt idx="1">
                  <c:v>Office Supplies</c:v>
                </c:pt>
                <c:pt idx="2">
                  <c:v>Technology</c:v>
                </c:pt>
              </c:strCache>
            </c:strRef>
          </c:cat>
          <c:val>
            <c:numRef>
              <c:f>'category and sales pie chart'!$B$4:$B$7</c:f>
              <c:numCache>
                <c:formatCode>0.00%</c:formatCode>
                <c:ptCount val="3"/>
                <c:pt idx="0">
                  <c:v>0.5976622543137744</c:v>
                </c:pt>
                <c:pt idx="1">
                  <c:v>0.14560243912293652</c:v>
                </c:pt>
                <c:pt idx="2">
                  <c:v>0.25673530656328902</c:v>
                </c:pt>
              </c:numCache>
            </c:numRef>
          </c:val>
          <c:extLst>
            <c:ext xmlns:c16="http://schemas.microsoft.com/office/drawing/2014/chart" uri="{C3380CC4-5D6E-409C-BE32-E72D297353CC}">
              <c16:uniqueId val="{00000000-B18E-4EE0-B4BD-FB8424FE02F0}"/>
            </c:ext>
          </c:extLst>
        </c:ser>
        <c:dLbls>
          <c:showLegendKey val="0"/>
          <c:showVal val="1"/>
          <c:showCatName val="0"/>
          <c:showSerName val="0"/>
          <c:showPercent val="0"/>
          <c:showBubbleSize val="0"/>
          <c:showLeaderLines val="1"/>
        </c:dLbls>
        <c:firstSliceAng val="0"/>
        <c:holeSize val="5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[ecommarce-dashboard.xlsx]top5 sales bar chart!PivotTable2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Sub-category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pattFill prst="pct75">
            <a:fgClr>
              <a:schemeClr val="accent1"/>
            </a:fgClr>
            <a:bgClr>
              <a:schemeClr val="bg1"/>
            </a:bgClr>
          </a:patt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sales bar chart'!$B$3</c:f>
              <c:strCache>
                <c:ptCount val="1"/>
                <c:pt idx="0">
                  <c:v>Total</c:v>
                </c:pt>
              </c:strCache>
            </c:strRef>
          </c:tx>
          <c:spPr>
            <a:pattFill prst="pct75">
              <a:fgClr>
                <a:schemeClr val="accent1"/>
              </a:fgClr>
              <a:bgClr>
                <a:schemeClr val="bg1"/>
              </a:bgClr>
            </a:pattFill>
            <a:ln w="9525" cap="flat" cmpd="sng" algn="ctr">
              <a:solidFill>
                <a:schemeClr val="accent1"/>
              </a:solidFill>
              <a:miter lim="800000"/>
            </a:ln>
            <a:effectLst>
              <a:glow rad="63500">
                <a:schemeClr val="accent1">
                  <a:satMod val="175000"/>
                  <a:alpha val="25000"/>
                </a:schemeClr>
              </a:glow>
            </a:effectLst>
          </c:spPr>
          <c:invertIfNegative val="0"/>
          <c:cat>
            <c:strRef>
              <c:f>'top5 sales bar chart'!$A$4:$A$9</c:f>
              <c:strCache>
                <c:ptCount val="5"/>
                <c:pt idx="0">
                  <c:v>Bookcases</c:v>
                </c:pt>
                <c:pt idx="1">
                  <c:v>Tables</c:v>
                </c:pt>
                <c:pt idx="2">
                  <c:v>Phones</c:v>
                </c:pt>
                <c:pt idx="3">
                  <c:v>Storage</c:v>
                </c:pt>
                <c:pt idx="4">
                  <c:v>Chairs</c:v>
                </c:pt>
              </c:strCache>
            </c:strRef>
          </c:cat>
          <c:val>
            <c:numRef>
              <c:f>'top5 sales bar chart'!$B$4:$B$9</c:f>
              <c:numCache>
                <c:formatCode>General</c:formatCode>
                <c:ptCount val="5"/>
                <c:pt idx="0">
                  <c:v>3877.7891999999997</c:v>
                </c:pt>
                <c:pt idx="1">
                  <c:v>3708.3915000000002</c:v>
                </c:pt>
                <c:pt idx="2">
                  <c:v>3669.7360000000008</c:v>
                </c:pt>
                <c:pt idx="3">
                  <c:v>1129.204</c:v>
                </c:pt>
                <c:pt idx="4">
                  <c:v>1015.37</c:v>
                </c:pt>
              </c:numCache>
            </c:numRef>
          </c:val>
          <c:extLst>
            <c:ext xmlns:c16="http://schemas.microsoft.com/office/drawing/2014/chart" uri="{C3380CC4-5D6E-409C-BE32-E72D297353CC}">
              <c16:uniqueId val="{00000000-EBF2-4A98-82F1-728C31ECB7B7}"/>
            </c:ext>
          </c:extLst>
        </c:ser>
        <c:dLbls>
          <c:showLegendKey val="0"/>
          <c:showVal val="0"/>
          <c:showCatName val="0"/>
          <c:showSerName val="0"/>
          <c:showPercent val="0"/>
          <c:showBubbleSize val="0"/>
        </c:dLbls>
        <c:gapWidth val="182"/>
        <c:overlap val="-50"/>
        <c:axId val="2115640687"/>
        <c:axId val="2115641103"/>
      </c:barChart>
      <c:catAx>
        <c:axId val="211564068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5641103"/>
        <c:crosses val="autoZero"/>
        <c:auto val="1"/>
        <c:lblAlgn val="ctr"/>
        <c:lblOffset val="100"/>
        <c:noMultiLvlLbl val="0"/>
      </c:catAx>
      <c:valAx>
        <c:axId val="211564110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564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[ecommarce-dashboard.xlsx]sales and profit combo chart!PivotTable1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and Profit -combo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'sales and profit combo chart'!$C$3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'sales and profit combo chart'!$A$4:$A$15</c:f>
              <c:strCache>
                <c:ptCount val="11"/>
                <c:pt idx="0">
                  <c:v>Jan</c:v>
                </c:pt>
                <c:pt idx="1">
                  <c:v>Mar</c:v>
                </c:pt>
                <c:pt idx="2">
                  <c:v>Apr</c:v>
                </c:pt>
                <c:pt idx="3">
                  <c:v>May</c:v>
                </c:pt>
                <c:pt idx="4">
                  <c:v>Jun</c:v>
                </c:pt>
                <c:pt idx="5">
                  <c:v>Jul</c:v>
                </c:pt>
                <c:pt idx="6">
                  <c:v>Aug</c:v>
                </c:pt>
                <c:pt idx="7">
                  <c:v>Sep</c:v>
                </c:pt>
                <c:pt idx="8">
                  <c:v>Oct</c:v>
                </c:pt>
                <c:pt idx="9">
                  <c:v>Nov</c:v>
                </c:pt>
                <c:pt idx="10">
                  <c:v>Dec</c:v>
                </c:pt>
              </c:strCache>
            </c:strRef>
          </c:cat>
          <c:val>
            <c:numRef>
              <c:f>'sales and profit combo chart'!$C$4:$C$15</c:f>
              <c:numCache>
                <c:formatCode>"$"\ 0.00"K"</c:formatCode>
                <c:ptCount val="11"/>
                <c:pt idx="0">
                  <c:v>15.996500000000001</c:v>
                </c:pt>
                <c:pt idx="1">
                  <c:v>27.977600000000002</c:v>
                </c:pt>
                <c:pt idx="2">
                  <c:v>5.4432</c:v>
                </c:pt>
                <c:pt idx="3">
                  <c:v>9.99</c:v>
                </c:pt>
                <c:pt idx="4">
                  <c:v>318.69409999999999</c:v>
                </c:pt>
                <c:pt idx="5">
                  <c:v>2.8744000000000001</c:v>
                </c:pt>
                <c:pt idx="6">
                  <c:v>25.877400000000002</c:v>
                </c:pt>
                <c:pt idx="7">
                  <c:v>-1381.5556999999999</c:v>
                </c:pt>
                <c:pt idx="8">
                  <c:v>-362.08940000000001</c:v>
                </c:pt>
                <c:pt idx="9">
                  <c:v>147.13919999999996</c:v>
                </c:pt>
                <c:pt idx="10">
                  <c:v>143.89889999999997</c:v>
                </c:pt>
              </c:numCache>
            </c:numRef>
          </c:val>
          <c:extLst>
            <c:ext xmlns:c16="http://schemas.microsoft.com/office/drawing/2014/chart" uri="{C3380CC4-5D6E-409C-BE32-E72D297353CC}">
              <c16:uniqueId val="{00000000-90E5-4901-9856-6B6116217E63}"/>
            </c:ext>
          </c:extLst>
        </c:ser>
        <c:dLbls>
          <c:showLegendKey val="0"/>
          <c:showVal val="0"/>
          <c:showCatName val="0"/>
          <c:showSerName val="0"/>
          <c:showPercent val="0"/>
          <c:showBubbleSize val="0"/>
        </c:dLbls>
        <c:axId val="1964298096"/>
        <c:axId val="1964296016"/>
      </c:areaChart>
      <c:barChart>
        <c:barDir val="col"/>
        <c:grouping val="clustered"/>
        <c:varyColors val="0"/>
        <c:ser>
          <c:idx val="0"/>
          <c:order val="0"/>
          <c:tx>
            <c:strRef>
              <c:f>'sales and profit combo chart'!$B$3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and profit combo chart'!$A$4:$A$15</c:f>
              <c:strCache>
                <c:ptCount val="11"/>
                <c:pt idx="0">
                  <c:v>Jan</c:v>
                </c:pt>
                <c:pt idx="1">
                  <c:v>Mar</c:v>
                </c:pt>
                <c:pt idx="2">
                  <c:v>Apr</c:v>
                </c:pt>
                <c:pt idx="3">
                  <c:v>May</c:v>
                </c:pt>
                <c:pt idx="4">
                  <c:v>Jun</c:v>
                </c:pt>
                <c:pt idx="5">
                  <c:v>Jul</c:v>
                </c:pt>
                <c:pt idx="6">
                  <c:v>Aug</c:v>
                </c:pt>
                <c:pt idx="7">
                  <c:v>Sep</c:v>
                </c:pt>
                <c:pt idx="8">
                  <c:v>Oct</c:v>
                </c:pt>
                <c:pt idx="9">
                  <c:v>Nov</c:v>
                </c:pt>
                <c:pt idx="10">
                  <c:v>Dec</c:v>
                </c:pt>
              </c:strCache>
            </c:strRef>
          </c:cat>
          <c:val>
            <c:numRef>
              <c:f>'sales and profit combo chart'!$B$4:$B$15</c:f>
              <c:numCache>
                <c:formatCode>"$"\ 0.00"K"</c:formatCode>
                <c:ptCount val="11"/>
                <c:pt idx="0">
                  <c:v>102.21799999999999</c:v>
                </c:pt>
                <c:pt idx="1">
                  <c:v>63.44</c:v>
                </c:pt>
                <c:pt idx="2">
                  <c:v>15.552</c:v>
                </c:pt>
                <c:pt idx="3">
                  <c:v>55.5</c:v>
                </c:pt>
                <c:pt idx="4">
                  <c:v>3795.7240000000002</c:v>
                </c:pt>
                <c:pt idx="5">
                  <c:v>149.25200000000001</c:v>
                </c:pt>
                <c:pt idx="6">
                  <c:v>244.76</c:v>
                </c:pt>
                <c:pt idx="7">
                  <c:v>4616.848</c:v>
                </c:pt>
                <c:pt idx="8">
                  <c:v>1221.3775000000001</c:v>
                </c:pt>
                <c:pt idx="9">
                  <c:v>1731.134</c:v>
                </c:pt>
                <c:pt idx="10">
                  <c:v>3005.1932000000002</c:v>
                </c:pt>
              </c:numCache>
            </c:numRef>
          </c:val>
          <c:extLst>
            <c:ext xmlns:c16="http://schemas.microsoft.com/office/drawing/2014/chart" uri="{C3380CC4-5D6E-409C-BE32-E72D297353CC}">
              <c16:uniqueId val="{00000001-90E5-4901-9856-6B6116217E63}"/>
            </c:ext>
          </c:extLst>
        </c:ser>
        <c:dLbls>
          <c:showLegendKey val="0"/>
          <c:showVal val="0"/>
          <c:showCatName val="0"/>
          <c:showSerName val="0"/>
          <c:showPercent val="0"/>
          <c:showBubbleSize val="0"/>
        </c:dLbls>
        <c:gapWidth val="247"/>
        <c:axId val="1964295600"/>
        <c:axId val="1964300592"/>
      </c:barChart>
      <c:catAx>
        <c:axId val="19642956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4300592"/>
        <c:crosses val="autoZero"/>
        <c:auto val="1"/>
        <c:lblAlgn val="ctr"/>
        <c:lblOffset val="100"/>
        <c:noMultiLvlLbl val="0"/>
      </c:catAx>
      <c:valAx>
        <c:axId val="1964300592"/>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4295600"/>
        <c:crosses val="autoZero"/>
        <c:crossBetween val="between"/>
      </c:valAx>
      <c:valAx>
        <c:axId val="1964296016"/>
        <c:scaling>
          <c:orientation val="minMax"/>
        </c:scaling>
        <c:delete val="0"/>
        <c:axPos val="r"/>
        <c:numFmt formatCode="&quot;$&quot;\ 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4298096"/>
        <c:crosses val="max"/>
        <c:crossBetween val="between"/>
      </c:valAx>
      <c:catAx>
        <c:axId val="1964298096"/>
        <c:scaling>
          <c:orientation val="minMax"/>
        </c:scaling>
        <c:delete val="1"/>
        <c:axPos val="b"/>
        <c:numFmt formatCode="General" sourceLinked="1"/>
        <c:majorTickMark val="none"/>
        <c:minorTickMark val="none"/>
        <c:tickLblPos val="nextTo"/>
        <c:crossAx val="196429601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[ecommarce-dashboard.xlsx]category and sales pie chart!PivotTable1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 based on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0677865266841647"/>
          <c:y val="0.24160730798329924"/>
          <c:w val="0.38178477690288715"/>
          <c:h val="0.65215904951382853"/>
        </c:manualLayout>
      </c:layout>
      <c:doughnutChart>
        <c:varyColors val="1"/>
        <c:ser>
          <c:idx val="0"/>
          <c:order val="0"/>
          <c:tx>
            <c:strRef>
              <c:f>'category and sales pie chart'!$B$3</c:f>
              <c:strCache>
                <c:ptCount val="1"/>
                <c:pt idx="0">
                  <c:v>Total</c:v>
                </c:pt>
              </c:strCache>
            </c:strRef>
          </c:tx>
          <c:explosion val="2"/>
          <c:dPt>
            <c:idx val="0"/>
            <c:bubble3D val="0"/>
            <c:explosion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C5C-49F2-981F-08D0420090D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C5C-49F2-981F-08D0420090D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C5C-49F2-981F-08D0420090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'category and sales pie chart'!$A$4:$A$7</c:f>
              <c:strCache>
                <c:ptCount val="3"/>
                <c:pt idx="0">
                  <c:v>Furniture</c:v>
                </c:pt>
                <c:pt idx="1">
                  <c:v>Office Supplies</c:v>
                </c:pt>
                <c:pt idx="2">
                  <c:v>Technology</c:v>
                </c:pt>
              </c:strCache>
            </c:strRef>
          </c:cat>
          <c:val>
            <c:numRef>
              <c:f>'category and sales pie chart'!$B$4:$B$7</c:f>
              <c:numCache>
                <c:formatCode>0.00%</c:formatCode>
                <c:ptCount val="3"/>
                <c:pt idx="0">
                  <c:v>0.5976622543137744</c:v>
                </c:pt>
                <c:pt idx="1">
                  <c:v>0.14560243912293652</c:v>
                </c:pt>
                <c:pt idx="2">
                  <c:v>0.25673530656328902</c:v>
                </c:pt>
              </c:numCache>
            </c:numRef>
          </c:val>
          <c:extLst>
            <c:ext xmlns:c16="http://schemas.microsoft.com/office/drawing/2014/chart" uri="{C3380CC4-5D6E-409C-BE32-E72D297353CC}">
              <c16:uniqueId val="{00000006-7C5C-49F2-981F-08D0420090D8}"/>
            </c:ext>
          </c:extLst>
        </c:ser>
        <c:dLbls>
          <c:showLegendKey val="0"/>
          <c:showVal val="1"/>
          <c:showCatName val="0"/>
          <c:showSerName val="0"/>
          <c:showPercent val="0"/>
          <c:showBubbleSize val="0"/>
          <c:showLeaderLines val="1"/>
        </c:dLbls>
        <c:firstSliceAng val="0"/>
        <c:holeSize val="5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[ecommarce-dashboard.xlsx]top5 sales bar chart!PivotTable2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Sub-category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pattFill prst="pct75">
            <a:fgClr>
              <a:schemeClr val="accent1"/>
            </a:fgClr>
            <a:bgClr>
              <a:schemeClr val="bg1"/>
            </a:bgClr>
          </a:patt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pct75">
            <a:fgClr>
              <a:schemeClr val="accent1"/>
            </a:fgClr>
            <a:bgClr>
              <a:schemeClr val="bg1"/>
            </a:bgClr>
          </a:patt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pct75">
            <a:fgClr>
              <a:schemeClr val="accent1"/>
            </a:fgClr>
            <a:bgClr>
              <a:schemeClr val="bg1"/>
            </a:bgClr>
          </a:patt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sales bar chart'!$B$3</c:f>
              <c:strCache>
                <c:ptCount val="1"/>
                <c:pt idx="0">
                  <c:v>Total</c:v>
                </c:pt>
              </c:strCache>
            </c:strRef>
          </c:tx>
          <c:spPr>
            <a:pattFill prst="pct75">
              <a:fgClr>
                <a:schemeClr val="accent1"/>
              </a:fgClr>
              <a:bgClr>
                <a:schemeClr val="bg1"/>
              </a:bgClr>
            </a:pattFill>
            <a:ln w="9525" cap="flat" cmpd="sng" algn="ctr">
              <a:solidFill>
                <a:schemeClr val="accent1"/>
              </a:solidFill>
              <a:miter lim="800000"/>
            </a:ln>
            <a:effectLst>
              <a:glow rad="63500">
                <a:schemeClr val="accent1">
                  <a:satMod val="175000"/>
                  <a:alpha val="25000"/>
                </a:schemeClr>
              </a:glow>
            </a:effectLst>
          </c:spPr>
          <c:invertIfNegative val="0"/>
          <c:cat>
            <c:strRef>
              <c:f>'top5 sales bar chart'!$A$4:$A$9</c:f>
              <c:strCache>
                <c:ptCount val="5"/>
                <c:pt idx="0">
                  <c:v>Bookcases</c:v>
                </c:pt>
                <c:pt idx="1">
                  <c:v>Tables</c:v>
                </c:pt>
                <c:pt idx="2">
                  <c:v>Phones</c:v>
                </c:pt>
                <c:pt idx="3">
                  <c:v>Storage</c:v>
                </c:pt>
                <c:pt idx="4">
                  <c:v>Chairs</c:v>
                </c:pt>
              </c:strCache>
            </c:strRef>
          </c:cat>
          <c:val>
            <c:numRef>
              <c:f>'top5 sales bar chart'!$B$4:$B$9</c:f>
              <c:numCache>
                <c:formatCode>General</c:formatCode>
                <c:ptCount val="5"/>
                <c:pt idx="0">
                  <c:v>3877.7891999999997</c:v>
                </c:pt>
                <c:pt idx="1">
                  <c:v>3708.3915000000002</c:v>
                </c:pt>
                <c:pt idx="2">
                  <c:v>3669.7360000000008</c:v>
                </c:pt>
                <c:pt idx="3">
                  <c:v>1129.204</c:v>
                </c:pt>
                <c:pt idx="4">
                  <c:v>1015.37</c:v>
                </c:pt>
              </c:numCache>
            </c:numRef>
          </c:val>
          <c:extLst>
            <c:ext xmlns:c16="http://schemas.microsoft.com/office/drawing/2014/chart" uri="{C3380CC4-5D6E-409C-BE32-E72D297353CC}">
              <c16:uniqueId val="{00000000-A057-4A4B-8850-8A5A28BF6CF6}"/>
            </c:ext>
          </c:extLst>
        </c:ser>
        <c:dLbls>
          <c:showLegendKey val="0"/>
          <c:showVal val="0"/>
          <c:showCatName val="0"/>
          <c:showSerName val="0"/>
          <c:showPercent val="0"/>
          <c:showBubbleSize val="0"/>
        </c:dLbls>
        <c:gapWidth val="182"/>
        <c:overlap val="-50"/>
        <c:axId val="2115640687"/>
        <c:axId val="2115641103"/>
      </c:barChart>
      <c:catAx>
        <c:axId val="211564068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5641103"/>
        <c:crosses val="autoZero"/>
        <c:auto val="1"/>
        <c:lblAlgn val="ctr"/>
        <c:lblOffset val="100"/>
        <c:noMultiLvlLbl val="0"/>
      </c:catAx>
      <c:valAx>
        <c:axId val="211564110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564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Category based Profit</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Category based Profit</a:t>
          </a:r>
        </a:p>
      </cx:txPr>
    </cx:title>
    <cx:plotArea>
      <cx:plotAreaRegion>
        <cx:series layoutId="waterfall" uniqueId="{ACC3FEBB-0D68-4B8E-B613-3EA79B4397C4}">
          <cx:tx>
            <cx:txData>
              <cx:f>_xlchart.v1.1</cx:f>
              <cx:v>Profit</cx:v>
            </cx:txData>
          </cx:tx>
          <cx:dataLabels pos="inEnd">
            <cx:visibility seriesName="0" categoryName="0" value="1"/>
          </cx:dataLabels>
          <cx:dataId val="0"/>
          <cx:layoutPr>
            <cx:visibility connectorLines="0"/>
            <cx:subtotals/>
          </cx:layoutPr>
        </cx:series>
      </cx:plotAreaRegion>
      <cx:axis id="0">
        <cx:catScaling gapWidth="0.5"/>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f>_xlchart.v5.5</cx:nf>
      </cx:numDim>
    </cx:data>
  </cx:chartData>
  <cx:chart>
    <cx:title pos="t" align="ctr" overlay="0">
      <cx:tx>
        <cx:txData>
          <cx:v>State based on Sales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State based on Sales </a:t>
          </a:r>
        </a:p>
      </cx:txPr>
    </cx:title>
    <cx:plotArea>
      <cx:plotAreaRegion>
        <cx:series layoutId="regionMap" uniqueId="{3B286D39-7703-4A97-8CD7-295B1D13D2C6}">
          <cx:dataLabels>
            <cx:visibility seriesName="0" categoryName="0" value="1"/>
          </cx:dataLabels>
          <cx:dataId val="0"/>
          <cx:layoutPr>
            <cx:geography cultureLanguage="en-US" cultureRegion="US" attribution="Powered by Bing">
              <cx:geoCache provider="{E9337A44-BEBE-4D9F-B70C-5C5E7DAFC167}">
                <cx:binary>1HrZctxIluWvyPQ8UPru8LLKNhsgIriKkkhRndILjKKY2OGAw7F+fR8wpGyRmSVV2fS0WelBYcTm
1+967rn+9/v5b/fVw517MddV0//tfv71ZeZ9+7dffunvs4f6rn9V5/fO9vZ3/+re1r/Y33/P7x9+
+eLuprxJf2GEil/uszvnH+aX//F3fC19sJf2/s7ntnk3PLjl+qEfKt//4N5f3npx96XOm13ee5ff
e/rry//M+3vb9Hnz8sVD43O/vF/ah19fPnns5Ytfnn/sTwu/qCCbH77gXSFeKW6M5IqY47+XLyrb
pF9vB6F5pTkzUhpOHv/xb2tf3dV4/58S6VGguy9f3EPfY1OPv09efbID3Dl7+eLeDo3fVJdCi7++
vG1y//DlxY2/8w/9yxd5b+PjA7HdtnF787jvX54q/z/+/uwCNPHsynf2ea62n936k3niuyr/3bom
v/umo/93+3D9ikmhlKHmqH/61D6UmleKaqapoN/sd/SNo33+OZn+2kDfv/vMQvH//be00Ov8PsvT
u//Z+Am10EaHX9UfPrVPKBE/xGgDAz7+U99842iff0aiv7bOf7/5zDav/z2j59bfZd908z8QN+YV
Z1xrxeQxbthTu1BKXykdMsbUM4v8TI6/tsbxrWeWuH3/bxkl5Gdm+P+YQ0/cXfPlxXvr76r/RSl+
XGy+r7VPnvwXay03ryThUguu/6il39daY14RGnLUY3HMFeKbCo654lkN/Mdi/QMXfVpCn+zkf6nA
/mPH+QOj7O783f4R3HxXf39893G7wFzPXn2CkZ7s9ptaz778+pIJaPkPyLR94ut7P9D5H+893PX+
15eBUq+M5lxJDesZKghSyvSw3UJlfiUpMyQ0XKKOhygPjXU++/Wlpq+4FBrmZiFl8uWL3g7bdRq+
MpxJlAuKqm5Q2v8AlW9ttaQAgN82/PXvF81Qv7V54/tfX3Lgs/b42CbltiJlxCjKmVaGhwwCtPd3
1wCueJr+n4oWrqFTKR9CmvjB7Fkr2qCKSTvm6wcph7a8E4GT/aHpln4RO89mmc1xYBPyOW2caILY
srnU5yaTy7ArTdB0p5Opq/51Jes2WCJbzrL9LEtfzHYHXVUFj1OtBX3Qs12G6yqbdXUXhrJN7nnN
O3WVqrxreVTTvIcoopWufpNR4qdml1bSlW1kJ1nXl1QvHURO65ouF6zmTfF70I8W73xn0r9Qkn6m
I0MME0YqYTagxQg84nsdaVrnQ6ay8CGZbFN0p74WlTitxNg7fbr2qc+neM1boL+KJDlLDj9enqIW
PbGR0ZoDZQseclgKwjxdfy142Cui8i8FLXmZx95yybPIGBZ0xcHNU+r8zmU+FVkUiGBtm7eT4EvP
YipWNfFzr7KmLyNrO+7olZFhh3s/FhIO+Z2MkkijBOFEcqlQO0MNF/9eR6XKOrhGMF5lfRlAuLWe
tPrU9rIZ3i1BOIjLf309ScQxUyqlUJS+X0/Pc0tZSIartXaSddGcZl0REVvm0kauB8r719bTNKRh
iP2FaHQEVc98gE8Jpc2YF1dJkY7BTVMWC2E7XVaa75u+09jyjxfcFPZdYGrCORchYlJRAXConxl9
zvKAZY4HX1TgRiyVrjrV3aEKheckapxX6lMpSeIB9/7IXz939m1dYYRmAEbMhPz5uu2wWG0DHn5J
FwSxikbSVv1vmUhYk0ZTkQ/5myZBf+yjLLOATz/ZtvnTtrUIqQiZERLw67kfpXLMAzJn/EugK93x
WE5EyTtkpsCf2TXX1VUeUEtf87JbhpuyJ2TNoj7LKyjlx4p46tHwLMmUCKUMlVTQBn9mAK9yUixl
k9wnZm2kO7FdWyfLPkjq3iwnS+hmWOXHS/5586EOlVAyJIagzD9z6kxnSQW/cl+EmpA2DwtVKy0P
0k1DL/Z5mAj1yQ3Qehf1CuD2kyXL6Mx+zC1pp584An1WGqAAQwTSDjIfR30Kn0mTmrWQpvXB5yx3
ug5OZ59tGaaebYb2e5gKsYo4r/uFtdFsGIdUMifZcFO3qljiJqCuuTF1Vrtm10nr2HU95k3/+cc6
2wrU93FCKSdCECGpRlHkzwNzmJLQkW6dP8/OOzgBGUoCZZF54jKIZscRrS0ruy1o/GS3n7xNh39V
WZQqLRQnyoSCC9SKp/ko7Fjvl17Zz00lAxTFAuVgnaJxIX6RFzyRKKR9Orjyri5kgxLl2tpReRoG
RTCWUZehfG2ldMnwVpOv1Xgh5rK19U/yNH3uY2AEuNJsa25gYaWeFfyZT01rmpV/7hOmgnpf+L6t
hrfd6vO2iadu6SBcoOsR9+zS1XbZheW6BDdT2yZnvXFVkcb1upLlos66xidRY4hKfDxIElTXqjbp
WseMmxk1hgXFQptzspoKXy3zZOq6n4QpBcPxxAGYoqFRRhGK2iPhrE81D89surEZ209aWlnIuCXh
VhCSZDDGxXTVWzlKlmP2rAaBe8NjOmlpEuLWPHmuusMw8Z8HtHiexRngm0EgUcr4lkieuUU5l32d
ZLb91DpEUbfnfRmK14xmfLng/bBAHSYZq/VDnc3LoqMhc1OXxUj4k7pOuzUJTl0tivWDC4ZeXYW5
2hDXLMa6MiflIDfz2J4buNAyajlet64o1w9rpcqpjEhVbSggh/ZhINuYDBf54gDtwnqeYTsuiwU/
/UpSH+5a2fP+oPSw2a6c0xyIrXtc3oRpsExRaOcCn7BAY5A8D5oNbPlW1uXd3Kumaw9mdHS8Edyu
/tK5MnFRVdWO1XGQJvV8mgqglY9N2CTiw0hGCifTYQrgNnaNBeb7cW54nsKhfU00SjcXWklOn7kG
T5YmpaatPq207l0azYzoto8mW9jqjA/dhETx4xWfZyOmkYsYRd2mArX7+Yq9I3021Xz6yNdhc8Zp
EFv6Y70uUbzV2En1KSn4Ciec2OD79LVGYoGf/liMrT94EhRcK8U0CpdkhAm0HU+DYuXj0AVG1R9q
0dSeR94OMniwXdYhG2Vl39C9S7TN3459mCLjtJm06T4NPRttFGo9VWPkWdpdVEmobmbuqnCJ+omq
8dqHAcnjTq6zvYATkSwqiEjyNhIJoCGCPSPwQztmQBdnSVH6LfJHIfkbsC26XSJeOj6PJz/e8fO8
FnIUqI2tYVuTxdFkPd1xqZKsmbpe345DQ9AVSOcYuoJx3fxWAGSJ04xOM9x2Lg3HT+ofW4VAtZtL
86GYWHKTzGpzadblwJWnecv4liK7tSf00FVj2+cnq1xKRF0y1VuTQpewRnRq2iGMfrwl9iyzhUBA
IcomshosSCl5lqo73tSrLRp2G/qMI7Z8m24C+IAPW+g+xjEjZIFsSTZvIY5cuaUU13YoNEFG0RfR
WW6XbFf25V1lCi1O86na9NAtk1VXSTfjqTzj2xaXtFb9oQy044c2dCPv4wX1Atv9ydaetVTYmqFc
MIpQIVIA7z21lp9LqqvBLrc8HbdM5V0H11qrNbf3noQla6LF2279oFmz1cc6sBQGmVVdpct+rRX1
6cHwYJhugVId1DHpgsP7+LgimzR5YOBiYqraLbsNSJunOWsnpDUPRIIFc58Q/IWmlUIVdSqgCu91
FvhYVkOBkMgMK/DXUT9bKiz/pZZChIALQFeayRB9PPkT1KXTKtSiuuD9WGuL7HCEtywL57GM0apn
afOztPCsHG1LCg5gT1CWCBq2Z+WIFBYQsp31+36g8BC/eA+HQu2HfkTRCiv3yRTYuY9UxRcovBqT
BpAFSQ9amtxc+bda9WFSHBIvQiQDBOR47UBjoQLUAQLfzw0K1Vezpd3UQJVzFTaIFUTRZo60nDdD
BEVO8WOWwozXxNYWksiyRG0qld8a/x+7nDD8aU7E5rcigCRBMQz5c0cFONgHKZmX91m2qCqJ/FDy
Nk4mkhRXiq3CLfsuc6oNI8OYKbLIuS7vzkk18FlGLdBOcOHSOhCvkzrTPO4mO6f3JK/I6ZQMQu1K
3djqiyiq1V3XVtUYEK60mt6IkZJ53YVFY2Qbd8CP/XCYJhmOV67LktlGqiY1veTEUbNrGmdoXMx+
cElk57BbiyhrRifmOJ3LEcEwrm5aqmgOZCGKg2F0EDeq8otIYzLTYRpOWjNlNAF+S1J/5jMNZBbr
tZrWFTwBXLE9m8slGaKubwt1GI1O+U7Wwby+n5Rl+YdBVGmy48IzGi/oT+0SqdT3ZmdyNpVxKqv0
VDPud50l03qRmIaQEzrRjB3SoA8zsm9LW4vbRY5pGdwaS+b5/exn7l8HvW+Ca1QMPXyRTil3u+ox
bWzUWkuz/p2Z16o8SXLQRYfVirC2kSktZ1ms3dp34WdaF2HzJWOtHecdXGXpHszgp4nEZTX1tDj1
SdPJcIc+QFbqJKmDUl0ZqoOyPBlVy/oqe8jChntoeaY8dOL1yu0Il16p69vsHWahXpF904i21WeD
SfKsumzkXHbpvhhTP42Xk0zSPD8kop4GeZ00jHdnqhBZGh7gK4qXUTuuBGW96sN8MlEaCNX5XZa4
tVjOprQPsvxkymtUm7g0k0CCHdt8kL/ZYFCyP4NzTEESTxywhV4NLVCXifzCw1m9qZjW+PHHi0Ge
V7hHDLp6F6+2F93ndegMG88L5dqUndI5CLSOl0KWgz6Zm4LWVSTFuNVFIoMc20m5RFG5m5MFY+C4
kJmR6ZtlaqdWvy2SoJiqgy55wNqzclhMOL5RBZe5iTpjNk5COy+z8oNOkyRYL4SoemgqWDqk7NfI
2l0mLwKeOF1d0rzLafW2KKYiTPZTgUSQ7m1OOWRHytpEWsagImxP0mzJux1py8KFu8aTQDa/sZQ1
WK8uKmNuhzTsutihD4ZmWTjkqCAxVdn2EcgPyBJ1ndkwvch67D5uM9pwdSiyadMYr3yJH9tnHnRO
rbeUL0afhjo2k7dwgLUB3jjxxtV4rj1uNfNyhfq6QuMfakmfYLUqoxslRPPNPLQVGZP/Sat503Mj
TAFyLhgCB1METRlm4qHr0NB0B5fnQFrxFNJFd3EeZnIIYEExdMMHXzRD3kBfQbbak2xYBZ1fh4Xe
RM5h6Xa9UfAsrMBxq/ucBPPmYMoFm+XlEuBaZepNNeNI8ShKbNhNkGHEAQLs8et+nOO8+wwGM8M1
ObdW3ZRSJIbHYjIggKJWZxS6+Oo9ydobfFIXwba5xC+PyhjgNS7+inGNXOX2F+9l+ZqT3AU3X1Ud
HB//puTjc2AKWPlas7aGALQJsvFzmas2dyd5wxdsumMrzmVEKeNpTm7QgKfWRPJoKLuOHq6Gzntw
6VlDzZLIiJbZuKg3ph4stDSyusIjrAXH5mLQHMloopIsG+hNa8lwsdIp6T6bowZtiwhCXjvuKWM5
erS4tY2a6OkyhFt3To6mPbqHSsoK+lEixxt7qatt87NaMvhpSt22TCYyhYuL7YjObtcgF4M/x075
pt6jI63DMkBKbHL7Cs1dj/cwKuLwrt5nm+hHhQbrtOIPW3Er9D4gEkTk2cqkntuTdGO0yH7KB4uY
No88ZdtPsG8+atZ9pipt4D69BGLF5t0IsPumx3Bg+yAbtx8xpiF+qoZs4VCvcpO/GVSaTbdDlVZp
fmjSEM6edZym/LTsF039BT/6Sl70xuuTryo3xeggzpzzEh9BBbBYvGjzEnV+pN2qyC2QWxGOu7YL
fJPHpE8TLC6LDIcodr5qwW1WIAxA2cBM2XCmbbqF84D6imvlMqgiPJQAi/Nyzk1fzfbUC0vqOq6M
qOoxSvoUtCE1dMDzme96/AA0yuqq7gb8vzyS1JJMFFRRh+FIdTWWPgEpMLkCq9MsteMH1SQzuoBk
WTffnwxSeXGYeceQYUKXVUO4r2qU2Ho/B01i+jNpUKrmj0TNBfJNWllblqdf+fnCV5krDkNWod+9
X0QvOD9tiwzqOOGPMdPZsILC+mQqk/UDz0I7+duOT9mkTv1x67NJe6iIt/NaYkdlOvVyr1ZCkeW8
E5v6KPhxKBN81ebiR/407MsJGqAD2/br85zhx8HB8XyXgwoNorxawSsbwcrGRKAsFlW/5i11eEIt
dOthRzn0YNSOJMtKZeWSw9B0LmFnadKt+MZ6pN4StOVgDTspSvClCS3R+tY1eqcm9hWICXlRY2qA
nXox5ZhqpGXokSq5ShbUvH5BpikO6PU25Q0536gCNoQlhhtF1aR43S0VdvlxAjxLgvMp6Z3Lrwwv
NpLSDih3r3WZcOXfCdBYS7KfkyJYsoOaWln1O1AXYPkjDRJIfRIpp2jJUQwNjL8GYsWuVFNvZaOW
yeZujjkK5ztqsvAWTDTPSc7H82mVdaLfleswBTcOYBqswtp2Rn1CvgVJG0ztCg0Ugmx7SNomQPL/
OraocuBVIGtT26n9pMySdfSzmCtVXSnVtUtyEMz2Pvh9ymkxJ3tUNF7JqK/AfwdxWFHtPoCRnEr/
nqRdkaZxIheezdeTBrbpvpgxHzv2sU9CUBMnrhzG2sQBW/vywyoGJmw0oDrMaPYptcCUWksz0AFe
XheGxSMuBnqM9IRR37z7upOjLbu2AEEcS8mXbVuP6aaqxi3/mSXdsgnQ/xa8eV9vTzSP7H1SsO2a
pCTAE0u6bA8mHOxEvUfnvs028ippEcop0GJytfqFtvsCgbpFpam3O19dFpgSmchITM8wAnjkw7d0
GqSxmxfHdUSZI+HbIdPpZKOJNGDPxbImhp1NXbNFeRqsGx3YY+iDHwFY5s+6lcC/BcH84Qq85SY5
Zkp49etC0hmUtA6uEtwcO7YmL1ZdRkXTDuJdeUxY5ZFo7EK6kdFB1W0kZO+UE2JXp3Vnkyjr1BDc
DLlssWc/YSw6nucs3WBcJmasocdqE2t4DLjAlqgjUSKHLchbts1td800bz6pk5WVeSSzvqnrfVZU
iMbDUSHggbekV4Y4VYD03tOguMgYr3T4E+LrWUMPLgf5AR7MkNwU/ROtnHnMEMBXs5vMWgWpdZrO
iIbJIs12gdgiqBpBvGTRmHeb7D/p7p72dtvyahucEBxFpFj/WWPrhtkGU69BVR1TYwEOGFKgD0Ak
/XipZwQ6oolg6oi1QFnhf7VRb99NzKew7MIEUPKbj5Bytjbu2kSINzgItnm3Udlm1CEvYGErnIDJ
vibHH8vylObD0SX4T0gxlFQ4XwA/Z09lSUbOQN8W6Y3BVE19yiXd8Hjfh5hKrhbQ+Wd6/vOCzGyT
XhUaBnLRPOMVy8wRWtUkue7mBoUiLVHxz/RSIs19jewfb5ButN1/j3e2HYK7JVJjmMsoxlHPFpyr
QqSNr9T114wxZetG2i+KL1IeZtGH46Fok9W9Gya+FLt6aLZ8zh1SQ9CvAvXoJxI99XRIhFYqNChe
2kgBiu4Z0bgYEkx64d11dQyqCbgOMT4PZYK8nodjDhNkYtjmw4ajOABaBNkmSNHybljjsUNnf5A1
t5JEM1LLEiPVd3gc8ZHQq3zh6Cfj6TjPao9p9seb2MLhO61CfkxLBBwG51EECLhn9Nu0rHPuVlme
6iZwpYx1XWv+STnY92ce8+elcC4gxMApFGhM9fPIrBNWL0Oq0tNj5Rwlmnlsm3U1fn68q2ejIHwd
JzQMZsfbWWSjkAiehkNDfJYUc2vuSQFW9asXMFVuyMbxeut+pnBs6pjUwjEdaVeBmI8qIKc+9ryZ
9W0xEcTsT+Q6HhH5TuGg3KACg4M7hCMSw+dTN0Iw3tB51p+4lZGs3zM5b0P9gQg22N/7tcFcOLZ9
CorSRHWyoumKvEw9rS9Q9HA0KI1t2YJAuWQCLTx5WycyTe3pghIr7VUy5yWdlzhhmNx87LuuRjfh
Ciaabl9Xw8p8TCxRfb0LnQRjdclnarl6a45jsVIB0/M3SVPTbn5dptlocJRnGFVOQS0UOEJyCryu
83pXBUULF/la53WA17KoPFZnAN0QOVc9ZoMjYi8ftTllNUMGRIe1VdNpZAFwoWUh4HbDBqgbSEUN
+or31Ta5C44QocWMEXYjbUjXPCp7X9M1anpnmnynWl0VQ/SNOehQfbLoKx54BCIYUE3Q79qFWy3U
3QiCBhC9VGzfhhZL1iXA+XhOQPrnaVzNdY+2BLR4VVS3HOjR8Cu1eCPas0KRYOup+9GBrlyO7YyZ
lp53u6wcarCXIDI0yPqoyHxokzgYbDqROuo4TjWxt6YzrZ72aaeE7N7LxYyrfQ/afhsMAUoRpq6s
78HFv89bkLbpDn6Oqfwhcx2lRVxTYLffF3RwfXgu1TyxT1TOiw+vwD4l7bvGmKJk+6LpA4KGkqDt
8DGOmGEkvW/sAtvuppmtbolIgAZ/jIFwqAzjRSzJdFma3vdrhKnulKMpNaHDeDHPSH8iSOWnz4rU
5ZLtEgHc2kS1bmr3WwMCIxii8Di5+opkO4yVU3UZ1kh/xaHJKsUGgNFHuAL+eINbS+O33H10jeoR
VDW6KtH5OIODJW00OqJqiuM7qdUQg5Uli6YyGM175EIb3rSNCapDnctURlmaTjdyyWWxW/IpOcnF
yE9zwtez2s3jKQgBe62dYvFsZHalc18RUK+je5/AqU9FKm0fIfqyz4Vrq99SktvdbGiClq7i/gQ9
I5gZ1siLsCWfbIlwbKZWXaopb3daZBmsSwJ3KPQs9oXNhzdrUXmyB7j1+3AhvILHqvo+a4cbRkV7
4USQXtRj7/eyB5OL8xzp6WgHs8vMFL7TbdZhPN7mX/K+S3ZV1qbRIppmJxPTnYcrqw9L0mCY2rRS
4NPh0sSiaPRhwifPQrQ1n91shxMcH0i+dKasTsqZVmu0mEIesoLYm1aA4o4qMB19FHCb3k7zGt5V
QSPREQ/1+ylk+Z4wT84FMVke2SDglwJs18H5vnnoC528AweX49iP5+YLxcQEbQFt6fXIiiw/tEsT
7Glf++t+FOjbkQp2/TIP57x3SxnJegrjRJskC3/LR2aWMwzyh/ueiYLu7dB6dAt5nS3RyGX4EHqp
612QBO68Npjq7wT1xbt55CXajdpeyN7TLk7CzN6Rom8vZy3IRa/o5qGJ3EaR6Tidz0CFr4kuxzOQ
yMF5XvKM7UJkvy90mngTrWtIM3SfbfBxarvpoQuCOWY5Xe/6vrAMg/kWxxrXtYfnZlVbRTh45IZd
u07lfK6GtEsjQtv8aqEaiRidSTxOvOLnIiRVe+7mzh1YO7ALWdVzBML0g5yWezIkyZWgCJ+xH/wO
DB3Jo3SuR72Ti+V7oX1z1WbCfVzaGdCGYEqc9tFQ4ihBGes8lW0UDFzcYcBrI86q5sSi344Yqf27
mTbluz5bfBmX3qe3XbZ0v7m5rVnUzcMcJ9S1RVRAPgwuQ1BXCLw5W2Mxh9Nbw/qsipt1LO6Kul0j
zErqD43Nu6htR/rOgIs/a5kL48GR5FzkjbjrQzVfFqDNR7D3YsCiiY+SIejQ2A3ppQoDm0cVLc2d
C4CpdyFgThHJou/eqkmVByR6pWKTr/rUU5u9xXEXHJGYMnfLbNOejMNMT4p2VHeOJ7cT2s3btavX
8KRrxRIVXZ0+LFDISeb1MOyBppYb74xMIic6DD7L1EckG8czZcr2pAOco1Gqe3NrGm8+87nl7wuX
2M/jOq4PAxx8N2rLXgvM508IKsWumzt/A5gWRHJqxsvA9eWnldjmhFc0wQEnsLJX2UIEatmMjESK
PAStIkt1qjHfiNu+KU5KObhbHJHikH9k55Q0/FAo3n8EvdW9NU3mTulSmZu6dutF2hfdftZIuegm
6/yqEcSfu0FMb5s+ce9dGIp7Xo5IDqxbxiux1AgeUENvKPfDxez0dJZPM7egP8LmJFG12KHLxMlP
sAfmbA1ccpkkmXu3sjC7DXFw8mO3hv49Cn56imDTr1caeBwFUvmhMom8xKCY8tjXptqF69Jw+Ltr
Dmsa2LclmOy36WzbLsYBC3JwU9F9bP0gUvSo63rpjBgucN6nRJNd2/cpX02NnF3Pe67L8JRidBaP
7SrehGPKQXC74EuQMBzlulykWHMTL/WMnmCnBzDD4WUp+aj9nlhXVj6qTJtcTkGbvgVZUV0FYmk+
VN7d4Z0UfGlOP/Q1EEwx6OJqNgVOMcqW5ufGtuzTECTDFFfZRF7jxMxwm7Nx7E4yVnERm4zqC5FY
Fx4MqRtzXmdhu8M4VKzRiLHxLjRrraNi9WaMap40VzbA2PxiCToNXSsyeXfZmRHzEjo7Op01oqvf
8FkE73Rj8jZWs8vsPjOtuy7SfKz3mJwu2UWdlzbfBa6ROFiYJDQ40WPfr9dL2LghO9mgB9mZbraV
LaE1O6XleYnW1lUx1UAusayHZHwN0qHoYz7Q9P2kV7vEllTqEqfeErqbKCDihUc/6z/IHE2UQx5x
rZcKwCltcDrndPRKn0s2k6Z4v/IlYWO0zB0xwzlDsiNnoQCxftJVS+N22djL4cYEaVngIEtaGRe5
IEmrMg6EmW9yjsMnEctE9c4uNFhPJvRrRUx0x8jlf7F3Zj124/iS/0QsULsIDC4wWs6Sy8nNTmfm
C5GLrZUSJZISqU8/ccpVXbb7dvU05mUeLlDlgsuZeTaJ/DPiF+GVtXbI/Rly+HXSYzktwJltxQiB
6KL1dZMj0NZdaOKsam96R2K2BXj7B2pFAblDdGfYSfqRuNE6bFNduLiNex86tRpxP6RwCXPjOV+U
oWf6+qqrYXJmYoBamm/aTkMWCAf/JDFtdxiaMBrLao3W666B2li0trGHoAq9tIhTWidQltrZO3bV
LOHqmShxmb/CRI61r08kYjbJRctDlSVhF0DRgvT16EkyfywMo0kwS+fvx5F7QVkttW/8HCNcTcYc
FjeIrjVL6vjekXBMMJiZ1DV9jpVU4wtGShrbvGMRmtK4rGUvs6iaPMvKTiReUpfSt2MUXXtkic1n
eKKCH9opDV+rZXnZtrr6XNXypWIyajMcE8TDCkSi5Cmf9xSbB8UiEc9wkZLtsnd+f5qDxuyWema5
nOQmswS0o8yEiMTDPPRxMc+xy0zahFhfFy3edcW3XTL2cMMqy69h1KU096xap2LDZhPeMlUHDwk4
nLloFkgmuB5wwYDUbtYPb5TdnZwGlZYqSaorNQ7jg5mUrkpjq4UfIb5WSUaEZUcxtlPhD1O/6yYe
Ab2mXsl0PV52PCLXfmfDS1/C+xsrBQ+Y4VhU+D5fXgeTmP1mfb/PaIJNuKBsmVQpvXg8AcNb9VHO
K8+YWqnNp65q8zBWi8yYJzhQTHCF5qhivLjSQSt+2PjcfHDYx9O+hU1VzLgp12xz3XzCLo/Nv4m7
vmhazBd4Cvweu06zMwmLczPI+rFtKu8FApbdgX1h+5EysUtk0t6Sls75IuL6iQ7ic98CqKpwcNsl
Pm+fx9XXYxYF4/gcUD5fGD/gNuOzbdO8gcZ4waWPF11RCMWNXXIcwoObFseSi2X1mveuDpKXjlfe
U+cF69UCA7SI5DQeAyivj9Cw/e68plmZBS2drmPOA8ytWBzPF2H4HnbnQ7obxHnXtr56G5eUNGUf
N/ATocmO8XGIhmbM1dxYDctmG6G5JWvr5UGPdSSLSdNG171U/ltd17rL/B7PIWv7pE7zDj83h4qE
a6J2MjqK2PhJgSP80s+YtbrqQshRf5E4tdV5J4OAvmDjXeeMkXRdDkR3caFlSw7NFPmfz/b7ztuW
zmSNI/Imimz7ZpZUYnvAyXM3Gg6oaORRcAUHbL6UDmxGNlcYaa6sMvKt87VtcgW1bsmapbfvWjvc
K7gpcU4zEmLgxwLzZ8lgbC3l0C7BBbTeCuRRYzcM86Avv4YgMflOJLW+DB3ObxnBOKKLnk8kKskk
gM7SbYketer750QuNu9UoIqekomezJp4DzCpUga4BjNcFuu17vcrhqoLrH7DWtqprluMcgyjJ2AI
Mp6CevVIbvgZaHOCRrKc5QJQH2AHLqI8rEXdht2yq0A+TEx0edthSJvL8zF2ybmbGh8zdTDw7WlQ
Zuhu/NFbVYFTBe+wpLF43GQ+e6bq3Z5Qvx3Cm9gEPM06b2qC1x70JRnyhaS25Tv4Tp2l1109xiPL
cdq2oczMVgtl8gQbbuSKGjZQ2mcGUHToimFxXHSXLuWQdHJlcACTt/0C1SrILGhpZnazkVPzVFVd
OFbFilsFbgRSQsEwZ4udxljvKsxqw9HUhohvalJ2icoaGJEYymiCZfXAqQ8LYy/BG+mhmF1IaHvb
GtnhcwgJqCPTAgiGlL6AFsfL/yoISyjeR9UOrmCyttFTNEd+/fBd8yTyrNvrnp0VRt/jVl4irnd2
wGG7n+0E3Idb8lGFnNp4Dzx5w/02eYo1z0auNamzIYUAR3Cy5e0aY4vAcqwfTQ1BIb3SGCjtibaM
ujA3lTJTt99gEuHTwpbXju1bkJphEUXUa+OGy8Dg5W0ZQvK+r3KwI4HgD4GOZBOXMXjPJrigxkxu
BM7TaMw4ODtU007KtMV6TPRYdIB5rn0wURjdJcOK6ViDISoN941OhHMSYuYCQbLJQSaZfg3LarBh
05dyBbjCoB0MY3q1YfRLS076mMNMWjiTJvPCiYVl4rYg3MM+E48yNf1nAkhFZ/6IUFwWGtw7JaAN
8UGHDlMWIPJ67soxVqwulhm4h802f4KHt8XG/Q6rX7CmWm6RSFoOkFObq5HyIO/82Fy3nnOilIEA
87Qw+KmS9A8ts2tynDDCJVkwSBdmdli7YT9rChjQpnIdkHFZug+5Ud5haQ0Fz2Lso6bQwebuVUNW
iwGB9CUmUJwQeSujaD/HoRYFF6l9Ixu3TmZetU7efdo1XVSgGGJ4n5H7njPVLjgaDBtZcBqZW68u
MU7M6mDqqFs+KmLPigsman/It66udsiPLZzshPFSMC7+xIac03Acy9BRdfDUmDz3Sx9CsEy4X405
BMUmwgk1ceok0piawqeR0U8gCEAfAAUFrJYDjZgWDEieDzwH4tapwslbZOGEOfzawrey2Rp0SZl0
cX9BKjWCCDcRMgpA1KQAAeE7o4p0iBicHaLrPfB/fDCJrUgWAFE7TLKf2txAMHvb4Pvj2uDszhA6
4nVuchd70t46fNhFyHjKyhaIwlcCBgjiYSurK4JlWL3gcLnWd0kr5vPUFfjNARNMfDGHSdS8YYkM
3D5YwvZ+XAN+Ddqw+qhmD+98um4W1Bc3UEa2rbGZbOj6ObWRuV3nvsZLQLwOJmsiRqymiQDz30Xs
3oN8mBSsHdejB9GiKVYgJl/WIES+MepUeBjCtgXlN0cPE6/GnfYH+hTPystYApyvnvsNoLvaXIYY
kTsh6+k3hW/UgmxUP4AzZ83ClmMVz4C81LCBqqz4avF0WX8mDHAazuWQOH8HowV2JQ0QeCyqJViw
9BLEBppMywSUXlCpCUPB4NR1YKS5qnxvSQsaVTLZgSeQn1abaMC7esCrhKmevIRznVaZwAB+M5Hz
xKvSMB0yzNSuyeKOM1Ad3dTUBTb0FgAT5JLbTUAByLZYyrjsFnBqRUBFU26TxfdUEag00BdCFksg
v62qHkqfK5uvOnLPCVaL5dLqYZZFPy3pvYpmbfBwUTThQNBABRL+eB303L9M675LQNtwJ7LZ4+yS
kNp/c33TXVgi1S2QtzYHSuW/IlxiBoTrEubyJlLtnCdr2LjCrK5VWT+nmpembtIe6+8c9Jet57to
p+M1eiS8lvYE5aoLIAaMwmW9FN5zwwAOZAI8w2kEqEHLZI0cDgXMRzhg4jQSpfDa+lMX2XnNsW9i
qsN8XtTBPKXn9y2+WYMVMnTgj/yU9iJ4mgArVNli+udAifFp1uOY1c0A7RFgInijasEl38/PFVlp
hdnKkpxg8rieDVIyCrrLy1AZcpxb3NTF3HTJjTZ6vNDRhMjEnHRX0AWSA+E0fYRi3CS4DKr4Tfpb
UNqQqvtldv6xU6P283ZJ1/O0RgUIlAEST6JUelBBPcTFxggGJ9Ewux8if+nvkeJtihniVjHjUg/z
KYhMifHFuxzcWAOxW72nmjv7xLj2MqkMRQIx6kqR9vwb6FxahFGoP6cY9/deyL23ESD3E8W3RBmx
eONAzj8hupJeW3jle7lo3HWpeQXnq2+loY5nqR6ph/tgu2UV6TDReKHYYz+YBxwzVFCkCRgPfPfV
OvnzlxZiR5FaHFQmZJ23zNbe+EjSPnxo6yAUeQhV/yjl4CH/CWCxC4J3Z6D+z2UnoQfNb9igOrEU
sJIRBnrCiXYU8n4O1RhGN7qtJ6zyKk3PiM88IZcNr926VkzwGuDbjTehA5Hi9quPyINfBCO1uj5S
U4t2O4KHdvozb+wavUdDOHaHdkyFDnMezlSTIl2icJ2xeHWAQuC1ATNomdfEtAC/5m0YG1Pqmnzu
4pnao3EWKmYW+zbaheGwpi/xMGgsKpPsettjHYtqGhWY82D3F8TFVQUuJASqBKoXYzzgJIeMNm4a
0OBhBKKyluNXOhGXqALeLni3UsnVdTVQl6bqAN3Iip9ZbFyDE2yQqq02Ot0tQapxhGkCG8/z45iu
fGkL+Jkpzn1I3jS2PbXtqMxYqDVOY6+kMjBqejPdtnguw0+RjcvXMcRIlm2yxspw4EgbtiyHYn1+
JWFcUdbv68ouyfTFkGrzo6zhaYc/A1KexPaSaIUD82XrFO/j3FKWJsvu7+25nz1tuIZoXIgR9UTL
EUw6eDI/u4ZN5JCkqZrkoxvlOYojvnMKomM9PnAywpb6N0blzxby+RER44ZZeY66Ik98rhj4ESGA
OJdqCrz/q/j+iMt3CCSIhhlOskrq0IDZWqglSCg0LUzB7y/5j/6E2+/O4/cegPdRIghS1X/0S/3j
t/+1/zqeOwzU75VHf/3v/3Wuu/rze/7r0yjwz99+CYpm5t/Lr379qvOz+cdPwpP549mdOxR++s0/
1Tn82V/wS2HD95qsf/GHP7U5/NSz8mObg0cpUgH/iEP/U53D/+5f314FchzfyzPOFQnfv+WPJoc0
/C0FAIJsFzLu3pmD+LPJgaTpbyEohQBpMx8CFcLi/6hyCKLfKBSGhKUUxEgMCOQfbQ4B/c1HsB8N
W8iwo/2Def9Jm8OvXjt+yhmX8JD5OjvNv17JrSf9UAUhOTBCwjZrWrcdDAvVpx/ekz8unh9LI36+
YaJzIDhNMJEwPBpFSPuXG2bzYOlANCcH8BXeJ4D+GBUMTW/EitDov7lVzpb9D8b5+bEQnkQmHYlR
wAPROdTxA22DzwJQ6RLwg/NGdkPjebmG8Q+TZaP2Vsai+Xe5+8D755eXnHsWIopYkocA4TmW9cND
2k5FE7g6fmjczCFnT6O+gvFTQVaHlB1hU1/ZIwX84e+owbiGoxhS2/sYWs2wn6LK5NGyhGtm7ICN
r23mAxstaWDGzfRtAHgBiVixPWZKtl+3udmL2Pk5INPhAsOEuOs7ZDt7MuvPno6HCyQq5Q6p8+bE
nW5OYYX8cBFUQ713E7b6plLIrWgl7nxgi19hpG6PdRfOj4msrqlxTbkm/ZAbiPSHzQ+66zAEq5HX
bWDufGXEty3YxpstWNvPPm3abKC830VTPWAIE0tuxmE90JEjCLpN/j5dKOoVkBwrvRqqUa8DdZl4
ejzhqACSE9vuK+0rcujjsww4k/UwOew3WWgZj7Hs++O7SlHdEW/CwlLaapPRacWsOqfhjip/fm46
wtausPWcKBw23Aq49ZlFfuTUVT3IdpcMCc5EK8d1ntMawXcMzmJ4M3Min1uEAr60rPPvGXaWOl+p
Yh9tipRLBho2gT3ou7EDYdDY3bykmMjAH9VvXd2nUQ5Hq7+hPSSjHC78eJUgSXPpoAw8pm5DhpE3
M4TFs8HXbrDkQkhbN+BS72vb0Jzb1t3XgD5L5dH5GYmuZTdaqnfpEpMos4gDfcxC1Pt6qN/d3Mqi
AlF3WbEUvre3RbUoFd6ceuD99dSL7QuS+eQuQBL8im6gNzNlvQ6q6EJJ0TUtpxkZgSnGTXTkyHkB
bBlUGbimu6JtZT4qFeu3znNtX27VFg8l0Q27wFugEEKJ3yfd5yuktNPQU8geSf9BA7tiwg0vOdE2
67rqM1OY2yYu+z2R6RmKFRYD6zqAFQ9pjlRMnCVSX7ZkDqHW6AoUE03bVwBTHF+cvATcBAWkIAdH
K57u+dr7V3GtbiO7rl6WojYNlzbuHot5FHUOIRAGb/lqRUJ20Uz0NTKA25tGRUyOTzZ6k/A/bzDA
g5LatL6fkFjJwRPcg4htShNtT8TMwcnfar/03aZOJNm2cmXx+jAMzOSVx5adE+HdsIovScBH/9BA
A17CTEOXd+9D3AA24IvBOBMbwCF95lLpt9mGA3zRVaIDYe0b1+Wun+LtKl17Z489o6jJyGvYIzTj
BAPMY6dWUPQAnIxaK7wR41QYt6j2UwjWvdJ9Bo43XdZPidN1yTyVVDB+oXnkhIMzzaKJxhnT6TDs
1wXMzZMlIVJFQOx8KKTpqmjR9MSlO9WqZgqRYdBAzLt1q+6XLjrnj2SzVKd4gnGUjUBM1tsKCmsa
ZDKeVH3JOFlgyoIuj559Cd8NpSkDJ3WJcB/zH1swzNEOCmOUfCQW4iLsfgRkLjqHzoT5oRNghDDw
M9U9k0h2D2wRzX6mA5bhUSTRYaG6f0y4I2eo1+cuW00cXAB2Gmm2bstqsojUbB/pAOqpz6crz9ro
4AtCExzKHU53YmPeJ78eqzZT0/l/JzzmD86Z9T32ByiPgzfIHbyW4Dj2IFUyE0Km60wfHqWiwwWG
cFZqYbYhFxOHogOxeLycwhCuULIk3s6L1Vj0cwN9UDKdD4qmNgNBgfMW5+wFDp3IJ02GB8QVOXTv
gRgcepdV3NkglF9DTJJXeCJNtevAT0NHZmIrEJHo63JGovYId53d9FETv/YCR2wEjRbkc1Ui7sja
JXDmEb8YcsSO8WcR0eIbXM/+MaDa3vZdGyMnuInxoRI1OAYF8svD4tHFBvdtX/y+j/9HU+D/y4D3
43z3L8fJ/x+nwBi54x9Gnn8aAy9fB/WqfpoCv3/LH2MgC3+LUrQyRUg5hCEClmCEvxd6ERiQvwGo
9EHInntsfh9Y/mj0OkfS8XmdS7wCNIJB30T42Q/i8yD5H419GD9/npKApLKAIvjuIeCK8fPXNqSJ
6xS1HDa+FD5wOcTAE28tYm91K6xQRaTGTupvML7B6gWQLsbBeZD30Ngxs2KDLOw99MBYibhQEN5m
W5LNziE/pNx48K+CJYIZMPWbPIFCx3C4E/MiwvWkadfUNsMBaoXZoEiMVDa8DRFfLeGk3hFMudNh
k/DcgwYPNyJOdj3K7dwOCcECIoZ7IOm2eVCPcbXnE/MGOoEP89tt70MkpVcDMKYobxWdSZag1kkd
+ik1022L1RJZC86eVb8FdT6ryXj5PC+tvIyHuT5nX9kTQV3MiIdw8VZa1vsYx5IEtlQAS6sMxia9
6aYhfp7Qd1AQNq4vDeTF2y3SCewih4lgrmedgduwOhuDmqSZHoncd0i9HVtYyy8xRsUnX0EOyqAm
sveRpe+9dacUSm+TLZ1wR/zCrxesgjcN2nEOjCVeqduA5fYsr4F3YtOdaQdYbtQ5Wui1WposxEFU
wKAdUZ+BWgUsox7k7oFs4hbpDPVoa8GPPpab/bYl7o4p310Q1k5z5hq0cKH8hDSHum+bD1wP0V2L
2HBQLqNPbmoxpHtEVOeDGq13tXI9fKq3BLUGqRlvxy1M8gVdWmMeogviOowW/wsZexVCEoezOIaV
gSXSj7nAIfe4AJa67KEALkVjQlN6/mBKeKOg9gi3u2ANNtSkofctd4gGvRBAUrsU29ceuertiJzk
9k6Fnxxr5ckHSMr8BHYI3cmkMmIfornhxpotXjxvZ5dQ+3GX/flfjbV3qa9J5Etp8oaKBJzStLBw
mC9aqap1uBBcrf1YJJpPLdv5M7lPiXdWyIBnqHUroVV59P1/VtR/3ST91yE5xdLzdwtq8bV/XV/n
rz8uqd+/548VNcERGbVjOE7i+IoTcvzXioo/StAnB5wFnSoUoYO/ztXsNxAZPg7WaFxCcdm5OO/P
BRancYT8I4pTtY/0Do79fwoHP6kjqIX8bw68qEj6eYEN0eFzPvIj4ILzP6O/LrBdu9Sth/zfwSHa
+aRbPUgIgwHmGYvdOrfJLPROTu62H/3tjBctOSQBhlMdlbsWtVcYJIPNe+KNgf0wDF2MVh66frU6
PsuDdZunHKnxvtK3Q0rOqbz+JSRIPgemkchcMrV3AQXTbRlWA7yJzYGLKHpoUYp4Za3eTn0baRT0
GLodkklxaI/wUS6gQ3WFGcEMIM8E2PHsSePwO1+CTmxROwBOldio3eNO9fwsQPvBMdkafhxx/Lwf
WBVeYNF9aZOJPDW9IJ8qrJewjeywN8yvShSSYLDE+eoG7kZaCKvulrT6iEiHFwnjKUMjwF3ou27H
WFcXLgqQgkCeY0+r7psEcYI0LYMHOdANYKxsICxOWu6mDY+OZeQuRidT1iT6Gl0gQWZ8/67x0k+Y
0q/hHAxZbYeHdcL+YVec8PpuWDIfMz1+EVejE1dhKp+4gDS+edpihq1eWAy0ZBqXrA+Cu851L1O0
tFkyjg+2Jdtzh+RrIYO6LrpUmh1k6iVvmiHHJfjJBrzkCUgi2ADnpwDSPcKPBpYV7JMtoTdBR8hO
Lx2GN8X6R3Rbho+eDYALDj02t4oH8MEwa0LLnbKawq3e5C2A7w2qKLnQSCm+jqE3f8JUusBDgCee
B7IvQebCFF+jA0+3NEsjPd1A0Z2fwi79FKtmBP8JDcFTDsAlh4e3Jcw7sClOAZeln7FnE0TbgvUz
DOnqIkTNRpIn1VkuYNy8E4rwZw4INbjTONqeRDPVgMX82qZoeZq2sq+Hh4B4wPZmbKuFPwb3qtds
hw4QqBBBHYPxjr2sbZamqHuygGSxE9vPUyC7YyU9IJeNgyIP4jzTOAuPJ9+z5rJCMBcdGDOJPieI
f16GIqYvIV44oGEQYKJp4aVFeC/HnZfOAJ8D6+jl6nDsO44txTkparX7Bnx5I/t0BmD1zbFkve79
Gcp9NYRd2SdNMGdeX+VStN7D/yz0/zcLfRQxrMz/WkD9sRP+r+3h+3f9sdR7XvibF6ABCGu5j3rF
6K+l3vPD30KKiBWU1d+Xe2wqfw7PGKs9hGBSlG+i2PR3efXPtR4dugF+YJJS7CkJsln/0Vp/lvd+
UBzPTaY4HsCwQDE7ZMfwLA/+IP9plIHIyRh7GtYA1YorrEQMf6heyLtkXe6g5riL1i5DV1La6Wc9
hsvnLlQWOVI2TF9+ePf+u53nZ6sAFMM5bcfOySmoOGdl+edng7Ot7FhtlpM/Dd6p6raBZyYZQUTZ
RaMJYVlD85wsEvriLFI95QhXwktDUUMSQqlMhg+mNb3Bz6hBBvS99xmBtNTbuzjiXz30RNjv1sL3
vznhv3nG/i8i9O/PGE07CAhCJIA8/Es+DuN+jc/W6ROaUKqqiNHn8nkJYbvtdOLGCJWI1msLHApS
AAQxvGXX0WAvYGR6YOpG/VFbpby8ITIqwPJirdaihkqVzFGHioSxrW87AzQXhIgqQJWzR1VPl+h+
iWzZ4Ahyjal9Efu//xz++WOASYQNG3ltXBuobfr5Y0gcAQEie3VC4SF7HKsUu2XY+bg05GDs7Wpn
9iC51z/9/cP+IkVTcJxwEiBHg386/3J+Wj9ci6AFqxDT7HAa0s07odnCnJCAQlcIrx///pHOmv2P
V/35kRj14UrBqTv/dQU/P5IckIyeACefkHcJX1FtNPd7nCqdn3WyLumE0oU8oC4dcyQZVvHvLppf
Y55n14T6EawQGCRYHX55eCQVG/hh0LiTqYtQkWmi164/PwfUragSBMWYOYqPfr/204o0QzcmX4Fg
oSmHufDK4sxKc0jYwKNbRJQ+B7P0IT6mzn2VZJEFxckJ/SbIMMwH/F0nm/k3LsWvngE+KIyoWDaQ
p0SlF6y9n98+GptoiCJOrj3DxWsD8qDKPNLpIcRhEy2EF2vddG8o10BYZZtQQgBXtMnBcSTfNIRK
HJDqCgfksV2+NnOQfCyRrJOLv/+IkU399UNG+xcuohg8GkqbouQ85f5wOcVz2tAZ+Z3rNkRemaWF
ZvW2P/cyMQwuxiA4P9G7RbjIoN23TkD+DXuI8nLfhxKNkP0k7iVqvW2W9Gv1ZW3FeHQKzrSMJvkZ
QYO04EjWwzRocfwFbga2hLdqOK2SKJAogBYqCLFtBmQKKUx/qcUBQHp/77fVbYWAgc16k0wnHNk+
aYiCQREvPt7IxvlYG0KzbRld0/aqr6P0mVPgrzXUlasN/jGD1l8DA8A13xxJOoMuWV26Fd4akWJr
7btUCHMYxPqB3ggc8DkUgyNajf1PmHhWNE4lxGuyre74G7QWJFqaYSIvRiCIJKUCY4FEytGbWP/R
LDLGfR+I7qFh3CbZAvP9AkOKyR3eB+AQPrsBcG1LmP7TzvOst5Q9Is5IPKwoLcoXH/qEUMEMrJTd
1BxJmwL1C/qArcZfc5SvxIAjkv7JClpf+jOTDxGQPozcLfER7BfbaxqPc6mobbfd0qXVjoBKeAWb
vH5DhlRGORKf1GRD5S/Vzup2xM2xrqWrFpPu5pHXBZwbcRjwpQirhzM07wURpKxVbUsAlq2QXcfI
blmoe54HUEMFiLeurELEmu/WwAuLRs2IG7a4kvQu0CsOKDZI7FUMAqvnCGNPWgioEee0wEfNa9/f
ntVK7Jm+YjOW8vHdd6LVGNGMNkbSk+40Qpmg+6Ztj/yp5gjyNdBAW78fHyhaXI+tCwKTG3wGHEQ7
ZSDQaoRDioFz7Icwn9apRO9pRfO51x6/qaGlI5rVuWTF2cP2TF/FSge4olY+emrNDfbCXUzqlt8s
uHXiKp9SCTPKC1Dbuhv6ZmYZqAUwa6UF3g2BmHkMQAVHlwTSuhxNMzVDA/Fu7ZMeBg7HVLCLhkps
ebpFWDEHv0MsStQz6ZH3cpW6BU6IjoaxatJvxCxJQws6+hrpxdSkpwgRCn4xBIlOojYfrJo2d1AU
qxto/6pOULOhlm3asVkNzc71sXAHqpSQeeSDoMoTG7l+P6Nki+T4WCHdSLF5GNPjThT4l5Ib8OUE
cTI9DF9aIZg4BjPTfdnVOr7fDGT5XQsW0bus11rBL0tqv9Z7Pi9yeMBmHFwADfG7nZF4BuWo+2or
U89uIDpaJ9drkSKAWBLcKjOirZ65mPHXHvQFjj7QjRL0p0uc5hTmkwGl9ttX2IUsBoCuAeejbrCe
jh5twgNYDJyPkf6cgqIZG15shnfAitZZMvSRrW2YByiR2EBytRu5hGEZ7jzJEcFKapbI0kOJ8nis
G2+tyo6FNepN8XWZx2Af4fKpEK63awNqFsA3eZkBPDk03+A+8k/eBsetydIlJMEn16++OcWSOZxQ
AQZdR2bAllQhM45vYKCQgx3K4bzhGSj5UF9MKMyyO7VGW3OJfkr9KWz96DWyHERp6uHiRVEOgsKl
ircGTx7RWASqAxRz5mBrygblaM89vDEfR+R2eQD3sr7JuQ6Alq8VL1O0vSPkAp0g2EX9iHq8YV68
E+D9ILxTOvI+eRqIdrbGaODLNUrFbLn4om0OMzIQyCLh1OffNCRhj1BZzxdn205qn/QKppx1oU5z
WLH4bOp1wBMbEVrzLrGDsUfQSbi6BVbJucDfc2THo1aM+7ftjFjivZ8OLDzasF3Ntbb6PHzWzt5G
HYltOa4CDz2O2wab0Rd6Q7IuOb/481NfsT7heYHMO4XRgFdhJjTpZHU3dlvOugW3juyrrrkb0B2H
1InBVFDhz7Cm+nqobyYvdIDFAllTfNwwsMy1IDXAy4aaCTkL9HgEpVsmBJHxe/g/eEVYQECZn+dk
PYhHnLHZBRobGhyswePiukB853UdAFEDBoejG2hL1WWFMbe9/D/sndlu3Mi2bX/l/gALDPZ8vNkr
U73lRn4h5JLNvg02QX79GZFynbJll31qP29sYKMAQ6KSSUbEWmvOMesG2NabgN1iLytTXLdh3D5C
A/ao5p0ktY51EIfDCdwzor+581vcIYAi9o3FbdXep/nPvMjdWzVIdLEtvYX8/eSVsTzgNym/gJfS
a0jaFpTZNArsbYqdV+4QOYTvDTMqd+XUxDTyHZa5uZuS+xTb+AlRf+ZuXKuz4N4UrsN2lFjhuy4z
xnhbWBWvyWJEdnjhVLVoP5csyPMxEDxSW6yCPCOZi0KdBusybtlkpvYkusGirA+LfmSntUeTo3eb
fexCfNjGzDH9uIR9J57xBc+SlA7hj9gOLX6VKoV2k07gHi4avpZpbaB4A+M4jv2Vmn3U2CND/cCX
B6dEFXZYJu0Sx9Ajl31TUO1fVZ5yLo0exfM2aatyPMVwCJN14MoyeeAkIp9NAABYxf1Ujqs8kRM6
22kMWnaBuX1T4JBKP4h6sYNxhZsxn982PWY0fhkOym0CBTI+GlEzfUpik25F4Usvv6AVJ+6UNKJl
32FCSrfpMvCQphaN+luVF4t7XXqNdjo1o+ldOSLBwj1zupHbCWMWTIOgSrUlw6ejH0hZbOn7qG4z
Fsz26Ky3PP25o2J/M0eouNdRg6/oPdpT8ZAlHc8aO134jme9lLdVWIH8H6wmhH5VJjjE1PAYz51r
WEBZRXHvYoWaNhNwCAevagGEtY3AsrO580Rvm9Tm26RwmNVlavc5MoauSexbbH2FdwFrFMF+qpQR
X+Wd0UybUuKPWHEaG/qrokBlsurgie1kEtCvm5RpXsytw3s/o2tiLhEl/tX5VPrfIeRPQ8r+7olQ
6FiM8f65lfJt0JgWon39gb+6KCZpUMwfySRBqmQh5Px7BEmDhQ415TfAHDRnDlXjt10UoYsVKs2/
2ic+6jR0caZOUKDwo8H+L1rlwevyPwC8qxsnnEo453qvgT016tyknoP5ipABY8nZ2pp53pXeFL4r
S8e+yJVidR/juDlJ15HPeDbSvUo9/AFt1R06Sk/sfLXCogPFu0yFuk/m2b1FtS1Ne6Vn/ghEVzZk
kXE5lKXnRNO94c+qYtQZjkHovAWpCyjsMEAdAVs7jYjnzSIyQELCzT/WXdbJkNpL1MEXu/HndDhM
aPMUUn1/EDS/I18Z2ZEiuR3fNCM3+Q2gex9yCBMr3C8ZkuUT99Kxb4I8UmuTy9JzbBBuxCXM9FXs
LHN/j/i5JCWjQLeldT8tA1h7PVVe9FAhzH9YSPE58KHQIiyD8QlGSvoQZE4HbRLP1h3Wzutede3F
4qI0SOpoeAo5HK068gRQ9uUdNlmTJKWwHhFYraHm+lbF6QwpKXKrJQf5sZ0mc2xPlr+UFUDhKlDX
SZyPxoWa6gnJRG7EzF9nMSwcQjHyxvBsG9fy91aqkmE/Rmbdtwdhog1OC3wFY5ure68A6XnVKAyb
fAsANK1yvPjvivB/6a3yxIW/XBH+jnT8exn5+kNfV4XA+sMRVkiHH8uIj5mbidhXYUJo0lrldHaW
b6JQ0BO2v1aF4A/GWiwYOm2IBDrNTfq6ODjiDy9El+ojtNR6T9aNf7E4iFdtNCZxWspJBwIGhuOY
rxeHVhmqbwuJyaBxkL6zDJS4rTtCf/ZRYlYeM+9kLuvLLBfG9DZVFQfLZk4abFT4mJ/8dKzoBMw8
+KOCI+EtM0gUwriyU2yRWwKyo+L8ia24k/tv1t6ftDW5Bd/2xyxGf45OJdIdTZf1Vv/7N62TQPIm
Q2/uTnZsqnuRkMLhTll4CUPAvJ6MGXDMry+IbuOHSzJuFL4DV4+G6Q/kLINMo0ajhE6eF17WvW9k
CPTJodlnDhY+oH6twevZmc1jOLWModaDM0L3D70BD6ob449gJUtpDC+jr0suLxqQVfSstJxWKENq
3bnEOyEeCktwMneiqj5lUnBOinFYjJB0o85btR3MDdjAuEN3zNW514Y3qvtiaYONhXLxiVkoLJ0M
JlC6CnHvMqX0GT5yRImoZV7KEY9vpF2XvRwGOi/GfDV7qfXQCZuHAGiKC+EDIRneTA4yS9+I6y4g
yotBVTpzTk1DTqtC/+X0eIpu0yax9SCEoc9o53ISjmz7aOiyI/Ym/gxlwWLe2q7VPFrjxH7j1Vab
3CCb4C8KGUNe4MFJ1NuudRPKvRYf5wMYGyFPFlxd65r1Exmi589e8wEmL7Vd30mevxi1CfhMrL73
2FSsB8MuLPUeyY0yPtqWNtamUnGv576mSuoapK7rEWTFso48g0sXzci/NkPOX2dlmkRGN5DeNpZU
2trRKEBV4KItk42DHy/FrVu5TxnV37th9sJ3I/lBMcdd0ZUAW727xNNtWVO23KR0dvgWcCX2pHWB
K2kOSKRpNXAfqXlciAx05ABRTggu+3Z5My81X+tIT1acYkqP5Aj2w0KWyM0J25SGwYTt5RRiGxFI
Dnv0OwsquKsknpY7AzICTJu/UQktXO9+iy6cl7AI8W6vAHNPPv4yq9jCeo83BaJqLKc/RScs7lA/
xVnvXp3xCQYyvetpbIpb287jJwvX14FUDgfLO4bQp4pN7H1jm1TAlOs1rQqk4OM0UsAm2cQdL4so
n4+W8pgIuDX1LsBV2d9Z6WJ4DBV1/TlirUrXENi97gblnWvvpBsbVbEuh9bG4DU7oJ7tTcYTaf1J
K4/vLrUbZ/oyZ/PQPPKfZfalUZO6T0uTU7xX0H4BQOA+SQum2TqpUTFCtubrKXKj9VZGNPHdotOk
Wlj8unnkzvBy+XC+lz05TzSRpIn/7YOMXHXP4IYXwUCXo3RuBRjyvDDhHiFvbfAlye4QjzS7d1lk
qVvHdltts+TEb1cDt96vB67iYQZaVoK3LdwqRbNnjY6CWmNwu/pUJbnVPdCrM4x3xuAv7WWPQqa7
nVXIX1LMNssvEX5z+DZ1wNHcY/0hfaM0OJ4AnbQvltFhgVhwpGEx7bEJYc0BjUUmYcyNaMyyO1Ca
0A2B/MXb03D6sdfnBznnbIUb38AUR9NRvxR95/BbgBixhmKesh7SwQA7g3ou8T4QHTFYN1kUslAE
saBt6NuTuKbvm8WgukquSUmXqYMfxR1FquimGFDGEPfP2NT7/H3HCiGYlkWL293UZVV5AQgKOnlb
H6F6t7VywW/ieJwdZevznfdFJ64zxoDqfTBEbf7Z9fFWM0OfGeFvS3O0rJuS/WdBqTZkMUVVhd7A
Il3Ro1pKLHvpVhy1F5SnaWx+xNBGQyKNg+vKNsMP7jhE63oRbwg9UNNalPXwVveftnkvkw0Phga4
xMmFDYBnY0cRoIUyHSdakmJ2N7QA3YOB3Wq6rJ0MY937GK+Q3HFu85CYYOuJKhaZGiNcYL6TLk17
uzQ/GnTeVn1V5ECzq36VJpMKDiK34k+FjPzPKrZJ8QLtcwNo83KgaT1v86JTd17txx9de6y2aE0c
CC3Svg/aqPooAAvsrIqjIbESJf7m3u9w8aGO9hu6ditryYsrYtaKt1Ym/VVoyn63aGG5MSq1rjAm
b0e6GTckX5WXrjMO2wGXwh3LevMxC4fkzegUt5NPf3vfYd3etXOr4CuBXiLqLkVf4RVvp9KR8a6j
k3mJtE9sirxdjoUR5js8MgjriB7BJepTtaajXT+w6TQfKrdskk22yAodmlm/Tzzqa8HWE64Cj+7e
WmdfXTeespEtYLKPI19+STu/28DacA7WwiEZHbt17dIEBK4Ef31eqZnjwEZ21nhq8YDugwLPwzoD
0X7hJ4pEDFfcZVHd7Mk1HDbkADQfsrxrKOyBrl9Uc8R4YC794brtnegNwAFvD7mURjIMHVJSjCXY
zZTf10bStycWbHq+VUWKhKGZTn1OW1922MUs2mXtMGcHsj69B7jPy7NpFtkJPdNyQrwBxOnXJ5Qf
DnMMumz+x7gQsmX42m2Ef9IOMjBWR9U33YGkRGJjJ5tN6CxcysyxJhik6A6/vuqr+pKDGLpbZAMW
olnStl6HoTqwMWFJuOGxLVhFUydlYWh6i5bnr6/zavR6vo4HtpQ5mYV+7HVUzohzYZAh7XiH4CTW
VLNjza5U80g/lwXj31+MUTVuIw7IlKh6cPfN6VLwDqPR9+hFEk2xrevEuZCJRw5fSg3860v9eJAl
XJIinbM4YjYiwr6/VBvTITeU6R1tgO7X1cDR28WQvpbYcU/Sr4PfPCU/uZ6gDqHpgGyOkeQrOYAI
CFuritI9LiqJ3r1sQVWCbnjtkps6bWQ6c3t//RlfzTn57vhwqEHYVPCN/XBYn4ET9mHXI17zKk5X
vgFKiWNJxA5c0YWOMJ7yU2ujHPlv08jYPn79B/z4kAaAobnP8E8QuZivPnRdOa2pIFsehwH71zQx
vFKCxsZ/cBVfIBHRLSAqk++/Stz0Ez4E6R1jdH2HOcVu5gckRvz7q1BQgvdmbsyL9+oqHgOzFkGf
dwxB02w8IljXlmr+g8fE1fpPTE98eUh5vv8sOcRa8Je1e7TALO2RcPBQjDMU++2MAf26b2hQ/6ak
+3H9Yk1nNeFjMdvjst9fskpHwlsKzzkSZu19EEMQHxeT2OvVUNThtgpmGqOeXHhEfn1Df1xZtDaG
QLezpuOHNyK0ptRcaLQcc93himrWyd4D6LBkXvCblOSffEQeDkhd4MqIJ329WDKl77hUaR3PrhYc
9PVpkX3zWDg8MAxSgo3ST82//3wv7gedL+q+hpKPJsktCSKrY+G13aHSTb/CDOiAmbr4+fW1zkjn
b3QrvOoh3QnXcRxstcGPb1oSdIHJenJcOhkG6AxLd1qhSyruSWAC85AhYCT9k2OymjjXTZy15PXY
jgpgliEdiovafSpii0ZkIm1OnUtVJLdBTrv/N7flx4VQx+lCgWZFQsr8WkJUpe4EmCriCdeDw3VK
ZOJjpgAQrcaMKdIqCznW/+bu/LgOhSh6OFfiMAaR779a7OOCfgkxrzziiIq7rcLs2DD1VP1z0Am2
zKSJ9PNOEts1Cp/2cRxdPS8GE3HfSqst9m08ME7glETs4CyYTP36D/zZPWGlxCkjiKVDfvT9KwiM
NlnGgLceqieHbtPNPorYsI/kW1TpamrBEP/6gj+8ex4TZd4GLaULcLq+umCbSn3on5fj6ETwS/FK
ajgefWd2dqrxf38x+kY2IvSQpeb1LgC2F3tgG85HFSv62VUeXproZknfMkkH/s3Ffviq+WRMAxxh
2nrHc63vb2WZG6JhljMfvcilsIzTnieLF5Eq8def6lUsJXJ6j+VSHx5cPhzqRP2XfHNYKewkVQC4
J04QHaNjkxpuWBuB7PO3kVEv8tRkI50QJ8Yoh4wAtVDR+Ha3agu9DdYtDX1MvgjPJ4qltRRL87j4
XXcw8cQ9hnS97B2AWl2etznFMXjJ+bav6rD+nbf8x4fB1TIoGqahi7jv9VEorXB4anzmESMSkOxq
INAUnRZBSvO/PnVhSucZcCB309JjYP79Petj0+pHPM3HjrnJBdNkPn9bt+HWAOJ4cir12/6h3r2+
WRgdtjUinnn1Gem45g/fUrWUtmg71zl6rXI+65hGQEpoF88NEVJB6Oq0S+G+rZWyfvOSkaj4+uK8
XjA18Nabls1J6JXQzCmiPnWmNDsKQSdp2ZhZ4OVYGFDe2dZ6UlHwyRN57mzGWgp5HcY1b6DdxenB
6mcUrpbF7N0cSrqIy1kv0Ha+LiwGoosZqvMcdQSVZvuB33/r97NR8Zum1AV8oImkIg/s+g7OMMms
+vEqDDaD/czQujmiM0UhYHkSiQID8GEN6Y6+X07jKFql7ciQNognMslcAHbdxhR5eQfeJLvuvN7Y
Az7zbl+QprVf5Su62LBoXrimtKXNai19dwgRBHTNZZ9jdlm/RpxOQSoI2ipccFWDwDIO7qZN3Z7e
tzlO9ZO9ZFXNOyPIkcS2LwrxPHUBg9wMMD4DH9XoZugc58ktUlr+2zda5C5eTYtyH3Ygtg8eKVag
FduFf11a/+vhc4Q3p3Zhoc81LRK2x4Ss8vkL3fJ0WuciRrO/mjGYoNsPDHUPLrVMbu0S6OxlHrdj
fweqkC/EgknVbcn2a/L7ejHZL7oBHPdOmJ66z00ruIw9Qpvu/UbIZyVNPsVkZ+7y2faqwbnqWqFb
UVPB16zMlB/ko6OSmfhz35BZ5cA3tTLncuRujnQ0Bnpzad7nauc18Hg29EHoXPU6IWEflLOHr83W
QqzBw8/1aQHsfdGqDEKfqgmzguu5sGuFCLZo4SSFjQSmmka3v9fRehJjd07jFaNNTVQ4OrFmbZDP
djGOHSKfzdCPJPI1FXNyD+7PrbvEPEFVNVJIYHlM/UtnjMD8JsrQeaLo/NJrRKv0tHCPIGlQcNqs
lZViuLmJB1N1D6JyURAFqcsDVqGTtq6NtGNvOJ8D6Nnz9C2xR6sh8Wr6ZlilCAqPaIQELd22Wn0J
+yW6DZZR3b604Air5Y8h8Um8qI3SKEGBJTGfN4eX18qzWFvO+rnJt7PgqXJTWm9n8QHKxCTFKwJ0
fm31Dst457k8RQBnqcwSlJ6INKXumduZHD7NaT2Nu/Os9mU0g2HqCaCmPkjEDme7oPadJwhauhPb
0Z5Hd0X5o/AgLcwf2f58jyDE24TelX/pgjZbiOKDI7SrgxyZDdHxvKZlQ0wiLUiHG+tEo4MiDatR
eierlj9EmPROdk1hyftqEa36OKCoMvDz+GTH3gd1iAjIVYV48DJglbDKo3T+HBhMMrYZiQjO3Qyc
F6IXYhSo6YMACsd+zBgggdtFu4JnxWGak/MG97b/noN53scrcGY6nbxA+mlkuCuXkt68UbjZsegQ
pmzmgqbkjg7aEtCSyJzoWJqmotVGh7wPaJAtw5hNLzv+f5UTv1FOaC08W/k/KyeuP49Pz0/feg2/
/shf2gktkEAxYWPBfjEV/u+UFHTO32NRLCcm/S0k/47Lrq1d3n9pJjTRBwqOiV8R/o2emP6bsail
98NvNmskHBg8sMMgnQjPue3fHw+SHkYW8Dz7ygcU8G6eHPditoVBI3mBtAaboG03ZHccke63YoWO
a9yaMEi2bEzFfrBke+kih7Y+MM3Kr8H6dsmpJS7BWVtNq9zN0DnzO3t0xg99XnYbWB3LKgFMrdYI
JoBVNBgaN8ojZXg/TLO4H2xZP1ZjNN4s7CcKbkuF0zFfOn8Bk9dNu7R0yA7qMpbdLh+Hld/M/d5j
ayLGN8kUCcEx7/jGmG3GE/PsezsMZVN8CB2xDBtNKfuEf1qC5Zvz/LllB7sB5D+i2WbWchNFJOFA
lY747CX4SVjDwMv9i3runIWU3oGwS9SJ/KutW9xHKvf5lpTZdr5ghgN1m5hBZRwD/kDOVhHkEuLP
y9K+s4KmvgudLL5fsETftIVWhvoFoY7oiInOk/W4R93hHyDeIyfJnBqwL2+wuu2CIa82htPR6wRW
Yr3tmwbhfrOZXlQSkXDTYU/YUWz7+4BUznjnd5T55obJS1eBaNbyC/tFitGTcXtBFls9QBSPWzx0
GSUSptAtMEOjUO9lU8BxAujBCaOzPQHi0k2jUV3nL2Lk8qxMbuq4K3fNWbEM1VXLl4FroGWO8PXs
xheJs/sieG7RGveXTJjGZBO/yKJNOYkIdXlSRJvWkaN+cPzlsCj2avTkGej+HNlOMR77/izQFl/1
2p2U47SUDLOsSYoP8Yu4W71IvfsX4bf7IgM/v8X/XfB+s+BxktYyq39e8N6n8k+GL2n17Zr39af+
UoZ4f6AUs1wahW6AR+4bcllo/RHAoKAKcrSLDtXI30sg2jDc09Tn/AsmNJs/4y9lCFITGGAE7iEk
NzUV7d8sgd83AmDvha5PDYb/h9+GwUr/+zc1pSVMmOVu4p3OZ5auFBy2BGX5Ms+cHc7D929u0G/1
HC8XpLtvsuKgovPEqyKWAoGxalO6J0QCwUaMNDiWED2EV0CzjWcpfpMa+H2t+fV6jsf9YlYS/OCK
C9GqSNxlzsmvE++JXo+4trNMPEitffn1R/u+8jtfiq+a75qOLRJnrQz89l521NzxkAvnlJeT+5T6
TG7dfmFQ6lkxndRlCd/5eYbEQk+af33pn3xKniTYKMgSGQu9DmCjYB9nmCLOSXKEv6iChhMbwd04
w4l4/117RXxfZZ4/KE+gCMlyE4FH7+P7D0ochix9lTonQPRcyG8gaa9ghNNbGXufIU1lZ01yLBXe
9PWMK1B+cETNEU8VGCRMqwp/02798eMz4iWIEp2V71Hqv+ooA3eGQRxHzimYHD5uSE97TxXJ//1n
1+JQ4tqURHoQ9qqjEGe2WSCMdE426/j1QDPz2e9LdT9kiF5+/a3q+/j36UTfZ0+z8BAikcQYmK9b
SynjPcOrB+c0RskXaclwO2DO+k3/6mf3jkUIcy8XY5V69WWaNEF9LOjOaYFme8pgIrDreY2xFktO
JfHrT/QqVvLlI9mWL2hTgOg5u4m/fUcwUYhxQWVwwmeO1MUeuaaIDEopDvTNY6BdiI4ekJ17oTOe
uQtSKewXpeM/emV/8gR79ITpe+pXVZ8kv3+CI0tYeJegriloK0c7rwRhkRjzLvHL8YRC7Cd9FqWG
t5qJCBeb88vrNjBa/w/d4p99A/pQDIeDb5px5Pd/DNRBT5V5w8tLMvg9kuFpde6JOU33u3bYzy5F
e4iDM90pG43R95difNTVGCTsU0qAyv2LaISDD0t9AJ3rN2Oy7/cWlm+UhrTBQ9q9XO6Hx7dJ+rpo
28Y4or1HEUMjvHms7IKu4xQgHMLE8LvZsfh+CdaXBMaEu4TGr/6CX3cWm3wBsoig8khmR7rnbEe7
DwUc8lkscPepdo6hTluQ3wUZepeYV6pUzF8JU6DXEKRee1h0V/q8gvROTsdqhvO+YK0xaLikov7d
TXLPW+zfbzmDME8zPfWUjw4y2vRXXz/n08xRpe3QfDfLnbkky65OPYMUe5kTtWhypiYosciwD67r
rJm9reCX3XV428otoEH+RoxOrL0kU/bPCxT+ZxL8eHTxmOp+CfrMZKMJ+CPyGO0zEnGI0zgJ0BLq
QRG9+P753B4FiU7nTdLtupgshH09uVynIHbsY5dxAzGMZ/NtDEeo2zLHDd/RDEIbmYRRKwDk4xJf
gdDt8DaEiZevQb2RahIPqe3tOdVzDT3p9ohJuyVZB26fMxIDSFgvqkOZ1DwhjSOax7n20URiCQm9
41kJRzYNtROETvoyeZH0zzlBy49+U1nNscSieg8xVt0aVk83YmnyOP0oSFJYVmiKvJwILjxe786a
hYrgkqec4A2sMtogNoPTe5YkybFDM4B5ouCx/myWiLTS1m/v6TuWjOh98HVpTPwI6y885Sl02WHE
LAQixJYyR5GS5US5sbaVwx2N0ujd7Fjoam1bPneyDzba10fjzOL+IPLy76WMl3fW6MrnJnT4ns4a
fXKr5HNOVCqzT7sPt4skumgdzF34bgA0rIVsMwLBs862zDCwnNWazoAI8WVHJX432DUIdGgmYnzM
DrGjoB7Ovs+TDQGM5Laymhf/mOiDiZH5aDbbkslIZtE+rGdMY8ShaKFeVTCVOtuhcswLT76Xczfn
LGv69VjrBMTRjHzvqI3Ml0gG8bJJZ2RmZSkK4rXt+jn5Wj37olcnvH81qMZ4ex40JUZJC2x2SxpV
UR3Q6/JnR0/G8oheGSE5PMtjZkAWMCN+bdAPDEoNatlGaJFr3/u0I+dzc68Hp26vGzterha/WGJN
TXWfxrp1n7wERs5KnpU3WH26N4SgWYeFpqy/sWjyfazGsXoIlnS+wmRabMguqSGpGIUIdgKj9jEt
QHqTvMLZRhbopqZqqYeNKeHPFMWi2TleQIWIV1QTxwLzVDpJTWRTHoYamG+vlWs467la5occwNF2
qJOmOeagxjkZeSB6FlNWd30jiQbIoqH8XNPn+hI4dJORGwzXROwiiZqJdkFbnLMyrVEvYnYym46b
oPVUXpF3Eunk7P2JAUFspFZj1dDa4h2Tfn9ahUOTbsRZuAXN7JroHIHBeZHJx9gGi+rXlNOzh+Kp
RQd1EnPvt3uY8t5jkwJUmqtm+YiDoz5CeIfcryZn+VgVbb5For0wOiIpaBNE7rjO86n6mFHM94TK
6L4uQTF7fRiFW6cYZW66rjS2AA5GWP2kaZaB1euFCd0b+SH3Qy6NCxIRSHtlpLXD/z5/JvJh2iZG
atzNjJ4+pPgR15jnMLtXOv0Im9jKz7snv3d4P5CWbkg6TtbD2IkduUX8osC4dlRisvyDG61XOWQa
sfF8dGH9Om9D33ZXiGQD4qr45pvpkpNucLBsrfNDmzBhttLqP0cLAR0tCQy0OLDQMkGy3YytpaWD
Te6RIjFWcje4OZGEifknlrb6Q1ikKFZD6B642uwNrDpzD8m/vGNXQplI2z659Bwcik1s8o36sZVd
opStbs1+gDYkex5qg3FW/3SWXxhWxishtTZ1W6O2yk7eWQVl2ej5GXmwGsZQQLHfa3rnzFDAQhM4
YkNETxdvg0G55lajAsmggDNIeJ4f0Zy3XKN+jIQD+RLO/9qfUYthLWU/DgY3QrKjAZsvDXVTqEbu
87RnCUKXzMFMe4QMRR1FWqe2N4+LeBgbh1efaJX24OBIVQdX5M1jg0WPP81n2LSC8FQ8WnUbc55L
4CEKu7Zq3vlENuVHN0uC5svcQIWV9EsiGEK9JOrJmT6DXm3pr+SG+x6GVHjRJSEswnqOAV2RaDbo
eU3yieyPp4yoqK3rpDENJbB38kOxGIwj0qXB8BNYSXA9AgdceyRebJNpag+Z4S07ov6at0sYEy8I
Nn56O7pdee/FzRerWD4oyxE3eW/1B9ZVrb8JO8IahsZ6RvkTPy9pOr2JSTtrbnnjs22LziIkA9Wf
EDoza50ZvUr/6Lkp5FM1EYWxlh7r+DofIOUd+lCZJ6et5ytU0va9t+CKXnVlPogVkJiUWDT6Ce/Q
kKpqq0RfXKmuc26wMBfagTvclylMgw5D/Z/OSEpOjXT2Ux16I6qWZrFWbmSBCpaBna6JF4e+MCwT
GddtwXJByOQmKwPnOE/jp6gxpjdTH+d3YhjMK6D27secmFDta01CnXcLoKGd7fg6dOb0qkO1fYQV
TdBgMsbyyUqn5kSMOdKd1B1OwjMNhF6Asbu9YMnbGRxmxw1Kbos5H5J0tUuKyn7w8qY5jJXN8ClN
oktzHpa7HkPxKhzj6XEo+nbYmlI66ZFevoL+TS4feIZoCvJrD9FzswfPIw9UucZlRuriW/xRVojx
dSirlUXsaY4RLZiuaZU1X8TYyquBPNW9YiM8VZksi02DaULS1KW8YCLX7nPiNNBQc7IgGGj0xzso
DswqqixyIcKy5D3mqifXZC7cS5VaLKOAWSDZYk6tpo1VdiiMi4okU3g7C7QCWsbBNih8hwVRTJ9r
opKiXcjQcBc3sXPhOARF24W3HOTgp/eMe9q3g5jlu4AZzBadc76Gn0ECNw6VlWMmCUDaJfM3djP5
6Vqgx3wme5Z9qMfRvAYvnBYbsug4WS/UKVXBbH/t1lF6Y5m+emt2k3FFjLAdI6hv7V1g2J1PrHEF
dZjRKcFzjMvkfuDZ/RIViTZX2P2fWEn858nrCSY1id+Sa1kIF41tXZCwFDHs/bL0S0ugCSr44eD3
zRcCMOJbxpXQwJZU9kd7Ukx46roitFulLZk9SA50LE93YxRTtrVMj6C2MObMHqOkR22c1KBC3MHp
g1MOCG5lOP74IfHmmjCzeMluTJ+5HJFZVXFThQWppBXkzbvEsPnWChpIDu6+qVADsM5WRc5LBfvf
XuhveqF0Oygm/7kV+v9RANTVd8Oflx/5a/ajfbMwxmzSN+yvfN6/0L2MhUD2eiYoFkt3SKlKvzrk
bO2R5ade+GK6j/q/fVBb/GETVY/OAmqRi07y37RBmfh812vRklGwPGz0dAgFf97rRmjZ+hIHEfp+
kTZsiqw0U18WFQMArzZBEIyBVa6zltpk2OdWWZTm+z5gRLDlfFbKB6t0evwHOnXE2hY4XZspW/tj
1TbBm9QjlMrr19BmUwFaYVKkTDr2xLYNIn1mH0KoSlbYi6cTAmUpRwKhCGHikFYVc4bIYkxB0YdB
UzFwytSRQITRvMhSD0MXx5WHzG6ZjxveB0OPUqZ69Ak8VOGG0JfmMitZD8pMsa+4bm49JF4KCDtl
F9YwDV0RBt0Ybie75UBedAuBC16BpmAhqe/JbCyGslUvx6sUciu+jaRnJtWN2qgfYsor9pUai70a
oR5uID2lF6AVWv86BCqYreVsArM3DM5hyAj6fX8eWxlMW9aJnmU1eqqVnQdc1OD8YnxunHpLPQOz
3Kh67PVcbDqPyGo9LUsYgsSYfvUQTep5mtSTtcxtmbHpaVu01L637uK2UWieAqWT5Vw+KKmAzOmi
ImsvJ1cUe2l5SKVEPm7Z7JntSdFdTnUtdMq8P21RC1GXpPnkXnh6NBhmuHysXuN20swBvZOcMTwj
j/rGsDWcpwXTQw0KsMfW7B7vjPEZs95fpWe4D1M2QD/BGfoDQcldEZ1aHlrNBCJ4FTyQNUEKmjQz
iCoQfNBsaZQQQZmNuxaaMORHqfm0uAIAusvbuNPBCFsEFjOjf9B9u7ArYRXVqnlDBz855QCePtSa
aRSZ+vTfGHF/KEb4Cxur82+Y1cFB0kQk6GMUueQEAUriuIcrIo6LdjdjlAHc0IU3yoWuxPxR4zwg
LlHwKx80Hxwmqk32RjcZCDKAX3PRR5l10Wt2k4fM4CNvA0CnKhPhp6gcOUXMEk7nPu5b64GOxXAx
daW/I5uUFT+sIvmGOLM/TU2OGjVDKjrjpHgD0ovab+xyPZ+BU7FmT5Ve4RxzzaPSgSD7Edl+tHLl
IsTG1ewqecZYSYBWLs7FaxoOy6eiL6MNHJr5HU2H8hCdYViGYQLGajQjC5GBvEHsUV23bpYRq3HG
aVljGq1dzdiizVy/9eK2B7McVhckS8fvsdUitCMSrbjPNasLAwkB6nQO+jrgOfQjB/S+k5t3btLC
qTojv5CpWxMrS8QcEMMQMZhu39zAowDv6ZnFZ0AU8wVZJfBtExJgRzWHUF37PzMgPfB6pmntEgd8
yArqzdqxntQ0v3eLzl0z/gzVJhwtv8s3rQ0GUE9a26QZvNuJggTsyyp3vQH37nmt/++u+JtdkapQ
e63/eVu8/jz9v+PnTn6evx0Rfv2xr1ujb/+BCZwuINuOrRMH2eS+bo0wmGF46ngszczRiIi/dkYM
4uwuPlJDV1MqUVX8vTMGf4T8OoQSoQW10/x3Ign7DDv8tkFJiwKRJhZ2NkcfQfurBqXVYoy1cS8e
SF5NbVxkdg/0hET4E6Zj96TMDl5D7MroWJvsKtDJq/4ugf9X7hl34U3rurEghD4PMRYTTrKKdPqF
1dDWjBnapHfhKM29n5NzH4ekWS7KmCBuisTeCFLZH5RVuR9IYHkqxMzBvCgfRp1HDWNluZNd+FA3
REgT/Jg7q9orONLT/ZbM77PlakDRwR6eBeJeerVNrmNvfghxHtJPM1LrviKS9Ci7sd/WZUBt2PCD
k+cbW7jX6rpUtdwIQ4j7aLEMyHFGyBimI1KDkpLYlrFcOspZhAYrR+XN0/+wdybLdSpr2r6Vin/O
DiAhgUFNVq9esiVZ9oSwLZseEkjaq68nLe+qbfmU9Z95RZx9HLbltSBJvvyatxEjXNx1QuRi9Xoc
fcxC/QD7d0H6heefAXLrjSGHM3ZnftGt4RFZkAhpx2o4WwvktQIx8A97f6Jz4mKaaqSiI2SIxnyl
Cq7L0H4KEHO6kgrhPd+NEOKw5/Wkp747G62Bb0dpfSLiWkj9ZxpxvqwRaArCyvExzqH3uZl6xOGx
RBkMojCxPg6D8N+HGp7qRg7CuezCHgtXc0Y+LkUZhLsxGZwnNE5pwBWzzaeVVTrfhKq0vq/pZPT0
25hIPKfPVtlD4iOZO/64PiSCujN2dregJWd3Zy6K9fWmrtZxS0+8ng52N6BnjUvLtgnVesjQyd/3
4aL3kOBxUQl05l4moQPCEOE0Ok2XQOrSFIKrU6wnFOU6cUjpNmZHgXYsWscgTja11RTnq9ecjZ2n
4bjm43DQWeI+KYsJInJlS2gf2SoYdOmKvRCq4jwf+h7BMzfbRn3vZ3uPbv17WNrlYwfR/D0yCMtT
q9L+MqxFdJ+vY3hIhdvJHeQZcV5Der2IWy/FKtFg1aC5X1iKhx3KvIB6rH3Gog03maN6t/dXt6+P
5KMekbhFOVxGWm7mXK0f13pajqGHRVVZuuL7JAWwyBjzIkwOBCyuHc2iDEXv3NbpNSqdfFY0lJi8
NtKd3K0H0CiDf9k12M1Tzffv4iparrIVESwBqX+3aju+qrDuwl0zmcKjoyPnQIkvHsshLI5Y6lp0
y2QKYXHWWRUeC8fu36Oz++TrcrisfPsDw4ol3yLtNaWbfEBnZj9COK1wpNd0BaU8ZOEa07dw1Xaw
i/o8iYE3bLIh7G6QJ2xuUWCr7nrsIQ4TlsG3fuY550NSRxvHbekRU+me0KbVezfy1vPUawucZd0J
+ZbSFw8zrYWNXy1IeaOPwIs6ky96kASR+6NxB7Y1Lg41cO+922gP7GWcA+Tl3Du2SlD+iyi/gYlR
XNTW5N9qP3H3YzrSI7eDnkwrgb6eb0Ir8i5LoJmDUWEKnphWZldI6iXGPCpHHwR5Adrxu1VFxa4G
UDHBfWlwB19ycLYk3XbweUUVgrZ/3s31KWmq9n0b2SrfTyMmxEM6igzqdL0+IBpo79e8Ta9HoTo4
UApjTekvR7cNqCLEYjXa5H+2tadxDxhpLLW3c6GZ7pFG8LHwJFA4sKYm/CylXC6mGJhVCu/5Q8T9
C1CcgIrOVNUY/8k1wcU+ztOttUiD/6SPopkIAErFCQwJUuidDaBpFARp+6CTI4PEXrdziUOS21X5
xahzGp1jh3sOIwOZbYSkLYo42XxM7QRjsKX6DCy53Xeohp41MSUASuzWfVGUBH8SzfUQTTPKOUFd
arVdw7UD3VUU58gThrtmIpi7ciQq9bRJPv6ILG2h4+8Rs9HzsuENRfTCsV/eIiUJWjPqf4/dVEGO
w/AYfwm3QQ8oWDhhukbWxzkhPNMmQDtIgyx/5/jmi3Tazbva7bmScizWq8lG8QDtPTK6a0775brv
mIbskM5DV2Go16uO8vNlMvp/6dIb6RKSTSQP/3u2hA1kX/zaQ/jxL/7uIbjRX1EADwazUdw7QZ78
nSg5AagoVFtQ7ObUM4I6/50oBSRKdPpR48INGo0dMxP+CaXy+SsTaUN4XwA5IK3+Oz0E47zxT7gG
l4MQse85gGK4aor/X4frYTAuVTXY3rcU7l/+HTO5WNi7aXItvG21zt3lMS/hBx36RZS0gvvF979C
QKGodxq/ad2DsjzIEAWKLpjl1VFs49MdlpytD51dWTmObJ6Sq8SqlZLR2o4CBdxxK8oBq/ddxjHm
3pAyKnpziU1T9yHVAxV7iTsfY0iPqShY/HWg3XIUfZK12ONluY/zajnNVhgf6jHvVbZd+jSmBfqP
B3n7ki7+Rz1Ut5gA697Yd75anQgynJF35z8UutzXq9P0EqXdfvW/qX4aI3StkgBH6k1HTlxcRQnO
ydZ2drK6+t5KQsg9hwj20lsXqzTup0ZTdH748yW5v11SAL/WDyBH+2AiIvLkXwBbAZNPbBm65Nkp
bb+4UswOTO5glAiPqSUzkJj426TIpxSpCgHi5rMqEOslUBefm7lf2nYTDHT+z3Hz6+10v8YJMNu1
hAfR7zXjcSwhOxlb816uRSuv15UjNd1Xkdf77cZOaPxGL5XY/wpteYUZokowexDWoQ3xCWwhvbR/
AmzitGCKwLDlm404knzv15nVvONka9bbP6/erw0zjy+iWMGEC4IVDEe+79cvWjBZi1amUc8gYF1H
7BXiL569cW3e8FkEuXcz9Y1PGxjF+9LSW+UkwfgOq706//7nK6EI+ud7Z64EWQKIcT7YD4AfrxBM
jkgWNIlz+Tz2YSevfdJmpLGZO8L6P0eyYvXlv7vIoDjA0PiA4ACq+yao/XORLbiSAS1w8bUc2o7D
ol2odorNSPLzJg3cbML/qb7MOhO4PJxx2PAhXqyvHqibIR+i4K08z07SZ943BIeDND2L1cC+S5h3
s8QlR/qbggW/7SQDOaMpi6JhCLJGvsJIia6kuMqL/ivmz0O4bgBsh+O72LUyVvfPT/CVjLu5yQg4
Egk4+DOC92sIVE7jrZgQzX3uS8+vghP63vVD6Wpi1FYHSZyomzlaYxt7mayrpb33x7RYH/M+UKTc
wLLjGUGBnIT3Ls/h7njbFAZueVmMSRcuJ8pAD2WcP1/0bw+GkhjqfPCD+/k7dNaJ0C2eXbv+WkNw
4yo6JFDy7yMYcP+paSrKzR1Nr0a/RWP/AZH9ZUf4xhUJHq0NmRla46uwFeOFNyt0Sb9QTziM46MA
DHy/DUKVosbvCDg6JWpkXhF8XtIymZlzdx1i5tvKmt3xPqvWCfVe8D+r/pLUDiZdopbuckFq7aE0
8MYqha9fTy4woIHAaxKFboit868vi59MqquGrvmShhmI0k1OhbdSCcwdm2pdQIeMx6hXPUIrIs54
m/oa93VMRiW+bFh1Fl6yfGUDIvwke8MO4fjzipXy20G3//tLAPZiRXRBLC2RT30SMXLHECco2Kkk
zT1Pp+605BiuwR/yRFLEHAnRVg/9aNm5aJSHd4jA6/njupgUYtPOa8xauDmd9XZjryDD8oPrtT7v
d5tOGZAU6eXVNzmhXOlshI77FXpYHPlPdVazNbsVRBNjbpVH9QC0hRoafKXK6/0g53J9XGE5jfdj
18rxXZ/zJ9MmrXMiCAYAEhEz8vx54qsZpDFIxvxBWbzocchnIMZpZMvoEKe1rP1NP+UuPymR0ORH
MjimlTz6sF71nYZmxWG2wMwjBPcdFIxlnyNFMt5b2RTx4xgQm29DklLJaxEVWfuxhSZnHOPHNrsq
PfQYjpPTz/VFiiTZcD7Mw8xemsPYRD7sh5zlIqT9ymFpwz7llzYEkdGdVNhqvO0bj85Mcfp5A7gH
pdxqDV5b5jvbji0W1Ldrtl8/JyaIlVWAH+Ie2WDJL1mgYD9se1UAWvr5Ga1qQaCJLPYzBIrdsJlm
iHirzxoMIlv46lkBTDtfMJSR18nLqnr0D1g5H4IgPzBNOi3O67IbGEQ4aWS+UVgBWduiYlr/G7UE
DOZ3BHqzXZpIc2oJrAjYNHks8+pdrSH0BodcwMUFGeHnLu/UWEeAKKjTu5JnJmaqvu8095w4OCBL
Dvb93MJ+YvnaIsLMGjYzYKeSPg645vh9WAIuz3drMCBGcxbT8IKKnay1yd1ydI35u0WSLXITeYRU
0lUr0L1P9liGmece0Kfm6rpVjNxMA76VK+lE6/E7bGhbMZ5H/ejxKc3SMMHYDbmgQ8GT1wFnV0fN
zCUt3D1/OA25uRYvQqZQIs4U8AougHPZKWKVVOmjpJCGiwcGweRt8YiwzHUP/td/wpHQqMxEYgm4
rNyLzBq3Y8UKDlTsLOcaBmbPlaSAdLH1DCjgkNjSbFGTWo/3Kqz5f8bnJS9wkGtiA6njSpYBuZn3
HDFs6kdjGkEilreiM6+0F5kP7eiI8iT8nrwR0ItyxHgfYDHMKjDmUP1yGmeb+fTVCIyMD2y7HiDl
FlLXYHa1yPAQ2WH9szr+aQ5LHzXp3L6PUj+Lxh28y8BEprRMMYAA6HDwiyhROOzgceZhIpka0msy
2mq99ZdlZvuHvVFU2jNnA8NEogBk/lr6OGx1WJHpsrW3Ms5FdtPACKV1Sa5unjDtjMV2DnR5eyhL
GWTeDBRW16ItQEne99Z0UTCW4hrBTvNsWi9EwwV3VQfEK+Z3Of3Z94BYY6++bnrImSGqtTDDyz2B
mHCzBweQL+02UUMTRdAxZTiPm9iVmvaawAUmYShYEGbl15VxjJeaYLtwzxEks5UWQEe/L00uiyYd
nADB3Kg3myfLTUgJmNm16lDQu+V39jD37KEY54AiuWjWZuXvWhdJRTT0fUGo7NuaVdpVBc+jhpts
OUN7DRbNJeTmNf6iYl87cGFSvEWric+KWttEQZBXETvXzlSsx4Ot1cRPUsLQ7dnoDjLWBexWbNHu
Ip2bjDAFzUV4Ut4sWT+dWkSHkVXkXXBc3bOhxrYTS3PG029p4oVo0nunsGSkk1xANR74as9hOIwt
PO7TnPWLCjjlK/AhvHkhcyYWAdJWy3acQf00QKsYYREfljC1vJvZXjoF/mKpfO+kEMLnliBAYza6
Vq5JsWycipevVdhSjfysQ4j6ZnGmphVNdES+LES8IEFvUVhnQ76uHWj9UCS7NkaTaO/ZKOe9j9uZ
m88aDv9lb8R8uOIgnyxWqanSgBeb3h3p9ClE5ooV/Lmtq2wyf4eeJWzt7YqAHlcuG8uE+94KObQc
i10p9iLoom7akIkmNu+nlWS8uR54wICeVOoE6trNCLu7PirAgQLEdRaJFt5Udu/tai7vI8bzOXuo
A2V6znB8LOhhjoP6igJza110SWV5V7gYBmKLo0XWfsJ3HahWEdRN+exBz+/eVfi6d58nOkDTzRpZ
JU11qwRerIQ/KdPxryMf7z9sj3rs7iY/HK+7Fn1qxtCVXTmXouRY3SNUODp4j9DRI8jD9V5zTmE6
x/M2mfFuJaVfu2kpAa0spRtt4GMs+iMuaYPH6FMvXgIkwENZcYMS3hJDwoy4f+OBGyf6TKecZCVC
feW0rjsENla7O8TYVDYXWG7Hw0bqgvaT7ajDGAWJ2PkkaOt9kuPCzcEndXDe478dbgSdbGe7oKnR
LAhr6z4ymOIgx9sgcLtt4pfJCUkuvWsbe1oRf6tt++hMeEAeYjU7QCcxtVmzbRoL37pVRVN5D0OP
EWVztNHhVu0+aux5vjeGRPrKAkxqvfMsDxUHXbOrYWFL2T2sKCfWzabUMujUMcRkbAWtMwZK7lDB
LnHyyTQ6B2vjhXSso6IRbroNurVvwy9OlYf1c4q++DjvGEwv7bco9wVtxyFQTbBxIZRq+6jjuvXD
3VDYfimPcYX61XXk4B1QHEepSGvTbyk9ePrWTAyKwW12jq+XVe6lwGwgue5cbia//Zl920sZS8AD
SdUAQJwanEaAd1WiUv7DtPhKeTsVT12M2oGNDndxQlMYgVnEXCZemA7jQ/Z/bXU5GVQnADhwrEQE
El7uNjTpY8cBzuuAM7OJcPTHTYaZwWJ34kOOiUlSmhtTU3jB9MYiJWUGzLToyk+rnFMGCHPiIo8R
BHwmONLGZH+YOZnKIcD1lKtdEE4vo+PQVpl8QrcNLuLRUVZQREeMHOk1qKH1CZN+35PZhwVKLu7R
c32y4Mkmd8OOZpkUsSwPsWibLmJriifO8KoHFzo6tVwF3GC3JCWqXeps66waKpsbJS/BWWbr+1Vn
AmJVupzREwKPpCaok2oWSNWBOTlBcc9caZekAd+NpGnQrO9Hz4d2sG3iaObDEJCMeZd6v8HU9NhH
uYmTaHQYFIgLOIArqrFmcLrPUReZfDWKEah8dPXQyS8gNevmIN08qC8xoRs5FrVSJpeqVWBSljQC
qBMxb6+ldr4PVr8U0W4qnRGdD85D+gYw1OKZtY3szmf5ieGLSZF+tHskuu6cUj9PMGhqrGPR2KZj
IelXc/WOiC0WEsheHjXHJasoOsrBYmEJM7m5gqG3UrbP3yuxtrxCm0FhCEF/qE75xKbSsvJ2hYP0
DeojFp3nDPdk8oB3fjXH/hPap/SeXh4jB6bjPFL+Dfoe1c+ZOxZgMHlGA+hYp7s2QrxTertCucOI
eywAohenVMmkQrmBdHS8R5TeZLFosJjmU9ehNpieKbs2SYWtc2ZCm8ldTCGP4gSbpaJf58zbbAK+
rXcY7JGlJG5ssvmxUdhGnWyV9GN4i2G422QYngZGanZZPfMeCNHZ3OqIAul4j2e1eUUYjZmGV523
/ABqEiZRc0pK46x1zAYT8ZC17rF1A8C8u+TldE3HMeHQHJC74IUSqP2O91J0Jt/USMEsW/A7Zgph
swL593hFCWbZ8ufmp8lKuvV2KsOA49JJuS53i5WaSQ0LOSQmmRfKXO3L68FYjudSDhP6RkcYQkJX
l2IWY/JphDCPegZDZJCX26plL5TbbCEnyA9e55m9W9ZuVF9Vk5OMepeUPTPKcz4Ai/ddOTULz3Zg
+s131WvHLdgKdTuaFbjY5aAzGko+8I5Z93nsYMdUQJgGpQku6A+IS29ydIF0mu+yzyrbNUUg0GYq
NrA55oH0XkR6SeHJc9aLvy4XYnKpnxgwLzMAVxdno89j6swsSvyS+fSJPZJr9E3YcbcZUjMkBj8r
YoTXQGod5iSxqb7qpBX8LqFmwdnEsqz5q8Byd721rdHG6i+F1cVIOO2S3jpBExTDvVxLMVhba3JY
fyuNTNEdyNBkYd3smCIfTWWTyCdMzcf7uI8TnpquaOiCig4tTKyybvRrcpTIb9ZHVt1EXERGqHnP
WuC4U2/qB7aTxJ2PD+ri1YRKRUyWJxX4s073dTCz9U9wgVJKlSIkj3p59eqR6ea6Ka0qqjFGayGv
tjs9jr3ZGPVk+kcg9X/4GaH0ONU3tjfjacGCrKbi9iNLs5CTE5hXnGo5UVcS5iDJ6zLlCfL59Tzc
yTlY+zPg9k55CoEI4BU5BBZy8RSBeiR0Qtho+JjI0x2xKm9rk4miWE0U304vVSP65SD1z1qoGgQp
Ev5Bbns6Vwh5R8loqsCXwqKMV3PRzQrsB+O0FitPGDThSsXrjWHORqdIstn9U1rXPFIwh+bSscDi
JNwjhRtrvbeQ+C+uAkVzhB9cF3YU5C8TsDSPETTiXPQYMG+klfUrk4FU1MVn0cymQl9eIkc04+yH
hY5TmF35567Rv+gZhfQEMfwD3IJY2KueUQhyb0IUZvoyx9rUmSNEotTfWWhBl9GmHzru942vfN3u
pE0VUp56pp3nhiROv7apFlXXoa2l/uJLTK2/ly9bo0S/j6Prz3f3+1cZ201ER8zAiNHUq86qmyZq
HelOfAEOb+JTI5ndkxQSrIldf/6uH93Af3YLMbegTS0gDgFq/X0q1dsGO4jh25dZVIiUXwxp5bIT
fe2lvIYplH/OwlU2BI2h9nxsooaxbMNya8R95TVdCDPZiCh5Tex5icw/Zx9GT9qkSIHfcyYEsp34
3Z8v/7elErSFSWxR16McB87061OZO2zEkynA7CBzZq6DA8qUhRyulFB//qrf9pygMQwMWDIJQnnh
db+bNAqVexKoz1Eagug8xUuYT4/OGphXRMYgJt7acq9HKMgOO0Z9BromHfbfWMhd24swoX//GYMb
E6P0zMt2O2RE9neJiyLDsosj8n2SiYXffyvRou1uiHaVf/bne3+9zExNfd/MMhiTIrnzekdOtZ7H
KUrEJ3oSlI5LmtKlCmuIq+kbD/T1Krs+sowMYsGzBUyQXjevCxLDUDi582nA2qe40qo0pTmYWsEh
nxqy6huDR+B4v8xPXGR6aTsz5AUkTtL0agfpPFwJJkuH3yBzonTfidiEOYLiwnONu7acHVzfkwWq
S1D4KSfjG2v72+JKNjHkXrjdKID44nVk8RKgtSqoP7WpvST1nlnWWuzpeqRRfnxJW8YuNakxAmQm
fv9siluoR1BeVFLXnAuINprFqXIIL/SrfGvhLW6QCqFaWEtYTII8YmrCfhfiGxpOm8wpNNE6mIA9
0NpYBgRvd2ls8+JvBNGJXEQHA80jZ+qwZSR9o0W3BzGdufosY7QMArcpLJNbgUc3aZfVuQFVjLHK
45lJlZHbBNip8vFKdYrLCl4a9D2pPVETBr1JmvJQ/8j4XABHAJryykjc2DCgWP8wyTs6k+44w526
SOuCtuyfl/+3DYceBHKZPlwpA7t8vbUHKovUstflY5O2gpw1UdqUQNGqTQbws2X956808fufIdeE
2ujHjAaBk9+lvhmULRrN5uljlEjTYxyySKJrCMqzsK7t3uYKDL1woIiaYR/xIKBym6v582W8vnPY
5BDwkf+LuG0G768O0Vq29cSzTD8WAOuq86zqdPXgoh7UXbq9fkNn5fUmFyRnEChCFLxRAfdeKwtI
7KqyVPX9p7HF9PPRzwOzLSANm8zqz/flvnql+XQUdXEyQuqDc0HYr24sAZhVlvXoPtS9trE+pn2p
kwPKHBmVboYfJu8CA++KXwIaNuzL2RfRI8Wa34UbRVuXFgwlj5nfK1xwyEOd1TOJepZQoaBzz1sB
Iz01ba3ZMm2AUEv81c7GUJo2cVExHbnHRENwc1bhcxYlyOeasDJWJl5TEBRze2ZZxNHyANU18V7s
+/5/5/ysARhfYfOeegHm16/XwIfrH1VymB8Q6zQnc9wwqsD6YmqonP+83uLVfjbPlOAlAVxIjsXf
VBWmRtFTdbz4PvSaH981+LROC3zJzNFEqCcEvczeS0A6rEI916ZL+vN3cEVMh8CabBbX9wLTz6QW
VEQ6FxtEOgpWgXDketnzqoL1BJtfTMcFKCzvDvYGlMfZSlAbDz8Hf0yLzBDJKsGhMTAB2s/fjU1l
Hvjq53yL9WM6Hry0JiA/mB6v5afmSeYOWcu0CWCs89x1l5nG8s8RGm8kezdn5sG5F8d0OSDTO9ix
NG+ct+Gvr0sQYKAQYLwOYMnnLPxNorjlDsbQVvHXchTBU95B/jm4jEdPsgiVR48/1YfEm6OLJczQ
CVO4uZwqbG0exySDxluHIGejPhGbyFpgBslUtw8x9WsPo7cf020aju4pi/K7ilHbV0PPReSgw6lp
yyxH3ox+jH+PnfVXnEgp4nJVOhY7C1Dch5U58ngOLSeHolJGtreja1g8WqulKQ7KGXNRXC9vPU6l
4uAhLXwVLN2402pp98zEy8eUGf45CFamBLnStPMaNF7zrXbKT6Am/AvkLIASD2tro3ituuDe5Xz+
rNLG8Q2uM6WFkfT90c3r+n4CEP2YCZGCg7ItDyU4+nYfiwHhBrRlu/fS63vSong4QW/KD4wJFrUF
nyRnnIYj6LSDV43nkDL3eoqgdodpnn8YUBKiax4PxU5PXXO/5gMtMc+xoBRblrfF4/HO04v9xV10
/wneNs6Gg4+30CyriyLAptTLluwNsZRfgzUbgrEywcwnVTCCX6/hNA3tn6D1k/qZ5zXfRi5CD3tZ
Qnnisdny4c9v9K8v9MuXBQDlzDFPDvc6I4lXj9Sui+pndKwqMEKzjUAq/dVNVRVXoycG6j+Aq3eM
CIPijXzst53/4zbB6jCyIYi/xoENfh81hddVz21t/GTRg0HTAc3kN+X+f3zS/xzDP+4SaR+AB1Hk
GHmdV8fE7FaFC7MofcYBgndGuBwXuHyhGbKb0zJ4V+NIYTRhLIVNpR+pnRhVVuJ040uUqjSwL8B6
8qaTXXReW23wwHmL+AB9RY2lJskLZsiV2rja8e6QUaq/V4MIL2vas3eju7gfopw6deM0jq22SZHc
CHRR0o0VVJLuTcEszkFM5GR30fKcN4lmlDB0Byfx7c82PGOs5CPxRi70CoTHkpg0gDSIdUF/yX2d
EjhW0M9euKzP3mAWP81EehRo9Z/mdf5cO1H5UVgwiAakv9HJRn3q5NWLX+/+vP18s/K/PJnAgDUN
HgRSCcf4KwQL/nYV44M0eEblvkQppu6KzQxBM8KVpFz1bvQqjKUqPQ9Yp6mKaU9TnRr6VlcjrDmN
6Gxi3axO4p3EutA46+LoU5XRT992hXWVLXVwuYjliJ20uKcHWt40Fg9tIxmMLdtVz4xdcmzkt4GK
gnekjWNzwOvs+yLzDK1IlR2RsfBPWdKomwrsu941sZHhLdPhAZmj4s6qQw4IOTvTQUAKHDYC0vz9
VEYpcjitzQ2gCxxtRg0Bi/l1C+o64Ex87/lWeJmli/fBoasdbxg6+PMb2dGvsCQeMWuLyj45qKSa
DV7reQ20hHnuQfzcZp5/bbUif8SbeMF3tK3ta2eilnjjG1+paf34SnIDShzHFUDwXht6OLZbdhVH
5zeEQLxz2mYIf8bDYl3QqMwPDCI0kd5PumeFdtpjlsz6MsP6+c4aI3H489b6oZb069Yi1SR8unCV
QOK+BgMCB/f7MKnrb8nMgIG6vYk/Nd2ajpA1Fn/T2m5Bh6Nq0JvBuj1ddnkq/VMKHHZHnySKIG5a
CAt3jQyeMl2OpvVLC722+vSqkFl/aoWYr+WQImSB4yuUowBjkQ2y7mgZgdWvoGzivbMNq9VXR4tl
OeSFtq7w5TBmtVNgXf6QQEJBnOMs9zN1SCZO722DYvtlxZiXjFIg27cp27IGUjLlzHAZej76I6Up
uUj/XrtzfZZWpeg2XQBchp3IuGgr6frdiiirGbmCqJuZaDJX0ljkJdse7MPVpOC3bJpMSXC1ods4
Z0YrpjvaMnE/6K7JnoZ60t+9DG02BA9yiL9/fjq/xx/IsxGgOaBryO3+1tcTLpPQYp6KbyH8NRQ3
pij/AspjYWrII6OmCp7XfojPZG19WVBurkGPjuot/4F/tWHRmSRtFiBXPXoDv3aVQEr1VY9s0Le4
ksuw+/FAkMhPy8uslBoNLhzXYb0NByRy4r2C7/oRvxOsHVMIpvdvrMm/eGFDD9Ey0JaIf/2G2F2r
YRobpHm/JYEt37fS6d+5pWXtAhq7F5yLwzUOIfpcoWx4Vs7CudJ1wEGGfO58mwVpCCAZZfXLzBrE
d5Dzrb8JsZF8/8ZV/pYyBHgdCZ9XHMw0ReWrJcOwaami1hu+0fVukwcyC7/f0klcNkNvj9dQNwpm
Sv0qw13Y+c33dLUD9G5iV01HgYfAox+VyaUdTMWD23kDExJOgQNE+ZLlTvJg67WMe1/22//xLO4X
9e0//9/n5yqrd6hodNlX/U9+KW7DkBP+wLPoCrBAn/vf/83fqrXRX3iGSVoHEXbpRpPhb6YF9Ke/
CKu4G7mGBhfyMv831ULIv5hxGzVV+KzAvv9pdi7+QleBnw7pRhsi6b8l1wC8+5cMwrQo+R+FU4Bk
pc+VchH/RGADHHFhWw/emV+G4RYMPvgOqF/HNU7n8zJp/dNqNQwMm2lanv2mR/a+8FpATY4zvWua
wWbbKuszoj72VQFylUllLIx2fZbQ2JL1Lum94Dotx/7dko/ZPQPz8lgwRj2r6Ol8alQcwqsI8nPQ
XXu99O0XWmT5CRoFEl20IGackwe1frUVynBZnEhajXPhvqfLV5xHdVljLiCQEBf9hglRfdX4hn1Y
xhW0sQr/gbGfzuqsQj6psqTYuVYSnFftoMpNXM43jUJ+XJUhNsg9/FPGbbN7xwg1ugbqZl85S2Zf
kQAhiDc2oj0Qicsjk+3kyYmy6NqxiltnlsMVMpj3q73Q/cCieFO3XmTBBVPiO+kCekHVIrehA456
29E6uo0AoGycPAD/4/kzBFsI/Ee/tNXzNPElohNAPzNcFvBzKR5aL5ftBiOG/KiqOT9FvUbu25uq
nR0sDtWgO3xowiy+0UM63ekmW78yUV+e6m4Qd0kBaFsseXctRT7fAYbOtrRCsgO83+HCnmX7BUby
vAP+GBzUWI7HAIdS0Jrox3hFXaIrNOG1UXjDsxWJTdb5oDEjdeHWCaQ4jvMhAzFU2A32kT6cyEJV
Zzg1nZUF5hNJ26wfPJC5x7Yd/e9JlDebPtfZhZbedJR2FJ8hOFbdMhlYEV2w8uKcVnJs7TEQGS4U
MLnHZMmij0Erqz0SHeo8VnJ6r8apvY+gO1+tFJhXU4/x/WboRPYh1l5/mQ92+d5rPHWsyO6izQSW
54ShQgD5BGeeu3UJsqskQYcdvEiJiY8KqWDQTqQZoGEbZr0YL7GLsm+jjr1CPSFjuHJe+XWYZ3Ud
S1melnkQF5KWO14PMvs4hEH2BK8VN8JE+XcVCK/TjJfzNbNeceFOfnPqsMG+0Rgcw3oVUH2rvjyr
rAFWXTzFSDb44bXbKvdjTev9qsWL4iyjsXPK89Kr0MPrS/Lq1L8p1XThppPHdkRw0rI1NMhEf2bo
gb7PMhfO3lVx8LkV0ze/nauzBCmwTQVM7qwBwnigIxHuFtxgH4VXfF0moZKtlXjuxyCs75tRACHs
1XJc7dq+Q+VZAiJMY+vct5hcoVES2tfpSPW9nfAj/tzHXX4bJEULqkuI6GsWY5FWj/yjZM3KB+xJ
sY4WAIxxTasu8JlFpk0IVE2GUu5AQ1XvA9HrLyQWY4dwoXMP8OQMYQV53kztkSEiUAQZoEGVlXlx
R0e6fOfH5Ukuk8Yiaq3PvKJqdj1e1JuBYPlRN1F2FvhVfFgQZtpxtENvref8neqhkq1z22xFQQGx
pgvqd8ovnkCVzQ8QNa07hRbdlgdKCohxn7sjeVC3VjcfJpQ9L9qOcfA2ig6+zqtj3E/2FRNQvMXK
uzGOxyeskRvAWAKXVDsRpxrsLTp3E6c55o3dV6EXrgRU62TPwbFxpnk/ls5goQkiwicdgPHcKHst
8QsLlgaow5LcrH1THK0Z1evNsvjBthtnGWFjMDWbJF720ClJQBFTRNcxisYHFJ+8fFMW1N4lki2E
Oeq/TTlU6wWww/YKSyJ7j9/4U44wabhJEkQ6sjIKQFcCnI1ggmxLvHiLcLKxuuvtPcB43IHzovlS
yhQkXJNGd34VyjN43XO1WRm332XaKnZBUG+BHPSfJUKYRwzQwlu7lxU0pUrY11ij2dswhgG+ccNS
7gF2RI8Rp8b16qXphy70skto7J8YIsgTJ+K6XfL+v9g7s966jbRb/yIGHIoTcHAuuOdBkzXY8g0h
T8WZLJLF6dd/D5XktOOc7uC7b6DRaKdjbWlrk6x3vWs9a7jtpAC8xYn92mVkgalHCq+lFu19n8Xq
JsNW9mLEaXELsqahyIcWXSus5Xaxk2bH4tX5iFBmHz04brs2Dmq6GzL7++JLfTMiT7wJR60PF72I
Txz+02dMgUMReWlOgCML5UHjh8Z6KMeNYcXJPRVN3MRDSDODVNOjqXnrq8RdtvPcN7tusoNLQEtX
htZRJ3cktkY+aHBiQoMdHb9ZKsBm6ehDRRHDaoltngsdH1ISDTvci8t9Pjhi1wyYnaldN5cMz0sl
IldSGKTq4dYapH0OkbU+j8rOtyN5FkzEPG5TLvFLx8HwyJYcQ2au2vA197x0W1aj+amI2/jInYmI
U29vZ9tz7xedGV8bUkTnpg+MPbbx7o6kYHFyhRHvPSG7h2Ieg2dWtPHeMpX5mAypycv5sbGZZ8Pb
OxiBbttZfam6Zf5qLprbP+LMguF6EvIwOaO1XZhtI7szLm5l2ogMVZtOjIr1iC1zDXCYKXe01HxY
oTY8+7NMPmmXgwhBeFWAgHTC/kFJVRzrhEs6mhof+uzStQwxfhyoH2Hb5KehSOxITKNxTW3ovUFV
3gMjzY+9q1/d1pUR91qF2KlH/SXvvVciDm9mrH/g33wN6ulDZS3lxlgAA1SOKk9t5c87bLRPtpLN
uUl8HxRjbr/kjE5fqTyZPuKVeQ2GyjP4qKcElfJzg83E1FSDd2roD4Ce1OLdcNSqpBcBqYVXmq75
+d268LhOtutv9Tjp4F71aiZc48U/dDo7ASihkV+cMePq3BsDUIe4Ng+alnaqhJKmpoZaQZlsuIFy
9lrN8xPxfIVRvjzTCwRnmNjKlkNefrHkXJ2pGPNf3dlVnxEvZHYfo9Fd/MS12ic61pP4UNBtDbdq
6sYFO6fs3exbkEyd8ezikXN3VjLQwV0baV5jGkqdbWWY8wG/U7UfvO5j58sRP5IstiZIqqiX4uNk
2OPRSxt/M5c91FVahmnp8jlOFsk5bcUVjGxARblRu1EOQ/bF8AfjyFnkuVqSYpcw4Z55ghiPwErl
dfILa0Ocar4FsaRuW36b5wW+Q5+k45vIaSNsQ8/AvWXog1VNc4Q3h+MWaFodUZPXXtL0xESE+2mm
Uy3uMZ4TYyMLjGOSjkOSGeKhXECsZsqQp0VgMNZxHJ/b0k7PvSmvnlVQBO1bzTWJvX47S1991g5l
xlh15wMNa+meJAXNd9KE+QTjdjfGokElSMgi9PgvN8SngqOG+IXOb8M+NmPzh4AZMG8aIoigCOm6
tL7BvvWCjxATGEO/auGDbH8Gf7EqmCyGU2qd3keT/w5x/zDEkeM1GXv+/RR3k3bd+p+mSX8e5P74
e39OcsFvlonEgTT3e/qdL/kHXCi0GPKE+xeskMNe4s+uJfM3i27XFR1GazUZvv/VyPZX/YAJykUi
ZInic1OnIPpXe5U2+yDpuTJOaoKpgHl0PjhEEtJ1EQ5g35RJ+3XSg/raWG38D7I3W8q/jou8+roE
wGvFJpNFwK/b6dQnSJo3XX4qs3q54fRH047d0bvGkhhqHdzRY68gq0V4FGgmtdQMTGiobaDKop6f
l1iz1axlB1iszr22iEJrprkuj+m3bVPBeWI24No3MH1gRmc8oy9xColiV3UNJA8LZA8Ofw70ITNe
NCfggrhNVMN3P8NrtFEpOLc2ccKOvJTjfVDGzNkJEN4Bms90v/h8v42TzAef+tQzZDneNw9B+cq3
CVKH6AfwobBa9uASoZJoehpnPWdwZBMB2f5YzI3U7SPMUE09Eys8K5rB4fjfBulIWCyhb9gv5hDL
dFdqOUFnyhPDfU3McK656sewTy41RjwekCOK5niPbXcF9EissrfEL5JgX+ezJfHamx4lonmpRJTK
0oRqB5rX3BoJq6+TJdZ/U5K38z9Nbd5UB45xVKbS1OFG3pyAGoktbtRbC6+VE2ys3LPAzQNIj02f
TGYlv5TrKXNYz5v1+9Gzez+GWlIFnxY99ZBS1nMqnYb+QXvLtudPuPs5zbqZGm79IOOIm6+n3WI9
9y486WiS4izcFg9IFwxGbcn83DFeB+G+eT9AD+tZui3HvRKqoe6Kcza4No7cvU5raCph/DB48/Sc
r2dzcz2l+0WVbBxX15s+zd3vxnqap6Z1ilQ4qW0VGuE+gal76tfzfwZajtRMUm9Tv61OaVj1Z8HA
QPC3+JCsM8SAQMAZAglgUzFiGBazRsfQMYXzk1+1jCEGscMvLiTbD2We+NtpnVfydXIxx768+GbR
7bpGlJtknXDqddZRhpUcMOCGX733Uahdp6JhnY/k+6g0NbN5GwLhwxqfWca5eh+r5nXCoqeDRKhS
y4tjF0+ZwfjnwVCUG5vhLKV+Aes6F5UYHbGPi1icZF4OkbfOdS0D3ppLfFvWmS9sasY/7gn9GymR
XbbgurbWKTFnXBze58Z1gnSGBY+0J2PG0XXCrNdZM65963UiNHVrQZKiuHTsT4TVixM4xHCj14m1
W2dXZ51ic/ZAl3GdbIt1xi3XabdZ5149NNknfFjZK79RGJbrfKzrpTjqqmpuKZMovjbvg3S8ztRp
6yz3yu2Ha7lO3OX78B2vczjAAR57huFwW3Gm9AZsv/MQMudn0cglcSzwMRpRE6TpufKkc6cD3V2H
dfaf3mUAmH7mTZMP6Q2xVPWkcz0+pqty4OT4xYwJNaFedYV28PoLwdPQ2E0a8cl8lyCsVY1wV12i
wRN86BdTUvwaBnu4bO4Pd1UyBKeKj0wTqBvhClxH7+gRPopVAYl1QnoqhDBuIY/YyCSza2K1RziB
k6W/sROgh3JVVcxVX6ncBqXF6oZDm1bAGxNz2i6rItO8azNqTPF9zLDUKjE+ZLWrbpNVzalXXQc6
wvxJr1oP7MPhgTckvpuoGsV0gCY0rOoQ1wnrtlUxGt+1o3cZqVwVpWbVlvi1c7UYo9qHft58cwyv
PyxBiRw1xaazm7xJYGZArfLfhath1bAym81L0Ln2Dyat9cy1ql3zqnuR5HpqCHrdJHF53wx9eGuv
KhnY2eKwuCEm8HcRDYq1ecOcZd6EfR7eGnVpP2C11zwoujm8Ai8oDiGyXPEu0FmrVqe1FNtF0COz
icd+OqX0vJ6bGpSrDDzSMtqpbsgJwhxHBQxWPRDyU3a2lbAePYQPe2P2RrzpcHd/JeyHnDi+S4vg
4bJjt+qNuefvJko5zzxLaLNXtf05W/XJYlUqFSSwJ4vkEkGD3r+111HewMZP9mTO1XPH2fN2cv3l
ZlhV0GbVQ3l8jh+KFEL7OoP412pVTkFQcfqjhdY9VpU7ng1ZDigJ1nA7QF8724Vd7YNUqZfRdbt7
zpkx8UG6RJ10ShiUdPPqhbr+ErCy+DHTJsu42lMxSPHMtzGfMowUSxjFfbPHuKhxhnTu1rfMfmPU
fJ9Mop1xCiyGGeyCxfDWlIFVbAYby9bGW/3uBYiwlxhO7o71Vn0K3HJFdYJd+1EJCm4p7FAfWQZ6
3o7jafnFkTI4VEChb7QVB5eB6DLzH5CohAKAUOc2dRk2z7eoEH1x22Ouu8uCsrvJ6UfYaaL3Z1Ub
/U3c05KRidy9HQt/iIyh0h/xa1G10kAy3HDCn4Koc0b9QGYmuC5Ehb6bji4452vwJ1HIe3wpxt54
ShLXe1Vpza0nN2p2iZ0BIICbdsMotsTxDntbfbeSEW9TEweQrgb2uOzLqKuI3eDg9zWKgO5GsIw2
ZPFNaSVAQ2s/eMthEO3N1HkTuqtvDFm5j4GUXQQ7wrmOfSi4Dc72/awWcyPjCoXB7c6qcKzD0uvN
MFfpNsyUfaNBAyJvwU5sk6q+r6XtPPtBP+wm3yj2StXuwfCyqolCGoEpm7a3RZ525BOd5jTTc/Hg
u1J8BbrF/t3qm4VhcggfLTdr9pXq7L2ZtNYTTONEoHQ34j6PFdAj/KDhQyEr/0AveL0ZTecKb2Dk
114K8wbn0A2hjOkc9nawo1BYfU80TscImEB4xLblH30jI7RK0yVh6Lm7b5aiuc8JBx6zxLaPk+NW
WGgpIxvHJVwOsdX6HzkL2E8TkDhWWq7j/wgQOl/LOnD3cd58clXh74wsfHBId2DYrM2+iTindEeb
W56Msj5LzpAuDHaXdgfoUnhkSinYXL6m8C9U1KXxeLYRrd2axxsJFclHU3T7Msvde6avfG+lPKw1
2RJ25kHrZ1tHLQh4EzfhW0dqtSWy+VKZbXk3jIPASbuY4sDzjgFX4GUqaAbZG6nlHylWCO6wnk88
Ffz0lQOa122MDG6emuOjbrJ4I5OcjhTCZFbOCkUSgq2N4h6nH94x4q94v3yz5vg6dPMuN/Lxg9eu
FQLkX06eOVd3fa5GrhPHA4CJx+gbB99kJwiOYZ3gtoIvgcP0xEmVDL5tjo+DWchnM6+LZ0ETwx7J
ZhEbN1bqrsn7kO4xj9OKdOOT6Te6BF+VOQj0NU+wKBjiU6qHdoGT7GRnEnehitLBovshlWF9LJUt
u+9OmfnkjaO8n60AW5EKrvHg5pAMg/bsFol6QAJxboRo59tQtdYW1IXc9Chj56Qal53k4P+J7eUl
E96T9NIRE0x6S6OBxU8pzmXuW59TH5gh+H9wBrFHfThOnk/WMtin2fDXTT3AUkX+cEfy761N5i+p
bzzg5iN4mAzetlisJOpUam7qvhoPpoPVLAemPzEiXNLCKhGV5DO/Fmev50DAogz11ik43BhFegfb
0bnpXPFqdYIA6tADLAStt83zoEW0LHhjSuodinLG2kZyDl+CgL+I53lfAZdOZDWfg3S4w3yCjN4C
FUIXqEvMbhWmI98m8E34eBPnGjt5PWOUEuXBD6CcLmnmvM6GjUxKl8amDAPyma5/R29tvmFVRqE2
H783o/N3ZHnipxL73bGh5uLs2p15s0qVMERHAfKv5THXJekJzSXYw4JeNg3VJqRcKQRp6l7eYm3n
yU7N1J1r8sNlQbFLF2DKnmpaApkNeNafJub7340hP2PJ/j6WwpR3HBzLoKMIyq+D40/9l0ksZtZY
QXoCks5YZ0w+ispCkSwNBLn3KMyKiZSzVMUj28y3//nF/+r5W2dib9342yaFbOQrw19efEmr1puX
Jj1ZU91+XXCBXjGgJXdBHuYf/vNLrfvQf9li3l8KczYzzTr9/t2Snqo086ak5KUaW1U7rhEMXhWU
iO//+XUs5IS/vZBgAYzgALXE+zVFAzpxFm3uy5Nu4nmPa0KwOZlg4ldpf6/anDLyIcR5yi+9fGvo
v5HcVWRyZ9Bmy3AdJ3x379/Sf/Wjf9CPfG/9NP97+WhTF3X79q3+WTv6/e/8iVs0KeIWLLKQHz3L
IUTz/6QjfMu/YZYWwN9guqABc139UdkAmHr1gZG6wSZC8GJlVv+pKHm/ocLYIeYeXM8c5ML/DW/x
3b/502cafSIIfGpdYWCvcKlfXTwmKjP8oMW4QF9XUKxQsoJZf2qHUFTtOTNh96kox4yQZAfWal7q
Xp2wKMedBMDn+n3k1rNo5FmEcZA7N5VhE12ib4RqHzPjLkqBHYUoedZP8SGHiZSmV2BWA/L8wj/F
cxwrjEICSyCr3YVSAl3qKblaQ+nOdD2NgW9A2TJYxwxopuUZ5xxaT+6MK8xFoTqYr3bVEqipPQBi
82OmoNdziBK4xB6QtnUS3qVpTydAiCAQUZ1llBuawXCIFZqQ5hyhOsV0fsOO5JH336um6tN+/oer
BpV0NZP8+8vmJW1lWqV/oZT+8Zf+uG6AtpOg5OvYa5qUy4Z75B+Sa+D85mHQ5P7IFYAbZo1a/Fl1
Ev4msLLARzOpr1yTAT9fN3w19tRkMHB22t7/qvWe8Ocv92jWer7jExvBoUP04D2c8NNDLxi8umZP
aB0D2vxoCKDVb9OSVNgs1ayu6cgcXcWf5ypwmRcDmTybGnlHmE59Sak4vnVq8L9hOzh7Sh7AnbRo
x/fJLJtL61XFU12xt424cZxU3D/FlJrSAqzVm+mgj9IVxBv83LVGBeDBg6NWjny4B9tov9H3Qe1Y
IsOrmCdoRqaiq4xSQffNaSBfRfjJwxeCOMb3fKLSKHfQCb5jcA+RQtJOjLcQnnZt2ZEqm7ILs3ED
iZyt0BNSlMRJL0H43GrWphZ0tdp4YtHZ9FCkqmFHC4OMfJ5PUVemSmzBqUy3VjsV2zZPgs9FXgT2
peuHgLelZoKwCFNfs4Y6F44J3BHwQ9XgZCDN7C1liiju8i+iXKqLHPFZu8Eitm4r8k+M5NXOtWJa
QygE3xSxM77YdjZjcUZ+PolOp4e6KZv7GPnIP0xxIk4YRYzXvuMYpbtpek5MmujyFItFxP1H+S/U
0g49SPXJoDaSc3gDTjw21T4OJa2gxBd6+06l0Cj2hutZT60KxJsmcgpspBibVyFFcF0zZE/T6Kzv
Mnh8GbHDtJ7CnBUFM/FoPWGFZ+tWNC5fvnfgncJY7umAI1xAL1PfUVPnwFoud4E7UEIXJKTtN0ar
CIm8l9laLUxzou66vtDYxu8VU0yLpovSRq9HUvJ3XGfO/WtTTc0rZHuUE7cv45dMBISHXO0F134Q
CN9FIqlilZMbvgR1zh216uPwBWNCL6M2GOqBj6awnliT8GOUSCKH0a9ZZk996JycpHffmqmgXVIw
GaSsBLvlElbYd6nNtOoLVd30g2Zi4QfCCcnXUa3ILn0O2etsBDPfwGgpuvV8mfHuUlTTvBZjSXpB
wjgpty7SX7YN2AaKLZgzz76FZTLGe+J9pjz1KwkiAmPSf8uyGmcYMK2FffD6ZRO8McWBxfJqBqb1
rUM0NUz+D2ps+fKTt/7wwdJTlMqalnewhdqbRovynZNgLj5NlB5Sgdr1qC4SIoMwGn6IWNvmPSd/
7/r+ip5PMm2P0kvHa0HXUaQGm/c3G2X8MrY5xZy4uyjKFKONjtO2lngz55lmQIFafPHMtnlVgLiH
SIFGO0r4weJBZuRMc0clNbnRtIX34WnH2Sg75etLp+DHmssgYC9ZeB9Fn83Gy/t3iRirJcsJkVYb
MHp8s27j8SnjQWzdwoyg26zIOx53nTeuT85yUMtjPwJ923O24Vdqm+v7AwDE7G572iIv4dpiPNPQ
0CFep2xyglB2dD3UC57+2uAD8d7s648FdyiM+e1RlKY171PVFD+WxeUTmXnG+pmy7ALPCn798lDr
gbygb5UTGSDSKpsJsOS47UOb6rbFGz+Y733G0P9fcbpqZ8PkbAV8TqvSikJoHdc+0Ju6cYM5coFB
D1Fnr13eZSWdzdx2/i0xnPiShXP4wi/TS7bgqq0PWQInMyqQ2197RJwYhJc9PSJSOodsDMr9wmJv
Yw7SfdBp333NDMeifYCHzkuBGPkYgE/cgIfig223xJwYF2u85yb7501VQmfChwNRaEMEqgA9FVYU
OPKWDXjA2OUdR2rmv+Lpx+5nVXUAeS+GsIU/IkfQl5k4OdX6/s44rSib9LmDaFwfvGA53o2WK3YC
/4fcGb0DKEzFpCHKVjQn1HHngDyRIDPwxHiorKb6UIBEYX7OC5x2fp7Yz2G9+PQGtvN34ZcOYbQ+
PWZDYH0r0CxfAqknfw9jMLuq1ku/O2oasWK4M6j76r0SmaLk1HhuM6N9SWzRbSuSipCrQnbps2XQ
PTIZxdWaqpF/NlV7MyjBoUhz+Z7OWA83nNC6S+COeO+GjIbaaCV5v9J+3F16CnzVBgusddJLm9+g
1LpbdxxbGcVTb3t4PRe8pqsBwGvL76wlE7Fj8MWoM81qPhO0D26L0fhglUzUOyDODmtE+JnWtci5
mz8swiFmasIzGjxgWoMzIPvkePfJy0e5oeN7+GTcTWbK+8jG6A9WVX1yJCiaTR92izxQzOVcmxwP
y3NMYefLmIBdK0Zxn7iD+gDkg4FLdlSa0GzzWPk99GAWZ8GdwrR/TP2i2bGLNT/haJsuIg6eFml7
H3U324d6AuB0cMeqDrk+Gnx+QzutF/4IcDMsN7qx77tubQ8rm8TdFWZiUqm1FFgXVG8+0PFc7yYQ
BugcLYVbmdNONEj2mJ8wnVUm2fRk/AywrATJKbSb7QlT6PII8qPQWJpEsRtoXEa2MPsnu8qD15RI
CpWzqWPe6YyepdI0mtPgOXyqRyf7PPF4v4yF1rdIUJ/HNlA3DfYfdMhxajwSOXF/hQ6dETcK7ccZ
3xMKdGY95MSJfwxiaj/PMBjU29SbxfCQoufJS98uOdXAebVpVPvJnpf4gWLGGBtdzhIqsKbr0NPb
XHQcaXyPxoXOMe7atvd2nQ2nmjrm8nvRj9NVIavsYne2H7K0H16D1Iu3sky8+7AJ3btJU1YMniZB
OMQE3dz6HPRvKEW2q22iTeNB5DVSObrJjrfLjwjpT+emK6vPqe4R1urmOdaNSedw+9LzSNwlFF5v
u8x8tWx5ysasu5KkFJ/YTrFb8/O5pVCys3axkSQXbGwszoJa32i/PWJF6umgRF1NTEtz16ybSVyJ
rLAg9wMLQLtwiq3EjN3z8DNu6de0D/QAXcsxqI92YX2MM+FHsvDKCMioYIfZ51sYuMXWagY+B3Yj
dkQrQ54UYbxspaB8r/J4hO9D4ZhTZNuN84BU6t0HYds/1qQHeNBXwAy6LKHRd5n2ht8PNxQSkVjV
8tkzlXWpWiOF+DQRvSPBtocRVj6mWT2ANuP4sbfZv24nu8hQ60z4fbr3ML1Bvk/uy4lemdwx5yeT
4qLL3DnmR6PlLw6erG+4Aw3HdMKYse2hTTu9ORyaSuPL6W3RXJxyUR8StyyGzVx1407Xa94qGWt6
TmBlPbDVM7dt7J2Q1YNrDYfpmdVG7EVuqV8SnXyCYc0KA+Y6B4ppkM9Dg9pJaq/nids5Zw8z9XEy
JSYyMCV7T3v8Hvo2G6kRL02MiIGvvXY/04zGlVD2KHSTq/YC0CMHrySUkfJLvOOjCF6akB98aKb2
Mc5qf99NKs52PA7HYwCAaQtpJyclCyNhaq0PeIoqPN/o9OApZHdhHymciHW3vkytID9n25Oz5+9M
N345JcEG69bwjUij9yMAHbNLc89djrDaWKn6vjoSP6Xmdz1aNShvUTHMVBMICz9rUWbeDk2/2WXV
QIsOy1KSS5a9jeeiX7tnhm2Ov+SSZ+Vwu3RB4zzzfAMlUhVOMqBPTuU9dm1n0+Vu/UGXk/Q+FCG7
2Y1rhC2hvIxjQTWKLzkSltyHXlVxAZmcBbEb5HeShywlU9O1yrtuN+s8nDZZF8QPHceAG7toGu68
syMpYhqqGtdgxhlLhK9SW/WHJR5RDkqZYHTT89XtXPeW/bJqo1ApY6trF1BYXfSXCYsJez840hAM
u6dkLM9qVJcmWKatCm11V3Z19xWHmXkYetUSCHDjQyuDFw5q497v2u3gt+IhG1CjI2iyeb7PplIW
545kvLVPw2WZo1G0TYYMVNVZVNre8kE7ZvNlgubHji+0i4FKbfbWDoBqqIrxcs11a5Rf52Hq7lla
LXdGsrTpToKf1+zwmqdGz1XuRy2I39g+lAjqximeKBFPHP8DW9CPDTCF5EKZrh9fncp8I3Xd3Ewu
B7k04LNwysc05veczfkuwNS8hi+Fa35MS/5Xiz+PtP993XRqv9bSrHRBtxk/LomoaTdqA+nfS7tR
9zz9Tn3JE3Q8/jTJ/3/U4L+ppPScYYkKgsAVsDN/VZRyDkux15n10Z3X0clNM46JGtOq/Kf8/y8T
OEE2d20q4IlABNr+VSWlpkAYiu37sUgK9405tSx3faU4q/FrEG9dGjBmyXriPApPsXn9zz/m30Rv
smarrOcFrDAdVGi+u5/m/8aYLd+cJ/wUWWM/eeNIfEClM0cJesDryeBVgY9yHjRGTA6/C0v/Flxh
/bUmBaGOVxeIwyzXfQdj2frd/fTqcAUMQpltfeyshq8+jFKLGz9X9hO1zExQwvL44Qcx15deNhxX
gMdoZgCyHsURJsI/BfDWn/YnGZHvx6E4gv4BwqKWoFXmr9+PDEc925iejj712qfRQX7AdWs/kbjo
voWtlR7+87vv/k32R1QlCmWzcjAJYf9qRiuSgUoMs6uPVdmG1z5hXut4Gr/lRk/y1K7116QwhbiV
Q6CdU9t6DpXhHXiC8iZzs4LHHXfzHXQX0d6V7WDdEhFamnNL2PplSPqQTq6aT5Ig0sRZvfS6b6Y0
nRAVh47aR9szQPupKW+PqWZB3zeZ+1YjYfaPHbmybr/0OAG6DVtzR3xeGCJxZQUTU7qMXYcBTzKA
5jwmnuj8bl7BWnffuE9UP4JlqB4dcNhdBP2Gf9+zzebVLMHp0eLGunh9YJpM1ZYRPyxGpzto0kyL
h4AuwePMv9jeibqxvEObWN6064jRvr4LIKWnrN9xNf9dCvyTvOmYNp/Hfy9vPn0naAs04/vPawHn
97/1p6UU3ygsK+5cfIL5Yn/aSc3fGNJZo3FTIwHCf/9L2/R+o5MVBhHXPQonCNJ/aZviN1zD5AxJ
Ba6XIWLk//0/f7mZdL/8+ed1HuybX65mslHr5kHAoSaKhbj/16sZFoljJKNbnaDhcIM5kAGQ2cDB
lh6mqMeRaEX0VdjjtbfneVN2Ci5oNzkHSkb8oypFCnkz7sodOw/ULcUyeMpNUBypiXVHep27GVuY
XNKbPpXTpNR2Rhx+CzF+n+zGLDY6pEtdJVLsqCnHO9X0p4GypYObVnLrBbnioJ2T5sFlcZhBaiIy
OaKOFmiKe/DAJTCEgNa7bK4/iUYFb1XblScNjBIzh7fXne9vzX4wNwNJxTusssGxmtPiyU6cATRF
JxDBeN7UnxJLq4M9GMuZ5vpw7Q70vC9x4DdJNJVNQbFEKyVn5rl/ZsMRXKdsMT/osbW3VQG/Qlvh
DTt4tQ1KKT8XSbcGqfKBdj7N8StVcRRnZnug37Y6jimLbMDpDzUoZyIJeII8I5/ZkgzWHaCRs6xy
XA9Tfk/JFNn0mBZKi7zGrpBdHelcuY+t6VS7UQlzYy5CXKHMdyfdLQZ4+8U6C9yo56Krml1uq2VD
t8OyzjL1jfJgNe2oy2KmH0f9hJ4ldgh//lXGdCGLxir3tnJcvmq3PDSD3d34qQH3U/PYm8oJUKhm
MhuBkcd+3j0sOQ2A4+wVHKzraWs00/xBpJn/RdNJ3VTzZ7NkJWQ1TnbUyBsHsG/xywB6f59BKP/G
EJfPNzxNshvplohXQTNBUpl6VFEmgm2aBMGxw0mxV6QItsB4beRS145kgDMKCHn4hRX5+EOOc7gn
zYZuruISvRju8oOYx664zlkDjMbKnlnez2+GR34iqhbXvKExbLgEBnJtXZr8ktOQubqRKxvIjoNt
suTBOWbZf0cBClPMaD1DtEf9NhyhmPHq/GGqFebgyqF4m+fSRajUmyAAiazdpDAi/aM2dDrv2w6d
AicThRobLLfjmTZxMP32EEbLOjklogk2tqVkEuFJY3zXeFiqJSTbYgttVpvCpuTPGfFNEGVAaeys
krSMvZT3huEeQ1flUaIrddN69lv9fpJU76fKhvOll7b+KpUfYiOwjFP3+0G06J2MY+kQQlL9usAI
5cwac3xd1oNsp+2g/Bq+n28FJ90q6PWz20zOfRvopNU7Qp9PIu6yXdhqayeLKjyPNTpWFMZdMW9B
UjUfmsmAWgcKYpBHgkh5+2wjqeSYeWi57BOKIP3aP1edG3TGtqQMxCRQ5fG+lwPFphSGMNDuahmb
FBuqsd+YDbRyhRjgfzQJP6t217mz9VBNoY6/ERYji7E647jDRQmuabEzdf3IJ9dlIgsBBrxL3PmG
4nVOUGYfZl8QCGaIvNVg1ie3RmGKcNThChp0yxGKMA2HLPiv4QsGEY4als8JAfstOwcrYYYl/YvR
vOp98Y25rs8PdjzBO8Bd7dM+b6SMgr0VxwCC3ZyXXArJIbGcOAU4csFGglEXNdAcYadw7+MV+zxe
dwlhx5GmRCZ2ogFrM2a2YLZrb90HJU5/yYvRNelaHIxI+pMvd2ZSeXfTKn25YuSPKC9Z1Lq8xxvP
iuenYmQP02Llad/dQSYG/nA8rKb5myoU6pSnIdf95MZbN8fFt7G1gxMcNseh8ofgUOMxv1+LoRYJ
Vx5Sh1tfp8RNLjFj3b4eVzZiIQKfi2ogv7TV9PZggPbsc+AjfRkVSyQmd+5fWIR2rawdY4/FynxE
N8t2ng0eAvXQNVDuq+rWT3T9IUAHuqV7aHh1s9ieI9sB6rVGzYrVhZSv8bP+PYm2vKfS4FJQ5zGr
LzyjWuLPAnv+GmOjaIdEm72G21h/xHusn8Gzu0bfxBqCM9c4XLEG4+o1IldQ1HAeKjP+uqwBOoj0
28735IlbZ3ws+VKf8DNBPMHM8zqwzqgJABHIy9ZoHgT35YZzK3lLTonbZpyzzwmK/NldY32sAfa0
3Itoes/89U5iNVG2RgGzNRTohVm2w1t26ChkfmZ26U8zrZ4HOlmWg8tmnLicRYH50hkDra4ED9mV
kkFsJ+KIqcMtPmTZv21aVP9xjS1Oa4DR/h/2zmQ7bmPbtr9yxu3DIwAEqsbtZAJZsS4kUepgiJKI
ugzUX/8mKNtXonjE49c+DXvIFplIFBGI2HutuVYrIzzy+Lpe7Y3DanSExh7tSUd2d2jnKK/qOI2Z
GjFHms8+ycHCMjm4RncBwUv/NvRGhREWa2Wmh/rBXu2WQJDrwFgtmPVqxkxx2gRtifQzW62a/Wra
xCTYXlOO8c5dR0czSEbTeRZPyb6h1nBJEY6qgpHbhxw3KH215HxeDaLhahUNKXrzIcpmJbA6SfvV
VFqt9lKFEgezFCP/Gk7itGeT1H52caQ2ys58k1wuRParX1Wu1tUCIdgNsbzLmb4aW0cV4c6cCoEL
sxJHslc/hC1GWL0sBIsHx0GHPmOTfXbMCryz9HJFMNJduphKbz4znz22vP0bf9LMmu1WjAd30rt3
GiU8whcU9LWNdKbAW2276tnB2yAk3C7IK5JNGRndtkGMgCNDUDFZDRo0QFa/xty38NCrMLE+GxP9
nkkSk7NxyGXj7dZmXsGowubh3JnkT0e88qIiieJ7Zc91cvO8aP3v+v6N9T2Jlqx4//3ynsCU8tuX
LvnSdz8u8L//2l/6Bf0PYKkQemhy26vs5//0C0TVO6x8kSg4rsQd9kPOqkQshN7BcIFV8yX4w99r
fClY43s2yxSLVTM4Ef0frfHXaPufduzMvxQOhCHZaKBfMF6A3SxjprZCnMehKqO1lZ9gxoRiT7+4
e5jt7NGFxoaekADfsp+8bZba2AOmOTuhJa8R1rv37uBmJy0nf2Xq8/PBlWxLNRuWQcu8LDSknSkB
63MvJ6y4+KqkWQgfi62JoKfBGORp0DrsHmKwZ9zUKHl8QWYq5i03C/TGmTaRzjFxWpL6DVlvK5i3
fbIUH1iL06pKqk1TV1ClrfTR1mrh5+zSNxlt1W1FXe9YD+2DTgkIjfJgbtKF3PAidN5D0LxNTf1x
oLbN79YPeZU84bs0Udo6dPpt40YnLWhjlJyPXU9dINrmwSbhjxIxCtVR4/RKXGyAHOi3DBqr9dY9
RiVAeAQL9XagJht1Ba1BJPTAaqeNbXMpiQ1Qvmj40HzgEvB6f8cpcBmEe2RBrPyw5acGXoRbSJMA
AkJQgj1BEYeUCiS9Wly3doPtYcjkzegSU7/+Zkp3iWUqLgreUdAXZi5BnZtdYHX6chNVOLLmfAhy
xSHzaLHOLNnw9UfTCPqGL4QmJPNhB73LlAeowFmZAlX5NJdNdWjM1kBePOM7zyjuEM8TfQlzjXd5
690DU+0Cs8wRiJOjtyWMhRvcue5qFIN1knrqPnTD7LzxQGhANcZ7t4jlgCbb3JjrDD1aDrYE7f75
IUmaGTiFbJRfOzwH+mzeFGwJVkHN/ejqwxY9BVVpYd0MCV8qSmmgmlqLXC3tlY8tYTo56NiDoV6f
oo6fFZ5zmSg9I85HGYEzAJWzQ9bii8GD1ecFGlzKyjzPTwQ5YFnHrrLJx+SRBFHu/cJ/YQ6YNoOu
lf7YuSRDkuGxLSiMk4eCM8twahyYjfK2rWofnu93Ebn0N2Ap0A7mfMmX8tiY4gOsGsQtve3mJ6FH
TwxynmrEbOg7eDpdmrNk4/FbUdPN7/KY/ySm49HU+SKMPBz4NbFwPZcLTdT9vHDnx4Zx4hDVfqKH
vVzEcCwIsFQP9H1rgua4w27Pw+QyGp8vRlkzKEaNH62z4rGoRiPADNicCLm06Enz0CIRCE8zBJLb
QiH6BzjFHq6dyUUmJ2ZHspYRkOgtfPrPXFIx8B2imP6u0qY9XB6yoJow2TbdYgSZw6CEL4IGKi0x
aFc8ZSV/OY2onF32974pmAjcAfs3RvY8QGP0xBI1uRli3CDr8DLJ5DrQKDOCSea8TStU91VPY5tm
pvIl8RiIsgXh5BjfAxJ4GIYZuLjnewstbg2jKM8RLa1TCI9AWTceK0quzfNT/uwEJZCF9RWr7GAm
+GYHqzb36c3XKDe47usTzhC/Saj/7c2ZacwbGN8SnwOWD25d149rPhqPEUCiLhhSPfxMhV87WDGn
SvYDbIFeZ+vtmcxeVvKI259boGdPOAUBzpqMHkE68rYwO29LIy08ibYvz1kGT5fWZO3dMX0kEwwl
pTOW52FmZAGueohfi9AOkcU4rRZLP5+d2NvRI003ZWGW55ryODpJcMy9BfQqJgd9gaIyyT3hA2oD
9IQP08dhK5VJ97YTpt+2lto0hmqPow1U2CkJeJ+SQhxEZZmBRtj21kHYH4Qjt+45NQk1zA0+W5d4
kXLe1x2TCSEzw9ZqOO1w4CuMvc4owk50YI3Dv5zc/D43GR4y5udBOyT2AIBGu+ez42sLy6jfIoMx
5nTek/bsbiygLrx2Rh6mZqp3CsjAFu8DLe5GlOcoeabL3smeWNpyaWZGwPO1tj38ClnBR9Jy8Hay
tFnlTh1mGuTjbEtYO8NVD6+R3xQ+gQ0Yx8LmqXH430Wfkktp0TNImE8khoGd3rZfYOZaoAvRBlTo
xAq8zJg54mtt7C9Zmacbc3Sj05xMbN00Wta6b/ezCECEVwKGs2avWdbLJ0wKq4GTFYEdeK6uNLxJ
bfpopJRIoIGgG0yEcW9FCPaBntfpBf3B/pSMgltoijCiVhTR0A9S0RCvVqEDZ4tIoAKJpexYKCgQ
g7mds04E0+yhHoKxUutbm4bZqQ77z1pXVV+xcn2RCcIausRT9uQ2pkYOOuExC4YrbxoPXdlWO6/I
CKujcdSY2zptGfOpHDQ/4lXkG7RUL4iaWtgdmUTKXGYYUZwju0ZVHAgR67QHMhyHbdzT/TsPY88k
aKbNdXuLGbxJLq3BNuYgMspQu8VRAfTJse9/WIq90n5aa5M/diJY1wDtpBoK/NDG+8u668fOCE1K
Y5EYJQ9OMoOuWOKnJOPlYpbuPbGN5H6iYd7K5M2MkJcdkOfjSnz5NGOEY4oX6ykPSwiRXnV/0Mfn
yY4xaCbZ13IEyEfi+dPvz/Jl++P5aI4NAJJUa/FLcPgyRhq2v7JH+MUDsq4EvAx6VqQp4f93E/Cf
aJhXNB7Pzr/fBexQ/idff5Iw//k7f5X4xR98BOojwXJ+lfdTy/+zzO86f7ApsFeewipSfu4A/CVh
RvovqL17Jl9AGDzNf28BDPmHxW6CfYGwWYcylf2TLcDLgYKX0CIQBPSfyR8pk/48UCICABYX1+rB
MHqwIwCkUItiLEM43K8QBcfCSkPqF/RErFdvReq8eICRvK7bHAwROBBw8KwbnR+HadNEizcsU7cf
e2MInLmw8SAaOYSypDj8cFtemRFePRSNESGg+nLpXhwKKemg6yCI91Jvk31u6CMrUAq7JAs13wfL
T62UH1snrx2KS+mRgoNRiILZz2e16FNWz1JCBJoob0zIhf22Qz/STU7/RvcbJfuP89zzBQQlKiSd
V6o5L3s009D1Gcm63d5LQijJaKCg/tlPlP38iOzaLXkC2mqQQLwiaP3//pLyDL5ycJZC61NMQ/PF
eXYIFkOz7ro9hlsbnuFEdpgum/PfH+XXq0lqM6xU0qRsoMgvCdeKxGU1NGEPgAgjKM/myh63psYZ
gnRVKb5xUj8nYiDip4usM7Yowxk8Js875h966hYiXgpxtJTYRSHUytpvjmk80VgtNnpenBEx/FYb
/9fLCD4cWC1bfuAyEAt/flzCmOWNa1b9yk6zMNl6BEYJrwp+fxlfvJmez8uQtPRcAsElAJufjwJ8
SC8zpDQYyod5Y2raOa+JK8TabGFFYW1+f7TXruKPR3vxaJCmEjWEqfZ7d4CQEoI+iYai29QYCdjm
eKwHsuzx94c0mEhfPI5UUh0Xu4gLOdV+OZXNcWbjGmDY6bEt6X/L/H1EiO/RrhZYTFWU+X1z6wwz
raBcqq82jvBTbZmHPmortJ7eEPQT/Ol2dOov04QeZ8YksTEwQd8t7QwpPY7gqDTLGxOT/sr9X8Oi
qBJhJ8R4sf79D0+cq9g6VR3DKBlpBW0kycVg+SZrCMBgiA3712ZbE83u05qhyApm7RO0iomlrYua
kTos2dORdwWyJ3pjLFivfjXm53WEW/zz4qulXm5ni5V3KP7jgKKx5SfEVW8b1+4C1UTqHRpksnNH
28t90lLK01SmLeEjBREYxSq0G0S5yaRKN81cio2p16EfEg63Ia5vPot6owV3vGjHhXWyD0MNrqmz
hg2z83rfj4mG4tINyT9PGqzUmrPDIkFrFv0SasDp1GUtYbQaktYutDwIqdZZLLN3PVbyy0zOBI6Q
DrVrzT5hU9ddVZ6zHJrEWTazZCcyQVQ5R3W3ShKbYZ+W4GVRkT5ls3nbuV0GUCKCJmfH3RWfXO5+
/7T+OkBoR7IwYNRLDyPTi/fupNi9WeN601V8qWXERCSuOOrJdN8vYR2g1tX/8ZDkiGTCIIgBIPUL
HNtrp8H1lqzbt2F4xPoc5HpEM0+e0yCg6+zZD78/w1/n7TVmgFo+kOtVn/ViWlORN+BB7rt9OudE
O4AkOUYVhijXaGf/94f69TFF8GAggkH8QIrRS4Rx1FsAzoeKt6A7WPAuG/1Yjb3zxgV89SiImlim
ELfGNfx5nBY4JAssE7zu7Fa0qD897dA3kXv9+5N5qepipuZsoCe7qzCCGvGL42QJjXobvvx+mvTK
B26Z7uiwI3lQ6NZpr+JlMnnw2X5Ep9b90BrRvpJZ8ta09EL+8fw1WMKs8SIWbFX54v7Bo5BLMji4
e0DnUmzy8h2SzG4nxy5ZrS2LPALf84JWVN/yanRusy4d95ElhotiWcyTlVVvxXAZr34n7HYuQheP
NeuL10okiVENY1Pty6gvjyRLBJ6ghbvA7b0MAcFuYwcdVm4xlHPIX1d9ncwrzN/w8Z1XVDXyb7k+
0W1yIe0s4ydomAbIsK6+m8s+2dRdYh1I0xhP5ZxfAtd9a3Hx+gngdcJ2gvlHmOs77Ie5HjqGV8zu
yEWN59uodepdP8roXcwshgweUAXScbEtHLvjjdUWJ9KZPruJc69a21t94OF2wgERxKLybnB2VPeu
XL4tuP1OJj6x3VhHM3XaVONd0eW7FjPOG68Efb3tP+ysvz8WP5zBi6dz7OjWE6eo9jMeoFO4eOWp
sybyFzThd0nLJN/j/E1TcTQrKocrLOuNcWi++hSw28U2TeyJ83K4u4QUEzreq32qofijjutajyyr
rh2p8PN64muVD9MHuBnxF9JjO/Ql27QycPqZMaXZSO0MJIM+wlFnMyb6iGrf6Am/5oD7yaKMLdNI
/zaXus5U6cAozgKL3G3f1rwPmBvbAwpica5Zen5YquozpWo4QxwokngY69FD2PT7GeHXpZtrsxuU
yDUtGzXWi0u+rnpQ0zAhNGn+oQz3zpDmvrZAZKb6Z76xTnxl2gakgLaUdT0f/DKdQOUZGAsmnX0d
lU9egnje1Kkiy2nx3jjSuuN68SRxJMSrHlJRB0fuz2OhCaO+dkKLJ6mN7jPdjD5gZqS/WczsJqw5
Q44tbA2tjQ3t4/dX9JW3L/YsSIymyYuJhffPh+4ioPeorvCkO/PHsHOvJ6e5FTJ8yp3ukS2v/cYL
6nnt+cu5Wvj1daLmLPvlnO4NmpqShEeWbXiJeJx1zxya/lwis4fK9k2ExX2V5JMfzTWLG0mNd1BR
60OAeePUX32YkGbzZsEl/0vHD1PLYCGbVXs8JZ0vanrPErvQRkuqaGvF6dPvr/QrL02yD2h9euh0
V6n2z1caEUMW4eXnJs8tTYJaD5E6ufEbe8RXry/JvJInicuLnPLnw6RKjypd1mrPHrndusMU+0OZ
EkETwqIfFc6wCLIPmWdNDqs1KrZUA/IAN/DZsthvzZG/bspdG90mWZmMIQrKL8brOPcWdNmMLwOw
MYgjJ9qpdrmYB0KmI0KCQbUU5T52OnRDWS/eGFb6ayOY1RAXm3U7tKwXh++iITRwDLQY9GT8WDut
ZtHFiborlehWsRntyibutOcDoDzRcsKN0+QWnDtwx5uiIZ2bLtE8XgyxScHZ6Lpe31qRpb7+/sl4
5WvS5LJt5hgUsCQM/XzLYs0lY5Jkzb09he2ul8sQSNV4AWv55I1L8sqhaMJLB68AZTj3Ze0nSXWF
x8xpAPqFxZM0Z+dmwRAG7dEW/x+ntcrgwXWsJbVfZrWaLltXu7LZW0bS3pAuYu+qefWkth1VxL8L
jdffZ48fy0yvTGIcibIIS8TnqKqfL6CxIMeteo6Eay/yw66s74qoMQLebstGTIWEPhfPb0wfr15K
9teSqrMurZegnSgSZefFVrOfQabTPYVqlKSF4bfCeAsoBBuFM3gxa7LSQHsMPBce8ssVt5vJqkei
xSMiW1z4Nrh1FJSxHBffKsIShlmrDJ8EuA6OlDmM2o6dYz8Fy+SYBSkMFoMLlf3iHUM15+8N8i3I
o8Lv2Pt1nkNegHYSfwZLrl1kgIUU3dpVe6dwtBFgyCmZKAEql274YGEFGk1hzmeWFnv7ZG6dJahk
GyNjy2L93u4NrPQ5ejljl+JvtgNSMmLjwRv1pPhmpxRLok3NDiY+m2KCk2E3ZG38TuWVPh9z8uKs
fZzohQw0UeunYpkmba/6bFCXVkGP5EJ2/Rze2ErPy5VCpY27YkQ/Shdbelnpl9kgI1hh5coYt8ih
2/Vg1u4Gjcb7qS216qCvjqDNHLUGDqo4eV8oFHGbCb5negToHdGD7ivs4HOGczco6rlsz9OB7ST6
CK8e871SI0TcabDmya+GORRnuJZCQd2hqA2/Lqx1cZWgZvnsEAwBUSXsJkBVdGHuavhw5B50Kp2v
cf0Od2Ui2y6YtcZzbkVVuFHQowftjyxip13jTl5Czy4iWhKozLJslUq9/WpDrII8XMt/QjOQUTaI
RN+lcQP4Ky8qXGqScIpNWtcWDcf+hjrvrh+s+kNYG/lDrrnitivtcRMW6XTQ5jQPzMa76onMAp+3
m+if34YORVQZR0G2lMkeCuvoA5AqdlE/nMxhHmmJq89pZgPn743Q71OMeoVpfpWmNgZDOa/IwtbZ
22oUgScTey+9Bbf0CLgsLb3oTEEJf3S6ZvQlUOENQsrPS0No2oBSbTNMmNqT/L0QdmDDj722vKIN
dFEm1xiDly3YfP0M9XN8YY7cD3YLyYrCez8tpoWgUscRidsHNmt4DD2JpDXNehYVytnmvCV8pZzl
JsunY9NJYsIXItySJbvKqC5No2xP2TQZ/iKyJpg6+F1pHA5bQlyKs9GMfTST7nXoyttCi6Gbjm68
o3NJWIPW9T5aTAPIpy1uwyivP9F4Fudl7KDl6BryH0XXPtlaU261bqh9l4L13qkq69jmHpK2MpyO
pkiMo5odN6BIcTL0aZdYtb7LrPmhEH3zUCbhwbHkXdLPD9YUom8XHoW6PnwobC1qGYGFexx6B3yf
1oQ+Ip97YEXhSYVm4mM1dVEXSACVsIU2iB0XP2bfcJu02nDdRK17q3oUgqOpzrs5dFaOJZkbGt4O
wHwH18QxT8hZgcfIHZ6kAhc3J2iuaTAPSbfM275qysVka26INgqDKvG6+6xygYIYPDwfCqBlk+80
7CN4mTJJpFE/fqy59pcNEYKUR5BxuJl+FCSIB1rVVTtbX1wo0avJmwGBt9mwZnXuzhgW1UfgzhjK
QImEcsz8RRntR9KTdyKNIOxrIBTrPQzq6svkLFl9MDNE4n7htuA150qHLqABeoVK7bgY7fN5sLQT
5VmB87JqkkPbcqVQHJc5YcDFcB9T1b/G22vco57PkuOYor62vKQh/tAAVZ0M47IhWAX0X6LEoy1C
1pPUd+vAWUR+VvOS/dIpN7JpzkcVbAwLS/00KXhwQxY+eRT3e9JDbHTrz9qvZXbBsgxu8dTWEHAA
iSj9Uzk5rc8WzbrySqP+iPh59FWs5n3HiuXeJfjk46D4nFnLp6DqjOa0gGDcJlMpj1jH1AeqcLRB
Ugydu27oeRLQLTQPceQ2cBlktssmrXlwgGwcUiBSOWiFLtsls1Af4EHN7A/JvvLt0Co6v19WuF1u
aBbwa1QwkQ17BjWyeezhovsOJeSAXanX4nsGX3Uo6oqf76BBvG/CMVpwKSQQLbxo7Q9XQqJJwWxs
EgMU5+szqI0nYpLiO5BcOeDBtjdgr3a19p7uOqfo1JkXn0XGwle1s+H9YOBvv4jCMLpKXEjKlUCQ
hG7ZPZeYyY+1iYpcYne5GzrDWjasRJqTXcfxVTqq+hOlOyOgcGZdRS1DNSirYtktREwDkZ1WaKHj
RFd5Xg/OFlqNdcUgahhU3F2K8M0pA/51RSps/dgOUXsjF/ijKuF6J0Tc75cZWYgbc1G1Vs5nGo/m
TW219aO17jAxxS01/pcmTRB6WMkBkS4fq/XYeFvZnGqkdufLoOrHbq7bB1JAjWDB7fyFeN8W3yt+
A2JVobmcIqoR+97rcBiOyrqSS6OtHCYvupoAjdWsd4ti/roQRY1+qDZGU+LTHVHAn+u8lmt/9FIy
kBAjNpsIfnXJDNWHaGEqod/X+mxdJVYVvqvtOLq0rb76ZEfo1ojagudtaEuobwaXRaTVo3+JOrc5
za2AP6D1A6RzTh6A1PTOhaH6qYzC5PAstauFFl31XmMviCAtVuAlZKkraTb5sSXQNdx0HkUcP8nQ
dqFv5gfQ0yAij0YCVNOlRruxMM4pY5XqA+lA85PrDOorGZrWNsTbfdTbbn3K+7ju6bkY1l1CKvV7
WXW9s4UPjOYLt8Wt27XA7kntvNO8hRCnuhzjq9kuSlACcN8e8maZrl1b9e8FaOfbZL3dBj6pcwuh
020jBw6UQUr1HAezDIuM+EoqrpoLb+VaRNr8JJYqIcRoJetTtA9vDVQkxwZnwrltjnxitWS3LNmn
d4Rjq6/LCJXohE9axQHJofOTA2u/3ELVDqsN9RacCqSvjOXW1io0mDJdCtT8mh3eSlKll03d40E7
FsNA8nnc8yQtWtMy9dqSJ405K77Ks7TSQfsu1bVm4rqiY5pzr4Vy4+FomxVwStLVnipsUGT9CLK2
m2JsnkA36+9lVI/+MCr9G0LOHrCvMTU3zBbLU2Wkdbu1jRLQcpta/TfD7RcSuAeHZ7+uuSw2b3K1
F2Omt5tnPtRCLuWt1+HqTBx7+DbVbnPThWjo+8aoL7sBAA7kqeZG79zoKrSbZN95qL0QrJhH5jGv
DeCamsdSi7oPRB6sLHnNVczxVbZGfc0VF881nQv2xOGu7sOWSQwLPHXTzuxpCJvuJ/z+3WVY1HBO
8nw4yJV71PDaPDdR9/Uby4mSa1uqelejgX3X1kO4WXU0XVTxv1Rd13441Oaj5UXWTtZAlGp8xr5h
TsRBDaa917leGzqa0s+6lnHYmcUMq6WdrlmEjJtSpuF7I48kuVPVHVy+C/yF6AOFSNjLtK0/9l56
2VD/EX08gGSt29WeYF+JsdAvY6dg3jBhEU0i0S4mpL9XwCnCOzs0qqM3JYAtuqRYSBui2diQD3K0
ku40zHPuE+85XIhobM/xQa9g13LesNRnCejR/qOE+tnDPnjMyBm+zchE+zqQwg5sFp7z7PIvUzVB
aeuI/jp5Nk2p/MB6W4BBn6pHb1z7TFW3i6ksA22rHLplMQvSIa3mDzBgo1tRxmAHpvpgY8nyPYI7
ok2C0NYdl8/U/4qPWYFvhHcOF8nQZMREzw5n60ADjbdplqljpgk8QKEmrrJCoonre+usCOEhS7Jm
bvgD6DaaFfd9o9lMdV502ysO0luhc90LaLsUpld+Sig/e4lnv7dVlx+SxHk/QXrcUy6NWQeylNsU
yVwRcjvGF4lL4QYr9DE0F/0xFuG4G7DI7TsUdL6bQLodBwajquNuM2aUCqN5ts9YXMgPqbT2pTVV
MGhSJuAqZXca2Y0H593zngYMhB+mWkKpKrwF1UIh72vSurYTa9gd9q/11FT+HieiczPj/9xZA3iN
ncO6cNN2bRRE01R/W2g1GVsSBpLLJuUxwMMTJTBoS2Ie63qO8X+kajuhZNvSQNh4S2dse8dmQS+j
9HNKcN4pGssDLOY83VhSO69m0hIXQZhvohU7huIO7BtKVnpsLMic/rKQVvguzyqWGXIgawhvxqZ2
u+TWFfCVs8J0z9QMjSsUcRBbOThls7Wuitqqqm08ejpNi3w5znM1XNgWrHLWaFrGgLPLUw1z7ypP
zRhte7qQctK2JdvSXMNWA8pgHC68sEsfiIy19/hpSl45U8Uba6kpafSJRuh9aDbngP8Q8fJmSMjH
a8Hbe2Mibi1HnlqsMocQ0t3gquwChmZ1psrRYdav4LbT4EEbrjrwmwC8bZUedHh4Dx49U/Y5n9uq
7LcF6WfbhgTxbeqUMerkodMfJni1x8pwHvXF/gaWoPnEijX/lKuiYtIiXsrJLW1nDn0UdE5f3Mw2
K5Z8BpwNQwOCcYRFHXW1mA6DgbPqpJnVKP3BEQoKeaZjsyulXV1pIxHwgEOc6oryDfpKA+Ig7tc8
ZxKqYNV9Koq0vDEat7ghqAsLcIKPcZ/GY/c1V4Z4LKHdfG1CsO5bQ+MDG1QAJ6tNqzvke+740LLi
4b5BjtiBEcp5S6yMt7x2eaN4IPV4W1I7W3IdXh/yS/OIT8e4Z33MzjQrYnmKskl9BQzWfcWaTxFB
zX3xlMmVX6OWLvwkVKo/ZnHLmx74y3StAOl/wmXEJlyGieZt6yUEBWDVpH8by+A5wZJZ5V3eTEwM
Kp7GaudEwIh20hupaIBK5fGIjX4VSJd5dRfbPQAfiEvhJ0u3+B0PTl/rOykUQl+WgseoNGfYQYPi
WwYpUbSuX6LSctjE4M/cpIks1VmyWB37RlEOerwda9jswER0PnnR8Mwe5Uj50Y+lN2t7UnZYAnR0
SKF8TIV3nsaCUG7AXSxagfJwl7SFV902n/rw09AOMS60PlndBvh7n4y+56h9Y5JfNErT+/T9YlqD
FpEIT3sSPbMSKNMcfcFhx36i2kPjiLZmY6tsSy2IS2/qsryz0I+V+xym4/tVWZCwwcym7FDrVIGu
DEh7+q6zcEDMbVfdWSOKCm4h/dbtGDacX+ZY1EPaWmTpmULFMOyLGeHHBcLv4WmwqY1uesOq4wub
1Jf7bB4MMlrL8kMB4+0mc7wGm0Ptintk5mo+TJThwyvZc9IHYxB8R1blfOukDLl5JN2UGv2/CnI5
94SxS+2fGHXqMlzFQev4+QUC/teE3Uuy4ct6hNQO6luSqpSYjL4Fvdh7RZLuIbgZ0zYXjJ8NVBAs
FiX1v9OYKG1lv3es6CzcxOlR2C1FlJbeCjr6JrFahrpkw81LmPfXtiDzPsPX2yOrMpZpya/iwRTb
Zl1C5qSGdminjfidngojaPJKnOhJt4ex6HFqAKZA65sl75clHt+NBgLg53rnf41obxjR4KnQhP27
Mux/7j7/69uzePXyc0F2Nas+FlBfun9VT/8CQdQXjz8jdb///l+ONMDRArOZK0GYr4Y0Crx/ylEd
5w9Ada7nrBIKj4Y/Ffm/5KguuGmJdgw9KgVnB2zuv1TVd/H//o/p/kEUFvZ8WNSrruSfEXVfNnJA
yAhrhbrAdFlBveuZ/9ggnxGp6ZSwxCGbqm0RPeWRdjXN4TGlClvyhi4ScVKk7nlh/8DmY5Oa6o1e
3XMJ+4eq8/NXQDhOj55zNuhb/fwVKsu2a9clawikg7js3buErGd2nAoVSyPGtdNN4G0eXtR1BA7b
kNSjjI8Sw9OCfR07+oVYtE1SubuOImUN/KKJ7XAjrWGDxt/XWF9tRP1FUnNKKixBJc237FOKQWn9
I8LRjUzmd2qp9kmhNkoLZss7sHfDPhRl9jm+Gxasi+jYBWot1FhfZNQ+zPL97GablqeBecfdFCZk
KsNEZMWLPUmXG9lxAm6OUczVLiwrxVHQmSpQ2TkcyxsQm30wlZAFNK+7sb2PuqkFKnI+L7y4g4IA
NOTDW/q426LxgJXFKLByf5iKbdtnt5MW3qfN2AYZvI+hqz+R9yj2Sd5fR8o5w7f3uESotNJs29iU
Lu2FrzF22FbNsvxSTFLss9RlSSrGL6WMKKoQ6gTzzcJBWG9rW3GwZZdk5lVUsFn/77Tyn0jbEbiu
ncl/P69cfhv/dfFtSr78xLX/89f+nE5QpyNUl5R7MCvZyDqZGP6cTujbYGMFHUN+geUhO/thOnH4
JSQw3irfQM6zSh7/mk70P5hLdJt2DxORARnnn6jbXwoYaR1xeAsGGcZylPK/iJhSmeOSwGneGhA3
PiMKxeZUSodQVkGAVemxP2rHdD4kZqUKjdUrm7V2C7a1PFQsl/fwEeavLZkxIJhFbVFUn4flbIJS
8Q3GsOMnaPTbpTmUHWUh+LhgGGZ5RzTH4rIFxSpPx+Arr06qVWKOXMeitbCk4OjZtnbOzQARF1B9
/R1bbz4z7O2RtvHH/DvcfpF4yQG8VgLsPSN3RAAEDN/A/z9DxsfMmQHKt4eyqd272HCWakSQSbAu
BqsCSFVL4wEs4D2FA1sPXPAOOZC4BtkoccT14BoF1k0srGeJnmR9sIjmSwwSYuc09XyNH7/ErD6P
Kb9qz9ryqS6xpl78dwD+JwNQh6nMg//vB+D+WwUgn67w97f98ev//s+fv/N/3hK4c9hEvo8UAib+
Hn2u9QdIE1oODtrd1YfAX/31MueV/9doAzTFho+RgfSYcWL8k8HGa//nfi2lTFYWfJigNUxX2l6b
xz+o2zyjKt2wcvOD6UYfR+AOm06xv0D881Bq9l1L5m+59nPcQn+YRzqqvTPv8KydYPC6AdU642iO
xXxUa2eI+EnrSJRYvuc1XPvkP5EDPnjt0xzibqjW/lK1dpq0teeEVEzcas99qLUjRdYP9ShCAnch
kZFBHzm36drBGpeE0C+yocoxGfm0fi0FN02gNIOA7LULRrNq2wzF1awMEKhrpwxM3BGy9HJjEbDj
V87obEEu9fcGJJdttHbb4rXvJmnAEepk7VUXfbBlkWyMtUsHIjS+6NbOXbr28MTazdNtRRNl7fBR
ogskLb+e1l+/9gDntRtY0BaEe40PnJ623649w2TtHmZrH9FcO4pQp9j6r13Gdu03jmvncZR0P3Ka
kd3alZRrfxJSKPx8p/9sDPQuab+d2AEWO7D8rGLWDufSlVHAXSU1k+5nQRu0ox1K9+QqXPujvdZM
h9qk1zY5lX7rrX3Ubu2oorfdQYu5WfSuuM1Qs54nudv2mxSlGoy7Pr9oa0jKgeHC12pgRj/0VIJv
EOD9P/bOa7l1JN3SLzQ4ASR8xMRcEPSkKIlyW7pBSFva8EACCf/080FdNaeqTpvp+77oiupuGYoE
Er9Z61s4tpXWBqZZMt6SUd881KYWPmBws09WNtGraoUNDb11aroJmVwaCDw/Qp82CAOK/zwW5Ceu
qqpjIVOxzYp7vwA7hRO8Rgd47w4D/UtO2CM7mt7et6YnX124U2QXun3+XGYl7nforTsdnu7FKr87
eSNn8R3psjmzBPLWMjHhECe+6AzmyOwFlJDlsVEhSKuZg/hYazPTp9orXeKz8gxCkFEVCS7rCmQ6
T7atGNz0zRXMDdZjSO4kWhDw+3DQHzwzLDZjkVQPBmjBi+mAgreWzo4xVvomZUinB0+HVhSgvUGk
mTZuWhaId5Pd4/9uSbFcEYgI0y9RfH5D0exNSNqQS7F1rJslkKDWzfx5Yn310XQA7TXT7NIgoofY
Y3Tga+J+vOMN1AIWziDzqciNR3ZAiPdbfiRayKlb62U03QmAJM92h/d/b6ueP76eounqQnUgv73S
mY7C9jopCuYsMCc+B+nl/EADY1ANkDYhHKkvJnLDCvkac//tEgfBDNYGJtnhmPC0dOM2f5ZGmVwm
mAifST33O6Mz5RdE/PEu7Cp5+/3KUlw33haUGj8+F8K9j+aY0b/d2E5ghrF3by2QFAvq4698GcCU
dtk9qtQagsqZUDslyx/+PYBGm9U+uWPBF+ZhKg42iR1qjf1m2ug+SZzpYKVv31daarf8NuhGfQdj
jTlkMg4+kTJ+dTtIn/kFQxd2lyxOnhnDiJehXPQJbWG596TPW4cqC8cr4RYoTRumjSLqXGsvez7U
riNPDB8+n5rAT70l9KD9bN2YkDS9cm49w5lOcN7FNYRMdB1qrdjEXJEZaDs7fPMF+6/BLmLWRuHI
D+o9fqMLTnabR7H2UM24GWaHaVYdMWUFketvvj+tYiggX0UTCQQqC8s2MHBXBBWdFQZyyz4b9ZKH
BqAg7lma8+O7AcGam49c9TP/QNvx6rHKC0RdJYFK54sq40tfT3cktT32NTO43q7eyoRNVeFMge/d
iLZjXh/dxb0Ow62N90Xa/LIH/+SD7l21TLpK4V5HZTIVjHetMz9HjXJAgY1Q8FncsxSmYMImLeQE
rlyU1bXlOdathIlfykgM58pU40kZqXFxes7wzPCiteNKMyDM1gqSYroko78exnStwupolm54Z7Ta
eGuMIt16VYQKY/CceOdU2RJx0FubCTrCykUvtu97SAAtoMF4rTXGZxmNQV+Lrxpg9qmOE3lKaQo3
pSiMA/aZn43R7gl6uecxmQdZ35nMm6LwVYvED6V5P6cOC9lcqmKb9yQ4FhNZKVphTmsG4oyHRSN6
Wh2neuiolwNQFfNn0duMYdDVLHrCrWzHhzLt5JG8VhK/4XjZ9swHnDjGdqzhiafDlOHVNJ6ciWEc
w6hDNk7FQfeEuSfHGcSH10maPPjqut8xZibXUquq11rvUAKVlU4Itu4eGy58VAnQte0+fNWNAnot
8PTOmH6Zk7zKxHO/EsFuyxpq/c1lGbc2suyxxajwPk2aCSG9V6vErL2AZHuEBSywjyRDWfWqh6VM
pnIPfTadTYZS8G2Dma2RHz7UhfokpyHc6KU3XRBJDZgzIyQWpJII0o3LGcIcqDuCxA3nknPm33NZ
NRsyaI07c54sunDI/sywtHSfEcy7tiBjwekQ8kvZkBPgVxymospWppTvXV6Jde0pf50a/Q89BI2h
VzztfWaEGDy6n1guXwGr7fSpDp8GQ+KZg9pIsgq7GLoI7aax7KcQVxPxvCAmUqCUP4jPgPaqzHWL
DPEMniXaUCR4n5Zr91eX2elTNtVLDQGpEqWQMx2HNqTL7eEKjihU06eUTJGVpaziS4Vu+sUeLD/6
TQEnO1IhsiuNVYNjDdtM8b1RYW5w2+sXF+r4vWkhMyGlkMrKXBSfsvEuspfDW6lP+dsgDPPitHhA
bSqsFWEP85oYGYx5RZuwFY5LuyaysPBA5Y1pdCYpOzOOSoQGyQJqBujj193Wi2rQWOwkyQ4atVvH
aDxSuFiE8iGC5CLbWQOZm3Zn124srpgSNEFV23JB6A48BseuulSgiI4W+j2Sdu0CWk4dPvt4MK7s
jQD5z6omorv1S+3SRp59oFLIdoZe1ZtkzMMAyl0F5L4Zf5XgSG6NImqfhiYZ9jJ26xenXsIpOAvX
jHuZWbsDyAdLJgE66kNWUIWxHdaOesUBJg1R7yv054Fs2hQNxxSiZzE8XlaOvNHKP1zFmEI14XCb
ER9z04TkO+YmwQ21QLbdDVkYUDPcjKjtMKbsIhEx3/bm17RpKrkGuY4wbaibYDYyY5XEBHATuUpG
WZNZu7mab8aEHPoGqcpKdCEJULnq7+aMGi/rK8WTq/dupwEVX50qQPJmpr2a5CoDQVJfg0sgW+1M
7daXTrTt8lDCnyRwuGkSwo2amVscs9yiTbjyBK2Ah45IAfxuWil9sJ9NOe7GYYzWypwfJtKtLmMi
YPp4XrrD+bBzGB0HuQFpsa+ir3qcdmbLI6+vK6IjkpRRkT6Ox6Q3VACXLTzAojknUX21QpswhdBL
Sax1xlOY4kpBsqDFhJSzrr36GaercXI7qCeLfzfOActmxZBG96aT1mtuYTUQAasGQk9WvqZFPBKi
Grhr5uvRxAIASvJ4IHXImc82pUoWpFGR2ZtJpf169KRgfUcsT5qveG531bpwElTNKupj0p8zD4XB
Cgh0JfY8DV+Ykd9rut9vi9JfVjnd8BC687wxplldotQGRtrb1g0Lgx/1bCabWTrXxK+0IJ3b9kou
ExG9IPdua1faHwqMKAHZ5fxhKKO9GQpX2yZG/9UQDrwZbNHfeH1vrl2PBZw10v0wkld3LHDEmUVK
fY0oVTYiZJVKBuobFvZwVQMjeR/aaELl0FgQm8LwWGiJs4pSXQ8y0NBB3ycjAVBezKNyyV1vrWQH
MPzR19pxZWfWaTYptBn3f7pi6FdWXYBCNLIgryzY2ALgVJv4xymanXKTGkvRH7Ea+dBZAn66mZ2e
h6FU1PHK2pvE/h1gOj3omGV1sFv9rKGBa7MDAcuALmZ4oWcLVd29zIv5JW/0/EbFxU8a0KjYVIJI
b4Z+y+6lDKt1UsY/66Lgqa/VxafbO8uZFbbttiuTftsYevNK+eJsBIqCK7FUwGpN42qSknQLGCgi
flnk5lG3/HrtTiSjjISrPzvd0J1qCQNnznsPI+nU5rdZWbsEsnlm/IHQUwfhmSbjdsl3zngOLjQv
WkO4/gOpNp/MfTk4iAIyrmgIvBdoX/J1NgsmmMxggKmHpqVx5Lt+GXT6UD6Wi0zPXgR74SLdUxyM
G8+YD8ki65OLwI+Q9uySMId9NRb5n/OtBLTLGLBVmsIFFPzy2zqiKEm/VYPlIiBkGbeICdvftIVU
z4vUcPyb8NBcRIhNrfpf8SJMdBeJYrOIFUdUi9kiX1SLkJFt+TlruoI+C5GjU+j9XbQIH81FApkt
Ysh5kUXai0CyWaSSpLOGR17YE41fuHb9uNpqKdLK/Ftl+Z+pz//X1Mf8noT+46nP/n14T5I/DX3+
9i2/j1xti40LSxqXxSfrW4ch7u8jV0df8hJh7xsoevkS7IW/DX2E+C8mt65gOAP/ArA4s5vfhkAG
yx0iCRfkAf6Ixanz70yB7GU98t/rEwtnJuNWOiThYLUAtfGXIRAe3XxO7Ug8KCUX+dlcqAmCGq8z
mHM2w9JCKwhosCG9JBOPcZxpV4qLaVda2gSDLPEI81Mj4k89zIc1YOag9TVJ8dBD99d1fg6XI2p6
ra+Su7QBq7PS2OAfqhjhYmcBKfsWDwpNH+84o4f1txyxElN2RQU4733YrrCAte6rnDUGpPgJrFuN
h/HtWOYgOGPVDmDI5fTumvGUUFPxtgVxBLsXbEEzb+mA6yMBPfKjE3H63kbDdAelG34iBeDr1MwM
kGWUuTTFc/vVN5FB/5ITIADn4j6KHVRdWpKsKsQIT8vUJ/sXG6xljP/Xj2Dx1fCp6lCBjAU588c5
XAH4O9VCRLZzY/oH2+zsjRQjmGGfSArqX1G37IRE4d9VrhTnchD8adLxKvhTGSk8c5xOG9e1UVJB
Hr+ZQzu+CJwCn8yItZeyttU1nhhMkOqR3tBQ48/zlk6eltrbRTGgQsKaqlvPa57a3MRSK4czHgMB
W13s3Nj/TGun/vjDaPTvuGH8P9thuO7IGVkuYNgdRDr8D0+fxPYDFVqWD1ZVhK/G8ulHVWX8MIQ1
3mmu3hw6crIOwKdBuMVUj6tCa+et4mkCunLUP2RmLMMXexhvo9LKQFeb9kM48W81Pv4vISvjFGli
uI07B9QdSN072wufGcYI8CuMSrISpJqT5YR/sarcxVqj7TKkcOupwu0w6wXXtAkh+qTP5mfpdOeB
oIl924X2foILiToAS2Aykugy2sD5dKYMCC5ec+mnR8uqhp9JDLoKRPfwU3JeH9yJkJEGzuEqjClI
Zd9t22QYr9yU2cXtNW4mhS88Mz91RAIoD8PGIeQLCOaJZNyCgDVv7NZJgpq8Qhuy02eoiiJhOuOW
aN/Gkk9p1ZZJelPEi57Iy8XLhM3oy8spI9AI0auvbNuv9+hSjG0ZK7VHH5Oc8rbVb0LWuHdeafQ3
NpVKS8sOcHFTx3O6n7DN+MFsReKqJe14q8jJOIN2YOg1e+Ah7eXe1LIZ/OOgXqxY1R8+mp+zZTV+
oDMp+1uExT8G9vz5zIKfQ9aBwy6LlRirbOEvRqQ/DK4Flrkw6l3tGoNivkdqWe40QzFFGwl0aVzo
pPhluXaaav6J7h1HCsvUKcCGHH+mshovEjT8kWi2+sWtLbkmi0bfkST8A+YypMTOKZ6Kmp+S9Q1B
sDCekajw2Z+rEDGa3iILV3Y0AiGsxHXU6Q9WLgh7qKnadIM7Mwk4rqZtj9dvOVCrjB5dtsbGbjWx
SZio8zPHfrwAZ5zvvy9bmSIsJyFrumlqAIGGrMJfZAXqPzytUC8+hriXUptr4JgJ1EBC5mCL02kl
H6We7eqK7KIA6mQX4+bucLGwanI3mRd7t55eMyr757fuNwrivx8Zy9u/wHbwGpPWu2willv7D2//
UEPCi+YGfXAjHcJNcAuupqbWHtLZ5y8wgMADsVPaYzolfQz8Ry5ZSE0ZjztPT3i8mNyDDIXyOjx6
WS/fs97BgeRTEkX0eU34ytiKP2aZ+R7qpNO2//4fwC59MTFi5gDZ8Jfrp5wz1RgYPa+5AyqX5Lvx
UssoIpwgRD6mSs6ZsB44L4TDEVPGUGhBf8p3PdTtkzE4IUrphXgppurdHF3j7AwoEmOBcpcgMC98
zN0aTVBcRnSk//y1fz+P//Lmk6LsIp8TIHZRXfzlzS9IEZ6twb5WnY1Oe1Aq/MXVTBxGg9Xh2SBW
9YYQifE2d/ty1yJTZLVRluSuyaQ/Yt4C9MhM8pDbA+o/t9YeW1jiO3+wWipcUmlvZ08lZ9qP8W4o
/ByZmBrUr57HBB9RYn2ocOgO+jx7+I0WxXmHr6XE5O42kAeRdY/LwLNFlP8isKPsNQ9NsMLATUiw
62xzZUZbmcfjK34RYlaHPqT2jpvNXLqlF7RCjF9GpDivRGFBSldSGJvZlP7WrLIP9Mh7FZtlvTIz
KQ+5xcSrdLnVqQnGu+9bL/S16LMJtbjfOBn/Y8f87Eg+g7jSPjEqL1KYnoyN4k+dTMRtCr74lSuv
/7LyYjlBlrcmdcMjCLX5xkIaQgxtwcknF1jCJIrsUZdiRqwB1veHW6Q/yWKuDoQ+jGR8CRU0y2BQ
Q9p7Rvin1jYD2UuKwrL8FxcCRSKf9J+uBDz/1AwYte3vcvAvZQNnNWDVrCd1LzdaN5hQKsO5Xc7m
fBgZiWCWJItu2VBgfoi2lGLy3cHSxBqIM4kseAUVv3bXcZ7mCKYZ0eHf0ZMs6FGuFtgXym1bM7la
cSfpH9Og508c/+2HoNn/6hLX0tagrwtyLGIP30BJOXbTl629KcjY4jqwShPrjZmH+TY3QiSFRBt3
e4/OaT3N0j1gWXli3k5opIs7KA80kewwWWj3TEImLEOd3n1i0uGIJA5yjT612o/GDIuDu3bv5slS
ci6fK0rH9kWhGrS1jKXKKJJ545vTiyFlucYkYAJiJ2eZ3E1uCD+yuFhToazA8Tz3J6b7Yt30fXas
kMntZz+fyDCAAbebGRtVN2IMLQSeXRY/8xxInpWWAjqY5WBCTU6K9EWxYmDLkdVOtI+pW1DlmZwG
6D5l/Kn5rnHV+mEpcBD9HnXipHaaKpx1gyONwJoYMDD7FziquEc58vJqUciqoeHfw7ZbRIYxzuEA
W4dlrXPYrY9R1KpDiJnJWs1Gan7EZgg1JYJBk500uHWUP/50j7S60jYzs5iPIq84V1vI9etl26UH
Wjkb58gesuPEhcD4f2ARpllTzLQRmdUPg9BgmPZ6N99jgwzZp7jpeG2oLfcEIJCkqNQ8/xJO5h1w
TmgbNG4ZSFIGu0tk2Txs4Mr6gQf8lewKmByrodG4CpOaKnM1gklo4b3SyMpQXyPTzn9BRb7SOi/B
c5StIZJ0IgHyISsurlvEd6Jwh4CHAVMMRTjf/feJ+h+d4uMkkRu+fxbAHn/THP6pTeUhwsPjH3e2
h8/3+E9aIiz5y3f83tgaQC9hUUKjJI0UMRHnz++NreHSvqIKRI9HY0NL+Vtba6ExosfRF94qVhLu
sP/X1loGmkUM6rS1y3lGN/zvtLWIHP9yOi4/Aest0kmExIbp/UWZSNZF3dlu6FxQ0mqHKCzH+lTi
ysDv52ETcyMeVEVmskZFf5k/zIm0/Q+4hl8xlJYHkm4ITzIq8xHl4fiSuVpygt8woqgVHhJ/WToe
OTmz8qs1AZtTe8XQENUsGYehftLLmrgnglRyszhlfqJ27KbS9OIC6mQZSImwxTRVHopw4vBLuzoo
yKNZE0lprQFN2Vu85fTFqd/dZ9JvEQXpQ3jOWYScVSfa3eT09VGQG/k5G/mbVbTsLHyFCIn4np1O
tuBbU2R6wNTewSal3kmd4NbEnMr6zBVNfJqneNzrsrK2fFDapaT9xHjl9ttY96i/gsanxm6wL3ZG
0W9tlTPAEqDBb0nJFS/9NC64UbmGfwZKPon16wTs6tp2NZE5rf6S24n/NNrjRItOwpgU/ss4es6m
16cgNPvinn633ltdIy5NUdDpsWYP9DRJzkVfDQfbiZMbX8vf/bZmeQijYWODvD/VBfEqeaX1Hypz
w8NEKt82K438q8gTCojUM76WwrXm6GmqvS+Sr64TzQYfxfjDNrwB1H5CEDrSqyioi9x7E6IDFuQS
gjV61UuRFC+1xq9GnAWRIR56WDNgpCm0qw3ELpdMTreA4T4QUb+CDG0b0IL94sGdRxA4OEfkYbki
n+peOVscOPgH0FZke3b0NQ9h1wUxSsrButSYLO90Wk1CljBXdSsnM6KrlRnZHYnz8204xHoQz1Z9
jk2hsZzTR5vfYlaIP1xrZ6U55XKhmcnD4BCNZWP/P8esBW7AyEEfi8PhbmjqZlsqNf5sPSsvV3RT
bdBlmvzlY88HJj1Yxq5w0+HM8iHZk1Sqzm3oIVYZnSH6jDG8BSS+2nvgmshMp066J4MOt1olratf
kLDoK6fxSXch9oxsq9ohBovQre7ZHCcYX3gDBJ7arGYKigZtLaK43/axwIerFYSWVYXwT31RsKhu
pYVtkF1Fs/XJh05qXpRbO/Ko5kk9RUx8CyLSRfyL4Ptq43m5DyYaZW1ja5/ObIOwimOSbbUwwj7V
aKTdjTPtsombluR43X9BapGt+sY9yRA5T+FhFMkBn330YLi3gq30z6wOZ4rEoueB1cfOjgeWvWJB
PPzwK8tkWhQSPud64baDbx4FZTZMp2rQiFnyUFAdPScb5Lqg6CQ2V8x3mN+rzVwzc3YcWFvtaOKX
xzByzTHY7bx86J7x51YQAEqIH2nIw9D1o+SkSROmAMk+ReARJ7RyKvYK9Em+gjE2YKNt+mlDVkbK
4iCcNgnhM0/9WJN4QE+2jW0dfwfRESvspOFN7JXNnePUayP0mkcmQc7VN7t9U5rz7cAsPKhG92h3
3NZopsR4SMKCtdXgVHcAQjSgAaQDrjzpTQ9EXMmbQvUMhESdvmGtq5nzsZbuEGMeiMaJw0NJdsPD
mNYi8FmGkT6t37BRYTlcDfeRVTdLfltKAppHCFDHx42AJQ7KIjE5FGp/HZmDfphr4xMVmXORVl0e
AJaIQ6E6Z5UYqgjwhpGex4e8ayBbrsNEPmqunGBkCLN9YH04fRW6JDhEc6f9lLIqIsKrYARooI+g
oowDI7GznduNcp2QWE93ObenJO7Gp5LQ0W0ty4iSsHdudHweSJY4iHzYcusQk+WrWenxfoKrEWhj
DkTPaicNJYDtvPIQnPdo8bUvI6211TjEZgCJtPuVhlp1sYgLuaqaoagErEaNo79HcxFtaoMUcFH1
PcRVpdE5Uay/0la056bIrwq9zzEmnzkwm0aesF22d3PJfmsYvflONxL/VpHntbRZ4byxIqfZFRY7
UnYv3lplXr/u3Nj6ihbNwuCOPzs0IkHGmZmvwmyIgwYL2znW2PBX0h5eJACPwDLkfIXI6iO8qZxX
oE/cG6YjwTN4GIeTbLwp407jwIpwXdqJ9ZblPQY7F0K8EZblbtYr430oIgsF0UwIO0e6GCaxt3ui
u0GAhPZDkhjjWkKwPtBYXmfdOFA90Bc0JNRuMn3iAy4RJ6/dpL8fCMB90UYb9lOHrn5yyvguzdVU
rrQ6Gp71yKmPvlm7x4i4GI8TNPT3nJuYGlv9rFzNvBIrdtdFCX7SHLYBDvQssLn2mEqIYoEorLgl
aFt8A3vzHMUH39OuGbootsBNhdzeDKMArIlH6LnTbSOvzTfKRFise+EZI1K2qxzVUYkjzUeXBrRU
Ysnlhoq3XUE/FLUEvIgxB9DhhQX1dsPxPYTDe5zocqf1unOae+X+NNw8/2iU1C62au6VWdgPYFie
9MkCi+qHNSs9k7iaVpt3Xud2m9p2+yfC5bqj7RTv6Zy2hziFWVVnycLFRf3VzTlYh1GL1DFhQ4lk
MbKuKiqru3mBHgCKwNuQpvdYfsUrBu3hjAGRQQ2ipf7FSBJtCfWyz4VM0qNI7G1lpjX1N/5Vx3oe
tcFa6XBNNgnJgiuXzIBH34vkjgit+hZLpRGMSgK4qMMvD/lbgDYp3qHcYJvITn2vAM+eY8saTtLO
oh+9rzB9KTLt5Yy/Fun6/AsUzmNclCUBMqn7kJGqtW2NDBUiFICVk5o3PafqRsbGW6hYiJHuACBB
VrS9zN9GZzyT+mY95XWG9A+OwMYixH4HCdffJmMWvjXdNO6sMWne2L+xnPXJFK560R/cIe22uaPe
BoNzxdcLYxuxhM2WfWjexe9aZ6PHm4D8ul46H30fak4W5aexPbkVSFUATkV/sXLIbNAJ8Y3qbv6U
ak75QFGVncra41FvGzREyZB56W1VtcYObK284KveFo4pdx7jxBuYByCCRlvbxalVbPVYRGeXTmzT
iLTbR+xD0aCA9rhDqjEeYitHUOR1zXpKU0JareGNsBvSz12mjjsW1/OtRN8YZHZjHKu5Kbe2N4zv
nRd6+UrVcBFClPA2UvioLlcOyj4iS+fxZ0kuzZsDE1KnzH0vIj9c80J+FV1Rb1M28FUwlVpzmJTu
BUWaEXAyNxnxJHVWpCvDysobOQqUhhnhGUNfMIzAHf2JV1zgaZzJWS4c7Gy2vwgTs/SWujdoEz3f
DhgBt3ooeYIOoXGcOQdQ8FBtxqwS9qGp6b88MG6rloykVdci2KucNtrAbWpWlB4ESubZvQ1NxUQ7
MSFqCNUiahW46fio32AlRnu6+nDjlp1UKwR2zGdVpwLUeGpdDznqKlLc3R91rC9hRZ27kHf0e1fy
QFqhsUuBqbTGz1G6+S3gJw6EXuToGjOxDcsZONSDN4Zk6GG49+LqZ9IVPbreosz94tEd4yyzjqHt
JdmpHT2/ehymnncN8+lIfN3KL6mUV2kDUwZHUG64fVBiEVwDccnc9RRH5Vprw7QFjDmNXxI4yOfg
8wqpEewffE/1psEq2U6ilwckMmOzMnroqbrykmPXe/VNLfnqSjnVq8mdZ2ZTs+U3QtTyWc13iB92
CUznahXJsWSOphs3VTJ6B+KCZu5gdpQXt3MeZzAiqxo956eVSxWS1T7LE1TnYYPGrbk2S55P6hQN
uklZ3OtDHOOTrCbkRfHQ7a28xVDE0GdN1SfWlUUJIwa1zJySbO80ORnCuS1OeqlwP+tswhI88Buk
juSOOhNhS67G79MzWYG07q0XMqPIfVKJRHqlDE2saj3PAp137sqghjVZ3k6vgx3eRinY7ZWe++Qr
4rRf92mUhEHbzfrNJCMRpC2hXg2pq6iIbc/p8LtKpug8hZF3o9rDGM3wbKUk9o6xSNPHyMvb15bS
k55J9ZepnKOHwp7V1lve7LCI0x0OLbovWxSQo8N+aDD9jgwnO6kfplTVD2FY6O0ab1m665CMHhhO
l9c28gEl1Ub93MQNWzGIEz/KKnoOGa6dLaKesLiVpAqZYtnalj5ah67XT65fyAfoK6pch6Es3RvM
xtZ9Gdfv7twgW5TziJ1Ni/U58KAyJUEyRxbcBzy/t1k+5S+pjkDTS4dwxw6G+JypM8SOVoiw5KYb
PnvYRYHEhY/dNpJrXlG5TRtkEWvm+zM6tdZGrVbDr2hrZr5rGOTDx0zVR8Wv4eVpqnG6q10vw3rn
58m1ieA96PXMyBhKh9goTzM22GL8Axrx5BBjvjnDv0wOhUk2GH50GtjR4WLStY/cq+YnAnVCe+UY
Dn8ccsdqo9vZ9JJxVAiu/IGY1NSdb7WpQj8HkHfXij6/lkudZM5cV4zS25VR66BxRYbIjMqXPYxP
Qn0aGuAb4FTSfy6FrGE3Z9ukuE5KfXFlzyjxp3pw8YhD1Kt/VO3gFbdGlioTeJJDM1YbPAVA2zAe
DbrYQcgFqsCZPzVUiMOd4aN7dGJEpknZa9NLW45yfJwHDUnzSmtpeNu7TlesLzZd5wpXkj/VjMOJ
t6TxQDlFuBQDUxkVCsT/VVi9ii2Espc5GokIduvHPC/G5z+Mf/7OzvbbSvnHibOH2ZNsThvRE2IF
e7GI/XHxI+txSHPTGC5kEdhrzRfxyhA9n0hx0DB8htGbKMxdn4qjmdlbzWoI9saK5OK97NiZVcQS
9trOn1NAQsnun7+4RafwP14b+xwDUyNc8b+y7wujr0l9FcNFyubiSmrFcJ/0/2rz+Hd+CV4ZMKEo
lXT3r2+AnbYjTW8/XBIB6Z//OFq+Ld3qbwuq/4wk/+VI0lsAxv9kJJnnSQkD789zzO9v+m0qSUgP
gm1BDIyN74LpIz/vt6mkb/yXvTCoFxy5D6x90Vn8PpcU/F+4GYj2dFx66mWa+JvcxsSB7bjEmWCV
Qmyjo9/5P//7T6tq9Zf//kcIKBbLP19ChIYQD4SsB7eXy8TwWxfxh+Vp4iSMbwwVH8ca3wi638pe
2ci3T7J2GfVMo2FBG0S2J7OaRfGCV2U21ns2amFFA7lvjAKuuFflznGeXSvc5H01D6tW18d7tOiF
tTNSd9LuMz9tXmoQHHYA+CciaCzMQTQSBd9TKRdevcpDupVVV+gztiMIs6TPk+a9bB/mAzui1lqV
aeVv6CbMhsS+lEh3c6jg9KlQok30NPb86eT+/LYgtJ4P3GXWiS+OZd6qYPJsYa8NBk3i7AuiwpVf
ODcDspBV0XdXBZRt6yo40isKOSLtbMdIHmSaTvdjrLeXJhLFdfHTlBt3rDRYOt4Y2avS1iO6vVRe
c1viPomGmolINe0jUi2OQjbJiWN3hzy2gahVEVBvl7hOhIoBi7QDkZRrMrLrrdW64iX3EZsmZpM/
GAIEqB9bbxEsp1u7mvw1kEDzrhNpc+iryVrHhriLnZmNHmbSjTYh6xyJyLwzXS2/mOVwtXVqWjvP
sY7K0Y1/gjaSO8sFdMkEKzsZRQHLyBnra99wqJMSmkQ3lJ3WZYiXRRk1SHfWh00tquoSyqb4lfaO
v+1Jxtgqm30MgzB1FY7/0w7RYxLlHCKsimuIL/wDvsuLj6dt1TChDGRuH/uBcHIX+N5D2ijzao7+
eDKlO9wlSofslsUfKck573blDGseGidGU9PaBjyzYpts8SSXGnbXsXjIm6xg4pWrizCzmA0tUJ7Q
z+6bPG0v2oiZPeGOfULHiGleifEygV9cS8iqG8PmlWpQlNZ6H0aPM1bYYpV7NRbZtKzotMs0xREg
pXEy41o/snL6zPn626iz8nv219BScOz5VxfA5L0Ho4IRWJgyfgczerE0Rpqp5ImSwXLazVpXXnXB
Fe06XXsWmWWdJtbXsjGt/8vemSw3bmxp+IngQGJKYMuZFKmxSlXSBqFSuTCPifnp+0vaji7Lt+32
/m5sRzgkiiCQPOcfd4zu6lLR7fQCDkhgMURZfHLSWGwIFMyhk+3B2TRZNu4Z3KOd0fQ3Hn1aJzP2
LsOgGvJjvJIEu8pP1346MXeV+QDJxz1IYuZMGEqITQ41wbPBNwIK/Efiks1dKG+cQbePNiU6/z69
j+32zkB6JdCLbILceWT2yLelX7+rWkrUTtXzrGPv4apfC9nmO5JCunldJBYlsKBPmFpu8vm7ESEg
rwRp+ktvfnH6AKvLHISHehyMy+gHwTbs62iTms4Lh6G6s+pi2uETrmgMi9zjjHXo2SGbDX+0VACX
UNsG8nMvNU6SkW1FQM4L+V7NtpdFu0fNYDH4npYuOXdFF6+oDF3NuMDKkBUCuyrBBrCoYLnFdhzr
ZJeN6bR2GIUe/dDOH2rfjY6E4JOCyVZ2pH5keiimfNmXXUYULV/Y+yWbvIvTDmQj2eOxnek33QBA
jg/IEp6xshgHo5ndW0DrWHuzK+WMJu4aePZg0wj2YpreR7s4k85yW7T+N8hid+t5S/ApZSrc0UKV
kd2XhPcU0Cd3KLnfSqcGrWlwyiyJePPqwaU+qjW7V9XylslzrDdtnVs3UV6yglsut7QZ5euhcHLm
uzi/nzl2V/HEeUfnHClRspxfl57oCcRJ4Ro1e3dO5ml+DeaJNC+CMJqnpsUSZKLSoo20uKuwvpFf
GzCX3kduiCupZieCLXEY9nJ3gO1c0upYZwN5egnt7JuqLoPHLpU/6gr8NrJIxxljPwdU8AUGA5JC
qRX0yqIKKUss+onFuXcB++vEM3ZiIU/Tt7piN8cEGHG4A2dO/XOcz0o4hxnq/oSzPO75bjGa98wg
Ag2xZUoo8xSzlN9lrV/hGa0m/5D1ACC0nLfew8QX9pPdhjwi2citB1I1uF+VSNpTvBQztay4bL91
3P3JWtC/Ag5rhNIh57GWjw0xvywJqMdPlUW/UzOHBjEcaRkdwqY7zqRB38V5nz+RyGjLVUtx8z6m
M3FcB8sYv9S+o7aD5RQHQZ36m8/UH6wIT6UUIpo75xzZrQBdcmrgsGWkW2qo2XRHexiGFUJOlO8c
7T/KzGE0p3lgvHSDUvdoQOisluT9tDDsZY2/wUX3uaJTof9iEtX11rRm8sJ3MuZOwnQumDKKu3Bw
gx/mFPfE1eahDeufDV+MLF9uC5MWYBaUX4vC9r67ZeDChaPQ64l4GxDwkzx8dKvhWHDarhXzw7xB
KajpxZCrCFAX+8/9MLtnoKn8u5HSKn8qeosAb69OxoewcbxnvkeCbQ3vseuhOA3AH1mH1F+hcjq2
yTS9Z2w1DodRhHsnK4f7SbL04GqLjfsk9YgaseyifSHcNru1c7RQ3MWdI9dWUCy4upvsu4MWBKkF
sVYqp96VHsvwCGFVYCaLeVhrAk/uloZG4TVyIcJBLLKOi+1sBeYFuc/44o7z+Gvox80rKuSBeDb4
y1UYgCutpmY2TsjGhnvysEFxbNUa7445q7uZJDUaLchKPPSSYNGDNMb6NYgmpELzEvbHWiCv3KRJ
2gCdoMb50vgJiSx+ZXeP1GxjGDcmu8FJVedHnjmyl3rLRAo4O2z4/OXB1pat+RIGXehsy8TMKHYd
DHff507yGAY1skB7ltQC9yV+Wt/BbmPHAL6uGGCYMkue57FrTiLuvI1XO+ZmHig7zi1uOJnXy5r6
F2fbmJi1CC+l4DsmF3YlVP0getVtFEz4OTcGNP8SO8Jmkml9VNJpy1WRl+1L1qZa+Rv1SqDvU9VX
Kr3rctuR4dUQFNosv5Iwbl9CE/bJtrxvThQHnyVi2bcqUtWOeuQh33DEh8VqHjKMMESCcyJCzJrH
RJryEiyOfB3cNsePVeMetSKX5uHZnu1vcoQn7kJhPwdYiZKVX9gTwFgL9VlW1AOTH8V/Zkuf+Qey
7+ZHPwubYT0h+nobAtJ16tKtX9nOuwc3wB+2TifLfOkXBshtZI4995Kp+hWmbPE9aOCVtmHhRcYJ
d0X4FUtF+Rk1tqd2Nqqmm171M3ulYRB12CroctKZj2mU3ZtLn3xtSnkbzQMhA8VARp6xxcoHuTR3
ASk6AZlAOFo2UVBAQ7qY4u/IiDNWvojkHg0X1cFuOzjfaBuz6NZAKvNcOrOElitGwGVh2GJeC0W2
CFXq0a3qrGU7Isk5WmmO9Npxu81S2/muN83+LGAAvb4tfo1Tqyf7vid3xEuBnlcD5ttN5nXt5whV
wjcPmctuqKjCXvFpUuVbt05/ia0pQ3ZuZ7gwQxdIJ2mj1CFGyEm/1xifyhXLJzYVI845WuzxUkEb
fcnDKf8EQBbvTV1m3YqwP7dwOqCwVOzdZG0RrCOTGbEYo5O/EAO/KxH6HfwkIKOIarfsq/IlUafw
xrAAceLi6qxry9vCii43mSHq04j848w7zM+WkyTv4ZJ05BJ03aGom2EXBXZ5bPLI3ljZ8qVGhtuv
hSXatwiC5t5uGsgxM2mP19Xvv1vyP2/JJH/83ZZcfk/eyrcPS7L+mT+WZOcXiWQQbRtqG8eWYCm/
78i+/wt2MyYw4n6uy+5P2h3xiyQYyDRxEgCyXEtb/tiR5S8EZpLew0z822r9b3Zk4JS/7MjklvHb
AspYPN/62DPbs60lSzwZOr502pCznL+5KZJv0jJNi8x8bMXEo6sZYXePum6dRYizvbgtLosXOtNa
EEu2JRFy+C4RsNwt+O5fAzMlHTUKMoJG+aliM1Uh93C5lK+FizqfkBTrDmeqR4QIG9oFZQ3C8Swt
IH9UkHukIfhPkii+x3bqhztzeCuqlmeGxfK5w9j8UmXJYKyXIUfWmpn19IZqppjogzQQQxp2RMDH
FIA84imgqXBbe032LeYpRgXYFgRCzmQ1Y7ubE2zgzcQJkAf9RQeW2Jwt4QIr01o+NYCVL1kpbUTh
5Hek9r4JdLY15a7x2U7l4G/5wkrI5ShzEsAyI6vedfzvS4VU/rZXs7nu7VzdRIEa32ECyxd0vyQa
MszMN9BSzcNcp9Ebzg8249SqVgjhSXIo6jWVGSaONn+8XYiHvQcLrQgi8acGjWIxyn0+JdmtbxfT
A3WNy66eu82sqqOUI8lKNJmuh7LH1ODM+9FK5D3xBYFFHlzxPtG/zjhW+PeeK2AturR7sme0s4lS
aoto3z6ESy1yIqth9Nwukpt0XvobfxqT8Lgo0ZyGJSfq0YxIN4YqaOTZNwurXLfGnD/bRd0/0dTJ
JNUL4u9p6RBfEyq6vnYG9Fk9uuQDl4FxHhfcqPgnPHq6Zmc9TuFyXiLRf8mzuW7Wut7hPIZtcwMR
NfwIEL9QJjJ3RrZROQzk4JT5tkb0kW7KMYBKE5A3F9bZVoex9dlbc7Vrkobr7qOkAPi1SHV/TdGT
5jrOsqlXWWNH96UflOIA9Jk8xnVmf7GiInkIFpdXw0/TPglMs7u+iZ0bYaUsCXFfxQdWYTyWMz5m
qxuawziL4TGKCypXSPF9McqoPdlmEfyKYEO2O8+Epl8Je/STLXk6wSPAzzLCnEeV8TWNbO8+dhI2
Jto8jXIVqCV7d+rKDgAtMOZH5lJsAmxEiKjQo/I5ZjjuVXwvp1RdlJjjk0QEHWxFNaJgCksHtcgc
FRtuVxrw7MbU+fUVVu+G/y+qyLk0g9NXW8Dw+jYFTk3oCS14yr9OpUgdonQjov+4PBNEAnkKQ2Ly
r6oUUdetpmCYUw/JRDCZ+bkEBSsxrxBas+AZRogUDoQjP87jYM+nmMKsQzN698JPGVkduaxtm+WM
INzgaUL2PWzV1OcvYQi1K/KQ6Un2KOvWWW1VqFWU+0R4M77YORHdunPmBiN+Yt46rNfnDtna3iHO
eKUqRaJERi9LEA7Zls4EbkWel8dQoYVaJYgBP0/XdRWgwkzvZUKkRLBxapb5J2dRpMTkgBile2uJ
xjiMffvsMEI/GJmvK130hmyzKg9R6V0qvT0Xeo/O9UZd98X8AEph4Z5i36705u3PKn8YWxv50e97
OTlLdpBvJWa/DdmSKyKbE1iQ+LZIeT70hm+y6g/pCZqJ32Qbzb7XaEAALOBpfMAFKEhTQCxi91cY
2hS/RqMJGleIUYxS4APWIDTqQKqcuksAIgKNSBC5BNmuUYp0ESFcNqf1DIRRaiwj1KhGRn6bGm66
hWsYduZNegVARJCZO1PFn6crOgJM4ssZvATghJQCqsES69HUmEoIuMLad+eNaXrfAbtAD0EuzjdS
4zGFWT0NiV2sikl261EDN6S8DxvriuYgDfIPMsZujdokh09TGvcBAWpQIJ1aW910GhyaqS3dWxow
EmpGhONYknUxyOJTG0kn4e3VywsUnLoE0+jsPKzjFrfRjadhKTNqLcQwGqqih2NvuKWh/TrcTVBU
t/MV3VIVHjFfQ17NPAePEFXQZQhZ8odMg2Ne0H6XVWyesiQSN0sRNFtDQT6ta+Jy9TFLAg0NJXP0
SWJK3uBJpaxXw3GLBuYiL5pv6UxBODWI9vOSkfRouGhNrCB5cFuj4ZEA5kMSr0BSgP4QJBVPQx6G
D64GBlFt4tmvzHlj8zEF7B6bTAOJ+RS+xRpatDTIaGm4MdHAo6chSFJzi3Vneyel4cmp59YhlvOL
q6FLCpqYTdOJ4mCPv9TK5PvIavHoI56nfG6ad/gyA4J3Zf7DU2F5i8BcabB07Bxw01ZDqJwxxjnt
EnDVJi6aRyKj8k2jYVdbA7CuhmKDScXvzhWfDSql1jLrH7kJ89ugMvN7UsihETW0m2iQVwjznn5K
Z6PhzmOhoeDct4ON0Wt4eBSv7tAyHwsjeyo0iOxqOLmDyN6pK8bMcajxZkQ+a1TV5W6+4tHEL+6F
hqgNoN2Tq8aZBJpkOnodX5FTtnhHI6fH6zd/6X/n5H+ck6kz/ts5uRo/DMnXH/h9SA7MX4QrpWDQ
/XlCDrxfkPJAKFtUJUvr55xMx9YskiARAopJD8j/m5PpkNzn6ZmbaG606vqnPrBGf8ciOfaH6D4S
fOmssz2m98CET7p2rv7EIs1F1w2lTGhbaIrpxkgVxSiZlT1Otpt9L8phORLOAH6DjAIsJ7vCOleA
54r1hFIZ9+y/IECs/cO9Y3fhc7bweN80GiyKO3TSx+qK5oQl5/+aKHOgJRECLFMv/Dy73fjQExoH
oz8XObUnqZ9/HzRINTS9/xwTsgJ4dkWxuiuiVWpwC6zmGGu4CwFavk2vGJh3xcNKDY2RpJX/SmLl
MSIa/jYNpuFLlzTOI4AfqFo/1OGPTkNtkTFcMgRZIBW4XV8WDck5GEK/TFFDEPas4h+kqIHb0XVB
HFw7yfsaeTIj/2wrnvRouiyyFSPCQ4fijcIwHqqSRuqVHIrodjAsSuivmGEEGgdFV9nOGed4RlIn
BwZ41YgYbKFw9ZB7odoSuxS/iNkmb8r2C3+vNO+3guzKn2ZBdw8TA/gejfaHZMyjPVE3/ok85WFv
VlNtb5ai8J6KOKIcg5bDXK5mLD8kwwurB19G344xwKmC77MwUdvjPJZow/MBgiJou7UVZs2pD7N0
izKFghrYI1Jtmim40Q6jK7OITSqo/VuHeZ0v/kH2j4MsmkOE3+dAN4ViCwn9bh0kGIXWDv2aT00+
dichfXBEa+LiBDkJWEZd5ncCYZRJoPuS3uFWrUhhQY34Ne8JfPJ6p/Mh3yokEfEyTzorXgaMnV7Y
0RMxpttcle0dIlKAkSkBsENdiuJvnBCVYwvtTl1a2PHKi6fo3u/qH4Syzv3B7JYm2RhEvv2gSCB3
VuQy5uMqcZbuvWwZOw54H/NnajTSI0bdZosHNdUFTd7wVouApWJsgYZAo3aBYbeSlaOxd6IKWLwm
6oTvlk5F6XNjkv82PBCVn5CZIxYIor0UQ/I4zjK+R6w+i/w7ny7mtzUtWQnXFoMbirEzVtC5Ik3Q
k0V4GynEzIWoEJ843YDkaMR4OQvrc+TzGoQnbSjNfXLUFG3HEonFuhNiKA9hKXS2FzgdjJi3HgJL
ngCwsx2B/wWPN4WomNIpzMjGlSyBapwAhbky62LddCLcpXE2rwzZYS/GBrxqI7vY5Jm4sboA/ZYp
5GqqnEc0DYd8NN3zUjsh/q4WZN8s5wOkJNe9p5gDob0zh5vSb7kDnbIxbw24UG+jVG+jRQ5RUKZL
d7KKttgmUL9HaMXx3FPsshlxZ+wbF9oDbf/S3Hiq6U/oFYvHWZROSXa25+69tMQpE6iHJebBzKr0
Bzkvn8l2WHm5n33328rZ0J9CU3KSqk9Gb+W3eBnlWpUgVcnkiifKbji1fNR07CXQJ6YH1YT0LiZO
LfLXkAFI4/rsHgnlc+C0+TqipmhlVPYh7aJHDxUx6XoiXYfEVq3TxBzcFfsn5tnFQ/ibefpqV+Mn
vOfxxoRTO0p61bdW7qHUtlLr0aO1aMPxlG1ZGtwjSv+Cdq2AGTNyVH9xmVO3zZSiQUUF9sXOHeer
LNx0E2fM9BNVXifZd/ITGEt/U49ePnFIKc4UxhQQ/8QNjXeTzgRAjixa7ky6t6B+ovR+GTgbM8Ro
h4q4iENvBGT9CCOYtpGKpl1oLQR2l2axplSL2toka26LngxH2RYaArTeTI+dBjn0sJtCinaIAei2
aPoJ+rO5KA8UUwCZLNCaCHZzrrZlpzyoDGHBe0LFJNfcHuCYkqmb1phKy3MCi3aXKh9RmIlBeiiz
hUXEMremj+8ydWS/a5VffGUb8e/jLgJ1j/j4v6b4myy3R+6cTeWdGPoEuiMyP+FdyX+o2elepIic
J9lM5UPTUO44w5Huckwil2Hp/COkpiKdEGRjS0JuzqEbJ/1T4tj4MGJlv9mKW9q2m/EMj1NefFEr
gnZccaeUS8tiB56hinF+ikShc9cNkVDgFDCZs6ydlYtsyIzddD2kKkOZ6HNk5tGdCOhVSfDS4gXp
pU/kly/hmOxIN7cDlYRdvJzMvI53BZAR8qA8/Byjco0x67vqlfGPVpfFGJKzNWTqQFBbQwKTmL4V
XZ+tF7tePtmDDWgeprIl/ynpopVs1Gek7tZ5AZg9A5wTsZV7Zsr91sSPrteLJ1xaFvmvaU0abgNP
TMJY/KVuakXCnkeciqoAzTiYmgPf6NNbTF/OJzt2CFQhE2OCrLVRSVrOQtpq352ol3joeqK52M9t
0XVfzcbTw+3MCpOZX2eie4nZnmSbfCHaQEdSdpXX802UmaiZlypGH1uikN/2AtvJbA8TGaPmtHz3
u8HbhtnMGox7XdLn57DhtO0YrqJ47vejWXwaJzzLSTbSLYok88hHmW+o6sgfbI0kuaU89ZFRbxoa
Mdb/xZH/X9FGjKh/21RxQ5B1/57NfwKSf/uhP4BkTJsy+CMw3voJRw5+cRmdHb6o6AJmxUQq+LvW
yg5+EQ7aUYyg1DZY5M7/rLUiGCZAHiUQYiGp/FdTsmDc/lkS6PioAdFsuQzLxIVY1xyLn4Zk+iri
1qd2+TQInk/2WiEfRppldvZYdntS1YPTYH5LjREUsMGRALftB+TvDd0BGc2wtxvR7EFCCG/7ac34
D0JK1/owv/On8ebwY5mWR1ay+RHhnpQ7u5nle0dJPnN1F/C1cecv5KGxF4duthI92a/CMZxt0tIv
GIG9GfWAZp6v9/C7X5biQREQ3rTbepaF/LLQY3ELrz92a/JXxEsRw0i2SMNqGiIJa6O4ySWW4w4I
y1cGNovO8A8kIi4bx8xKxFmC1lvIzwrja/s5pt2XB90gfGcduHmDjEPl84ZzA+gEEDY4kR4tNFid
bqc2+NTAt5H2GYy+fU85T/85qCjywoJYDCsSJHKA+zFtvhXECxA5SP0aYwaKarqhwRGAKsAtdrSg
x/kJ71FOlyc9f2SkoGZ7IAKO7LNohLKiOjeMjH2bLO2piVKx73tbvSdm3N4FNFtvvFTdoNc91fhy
PskyoZoyIAlRqr7DBEAp3WQMxiaRC4h1DuJ521AtTqlcvDOInOIbtxfVo+EEL6adqpWR4MLaLFke
fyVdo5Yrs3fHiwFC+gDnieBGxrPajskwnSO5PNEGm9+1c59gPgxKVOijJ6KdnxkO3h4MEUEdq9Xk
YhYDf6fh89H0s/pxwENDHZJf3LvDIjFpIVjILnwJK/tzGkEbTmQc3S1Ls2Uss3ZNkI+fZiBOMklg
3CavdvfofMtdLTtq4EXr9WvFwK3DNMRhssOaXtfAWNmLiQsJv++RqXlciybyHrjqzQ3GxXaXEpB1
iojaOQUUPZxiYeb0k5dm/pXQGvWpkoxpzSgI5ct6g+VAJQuCN2s624Mpv0cy9nawvM0WpgC7nUVP
GT217dZKqg5XbDw4u6UhkGJVZ3X8lnHbE5zSTuuOO221qGh8NCWKWhS9w407qn4L9R4ApMb5Fs9T
iTEAk+BSdjZpPwXN8+ZiraI2ibmlSVoNdyNfqPN6QQXx1eWXrDHoGavQD/otdgTxZkVpjD9lnn+1
iPe9NIhuNv40tQf0P1BHHfP2i7JmQsBCoL+jNXhpu6lGe47XS4emZz9UFryAdJXyV1ZTSAsmgDKl
lUnMwiaP8mhBgkd9nzspwF3HyDsKDVtxE9Ad5xLfa+bHAfG9WhUij88REx2V4vhcbQfz3toZ9OY2
4EidLZeKaT903iGeRywP+diiB6/Ls27e4/ItTXZx4cFIQgnw1vmJfrpiv4Egzp1w2DMh2pgKO4Le
JQVV7l5mlXfMoJyDeFy+yWGhCm9UzjEgbXrF+sZGXAtMipyE4wuJm367qn0PY28RLaXYZEmbwRzj
D5sRXLXytaRvu9+4qJhQ8+PXGW7hVpwjoRzEIuJalTDOQxcX57liFVkF8zAcK7q/KCXjEMHIx6KG
trLyqGhLIusO2mR88FpSSfEyxMPEOq/yO9KwaigiPybikThTgylSoLKrmdBvPY6DmyLGOYDgLi+e
w65sCH60O6qXice9kNrTnA1SZdVGap4h0YyDrCwj34g+cTamZiS8KznRap5iWNz2MlpxfJ9YY/a5
1nyGr5mNiAq4TVGPzJhX4sNVWfaeRsRfsHlqaoRV0rtXyZwbXxHXQp5MmkexrpSKvNIrEY3I7c7R
rEu7UL87F2J8wawI16bZGdK8CeKCsFkMz8DqoVkc80ro0Bzk3MQBmf1yHNon6uGhfkLhxQ/Ctawv
1VAkj3KeCnFQrYrukavXyHrph8vXFkkqrxVJMMXKQbnk0sVARGio2ae4CRoyTMU0XDp4P6hQMbr0
F9k+QGXG3Eimnuay3AHVGYwLBWqc71BDBv2XjcQV5xkBLxEF5nJGFWbv0tmmey2zpm0zwqFxNkzH
VPNqKJ8E/+Cm45znIc9AlFezSdfdqtdB8DjrIOdSzdOJK2UnZ0vTdwomD8ic6W9gSr/pyJ+6fmxk
CMU3hdkaLKk2b3IQcqti7z21AZ9H36kJIprsZziZ+pgio7wP7FjwqsW7BTnFjehSRTQZ9ZleSI4c
Nz9Hsx/COxKYR7HhynMN4pxFYWx8k6yBunbS29klSsGpjJofWCbrjignKLNR05+Ips010QHWhtJb
OJCWfyS+abymmj5tLXu6cdzGydfUa0KvusHwPmjKlUQJuWlRee31XPIt19Qsd6lLT9OVsXWu7O2s
iVyFMziGXLXbG9vXZLBrx7C+QiH43vazgR4Zkiiwd3NLiv0GYZr57KVdV24bTSsjboZhnq9sc0Rs
W4hVWbPQ3ZWR9mM5vpXK13TRlbPGONS+EEiRPTPC8XHhdHTS4c4gY+ZxNr2nbArdfXplwm36KxYy
s2P7oq5cOXC1dRdmVHczYlWvsybVO02vwzfzeeGOhXWnvLd8tRFb8jsh5S1NzwMLwf1ITdr7jRJn
xXHGU6RJ/ejK7zN3wfXnPuaqlZRW9gYc+6IMQd78LGz42TSoTykMpQQS8g2AIbjyeE22MtHVRtUU
j6QodLeVVpQ7Wls+XWXmWjFF7rJWn/dKPUYBfVsMRe4FQ36MKIBH7JyA/7obCANogtFJkHi6hQOb
p6P2Q614h0drvvlBgwy+XYzgBFWArRrMlrgJNLwBO6uWz7daSe9fRfWB1td3V6l9TdEWGQXGIpuV
TNPh3IgFFdJ4Fem3V8E+40n7xbrK+AdbS/pRF6GZvQr9Te6BcBto/f+QtnwTIMgpmwMRBs60mcYw
xs+G5BGRbG77T5P2E1RXa4GjXQZ+m3HQxoH2mlZenl7aeM6mNUd7AfXqT88t4Z6PUMPytSEXel95
cLWrjPiAd0eEWp4lm3LfqBY414gKmm1jsfCV0ci4pwCtFvfkAsbFibSxABm3JG+iNJ2EssPIPNZ+
mpvrklz0lbJ7EusneGy7u/H82QK2/O9a9/9a6wLLt3/aR/5SQHiuenICPwqEfvupP/Y6WgJZnWDV
7d/YCrRDf7hoHFJ/8D/hn/FoJAO8/9/NjnIxi6UL1w3sSGBpb8vvCiGLXxiwbsKYoPhkNPpXobX2
h81OCB5wuA/4GTZFCVjO5vfTZpfM7dgT/t4eXW5cf5Omhng042Yhszupd1WT+jiLa1LLlCHDT0SY
4lMuyvBktAn2Fb7/IUaI7atMr9yT4D7o75Qc0pR5/ZNP/9ZGxjUugcrsgrWAm7wTJRmXaYvMiPLW
/NmxQM9qnaXHvR6CsDo4U+nGGKh0AasVkdmOZO8Zy4FzyHvqy376Byeattr9ZHfjCuhYYHJTLYyP
RCZ9sOKlDGssqmTgMWpO99AQwZ6ZJVhbXaffF3/3T7fIf1pZ/8Pr0RlHlwUMFh3vOpLzpytuGbAP
UZbVx9Eg+XCK8m8aWNWZpL/DMX+yTP1skfog/tLvTNoW7AJBR0AL9od3toBMLXy75zBY7H4WxzeT
JF54MoKSJ5zWzn6O0/DxX789iW8MvICbycfk+Oe3l5oWqgumz2PvcR6uDE1yK5g3l7Zel7Cdf/9q
LggHdjMfu6L2qP18MaPAH5OySInVMEc3u5RtsewwFkJG9Hnw6e9fS3wwnOnriQGcF5E2njPozD+/
2ERCQUwaVHJs4ikHxY/Z5TdNU1QbvxUwTERB3fWs8+eRMMEDZq+u3lL2o/71e8bzRlYo/i4dUiQ/
fKxY3uRM8Wx6bHpKlzd80Stqa8LwU+DhZviHF/vrPeSaQk/DPmVWdJt9CP9qWZTtrvVS9OHL8lD5
rdp0Bk8wKucsJrIgAZGXJV0f//C6+jb581PpmtITgkXZo0PR/HAuZVFK67JHcW85NgNDOZ/maPfj
uCoTwkD+/oP98FoOmd0QNhpH4+MVpiabf76JnMQYxRAHyTFhn0fgMUvs3WY730Q0inz++9fSv+un
93V9LZfoLKKIpem44sOHlxYdOwqz23GZl1FsKqaFU57Yw+9Shf/z2f8Ii+n3hAgC9pxDhtvV+vN7
6r1ctV41JaSq0FnGNMM+sXLmEoB9IN05TpICxRfiMdzvAEiUzxRR/Fu/4f/5N3y4d/R7hRbkoMMK
Sij6x3uH5SxLGrfjbxhUxIJMhxC9jdTEhvZcnKrIZ5317PkfzvPrJfxwiS2OIIzhGFTxunz4OIfI
Y7oLJZ53PFNfWsITTp7tzLd1Wsb71q5p5umMasJxMk+RXIdjPw/H0Sun77DmDensENwneqIQVZkG
+Ta4L07hkhoPf38n/Ke/0+WDCcB9A8QH3odHK3PtcFykYRxI1vW+zXPvtOuhyVmzsJeO3qE0WMFW
c2pIXJLVmF1Ix8A1b1OGceyzyrnBDBAe0ZHat4HhKbkjcKtK0e4Hctj//d/617vWN7maRNbh+vW8
j3+qGVD2gFklIW3IpHkkw7KQsbuobvv3r/PXJxHHMB8ZWwhWZHKR/3zXJobFRTFUcqxGAp2DRGfG
llnl3uTKcZ/+/rU+Hufcnj4KbPBjHfuKee/D9Z995SpnSjnOKabZRH44bOCdaG3nUYEG1AnKE+lk
op/ki1GU0Z6VpvuHCytMVz+Jf75dfRu5KUUEDAX8OR/ec97WhsWTER5kP7bzUeYWh2kXTHZ9jPp6
eTBsz/zm6izshAAU3ZUeUwWcJJjIVlRbuDd0vISnoO/ne9g30qBVk9Z0OZI0SI5VViyXPFboSgiR
eFxyO/wxIPN79ud8uSAroSMlaFpPk4QZbLTv3gytyYELsWc9UijjPXlxbR46pInnGDsHDXl1YhAY
Ni4PcxTa/SoHcLor8Pu95SHVe4vBGKeMmiU5mMrwR+Ebbn0qiwaqtER4ckBm7Cig0phgVlu2ekao
8I2tysZy3mKcWu9lX9ifR3QnzWoKh4IgKkx2P/Khc8ZNQQRcTLhFGl9Q1xb0KXG0iHZIvvUxh3el
IvcHyLJvITJlbGQdM8koHJMg6on/8Zz96JgMQ7QCqe++JCejTBv54jdj6z/CZnO/8fRH2S6rAl4e
SaiBW1ZxdmKxkS8LGsjNlAXRReqfVSy6CMtdkpGaZFQoCpLc+BRU9nzheyZ/bpp5vLte3tAjfN8q
Y/OhtpuYiNxF5vGRmFfPPllYJC8ZrhoSqSggAGm+nlZ4NW/abuGE8sVkvJZVxh1ZmROxs3kulkOf
1Fy7mfwbopJNM/5EEJPzpW9N8gatyCzvtalK08f8njFO4gvWLWqPGpl8a82ACMewbeeIDAlqK1ak
Y7tP6JXtz345oKs0LK5tQTL9tzwqrJ1ATvAGzERjEw8Nyd5hUtALOgJ0rbuMxkJzaKa7ZHaGeCMd
kbzmXsfRhCYQf66Jz9PW92GhLe9+j7xgPcd+l2yWSTDAiIKOazqjuJdk0S2XaJzJBQ1ZvWYSswfC
8F0D4khbIDd9rOPnU94AKHA6kueruMG26Fnrt3iMqC6ffO5e+n+m+zZEPHXoyaW7RQ5pfPKQdmhp
uzNfIiNPT5mfb4MFoG5qnemONqpmhyNU4H8nHLGh83Q9G1VL/m+cUCXXljeQJ7pZL082nqX+h73z
Wm6cSbPtE6EDLmFuCTpRpLy/QUiqEkzCJICEffqzUOfvON19Yqaj53qu2lQVRZFA4jN7r21eLKda
Tn1jekdUb/FTov1d7a7qdK+Sl5mfFmE98m/LxT/IbCGTh7g0jEW58x4guN+AsUO3NCMHkkQfmca0
MHS07cjySNsKJ2SeuNdg7/Cp2i9hNtxmSTWfcivcpym6G5RTNdg2h22LgY6aKKlwA4ozPxUyaCPY
SAUOuhU2umYbauG+t+ycLijgb9sJcyvczGk7zIEb8cAhgqvJnr3Yw2bYKfu6wMZg9lJESlfjQYZE
n5HJuYqRTG8bKoK6sjB96NL5CxPYp+qNbpeT6LedPeQpNjOnK8MM3ppVY0oWjyqieQp4qvXK/igd
97TAnICekN2kXobm1fWehiG+ris/edMKU1jqztMpLUoOYHetkUp7vvEyx7kgZW7urazoTsYAfm1Z
vLP0mzkghLbEfh0CvWvspPuNBEkdZ6vGsFvFQ4xbOnHyk1W7tbWJjcQ/96LgDdUFOF7mvfbyLBbX
2U9jAeNND/A0ERM1txRKbrodvXVx5sPshtuePDOyHB/nWlA/1B380w1pUPNF+ouz2u78vSthyOYl
Hq2p8GCKNWHJD6WKvrSJ+RCIcXzwx3neOUvf79bnD7KZWoHLzFRT3nWaoaDPnVZcsbKkFLAlFuR2
phaRAcsqWXld5Jl+xlFUjShlYp4IfhL6R5XT+vRcf9uSMm8fLiazLlK/VNQqu7ztTP3iFwsMSxZt
N26zYL9PcMDkWw3cPd+z00Swozq5r3Ip7kxMknvP75NXnSfjtdNPW53F4ykfexNTAHDDDwc2frwR
FfZUsBitcVWFbXpCLYINwB7xmS5DyYWZUzvQIhTGfTG3/q6cW+hLCFfMElUXeaDBj3YnNFdeZdlP
din812lcwuVgisxA0D4ifqt76jGow0e1LOHNZDQeyAQ2VU5dq8jQjQ8wbQxJ4LBsvVFW3/5WdhDs
1JjPRFM4F790zUsYt7j+3dA6M0euKGEqHyl+Ed4XcUMWRezEDs1/nrqMKVrrySB4LLJ0EZ74UrE0
CHSTPIRR78Gcdb+nxezufWwvV1NTEaNaQ2gKPC4BdFmYGuJEHEZwFnsPwQYmysx9llh47gCOO3gE
rPwqzht7TRfItg5Wy2aIrcMgBBd2WF08xgdRXIb2XdIUhMg0vnMOE1wprQKoHIvG2pbBWB8KkxzL
YumCz361hXLQNNHQseSLAl23UBmBox3SobIx/IyshkhSxJJpTs5Nbwb1rbmAbkMfW3sbBYyd0Fpp
1C5epaE4FLLy3wXpf0/8ask1qp+ghoPlFlezEc6/Ne34GQ1qf69dA8oaqQKs1Nln80wnE7ZdJ5Pi
ho59zbiDxhAPVn0qrBlE+6DVZczL4k55Qt8G3TQdnaZLCe0Ig2M5Le3VGEANRWgQXNe46y95XwUH
NxnKrzXPDLqlCptXFz3q3vNy+ROKEqyL8lnJ4gVglgTS98Xv1EfJS+/apmZ9EIoFrlxH1uWnyUoC
K4vRQbJWPbVsYJFM2JACuXVJNb0GjEhoYs02XvTZTpb292iEcE4hXqEBDR1iT5NkvrC+q798qxpO
BMSy7Qh5BjKAXQ6zQPXH4k3fWebQfeWt5MyGx14CDA1bmehocAH7iWdt9pXffaOQDqBAutWU/qQG
NhiddUXKja0r2iRt/DReWl0moeybbBT9M7yK4ctts+A96UPczavfCmcyJFAG3wIFsU+8TVVWR8Nz
5xP7VlgypTcQX4M6y5QlvNlgwCWWN+vmcpRWRBWF4MGe/a0uGqYadhMjsi0mh3elp6Nb5ebFHbMC
GeTIM4NVFmmERd+TLszhlMK0zwnLtuJV6NriENtq1645zmb4bYGT22CLSW+5EuHEY8RiOsR1yVSe
YObFeMpA0e9DCc9K8VA4OKbSJ7Vk/beiN1q3IwWM55JPoQ2yj9heL2UmSuYl9ZUNP5rt99Eznfhl
FrbzadjKAKbfj+c4wLMhqiUHPM7LTu4UPhO2PJA3KdqPWLkZ5aQZRmzgnymMiZuLPfxfsnnwHGIX
V+f2wvEaFzEXVfliisrcmEBN/YE8gtyvyDP3g73LwhFoM2oxpJTlZqI42fo+aZFW1aLyo8dGxEXw
aDhlX7Kw0yoy6JOxfumaR+XKTjTsfe+NvwE7hAd6eTdqWBrsyfL1I1l6J7srQacTNrkpxZpBCjAZ
oZ5BziSXs5lP1vUsSlB3FhpqXjit++Bgz43clOVcHLAjTo+NB6/X7oPkQiznj6FYMzQL6G1vGOxT
xmB31zHNOmXtXBxDk/GAPQ3oiVXbHxSZQF9SI6mkx+epQyF0wlzmYuLMmn05ahS7esrP0poOEjbp
hkDqKaKp9raaKKkRWRLUi8k7ihZkpVkOAa0JEUEAcXlA1PHdZHUmm7Rc7QPdEflq1Dtl1MvB8rLV
LRl+tLNR7ttZeddaMTtYWHxg9IPNZHxmnruvSVqiTglv8JMRD9m8j+Vy2xNSgpjumaCoC0cuAyMk
gNdeu/zkTfJiheGDb1cHRTUNMwcwupmNMFMYUvoaar0wu2hpk34bGpZ4rlcaulnbX1NoUVgRvrYN
UptUwFZvQ9vc571CgeCPqEG973IAzGqXTLUx4tARJGPfvy7O8j0B3fPyHtEJURtjNIdz8mqqDrVD
2wbyhH4HC+48o+vNnIO17IYmeyPUCFCDTs+ieTaDoUcY1IS7tMsefSdJj/4YSiJmhv7NsNtgN0EV
PA70MOe+b/GtQ4/mNp/Nk3Ay/43Ai4qFUuNBNE6Jqskaj/HomK/tBFGH06FG/rrDVf4nB4N4UbAj
RrtPy+mB2J7wF3psqBKGKhjokEbaBebBHuzRuWb7DQEdnxC56oXdrq9nN5IsZIbOI4MLtGJXCULW
kPW7ZP3LVNOFt2lC7drDDkWsLqmHjr7T+2TeIubNtp1R5+BXQoamXjfScsL8j9rejt+DRMY/Xexx
A/JTWTEINBAtpQiNFPlzNW1RwmXfb4kfh1WUrDuNue7jd8IsjV1sNPQYNWHmebaQUcQz7iVo4vli
wJUm+gsuoZ4bz7zJDUE+q17DMcre51gau9yJQOPTnQDpH37nC0FouTdj4rfksreSlrwiSS5JUhoM
uRPXtx6sTuidBwxBMe9CGAcB2xMXnQ5ryxtq4lJToTqQYgOlQ2F45kFZRO9Q2/PSUG4NDJw06Kxn
kdj5lk9/hZv6wytKe5u1lH8bN1V3osVVjeb9CrBKjsSmbq9s2fEg7Zz45KSCoUBHkw/qmBnBuqn5
8/MG5Rq7GeXIVeyRxkWfgH2C6Ja3P38FYDr2P4+2/08wmi/EcoSioD67EixaNLU2U4LAGW9HAr23
Bs0mu56l8h5DyYcJnkGA+9fN/s+gGCI/a5SpDra9ZG5clJmC9ZelISBP3mKZkpviLbo6eKXoXutM
8wtkOa/IObKgyuunO5EV1lvZm3zrlSTJLh6n9qoV1XQnJ+rdBf7mcZE9QXZqnjWAfH4vF6rbkxK0
fc2QKpJY5rw5UKrR2/d94bfbQcajhETLVIThJYcBZE7263gea3cQhIfHZlly/ZuLcQ7rRH0y/MsO
psyZKAbLddi2Ha6EIiTmiWcHHs8qWeq9BtrjnouGWGqBIOS6zhc2ZItgeBUv8vTnujOIQtoPOd+A
s2CvhHC23Ke6Q5o+wKzl/aU4cwyWxwxFaLPui379TIqeLZvF/+S7mm5qn4gdjyFltILGL3ZlVQdc
eBorHzlLPvSmW2wdwZao52XvuVwB2jV57XBYX7DIvcfEDg0QbUMAghx9j/ZVsJ0q33wjs2ghB8Jt
r/xq/dNa82lZ3sQFazn+fBl4IYK321BA9zXMtxRkOwRKTZhE1nHdpwblNRE3ADr+DJ7gx8Y/i+Uy
VMqJ2XMWXhTkV/3JKLECcVHZw7OGvXQOrTE+DWlcf8Yp8YUzWjdinVNuYdfp2U2SFn6KlVV/Sr9D
FNZMhgO1YChMVANFbD3QHPAbVkhEV85sIqmA0S4cwiqzz/Qt7StBmvyFEpbtqa/5mIaOwLlRanzn
6w1rdzL9VS6l+oR6w4+e+m44QbqNrzQjV5hkgdF9LmBdEpOJnG74d2ELd5jD96sX3UBMHXR0pdV3
ZQYhBiDiILuhjU+m5tvROuZmn7gD434OmVhU4UG3g94ltTdfHEbgF1WSv9WOaFmjxVus6wIOw23l
ePFJFA7vXNP5iG3FcXgwHcHwg7VosBXrVTAqRnNCCUYKAh5QJAPEfZsx7LlK/MX8SsycvDUvMABr
pSo8+HUrSFSnO0UByPkYunxSeFmNJ9KM4x+fNGWASXq9BlsTaDUM4/iEyIwYtgD/6NHw15zEwKft
C7x0+B149Mmgla3prQNw/DENwRq8REHeMkpVyS6lrODJCGXnbHVDdZOOun/KzDH4pQY3/snqCfWw
AJ5FlAZPJjcbm/0s/BnXGQadqyFs4vfcWyPaOqzXxPPWDLi3hcr+nsf3v/7Of+PvdAj2YRT/X9NC
n34D2fhH8fpf/+LvBs/VrsmYKLRWwCfjSfYHf4kcLBOXp0PCHrsDOwz+jLf/Ll/3AIx6/JHtsQtH
yM7+6O8iB/G3gPAijJ/rpnPFp/wnJk/L/ZdgWGEhrKeRYr+PRJxlzx8V+T8s3U12lgCya/NqbOz2
dTBcpErF/B1M+KIWy2h2KbGXm6msJdOZ4NJ1anjzhrx5VLXx2Jhtd+qZ6MGt8omyq3uDyBxuThSt
eXrXYxP/7H14n6FXm6TxBOhfN0IwibqrfDE7966bSRu9dwWFHB5oG9g3oUvKw3NXNDbrTBI/a8J9
pFbqEqjWhDFvDiNEdMqtQZcwRbElIv6lAPaHjRrbtnkuAgLiJjxsZWGRcDF5GLZt6Fs7P8XWs08L
0NYn7SYZxVBeSTb1xDRhgt9loAmsk1/P9os747LDTVNbBOCSdDIFWLP8WVz1WS2IYZdz5udP8czC
d9hYvhyabVqL+jOv4uBX4uXwQxa7m7pm16I/B74edH5mPtLE46PRvIXuIKfavma5BJip98L0Os5J
XYlGjQp4P5hotnaYbuaACUp+LJNavU9VpkFbVo4+5owWdqMZiPeZNHpOHypf9DiPmFoVX1afXxq7
qo+5Pb7ka+2c6xHdbBkmR3Tu6cI4NElfMUjihJmpwf1gutRue52uhXmXYJ/vi+4OzAoVe7UW72wO
vzU4CZzw4ztRzl1kEyYqJ+cqmeTLNGjawrURYFH+lWR1u4NU3xMx0QPyYu1x6PlIDSKONsJXI+bV
1IcSWB3YAD4MS/biFTZRpDQjy9qWgM+5wbvnR2Wv3+u1gRnq6ih1pgjtcBAiktPbra2PUqa1b5vl
Lk1KKmZbvige51sK/Zr5xPDby4BXlN4S340ho5zOnIwN26AYYVi8lXMvD+7gWojph1s7J5MXZN+q
0YwZhgGpOkN2ay+BJnYXB56JSS/L9tW0iE1vQBhk4Bp8Zb09HMpBZF9A56bT1DK+VI0wHnCirWTb
5DfTs/pWGPqRbS9gxrX7NFXJEzlT2bGSHk1vZpIpVCM/ATxLXC9R2lecC+m+XTvepBRuJCgfkF6P
v2shyyu9dsnx2i/DVciqKKaJxj5cR4Ooyl2S0GGjfu0oc3BSEDQ6R2Jtx4WJH9pihbgJ7OnJWht3
aO0vBp38srb0ZcdaR2jjlTkNeUdyyk9pI8KIciv7IS+6/egXP8ot2EUSH8emGxoiB/rZlCRqSazC
nuaO79ug2Tr0/z8o8ysHvAubU7KEAzPZtjkD4WguQZva0uwxbQ6j/1i4Ut2xI6f1buI2u1GB7SE/
z4JdjBG4i6yiz586r2SfYlpLcsjy2j5VfdKW0exofhoXllw2TFnIoGFMY8bDcIdM1oqGgcsiCdeh
Dmr8+VcDPM/cwc+YT73OqqOtx3mk4ODSmiJj9shVbHi3kvH1qH+shoEtD95Y7b2p79OfOe8A6zHg
bdgKmY0ab5CGdO8d0FRMaakL+tIaSvMa/l55QMWrorQx7INp1/xmcrzyYcgc/LTmlJhGm4VVYuyE
M/TMFMj6NFXDkJSwqwMWAuJUg+UNWWX44mdquily45Nb6tVeMtaBhawxQuBlNhr3BlmR3CI1za8r
I/sVd0G7zWyVvZRtjoEA90Z2sVswHJuyXzCCW6V1R27sc/NnmRrikzor0kROVqj3ju8MZ7yS6gFY
gPEo3c7/ZO5M3LkMG7ZMIbOAPkm5jceJ6LiYjIH9XMzmxYvnmkGR7rbQcvRN0aX1jtep9rVhzod2
vWulG3v35TI4pN6KaWc0RXrwi+GugAK0y+buOFpkkOBxhDPVBEvApNir7rFIvFd9LY7uUIbfrc1k
eXLTcdNJZzg6gX7zSGEiuoziG1jKFSklwVb2luNstKX0T1y7LvsXbVzPvUiJS+itbWUu4Y585ozV
R5DsYxSnG1iSzBADebsY5nCZM7B21dz726yaENF2ObeWb7P/cO3kAFtg2ph4ByLSs8CeWu0B02LL
GawvQCzBiThMLBA3cCXqqbrS0gX6MbZiFcM/9AHOEhkQjVq7JZ1bX4fHZpoOzDehmkIwjmprIvvF
C8tvkgaGnbkCiHvLMLZsIHB2lzUbwJDF61OY5eEWZf28RQcebjvdXIUGbKqW/LWp8Z/LzCfeJBzZ
7naKQN45XEhHwdKdMlHd9305nQzZ/Boka3AdM9+d1tBRVPYkaPnVrU1lcrYnvtjKnPP9mGnCs8D1
Hw3hs09TK7qpqqh0McxvGKnMQK/ygjGP5LxrvI9lwXZVIfPbpVJ/2LWU15TL8caakejHDn4PxRzk
zDXQHbrMTaNRyh/EOeF+UstHolbHADEfgFFnEV/i2opt4hs4+tkxf6EBJq2z0O0dtuw4SrF3wO0N
yBYsKKg9M3mvLfHDOPw3oz6iYQUFwzC5r2ULtLGUXfNS0M6j73Gxo/ST/ml7l2CODmKTyyG68ZFa
39WiyO9DuyZxL7CX80BPtB99+dGXZIpymNac2tnwGsw1DwztPJKtTcRcMsGvJYgQ92tWfNmVtiO2
dPVV75bePh/8OWIuXe27fCnPtmWPTFcWNxqc+atLiR4abI8s05D3MLKpZAnRBC+IBJc76XSwciua
HcaZfj9VfGCKtz9omb9z20t90WMVPDW+4N865vzYAqPF/D1GRhEm9z0qlTtBrMu7T6MrPG+M6iK5
YSLdHR2moE40rRt20cV80CzF3WcsDYjlBU6aWQc7d4k9m7Gwn/BND+O8XZqSyRzMC5wstQ1zdmJT
MPM909BY9e2AOv2Izdw/+pMIPkbZQeY0p+9cxfp2MR0j3+E/GI650s4tIZIDQISc1aHLoHvYCOaX
IXwv1k9CcEWY5UMThAJSgknSDqcmcwKEKPik3A5Hd4vEeL1RE75TIIL1ZvZb7wDzW3DLVJ6uj20X
4l7vkYJuWXk+qmzuI58UL3C++VsHtv+rSppTMabYFfM6JbwxcX4BwxWPlZfZ31bCGpd4erzKuPZ6
zJxjTZ5IJtO8B/Y+T99mERTMBfrucRnb5irm8LwMqVHQant3gL2vYwxL/nbgccBOwFjAEw3e4P8C
YFFGKUKK21CL7FWo1r3gIxK4OMZiJzJHRaomtwrVr1/uasyLDy0OiSya+ShuJgyekLRiAP9oKvsE
dClN7pYZ6XwL9qc4JFabgwgf9Z6ocnuneF902J5xyHF5lYd18PrKaSZfecT1b4AQzEeZa/zpOTIx
U4xUvHHjnRiQEYuSGR27Hqza8K+YR83XhIqsCaVpewoNmxsihXS1w3sAJb9p6f3LyfrDsFBbb0jM
HavB9l4vk341g6X/JdQ4HAOoakyEcn0LWbZ9rh3RSu6/Otdbp/G2shSkAFFdLS+gSEpsnewCx6fE
4oSN6JP6cLuEyoGqWkCZARjB/XAdBm5Z7gLEYs8jeZPeWyKNbNkSUsSTNejdkBuRXT+B8h6QDFKO
cX0BpAJHPnrE8vn9Y7FUs8VQuDIuRTVl73Epqn2LidLdlsuEhLevzJU1lwQb15UG8/tyLF/NeIrv
B/7qcSJ18gQU9XEsqY1BS/RfrJ4A1ac+4ZloV67bipK0qIZGb3Q5lE9WipEfNZR9ALMlz3nd0euD
SduSwlJEylgKHDqtEvvRqsb7whVtuxULNI98yORuyK3+DGiyhxSWV4CM4ZvYyolB5vp5W9+SyDPh
Nkkm7PZs9nzPplgoFUmOOA773rZV94tyMwuARCEcGN3HWicemV0UeMAg2+6Yh2kJizGfh+W6mFwj
8rrc2hWLqlooXSnn6BRAmqg7zznq1BOvq3mw3y5jovxjK7kXv9D0x1vTgG92hk8H6IFLuM13dpCM
6Eb6AY8V6ilOH93W54G55LHvQuthajS9AJS6wwL+bjsQi3hioq+uQHXn21472ZlQ+CyK7d7/KdHj
fJvgttkhZK0mxbJUTx0Zd9k7IuY+KlnCopZgrhh0yyK2XhcEv+tAJUevR02zsTTmsSZr/ZclH01A
XZzOO6bFYFLsbvk0Kayvx1kRhkV/XPvAm2te9rQg1r9XpOK+pUSOP5CIJk4L5OyIhHnFetxCjWKl
pbNLZAe8BMJ3ZJJ7fpiwsUVtm5Pi6DaA8niPzx1V5E5PTIhxSOa7hGcdxXkz7ya71TvmtFdgcsDN
0Lg/6CQL96007U/hTu6xlC2IO8nJRB53gOiqTg9Z4mAZqEVwdjLoxxvJquOrCI3hUNjurTOl7DFg
5qyGOkI9TfgQtj0fCY9sKKX65CxpaaeNxTBsx3XT7FU4iV0zsxKpuChB8+VZuhtJocK7xGM8ngz5
0VHTbxhGlUcji52tMfIkqRCSBhuirFiHmwabwdxxWFQRWVmFvnELdWl+AE5/7CdZXCYJz1AklYNr
cTT+0PDT30p57iWOMzauqoHeTvi4KzsO/h6f9wyOjQVVUe5aqQceOuPMANkMb4YJn1oOcvMoITGD
WTE5MPFdn8gYvQuwKW6wYE11BDrws/NXsibSI2TOVhPcSKNpI7azcgep0SXDNHTeEzJhcIN1VUlk
Qlq+Iw15bxx0cIyNDy42c5PEy+EXcREd+GNzwRUClsWi8URBJ9AdTfj8olk6TB/8BKT3AnkWN+Fu
4Nva2NX0pgKaiIQk9aX5xSbujVD59XrrzXrXa0Sfm8lxdh6+/02RhTHz8058SpSAeGpNL6Jm/pO/
PuHKbEnB6BM45Oca+QVXS+cfLFPCXG/d7AxrWt4xfzDNbe9OfbAblDlAn6bezs3BJvSA8c8UdIq5
clPs8GIsR8LNzN8j8+R9rvPhWLq6345GY9/n2mcioNpvnU765INBZy8s/RNzrW2azuoqgEbLA9hg
TeKXUJBkmuyTrPmiX6MUg7KF+X/JyysS8wYZJUM3vw6MhzfMey6OU8YvlFJPmdE0kd9q/zr1nHFF
hlE41ugFx6XpcNcb7bYa+o/Qai4juCyYf/ZLRY5slA+uu1deG0SjcILXFH3dxmnaaktgD9acPhZP
5NRDnVykfV3N6Tkzqnet/O7Izu6x9awfh5N0P2KRZ6mhqse0tt+xgBZXzlC5vzAft1u4i85WGeXL
5AfOj1J4c/ZJFUD7ZepB8T0ptlyLVz4EswYwVMMX2GoVxB8DkrJhMw0DzPBwHh8aaw2AKwKoUwcG
ECPp2O6cUfyXFj3OJA7o4sIHxKCC0bpDvAq/XuwDOm9TjTSIe8AzZXuyYQSMS5Zgek5ixE/8OheZ
C3U7eC6FtYWoBU2azKyNZ5MpuBsCHBS7noxpoKBecMV/4Y8kQiQ7sR/cvObwCLL0BLJenmbBwxUP
33csVd8cQOUkOzJMXXyUebkVxXRaAOByq1vY/fIqKlb6Zm+vs8A1BXcOe3/jW96w3hNUeZklDjZa
M8QPZC1svKkdxmNe90d/aD6SYDlNXPBRwZ7sSibGJQ4Rty4FlmBEqicE9HoPZ8bf+dIrTkow/mtC
FtYVpX5EZWpHsduc22S4D/Pul0lQxraPZ7FDh3vfuKCEGMz4V5ULN8A3dErO7MwAEYz57Wi7r0Ay
OjD1kGHG1sOOVbAdTE3m91mNQRqVi7FtRd9dVToxmVxofPtS/FJjHN73hskYLh6zKK3nD5lYTM70
7OzhEmSbXDtfsRisxzFAs+dNM/KgvK/H36Lzh0fOPtJSPEFEugnmqm0YRplQpXBIuheodwZzliyz
d60p5TH0qouriy4Cr+T2Wztjy7Hz8RvDIjNR1TY8H62QXZzMZlaWVl2/C5iE5VYay/IN2iqGaI3K
6bP2yvYWSZ9xzHngkZPg+9MxkHl79iUtEqTVHGNNlpxakjZ3TjnPX9RZ3FqJKj+z3Apu4RrEl0Wn
/beReT9Ja83EygExOzWMoe+XCSyYyMg3jxSbjucANdGdbafuctMSkI5F1S/rA1PQMmXVQiIn6x0P
lFpm+VtPZkT72lkF3G0hcSVTILlcMzZuyLAQQyR4GABQGp7mRDxTIYjHJk7qfdLM+sh9MO88bP40
V8HLCJRig3PafkwQtkdYjW8Dq4s/y6kyohxYRmT5tp1tC5p043q0KWrORcVotdEDNnE31NOeROQ6
avPM609uxfmz8TS5hoeERew6JEKqhHK6oaYpPWtT0dxQ3o1kIUe+V7cvrXKb66aB8ow4xQ/NTW8y
44OLDTSNc+Edh0ro3Iwg958GXsDbBk2/vPZSQ/xUfszQiAE1aqhq7i5Or/qzz9VDgq4a9WFsqgz+
GhLtLQ+scKPbPqFiIkVigw4Qd0ur10qIU+a9lJ7/4bYpak3Z5/qoSBPdNAbSPYYibkCavVEMkRs4
06PolWb4hIDUwx9CDLiyjfCFEKHkl0iTHIJgEieIIZFwPswSOVAEDTrbLbiG1vRdGm9yG/D2T2ap
tmhff0bK6x0rgnvExDmUDs88KenBYVL9CL06bu6nZLBfgVdXRHK6HNhLK6y7rqkBJhbNEDx00KSo
eNukvisWgygUN+vZ7zfMZUoIiBdUMvpVKsO8MaFxHWz2gSHNa+fc48b2wQ7EtC9kGYTXpD7YX3OR
yZPuguHRtv9I7O2eu7SGVAdiSwRIgIKOkNFMdMRT+aPLE6sfmQpunDYksZUJv+Z5QtJ0cZ2TsEKi
sDcKvumS3AlNygL6+O5uSTpo096s7J3DGOrJXPzkBMkM10iRzj8FfIj32Ooo1BZPB/AhrPYmDUOk
o0meNa89gu39aPDUTQCH8bAnFpNmJ9uZSZcflDESB8lo9LqNJ/9qGE10Gp0nz8qqMPdI3zLP9VKP
zxpK2sQpm5Xb1EC77bVuzHGiiauRjboR84jkMLWSHSpzSBmd6UaOklwlRjvqS1CUzhvTW4OH2Kie
TOq7c1s3477XVP+MM32mNEb6gIlyiMhsI7+KXUaUqK68IMj8NgbL2nE4xYRTkm0BNsC6hAO3BqK4
dJc1zlWdWsFdNSETHmcxnDzDJ37Oi4utq+k6eirGiHlze0Ie2V+M1pdnsvW+kAdYuwGvxT4P5s9k
LhF4uURuYjJnrGjFJbOydn4xMifeA+dMd2iqnZ3BhY4YVHXRAGaBaNSamU0tK5ALYUDSjjNZW89C
WqJFTS0Li/E9K1wW//DYjnM7QcT0ra6/C/yaObAFyHJbiTUCdBIp3LmUh00uZC2ZZw3ybPjNdhSs
b5ixWlQadbq3ZIAlBDSzkAv/vxnfd840345w4jeg3F7Czn5zEg5rYVS7zHWWLZOSz7BqPcB+LDzG
McW+YBQm5g2j3tuWdI8jGno3yR+WAK5J7QoRhVBtCL9dbmHZOZsib14Vfpg7L+mPsWGTfdXow7C4
w4eBxIqYd+PNMS2A2AsV8ioiOCi4KxtCoD/LMG/ux76572ub3bRZQ9LcWGsjmBbGLQjjOYpNO71q
KtM+u4Pxy2UzfqntqoVkMKGjZQ3GoCd03zTCzU1STudBAfZoi+b1zy72f9fW/2ZtbZuQe/+7tfXl
s+s+v9Me8aD+p/X1X//yr/W1F/4Nz75nAV4SDodD+P/W1/662fZYRbPk8FxcMP+UdLk6gd2Af2a6
/3ez/df62rX+Rm5mSK5p4HihhdH7P1lf/6spjt0R7jDfERYLcd7dv1g5Q2f2DI53RZ9V/KR1gnwq
qOMVlDL+h0bY9SfZponrwWdnD5Pgn+13BXRRd5ksfpLNQVSa6kNBG95Awuijf/ge/r0Jno/L8vkZ
CNlddvJusP7O/7CPB/8TYzvFpaFH8izi3rztBtheHgOw//gHBbhAXSgL3jpX+lczqF9YYd0u2EE6
+SML+QN58ifnP/8nP4Zi0vL5xv+/70h7KU57MSkOmTHchQFMVkSQZBdM2f/go+NaDfEPhwJrv/Uv
DuKEKbFbp/xGA96P80RThUPCDs5tlf8f9s5rOXIk27JfhDY44FCvIRFBnWSSLL7AyBTQyqHx9XeB
3XMnGeSQlv08D23WZVZFBACHi3P2XvuLm1r+0p/ORF4S+AloobwnAa3w5Nk5PdYqGFiVHw3o5eyO
HU843gttuq96lFyfP8HF5vjuYibeUiyQpA6fYhiQ25Z8m2Xle3WDvqjJlZ+g0CTsOn7GwoeqXSqT
vkrQ/v1QdG1pWtAfHInZ/GTQs78FjhsVlV/VcXnbgZ1A56/RMk74f5/f4/LA3t2jhbcVgrmu81W/
HfVzl3QTp6nK17pa+bhjpi0oweD286t8MF+49h9XYcr689ty0ZH3WpdxFWpYSNTG+z4fiiPYv//q
0f1xpZNHN4AfKIkWZYBk3cTRLnmesdGtv/683nl1kQABIWD/oXMWxLh7YpINuyFANdmkfovqBH11
U66QnmPsNOVjjXrX10xU1JzajJ2FPJGI1/b4xVN9JVe8fXtU1Jf0YgzbEtnSyYcHU9py87LK/ao3
yg1FJI0uQdWO17PMJwJKdLJkPSV2tWdZvq7GEkI1GR1mLYtjX9OLoobjjFvCd7u1KovhhxPFBMsm
RCYtPI1d56S/MeShNplFf0FRJlgMPxSnDa+sqbbxr4C0yrd6Sl+9Y9Gi/FfnN2R1GA+pY5QHi0DX
pz7vJ5BWo+UHzkyTf0JsOCR8Uqkz2uG6mUBKrXBTuZu+DuWB9FaOJyl1kZZ+6G2rJfKoEwn5g0Ol
txeoG469LbhKIsszXF19so4cjk9AmzOInyl15Ljh92iGJ5/zgJtOcfjsSi+srkJjLjetJUkN7s0g
QJsDlIOahdnidghUtatpJVDaQE+oqUpb5zp3N+fMnbj5WhpXBRUNh/ktCuNiC8y6W+PbFbsWVS8+
Gk+YR5lDZk7UXJ5h44HDkZOG7nr4fiExGg9h1FtnYygSaitldm8PaQxwyaz+qe3ceAi492rlDKL6
p8plN/Ob+iCj7Vh5LQQq8lNXoy0RXxK/nt03lC/OkIHmNyhJ26eAR3MWJXV1ZXfJb13wTrvENh4g
2fwemyG4be25PAzL7Bw1Tbnk55bpTmV6yvD1ODdfc6YevyVjLA8sKu2a+mC876m6rNiJxNFSCS2Q
XeLKJygkjC9DPFbozsPiN/Q4cYm5kYfYZVaxMTgOuYi4+PKyJsReqQfuOdbKYpsC/noIugh1uKTV
mNdVeEdrnlsKnTh98mY0o3nN2SogzgfOeQs4YV3Oys72cWHoFS26vvI2dhT0j1FQad7WEH3j4u7C
0EoDulDnGirjB1crrLuxSPPfYPPKI/c4bYuWyRt1H3o4dO33JR/3Hdooxo+l8PatlbQgv3tR1Je7
bsy9czVW5oo4el5BG4wUKUcs+BDP6GrhdbG9+6ZWfHYSVTYeKlbZmfiYPcUTtCVWNlTRfVtoYb/v
3CJ59gaoZMhH+wtyuAVRVuhjUOQG47dBef3jrOZ0zwm8zThlKiPeJRQY5+2cuCkpB5A0waiPqXih
6db8NGa+LckpWmyywWq+9/Qg/yFN0DpzSBf183GpqKpOM49gRpb67oBzUaS8CSoG6VMdGsUR3mqx
VWNjrLGa/Kab6Z3DITSP/BC8ECFHNm1q6mET5XZ0iRBlhN2ceXsUcJhLTFZfPC/ZOnIVol888rd0
9nB6RtUY/Soqz1o0VphI7Aj3hhTdY9VMQHdJxlJIwRgIM566I0d5DBQ0pGqt1deNoGmrwl9tp5xN
1KDaqg2/LXt89FNMfK1tbLsA+RmrsXMTdXyUouBn6SLrL/pWefR4+M4lUDk64U764CJGP9O9cYcN
cWHFj1W7zumHcyCMk5iotoxBzawIS5se5qboEu/KZF+7qzW++rSDituDB1iZTTJtZ8XshsOo34tl
6UcB4G6MPHkmAs69cofEIiSncW/MvhWXZTiIOxJKzSNpclyNCfWp85C36dlUbvqC27ca4Pgrgtq9
q7bohh+NprCOhA1zTiRT90bY9JKkTofCYqJUivnDjjTnZo4RQRvY5BGi4d5eWUgIboIyVedi6JjJ
Xjd72PBqrJh0AZMpYRIzunJjD1yaKGOFXtElWkKI4UdkFWQpZBSbPJr7SOkpasbZlVm15S4aTJeX
kFdX1H3Y2hMLepYJ2veEAUR0VHIh1yk5tKs48GAgACwHLMSsi6//nzZ1xS99YLbqlzFi6bO4TIM2
vkysMdz1VCeY49jMrDSttS6T0NpRmpnXfanQFZA3sAfySej1bJff45EnNDtBgaHQUWsW3GHd8Yah
WOpK+SGrwV1fhQHC76KAidLlN03H3KOFzB6Dx0efIkbb9CD6diYmZgp3fXyJhEF/8UTX0kjHWJ6W
3ZWbNplPKazfJ1Hp7ZFsahetiq9MSDiPWpI0V9MYtRdBMj/Eujk8oP9BIko4xF7OwvJnyCDbIoKC
WGkquM7Sf5xa5ZvYjH6XlOfQqcTf+Z7vVa/jsnPpoKGdxFqpm9WVnBpMhCXkAyb3F0IZsMg7LHoI
buRBiyOoDQUzryqYcfTcFSjVBSaSmVdKRvgyydqyqXYz72DH8W9YpfboECYiUcVMpED7OVJktS8i
b2WIqBpWbUMK8woMM5NZwjmTzFVcmfmCNksXuhFBy27loJUkXlTh2a9noMoVXUyKn5hJ8DkRCLGq
cuN7kxv5cahN2DmIOqp16Xb1ER5mt+lEPhnZJqjH0rHPpsHAHMPikynmv9wZgm817N9hg4Ul0vYy
7vPoCPQRrDxKpqB3j7LHFbGCboo4jqKIpzpinj3l/G4mMpNXbp/mvyqLah3p0M5hdJ1KLFIr1bC7
sYhpaEbm9cl1EAyvW9W218Q/odFKEC7AUXbDZNtWkZKb2exo+zL3NE9uqqftGhvC7ZCYY0Yn0ia6
kf29jFeVM/XHIkOnRCfkRbod7vYEmfSE1FOScrUzSEzZMHH0N2B8tYXEQI+cavrIWm1Me75Tw1yV
CQCJDuylb9Rdux3r4DmNrHRL8z3dGtRzNhAYcRfhQCHOsYENMIaK6pI0OsiqJC9e8rmGP8LMEd0q
FY22yhza1UmmaYd4tHR354Q585u0mb6RdXT4jB3Y54P0Mosw9kj5aTfk+dqluPcFN8Z8t8lfNsQw
3SwE9zqli5PNaDXGQE5w+/tRnssj1d78d2nC8l4NLXXMfCEDjFvyEHlsEWrWywVpTC8sqq4okhrr
WOW0Acri6Bo1LViDo04TVzR7MzSEZ9KIvfNC0Q5J7cbDs13H1aqle0jMHN+gOXJS2kpSWm5NhP3P
pg34b4WinWQPDTL8FAim22Aas3s9jpOn1zmwKHSPSi6Nx+iLU9XCSXx7rPLYR7icqEDoGFgZTg48
KBxC2TV65uNEZO41hv6iDTtKma5iz9Syzb6cTC2i7Tyzx0o9VZ4x+VlnrZkTYSq8r87N+Bbe/x4K
NsKhYETt4fTcHBpQcVlOfJWL+04H45KyvgwOJMms+xZQB959fjZ5d1BnMOic1CFtLTCpU2xSg2st
D4cqwwPKhrQIEH+Lgq1JUUTlmUZc0eHz64mPRp/uQE2CQ2mapntykC0Umz1ppxmTK0awFTNmScYo
eJ9NwsCCruVtEWCwN7bc4fp1CYbnJOx9ZAxiRztZWwdpZj2Xc93vx4Y9zue/7905m34PabcWjwWp
m3GKVGrRbhHoLmLf47y9t0DNn0ES+eobfFex4CoUKgzbdAgmpIv79pzdxV2PereMfVuyc6XCDG2o
soEJGGj76SiXeNQSdu6YtvrHz2/QWB7wm7Oox/4AyjGtnIXgeXoWhawme4WOz5fNEAZ+RqzVuUbY
5lPesS/FX2BNV55meUsC931KyDnWb2tRYfZk2rRlQQw5kx082ho7NnodnCc7JF4KBWHoIcsqmp91
sPh3tYAmzb8rLv+/Xv1FvRoYnuRF/r9tVhfPcfHrT5vVf/6L/1Ontv/lmbYlqc2CYcPmx7j/j83K
Ef8iAsOBaUYVGzwAH+x/XFbS+ZekzYcPmnw71zR0839dVhLKrOVQvaa64P3bgPUXUXrv5gTHoZzL
3wH5R0iIfTLrTZ5J+N20gFoDgNlba7ogyuaPp3H97/H9J9D0/SVg6VoWg34piACsffvFQepbPPje
TOnTpM/ExnNC4WbzSP/3mf8XV1l+xR+1abK5RnpaXMUpnhrtqRx/tdbf1hz5cP+8kZOpA8Wa5CjM
Jbr5xtFvUL3U88vnd/FuTXDBAzuWTaHYE7i2Ti5hQ/FHzeoqemRuverRzEMYKm/yvN5bEW2zz6/2
7s28Xo2Ki07p0aZT8vaZIX4e6Rs6yp/KEAs4FLZVnFPsysIq2/z9pZjW0WBYBtLX08ldb+xqxDPM
jdHPvxsTyTEj6cWF3nL6+/xS7xZy7krgT8TQiEfE8U6eoUgtfcpMLlWoojtPszb1bZXQ9xtnyljh
mO9Jkpr+dmxwUXov2Ddcsp/Ibn/7KK04EAZVFSRZKU/RgHSzQtCFB5D93hf3dwoJpWnlGQaAUCrf
ui3tk6pqamoVAgqNGsYUmcEqC7SEDqmbHFKDZBQCXuvrahK4ELM5uugy7AWfP99lVLxZxZbrmyyf
rNbL1HQyaqZQVhHFIhSEuTZuEU5KOkDD988v8m6Z5iJsC7EJskvUIUu+fZ6jKNup9Qzlt20t9s4Q
LX4nxwwuM0Of/Xkin6/nML8tOX7tPr/0R+PHJNjUYGvLQr1M/n/OJB5qVREaJp2MIcUyZ1pkkSXa
RJioppMpjZ/RWk1RG2w/v6zQX9HOb5+sAIjMzRosCrhfT55sk2lkz/c0GWimqx8cCvVhixAJk9/A
rGOx+/qGbgV/etYBQWj0bjfSjd8SASj209gP+7hS6t6IZlOgQmqSDWLEG8PCBLiB9jGce0jEkLVy
XDLbsccRFgS3FBtR/jk5RrZpgZU5iZOcNaj/1yiengiYRkruNtuMTGa/Q1tC+Eukw/pA9oMiOrrI
qmoiuL3DzxWzRbdVB3BBz5wzZPQ2BE7iGleRNUUXeq3ZOOQzsmp00HORZvVnbZh3DNSxzTaECnXn
nZfP3+OWf4yqCNOLU/+wjdyB5oo8GVVZv2lQvu2l0Zyjh2u/j8Ukb4agE3sNKti2NFUCSIJMv6wT
ctekzKHOWAnEaWm+TUzcUUxC/TfTafkjWO7PnZm6VTm7Bu6WqREoeE2WQvBL+Ea66CZI+uGH15Ip
3nMIhqaDcmXtIGjfo9lHamoHj1EFK3uTg2P8zv7VMjfDLH4pNS5FnUa2v/HBjciLkqy994zYjQBd
t/Km73X+0PKAEQ9dYLCEgQb5siLBzrIR1gTtOdmqZruKZZhvA+LfiD5tSOYmd97BAZto1ITkr7Yh
92GY2u5nMo/f5Wz88oiT/Wc02C/KTosfW6ySB30CrbdSER9SMchfC3PEW0VDPftJzYyRgE8dKVjM
Lcce/l6OLH2djE56zD2ruY+XoZ/h2jrL3S6CeTAEW4wQxE9hRCI30UgOaKH7jacqtcN7hurcQLm5
YsEJ114wBfROJp1iduaGRwssos+ZggsYs72u6wRJWO6mfmIl/W1azt1tSwYgYmmvYWAQAn6ThSRo
6FmQHmkZk7+tld22h8175WIJwJBnCvSj0PI2yAecy3bA+nZIAGHuqqymbMqpVwTrTsGbIHAoBH+K
1zkpunTEkh1bV0Ymkn0UhvpeSBW8BA4tR0aJFlwaOHODdRoBDV1JUWCdAqV2NUXKwKYz2WsigeVx
qlR9XmsO+BgchAfbq+zrQDO1PeEn5rUj8vB8kNZ9kNcQKEinWVxLve6DPbWNQ62QzHXdSIhjGkfB
SwvjFQnqULYrU+u0fQlw87dMUvc3ALF23VDZO1OO8F4izlDbsKtxCC+nva3WtB79ZG95HgGhmRsx
jz8zaJjJuunHjEIaNFjRiMnPXc9YxNXyDjrLvA0mV/RczBJ71ynU3hrk8OgaQU/YkRXd6Hmt+z1p
jvZGdiPgFCfuKcnCkfshMAsc67zLLztzHJ6VaRYXOF+9K+KQzDswK1A7iYzSqOAIC5liOF2b+Pl2
YaVcuiiqeJ4ia7jBlTxej0nUXmJIt8/F6EwXZMhaZ2mFklXUSCfJP7RvK4J6Ni34bZ+jK6poSze4
QC2WySszgvZGzbpTrOiipM6qoB25gbBckqo26L9lbGNOj7IyusX5k/y0ZrvxUYg121TLmz1DAzys
7Vm7aqpwIJVDmG+wJTaYpyLiZnTUkNlgkwoUlXV0N1N8Q/DWkyXDRxPZm8RziKMCL4aStQ/vDFHO
xymd6jPojNM6syjerxO70LEH5Yl3cDks7DAV2TBXQ+9gNR4UGmgt2wrT7V5FKTXEwjYZE3DYAAl5
6OT0SanDv7k9Ue1OO0JOtC1Ky4CYMT3z1n3Q8hzGkg2OgdDsmjJC/TLUbcs01qc3GXK8fZToE2W+
qH6KY2/elr3j+KS7978cHbyNAdf77JVKM5RxRvEQjPVzk5bihRAwKnIZdJTfjQeDeOLkfwWWHa38
ArExCtsivhn6DFzuxbdoOQtniMwInKstuu0U4AdjeObpohmUtE1gXy6XhK6KUQPOVb/Ggw8dxcwW
dFnaNg/OiF8Xugj/KvoBbYt9cbp4BSYh6TS+wd0DLiKj8r6P83zfel2xh3kUbOMZh0OiLTGwVGjX
+rjgVMrumczF9oBDxE0JmkqsjRuk+rK8p0yeqr/0wPrBA4qIcVXCiy/slJQoobWht4JHOvol9EQE
lpUwDwovL4Zot8+PBE7TaHBKG8EjtfnZb4uKH6wjuvO9GBiTIBHt8ZWFG+MEXKrBhEVYlVuwn7Fp
580V1m18elB0xtltVkKBDKK6qd1VsQ00Xxt59a45E2jhAJrqMjP6+crcSRceUK5s6ywQFOJDuyEo
og6JTKrZb+45iKqDWaGGGDyi5Iqitm+92sbRLZUHZRJ2E80qmnnLYoeLibC/BFrVYMPTMgVwmtJr
sCdA7bo21SSfRY7DoqgY4GQWpceZEY3uW5KfK/XiV8IafoCs22Blsud7BlJ4TR8mvGqTzrstEkCZ
1N5hDamq2LvKtB9bzqItbAEjOM+Ggq34K1vHCLTxum3T+WbG6fyrLwLte073BEYWusqNq9n/eU8p
tIffk86PHaU57HRZiUuIU9pdSMTqNVlbsBvpw241C3Nc0dFx8sp+3Gl6Zz2Y3SQfsDLIB7wG0yUr
lb2L6kjbTHGsbcAJQGkLgvJiDjX1rYzyYmsowAVaao6Xr0+9tWAflxizrsAE7PQC3xwF9eTMUlSi
6zIq10U3Y19lIO5Gq9TPHCiV28JL2kM+tea2qnMBkEuXfMSOh9kfUtFV4IrwAFQZsOXrWJ5dAUdd
k0hsKU6czW48XjpNEWwBRYZrISntYjUs0iu9xpRiw+579AIS8NqA8IKVi/Z8o8+S1z8TCYNmdL4Q
NYixcPDMfA0KPmIKFAv4Cah0Oo2XTArTwaiC4spR87wBI4LVDqbwdI9TyLJw9pJePpOMC9Ys9c4z
EsZxVDvJFcZEYqRM8GISw8cZaGdCJ+lbbdEJjFe107B0OxFho05dAn8Cj+GkG0OoxeooIm/L2tQf
6GeiW8P8CWK0zQqBXKAo7zpY/zsaEbBbY5CbZ0Ia7VUdgiGhzdGvwwhE1oQK4FhD6d6hi9MmSAaF
dodlCIYR3il2zNJsVlkPZw0FMp9ma1WLmHtJv3B7iufkV8F5ouh6r3cMp7yC/WV6sXh5xU3LHISw
HAb9hZY1iCqK9yadioXK3vBh4gox4IhCVFep4xztQU5bt50UeecGMCpz6mFW5J5Nu4YO/WJJa8z5
RofXEBEIlkHnCviHO6nVYbvyYGedd+g41jQq5XViEhG2otAa+I1I5J522nwg68tGPx/vlzu6ciKc
Iziuo0sxxwaclji/NcZUbaED0zquaBlxtm9xSViT8TQVk5uwNtS3JnZu7OuxdgaT9Boxk7MqCZtc
D4n2y8XNuBOyeDQ7uBRZMgXn3Ea6yWi7sKELG7VzXTVsMWcbe8xuPXajoD0Dr64A8Ne6s2WHGIEC
tfJ1G024PONyjVEz/+EU2g+oalej0Zg7YxzyZd9WH4hiw9Uyx3f4pOY1vpGQ6ne950H0awFedROi
loM06j5qWE4IqwQevIqbOti4A5HcqQnSUXdbKMZWJbeZU3G/xP5JdlVgSpixgbBWwUVVYJpOe5r5
+N7JzighW+xnXA9PYddbfjoKYOpTN/Y4yubytpJ4jogA1LFt5UaEYMSurosirR6RNRQrVvWcILYK
3Gnv2LeOUHLcZG6VHrp+mo90YYC3ZFHna1FqjYtHVl5LV83XCbaM24ps8i2MZcz2pHDmWOxsezs6
KlgHKor2mTcnu75OqcbpWXzEbjGBMGzrF0/N+ZnwNBNyXmZ5ajOUoTkA4cSTmJ41xQvbe/HPyHH8
Aj8fUgF6JeVNXyf4toyyG66DmY5CO8HxS7So2bUuUgQjRy76qoen76d4ixui7l5kJOth3UfzdCVF
m9wUFs3ujtCpf2zF/mo1isi4nFyv/Yd0WOeYEgj5EEwO6CFaCua9vqyQqI8qoIJu5I9F0Z1FsSsv
orxpHwgytfyxrYdjZoX92aBN6Y9WJsCcI5w/q7Jrg+veqfKfeePQcLeFRC4MVoVPpHKOIjXkuWo5
gdskMlGqx+DGWbeR3RY/hfxuFhjRIShj7Y6x8F+W2vQr7R330SidAmLB7K7DMJsxrWUJxjQoAezx
ZpbCKIeJ2yHc2NiTYiZLsgT7f0+HE1Egr5fV9jhxqiCow5xXAyyPsKnmTRPnd1oG+RPhDBKBBBcL
jZ5N4cGcSEX1oMwEvogNOQ8ur1OTHsrOeF96dn5Xpnl53s6ZcVAKRi77+RwCNWGIaeV2mm82g5b7
HJds7dfUZjC5MQ0dRGe797BVihXnTnfPKWZYoQwKvsOba89ZFLNrtorJ8yjM8ntSp/Vj1VWjg/mC
0EB0CHWcgr+yAmuVpmxppNYWN9IUOJ5eKXCpso1+1akhOfZG9yscXIQsVHbPR88tzkx2tj+KCh/n
BPxmg775ci4X1kSDhAFUDSBruJvledrjlSWgompBOLjhZcJmaJXILGm2rmvVINVtEgBUYnzj+//Z
FpheO9Y07C+OkcKjbeejV2JaSHWKDDLMovtRNZiSJ4AdosixIFRm+UIZ7EkmzfAEd/527iDm7xzI
dhsNqN0+qWdm9koz13xq2S2MsaFdR1Gtvll61uTrwAaUHnX6bu4XIRIjnpDNUu6jyHbOjdQGY5eq
zjngK+dsmhjhC5A/gFHMhOhJNJKNw9G546jDekIGxFOQO/qmCr0HnM7DmV4JY89fwaY61u2tjOVP
J3PxMVPUIjcs6Hd9Cl6c5zYlFx66vX2vgI95petC2ElGRX2Fh2IGzoPTR/IuRvYBtjbmg1VgJ4aC
PdUU2d7O0iy0VJFxzRnkngk5vQJQAhEBiP+qHVp7W2VF8Fx66bzOQA9SJjSTS3sMQCVbGqcYQ7G7
HRu4KmE/FN8K4ojZ4WrUm/P20LpTfhPEmn3t1BCSbIRylyLqzd8iLIp1mQzVVnW47YIi6q4Ka4zO
Myu1bmUFPB4T5Rxo3T9JQRZxhJk8Z7rd9tVimmtH/SYIOttH/tWtyzYt91NvZrctM+4KeEi19bxe
36usuwu7OViNtNKPZlhO+3ZQT5FXOH4SRqxYbASPTKSan5tef85WzkEtBRa7CeuU/W9Z/O7wAeOU
a6sXk3iVf1D1dJDTQrI8XkowZvqZqLrgzEWmuqFaMjDYGuMOH/A4rTWPTuVlnKkQw01R1yNOKhxy
uxrMFkezSAEwnlR2V+RescqtydtH8ZKXRAnrjqCJX+OI/Uuf2aqo2lRHHXGmY3FqsDIjX7Op4pBU
w2yeBYDSPPYEKcjC10B/H/n+rUcnt+9zmOVrGZShz64w21Du+NEYMaxcfQoQ17G+TsOAJ91+djiC
jMl8jkjvhj0UnluHMpHWueIHsobhTJYWruzaXNyf+OnDQPg9DrPfGJWta0vXjJtm9H7XoBPuQz69
7+hoVbSxmrKGQKrGYNPgDICEZ5V7xGId2dZ1sbHbEPEuTt8voqCWUvnbKiilXxqlaNcphRKy+Lb+
ajYA+cAyKd+pk+wo8v67DdjXD21Ot55DIf/zuutHTRDsTEQYoZV339knQlXrAkYQl2ta66426j0n
ADJ9A0f/ot3yXg+9FLXpPSOvsOi46KeV5Xn+T1Hbnhc922uRfgq6nyNEhZXWZIJYGrDCtjvrz8Be
OFEO1OM+v92Pqvem59oO6nlDuu+6B47Zwr3QFfEnobyxiF2+qELqpJ9f5aOHyitcatgYcWjnv32H
kugfoEL0YF7bIT1YDUIc8C0LmVRfvL+PbkjCZ0VjTWmOLLi3l0rHrkDCNdBZGmriv4fyyXbLp89v
56trnNxObLWGzdeqfGG0F7Ot9tLNvwoWeycOYHAw/siZZyha6GLe3ofnJe6gjFb5FQvYBUoY4wid
jWp5P8SPkUarBdCNfhUqaq2VCVSdnLSvWjvvPz1T1y3qqHx/HueXkwaERFxrIgOp/VDAhWjB5K0H
kdbnGUrEAxEOxeZvnyvXgxSKQNgyMOGcdHlq9lbuRLaSnxcjs5Q93ZBB73wxn7wfiyY9dHxY1Hcw
eL0Kkf7oDHuhaGeVZrUfoy9aN1UZr4FgnDuouL8Yih9ciZtw0YuRj/xe3+E1Md7vyS3RlmBPpsB4
Zk7OXaWS+88f2wevCZWSgXzIWtrEculg/XFHdpWnqP2c0ge5t1XZs+Zi30iLhWv9hX/iFbH6djJe
BFH/91InzUYOqvYSkEMiU+9RvStkuMoHpyWF0OtJvuqL+ftk0Zi2KIKqTS0p8ekK9K/NvnXbzka7
TWgB7Y2Gs3SO+zinegxX23ITOKfmSJ7HEM0XQcZmUNYwGV+572yu2m1mtAmwjj4bL4eyo4w1QWBb
c9ZGLWfH8xc3+io3O7lRum6kufEBCBNo5ttnmmHSNj0UUSSdRe2Dlxf6pcDGPdl2/JzPnXPssowm
SgbwmUhRIAkIS9PRPtjEL8WgQ9eirlJgHd/zgN0R1jL09jnQGPdiDjhdwqitt006UHSITYcUrwTG
SjiUoLB7wzlqidatR1lKnwbXsGlb11hznWTDOd45TyVahgRQ0HpkvgaVNKxxZo8bybrqbd3QIGnc
mxv9xVn42X891piXkCri+HBZ90/GWpD3NW3YieeSaM15LzzzwFsf/TCBDETSmzn4n1/wfefXNEmC
lBZBSQQln3Z+iX7p+6HKS99zW3mg6JJva4xB57ZZtfvADdvziPrLnSQc7uzzK3/w+dLWxqtEuCB+
Nudkllfh1GtRZ4OoiqfpEaapeKop+t5Zwk5+fX6pD26SLi+zEQce/nfaQ6c5wqZz6go/7xWlUXJz
FDWbDjh/UqiD3aSxu27osk0rAA/e309T7KuQ2OHE5SG/ytT+mD4c0KycPYvCbxZdaD0Ud+ESqekm
k/rrbYBcJqnFCatjfDy1B3IQbELy+RbFofswTcWwMVwYhCozzb8epmw3EEwhjEKGoZ9mXVZAk7qw
7zKai92wQeeNtyy5GgbL3nH6/Pn523s/UKS+GMwNVKu0kk6XLejMVSGzmtuyctMnNXHBjk4UdpvM
TL8KDn4/2XMxtjZsDSy6WqfLV02DOIL/xZ1p8i4ytQdSwH4mo3kXDvYXe5DlW347B3Ip9Dk2t8ac
/xp6+cfAyHHfT4VGN5b0t61JwcQrrWwFBnNezUtoElCuLwbIx1f02Ip6iwDu1CGoycpB6M8Va9Ej
5q+eywnDkcLP02HEBZpknP/9q2PjjamYXQdXPPnGLXiVhBw6KWbO7jhlvY9+8iq29S8u837DiHdZ
RyMDeYndx6myqnf1MY75036vGUvuZiEP1ciK+PnNvJ9FuAoaYsHMrNvvslBHzRiLJBGpr0yOtRz3
QPd3v53Cvknqlq6aO6/NqfxiljQWYfbpKFkmDnz3aHXt008tyGeCViJUVZ5FXOiQ4QZDQguqFSqM
tp0LOlnN5AEwJ5csjdYOdixq37qzb8c6PGQ0k3YD26J5supv5B0Q4lpVbA6WbUG9ZL2gjbG/ewZZ
umHbWF/8+g9fDPnKjDiBpfb0xdCXjMD68ulSoiq2yeQlR22k2PH5i/logoCLxpwH6xHV4Mm+Npc1
y0hYZn7ROthWyt7XU3HnOl/ZWz+8G89mb8s8ZHOGfbtpsRxwT1VdMBGNlUk3O4gOI6jo3ed389EM
ZLMFcA1M3qi+ll/xx7Qwg3HG/aqlKAgIDuodlinISESXNNkLsSh/v4vmzIhMlCVjiaI/PaESMWr3
qC5Szo7Bz+XZqdi+yVXw8PldffTxwKGzQTQssvPTYTw2KeCjko8niy33Op2wi4jA+knFtdyp0HJ/
DBlB5qhYmi+Wqo/mPISk+ENZfN8feqif6JEp+9QPQwNnm0ZQTbirkvsqmW/5EL+42kdDhGMP/CrJ
yfKdWpDMWXRk8Jl9KFjpPseCfjMYhN99/jBfZfOnkwIP0cEmJUxkzifzqtcZY2dRd/PdbtDv40gv
dxqK41WQmH1Ggd4ZvifChWRYtv1VPRXppZU55j5yEXbBywIBH5I+IGqiPInBoSnbdclXp1vx4ZN3
OGHzZeLBOd34qKDRLaw9rDajpFbY1s+i9UpQ7W5ziB33oRupTjhVRCWzMOP7dOibQ+CVTxFt3dle
Qu6GXB6oInlAkrQFHcZ9fP4gP/jWaGyxBXUcE5Xl6YKYOfyGeGS7PRTzz2oW7U5fOJ5BRhN7ev78
Wh88DtBAfNiAUlDKnm5jDEJ+QaQAIJ4D8VOn4LDJLf25mbLCd7wi2aIZbr/YYXzw0QlB2Z4dDSvW
uy027odpBInF7SXWYxSHhB7TuqeYqeaVSQje91oN9YaWbO///b0Ksfgu2NmId94XqXlojuD5+pzV
LolSU8hzsxtkySEBguH95FrhF1ubj94kj5YygCE4/crlUfwxa/KtDG0j69LX9LBeQ6SiNUk+xs1A
tqyf2xykP7/DD9YcbpA9lMnC9p4wkgdKRnHJox3hfG8zqXAO1iUgPmRx/82l4KWYrs2G0T1dRCtH
kvZRcEQTXllcWxmhA8rBWR93QnwxfX00RqH1MDwl08o7HXCPLqaYqQz4Td7dEZ78y7Lqu6zh/cVh
feOSHfrXhyMmMEwXBj49dOSnH6CAAVhC0y382ViSD5zhm+rUpqIO8MWFPpiY0RbrlglNR0rDW97n
H+OjmglF0wOOgFloPYRw9t25vvtiSJj8jZNZ+c01TmdlLSGBRv4PdWeyHLeSbdlfKas50tA4OrOq
GgSiD7bBTuQERlEUesDRw/H1tcCb+UqXkkmZb1aTa6arJhho3I+fs/fafAaqXmMlkkQeW7u1z2bv
kNWdjy1XUSeBamzkuoXR8VCNDQBZYIUY8puM5l+PJAozdlCJCRkMDODNSMbdPrEAnM1CxLcm4Oag
VARhhVIvd0WLQoPTLcEeQxQeYttDra3jH7eNJTQ+ZYZ3nv0CxUVpEFtMhEqz04c6BN+Mfuw6zXWq
Q9JMMNYmzXU8ufHOaFp1yG10WoMVF5eD1gxQH/37pMragCucbQt6Rc0qRi20R6FUAH6b5QaCgo1i
MBsvKmGRMZCk/fb3l/dXzya7OGxyLBTMKT5VeSRM15jWeDbRCr7WU/fqYZ4TlrbFw0924Vj9N147
am6KPdr3KOM/fR7c+bK2IlXuuxoSHesYltgDJLY/FK8/+wsEvVIU/tQmtOk+o3XIdY6tZvLLPUrS
W7jRDcIh763OHphEXTKVDnrbfIma8g9HJuvXn0uXlivK4fpzQebLoi7kaNMTqdQMq1rHJdQI7Ra1
uw5tPvc549R2QezrEmmUlyiFyA5mIa/N4WAj9bXTUTtYeq9tjQ5jd4g6jAdO7jB+MMby06+2MSz5
IOiBSP6O1n6HuTEZ3HlNsM6dSaZI4M12vSJMgQyZboaimvLzkLAr3xF+Gzepl887OZF0hqOL/1/M
dhC3XbpxiYh9rC1YAb9/wn61phN8Zbg+fgRuyHLJflgjEr21C9z55V7vXhW+kJUa9V1mEELw+8/5
1Vr0w+d8LowGORR55Y/l3rNzPSjpNwRFHG9+/yG/2hBxXXJaxYsOo3f5IX74MnptyqoWTbln6OQF
akmGA3RSZaAO4lb9wXT2yw+jX8mZBWvtT2Wv07AYlTnvihY7ZHiRTzsIuUUGhqCyS/5w+X61EDi0
/dktsOz9VPzmSllOipRij/n6lrgEBxCueqry5r1LMG/Fzh+u5M9O3gVZximJAyxeqp/4aHMrc64v
dVo65YQ2z6Zx9OZmPAD2FOvK0nCYyppgTelb50QP472KUDZHVVJeepGXbf1KqAcXXwAa7TCCR//7
O/2rx5b7bNFGon+Lj+fvd3qcwlbLYsqcsZbvlh89xuZwl1sMk/8bn+N6nBQ5/i6+mb9/TkvEQywR
5ew5iUq6Od1rqbRxXfXNHzbSX5WtNKdwr+nLf9xP76EFMtcOEWDtO4TjcYvObSxv4dYfU8+4zqv6
vsj9PzQqfvUA//CRn4/26SxyhDo6lPpx2kV99e6LHIWrc2yq4Q9nDutXzy8nUoZklI+chT+1EbrR
E3KeIOLrnale4Ct9HxMf/BORRQHt2yhYYliDghUZAOoiONaMRZ7VoPzxh/ZJ0FR5CmuP7GMT2TLW
FswGBCXcRbMP3anM86AgBWY7uaP36NmsmiunbFFNaO20nrOltVmZ33XgPxsXvgOJKi/QtUHE2HLT
UfIl3gDxSFnJpgeYQT6KYbPZm/YfnqZfXQV/ceou+YZYVT9dhSWeri0RKe9nOR/mbjZWnS6ebGmf
6Jk+dYn6k+H9V7d4sWfgGHRptn6+7DI1IlVTDO2TmmjXQfbAtT5CYK2IDPNVuwhTf//C/OIrsq8v
bmPQmVTun84kvqM8wBlWvl+4KZu4Uc5lGVOhKSI9ntLGmPfokL7+/jM/9BqfilC0NyYXlVeUo+2n
6xppKmcymxd7B/BxQI6fcydiYwhKS9mnuMrzR2kWRMwKJFsfOmUvJmWXSLAO/gi8LG0ckcz+4Yf6
RRMTVQJdn2XVdn86+0aTPctw4I1uyQ6iAxAJoNmhtW3Dpt35UClXPCnIp+x840dNHChmMsivhbH+
/Q/yMxLEE4svHDmGwTFHfG4V6kgjyI9LCnzLqcVoZBE3JxYJwwgsS/vE7XIPXYokEZ9Fu4pymsiG
VjBHTZp4uIGxrG8VoXhfoJSTFdDN+hfKYhjwI48UtgmyQSbf3qHLfVcoMlmyh41w0niDYFCsG63s
9rFTu5spJlPMi07wzqy7zCqna15bnCiKF+Ep9nr/mOvus96r7A8H81/sFWyZHh50d5nQf24c0W5L
8xamx97Ns+kuxp+7n2A/A7aHGPP7a/2rj0J9idYANzrbxqcChKFTXRfLtuRXVkxMh7dYeiaZHf04
j55+/1kf9+3zU790fy1Or2yDn4//BDvkYGQSDgcDmeerjoExjo9ZGLuQ7DRoyLlxMghbuekmk7Q+
U4tuzU4jHtrK5U6WpGZ//ED/Eb7hMnlrqrb63v2v5a+9VVI1SRR3H/iA//er+wrxafHbP7J7r65e
i/f28x/62z/b/p+P347eq/Vr9/q3X8CRSzp127836vzeouH/F8Fg+ZP/7m/+j/ePf+UP+AaTFhbL
4H+hBJZP+OffXL7C//6fl6+Nyl/Lbz8SHP75l/5JcHDtfyDOXQbDOsdJmgMs5P8iOPik4XKGZ7bJ
RIm82v8iOFj+P5jw8mT7YindfyQ4WO4/qCU4XtFsFS67ofWfgIY/7yJgdBza5DBddGQ0P5n4Sx1X
bhFngA8iwyZrchDlBfNc9VAYEz6JCLz2D5fn5q9n+Eeew/Ka/Phk84Gu5XrsWPzkP3eUOwY+nTY7
aj9NlLu6NmDwccZk9/tPWUqqT5+CKncx8YNwphXzadfomNSB34ynveqwPMDGqm+zityuxBVyA9Wd
2JqWFpeoU+3cju708PuPt/3PO8RSVPLiIoXyTO7x52Nw3ytCxZXb7avcyafthE5lm7sxfkiEEhfk
BTTHCaluu0MMXRgrSZpqC/ozoVJqmbLeVUiSYNCHHoZGiG+SjEV8Cd48ZltlZvxZLCBgpqxcA8M0
SRyC2AlbosTR3arvdBayswXZcD3jSdjHcBehajr1kQ5+/QVLodrBnsREJiODoICqZm1b0XCd93o9
Gfdo8uRVQ9DoPX5nbFUWhvHRaeWrB48fjGA1qO9xyzcCBDs85n2pdi0Jd+AN8S1jz/EghQFFv4jh
o74wFZbPgM/4i+MEY6olFX1DRR6e/cEtuvXQSr06cKkgUUUGkdJA7YWwdmY0LBk5bouBHY/Kvarg
wblTFRPCOJe0ZXxEZlhJENm7SXNb5YMVMV5CqZ12LrFl4JkvZ2tKaEQU49oKk+aY9WZ92xYEyyPJ
mXYOUVCHGpnRxrC64THVi+GxTmfnjrtjblDEmJvShF7XO1P9pqqR98Gl8kjGUj3g4K+e4c5zZ0iM
1PfO4rF3R+Lfra70LxxDS/Z1TezBiEnmQW/4K0pv2icHlfZFOMGdw7hj3Pf5TOlEvOHFVIHzKQoq
rDUQeoIURIGEf+X0sw6LIZebVsI3HMvB3FS1mZ2lA22uNyLUumbVvImQX0YZAsEgwhwd7clRRnEu
+vptanmdoTqrnZP0+aHyuLnKleN66tM8XrcWpIuN7rT5QeJMo3NBZIsrNKI7jTA7R0j4to4X11cC
AVRA4OLwnumKvAzcdvTOdJ1Fw6he4AgOj4w75ku/HvinrFjtJHkjK2PiG/ujJq/CbHnZtdq+1iKd
7A2f7+KIlBgPPy6CAU9BsRricng3yHLZqYQQr0hwJ0LEYytRQpAsNEvALJU91zWL5Kubw/2dEGBD
gpu0pMRfEYZnRw/rN4bP82U5xurBZCPdlXiQ1vhas62Wld034KJQ/oidX8eLocPQuLZtxH1MgShv
Ph5RsjmGd9Xw7WfMDtGqJvcT7htCcmHw/DfIU57zyA2PeZs9j1rbH2MIa9eR913vfX0gUhCuJwfk
wjzErf2C47j+YqJcJ2CQZxPfBWBacyHSCZG/iNAd3jvhyisC33goJ3MgtZIbhauyI1hWwHArLEGS
4mhf98DW7suklc+97VQvOFd4Wl08so0ZVi8WcvJTiin7bvKUJ3Fnetg2y7F6jTxsgJSHiiymxs/W
H1/OW5Ke2qrVzpOSZUcCTjpf0qVtnyTH8LOqOsMjJZvrY3QGVtM8LQJn1BO4oaaLGZGM5h1WyeaN
poLObSqyHjRi7NVfjAS3H7ZhF/G4adVXnYO704Tr6BuZ80zy9di9JU0vnhNsGVm0H6y5JOWmm8mC
QGg39peqHkP7OEZWL84YM7HoiUk9GDiDg8rp43Jl2BOywXp2tjyHtr7qaMqXq2rqWJr68qqvfHOF
Pcg/Ci276fRWu630/KzZ/ZUoZLHFQGLfzg29JNudrKvGju5CO7wqMDqsdXp8e2jG8aEws4eWwSUB
dcwXe6G+Jl7Rb+AnfstiszhoZfSmehEf4pl5UGn08qIqhnGT26RN0CDpvhmYzjZR0p5wLoVb1MYG
lt3MXxuqAY7g2hEiBqBhYhbqUvPloIIGL6GTeuTYynqd5HU5r6Qf1gd0N6iUtUkEmCrsVZFk9CSL
PP8eybnz6L2XLmQFIjx8UZ5V6SYbs9D8U4qF/5IW/YhthRcW36dxShQ69d73osNMWx1e6aAf9FIj
+Yyc+EB2lrepRo3QPMvjtSSvj2QohIqmRhD0aCf+vo+MO6sI/S3NlfYCUqyVb0yu/Vsrx9EJbI6l
KBdn7iEHD4Lr8PO5W8cYX0ogIhc9SM4A4HCPhtMnLSz3HUyCoVOvVdi+WdXY7yI7Ys9jA/e22MmI
EzIRdhJ6Wp8Zzxr42rJ2i2ornhjCkeHpe9OLZw8IPIn4PpVE7JDJl2XPWBUqQlUmR+38ZCC5kIm2
twY4jrpkEBYVosUsyDC9rehtyz3QZzT1tWIRwRGdSbNdSd6rS5G38jTOIeZ3UzcPaCbatRXHvFUt
0eRojkoaLgTKGvaRNLbpYR6tlBQlzDYMofZjvibalTTqxplfZa7bdNuK+V6mssKT2/r7abb9Q0F2
102SkYMyhHA+s0ISYGPmWD4cYtTykby/Vlji1iWGkOJgUR1EDXZIXXowdQlX1CCJrEbbAk7pW+kX
1wF26Olq3IpQYc3yB21bgzJAKFvc5obGXg4h5pAk1gRyehjWkRaRfORFxi5PeOIdiwQ6b5jCjT+G
4rKi85esslE7F93kXRn1rI7Ka/C5CdsHdlA7TfEuovoK+4F74U/o3gmcH0lky9GNIdKJs0vZzsZB
Mm2pgyR2mlM+h9Zzn7qkyrv2iDzXHPP2FKso84LUSPV3iZ2IdBx0SdNaT/XhMNe1HxBB1+x6I7ef
x7xPEhpBSXohiAF8K6zU0S+NVgxM4IzSiOxnDEE66KiMhHgdzB1UUViGWze2h69ValRBl49LXSDr
W3w3+RqxflltMOknJ43oaLIWFBMwHr8iPqCfby6IK6gEClsah6uxshNcil7YBinW52tlhsl+Jlvg
qylBhweNVNlyb/TVR4mUphb7ELoKmCVteQH62mZxlt03LwlHyaxkQYbrWcuGg/pXfeccTR6V0sKz
ZOrAO5BRJrihLsN1ZANRB3RZBHUs7esZD/pZq6Tk60LF3fZZkuEzZBJExCiBQWvhTPIrSX1Mt2LE
Fjh/2Z2RRdfHv4qvOjGBKhuq/Sah+ABftmO+H1lGdJMmpcwNZahzN2U1ZdlSMOJuH0S2hr9PVKDr
lBc59u+90FtoxdXIYtyksEkLaWK4je2Wzd0vKu1cRn7/mJhWdB0VVBql7ciraP74Kfz6i6UtbIOw
rpdFeS7U9w6AEChvl/KErEbjhmWw/GZJh1OwFtHtaCkTjw4ZQoRENvw4i/F8Fxta/0g8EffOqDWv
DPSiUbuocNRJH1K+PznP62gxhVUUW8/oTAHUqqX8xT307Hbk4JotX4HGDsKrYlLfMRoku2kOCQ1P
Ex8m7gjWgvxuoioraeXQs/z6D2oH43PfeDlDoElFVYymHNLecnb7YeTRVxa5EWjx9iKh2g6w/djX
rtOZoBuBPihBERb7fBvC+aYbN0LqnLY2Dt+ueonCkoehtOpjaw3qVI6y/tL3QlyDY5keRqrcP3RH
furTLT/s4n9izo4i6ieEGR2TzB00qyUX1dJXQ1s6d0rycBPsF19rPXea5Z+bagw8ZVA6UPqzNxxJ
JaheU0mt6kLBuPz9MezjmPf3YyC8THxKyw+FKPyzGCzCr0f0b9Tui8KqrQCdwGJG6+uLeSQltmn6
eM1yOG8UzR2iGnuqlpRIkJ0bL68GKqtzOoqFtwyUAxRu9Y0EaPfWcyJchh0EpFAjHIzoPPuPiqhf
nR//uvsumoyfNIANPNEqirRuH2lmfQxp3y9HIbcM6rRuQLIsRzsLjO/AS/nSKljp5VjyovWd/cfD
rPHzD4O5xlt0r6BOluHx3x9EG869zEnh2084QAPlJjLd1IWvtpUiU0ImKLP92HK/D6Ya9pBzoq1m
mK+YNJ4AdFgMmymXNHuM1j3K/MuhMcXzIHHXJ7OVnXS9sF5MtJ4TVjLif08Y2b1D6BjZGrQ+oJeJ
F7pgKdlHPsQlHcD2ppkK6tWcBAEKyHlbTpY6oV8ZiRJHv01cUv9oQrA6D1Hj3Gm2q74XXqRD1iuF
0FZWyxoLGo+6d6yWxGsWsDisqNk5LHMuiTL+0CyWp7UBSoPRdanVp3Kub0t026wpeG3XAkjPF7+g
rSr0hKa0lcmNOYXyKkNic5H2NTWoQcsBsMrwGM1ahMvCNvOXxuoz59jlsztc1CEh0k9jQgaeNrXd
tLGjLNaDnnxrciotK+3hFkD30lqx5guV5iOxwsaqrYmsO7jk60aHjJJmTTYm/yOkoCeGumVYE4QJ
gk/S5qm4T0w4WyzE1iTZjanpGz1Oy3UYxnzjqPSrDfn2nEhg/fHkTzBwNEWRz3Fax9XIQaT1RPuk
wx8IMJrbQWtrIDIKX6LZbTi4ebGQX1XaE3WRdMmuH6iuyCvh7Zg7DhRx6fSPXZK/uA3nx3ky5LM3
5layblQycKjk2vmLn/k4z0sP2o61M+Zu62CwcdxmFlkfIXrOMvDsLj90tle9TsQqvgplUBuauUlq
LWkMW6vzmhtOot6FqnUIDiOHficv2ycCUNunCUv7QZ9YGbul/QCpnWSFohvGQMz5RIxCPvZbY46K
AzgWTi2lu9B9E/e2sJr+UTd6c2OWZvVqt02yw4CnTtLg9LxuypkdoKuM9slMaSiRJiyvOjfBjx0K
VrYuLL215XWcjEIhcNVW9sw70uo9YLvJ4Dc7fa7fqnLiqhRzvgJQRBp6IuY9c/T6WMuarhwgd6hi
/rKFxgVLt61cGkCFWX9BCu0RTECbBWKYfxEZsjkmyi0vnIgLx8xR7Yiqs8HGl8Mjo1CO9yN4ZG/p
ADGplFcFCX17N+GYzFBy/u7xls6bxJvlc+YUN8Pkyq9d33Hc1u3o2igFTIsxZkLNWCIotaVwXn7q
Sfg0sTwEZE1QMfe7UNaYH4zlVZ2WvYYg13EtaZa82PUEd7ApUjz9zOw2/ZDQGVkOr8mkc4AnZLy+
JWSEO1OllCIfezGxuiQx0OtRpwxVGeGgzUhfx8KnTmOVb5e76jRHUJ6mge7ax2MILnTJPClBkE29
pi5FRMfDalV9+9HxKS0eH7xooP1Byazg6uQH6DEJWGUKqpw550UfOgg0lvaAFmlcBmTZbkDDkUu/
NPLmBJRWJmkIjXH8vfFmdTnzupXBpCKKkXFh+HkR3StdTtm5lkigVhTA/sJcs1GywkyqezAzAG64
xRHk/sMEWmzF3N6kiUNgNCQlYi7M0CGyJsp0O5C9Vm38lEcQmpUxbkqgccSOFnDoMjhaFDx6Q+OL
oSozHzqCUHzqL7NFlM3K7sb6DWaquYE+ox5K+Ber0Gzyg7Y0V3C0saxxog+PH50aHM06kaAw3YJy
TviXCpNmTz2zxFkGH//Rv/nYsKeM3m1ZxeQo6Nq7rs9Luexq3L68oFiqWwRWfz2aCa1LKWgNlZUR
nskUKS9kZWZrLCrehde19ZeKHF9U4hE9NeS75cWIpeR6EJy0gkjvWNw1s/2GZ616gWNNZode+xej
yzpbjTGXMLbr5k0HJoi3PyMto+X4tGkdyvMu5Z1enue6WZZhjEvtKW9zOpJ+4lLzZg1/nQ1dnRLk
NPfx0vWmRlp2AQ5oL4bHIyHmvv3W12H1GhthdO32krZRszw/EExAktCHzB2+Trh0vz7KW8+nQwry
JTsX40AXSbBNOsjB7j/2BqOjBdx7UXztsuTTd6KJSlaGuHYjzWarGH3vovYpiQikN+/HRg2BXwA7
cyoqYcFxOIid1LiXDpCipOdG+jSIDyrXywtgk+WFbVLEFss9iCkRnltEj3JLaBLF+WiwmoloeFQj
ZTLhp96FXuXmvVaULLasY19AVMlnLDThkf6FE3y0BIeOpqUH5+kYlfG4TidKkJbVRAYcc7Jt5E08
IdVEodRx2Cl4sYFLWHRBq5yXQulD9ZKbGg3qkZ6xlYQcFToKZwv669qkubxhs+fh+VhmJ5erQecI
jH4loidO9UqulFks5wni4I9TY003DU2bB+lStWvzSMtiaAcups7yFg+8R5lvsWs5g+SMZ/GsaXp4
nkb6ZWY+FQmR2HZ9hJ9PE3FZKjFskc2SWdk1OE8IoE5i0/UC8mfVPvsDybt0p+eG7jSmDHWJdQOn
Ue32724ZTruOH31VUmxaQeJzCJF5Jb/CjKLkqNs5P6QlL1kik/ga0t/LMNhctdnVrAOpQLwqQ8Y1
6MiJIuJ9rL9QlaRi1U8KrA3IEJ+6pbeTqxEyHSHPBB48VlVINatI/Rp6brjy8M9kJi31j19+vJiq
SNliNKNv3uyRPVWyqRzKuZtuwFOqbRGnya4itXljJVS4kWuzyDBrjK4xVSGxmO1kvpTOzIlsdBWk
2Ox7L+bK2cQtB9iPRrHbglABdXkelypATTVHMmJn+x2NBL7xeHDzFMCEJ57nJoohd1BYdzRUNr3t
8mFkwnjHLiRT/KPo/49Glf/GEPLfm2b+/zSqxE5o/nA++nlUmZTlOxG/r3+bVf71t/45q/QYSHrL
eRP77BL/+MOs0nc/8k2ZFiK/R0Xq8Fn/ws37/2CSx0kLdjW2A9vlfPCvVFSLCaePR2ahhONpgq/w
r2HtzV8HNea8TJMZ8/7z1z/ODpHbf9IkwxVgdogpahGGLRbKT4M9iw20QJ6pn0pdq+K6pxJxtDWV
VEjn2JjkJoNIX62UNcCTnZAc03ymlwlQJadmKuakXDE9aC95uYRPIDiQzKdpzoV4NIh/ydZja3yl
Zo4eiondPokc+2mgcLuk3drdzMgiwm1Spcj9K6zVl9HIbwaDM/lyp6UxVjrip0+wAeY9aXy3edNZ
XwmhDmk7MFOgO+6Y3cWQ0px9sLKwdy9aGHvU+7kz9lQHhbWgePHRlmY7QRmq9BXn++2saKnMWavW
VqNbZPFZ/TMOiJHGZ88U7zKzEvYv0pBcuc24t3d06wsnsEwy2xChhMmDESsAUzEVXtAk6eAcmDpT
W3F4vXNEbx5at4t35pRCfSXRCU7rMoWsE+xag2nuUjO5VyyNN07qhumeP2Jd0hELC4YuLPAdvgTy
j8lF2XSG9jplgJI9PS1GamlXC2Yawxtc4D6BU6x26zl2a3szEzR1NvTcvhx8e9oYXe8ah9736+rU
zX74OBeeeyddO7xvOmV6B4IsLW2dttLO2bpFWwdAz9IvA2sPwnLTDYh7d7kGcljVUICOjl/lp066
XMu+gJ/FDhMySFNqPFHPRl6gRTLeuIkzn+syEom+C0GL7jODLnTXINYyuxFh0ziXa9dTQwxJp063
ngrDvagK84ucLarxudXmez93c7HqIsJe9kLTvfwxabAWPDBuQRaw6QkXmrQNYB2/bXdmnyq9PVBi
lMAM0txOjNeoZYHkzkHNsxEqb4pWBCYF4xWszHEz6SHkOb80Dskww7wKnQ29VjK1smpMg8Smuyqq
uqAc8DsEQHRWVguNAD6UbTKEgBdFp5I5UKm599lEF9Y2D1HfXNoL028eifhOqitRzzXKbNBzE4Rw
Nyu3pZO1D4TH305IEVYNH7ON5gnO9KCeDX0ELesm4TYc1J0OmgsYMYpfunjpRV1o+kHaItt2YW0e
fURCq6w12k2rodUtxJSAe8yJevcq+qu5mg96zatpOrn5ACj1pew8phtG5K7g+moBsejDtirdrjsi
lEgPbTJ+baomPzbArU+14/breS4AWdAlgLQatEL2WzFLro/G6KTQyiCqNV8jbCqNAT/G7zabGsdc
BgZhJdF/Ex7ui4Z2M1oQGhm9ii7gUaEvZnC94/Ry1yUaeNUqMVaDaYeBaFLjhp8+PaW20ppVOHXy
ANq/f6eaUGsPxBspUfG4BxBJAqe04BzOCAHq+lCO9l1t5WfQ1BezERLG1+sLy/o+ceC66a1/dKPx
3PqUJ3NhruncbyI6zyDP4sAbxENb1ztPTZcpIyC6Cf20bWQOJjecEXeF4tEh220BfLVro8jfc8Fx
wCxHIMMABe8SDf1ubRiB31Ee0bRiEUy8SyFhW6YFDCG6P8YKTbS4BWhbboqpKQPXH0aeLYmckPvh
7My2aAONbPq91+Rvs4ssiWmJfwRMCeSiIVEAqEN6FftdytaPUIq3wriN4vp2AOCmeXypuSqvJk+k
r/mymmV96EpSXFvtJKUpzolZO8dKdnHADWu2EhXys1vHX6C+MwExp+9xVxj7yG2BsSR1DipwcYto
oX/sVWJtWpb12w604Yqesn/IUvccOs3tOHT6lmXCO1WpNroBsNnuiXWlX5uDGw4raXXpVWr2Q1B3
WbfTuVFbvar7Kzuy47M1Tf5lM+nnudE6aL0AHCMTwLzfk1lXbOF7gU9OpYvPvT23QBS5Qks7UU+3
tPstfrxKvMYioTUUszvUkDgyA3BD2t3npDhuzWIO78ZsvJRa3QQT1MQHV0sfbBpeq1wbXtvZ/+JE
zJyY9/Ic95K5e87Uyxy3lPWHykl3vpmGXMVaXJlGVO9Gr3krgc5t7GZu9whz7yW2dR7gjM5VEefD
ya5H/So2rHPvy4u8jR+dDGylSTNUR969YqXdOJr/IvyxDSxhB9mylkrNu/Faa9cm6XSeuHVgiQf8
aSyj3ksWRsaXHHTVurFcXjVNEBPpDpeuGjYwKY9AM7qtPdTmqWG0uaoHCdoaxUAcZCr3duTozYe4
6vadhB+YhNmOijgJIh+rZMLcis0sD+bQJ+JrpN0Ad7QXb/BPu+XgqnlXatbFbVwshza3qS+ZCmmB
GgfI2Kkdf8U/L4LR7C+mpGZPGPMHQwz7krmeP8xsrKnvb8ymu4Pjf0W4cPE2TCUMEfUldbN8M/B9
CAetsgAxbnIaFO0pgr62gj6xGXBcnK8mjtD028Jarvs5Nk52YkdbpVlq1faR9RxWvSR+wYAAqjUd
lDovY2UaCqu8ibSBRLmqoa3CKTiQ6EuIVIEyaxiG3Ja97C9M+h9BYpokZfc64xFLe4i1cdmeaapW
jr/SPPtq1LGRaKRNXuuRHKa1ULlg/KfmtD+XqeYd/Dabj9NgPYhJl18xQgFMDQtg9luo2xwjrdzA
GSdERYeKfdbcDJ3/VmjDjRG7ZPyJsTu3dnkzlpoW1BmcPwW6j7Tzp7axmi0kuerIKP7Ja9GaTwmE
b83oNgZfb23SN31heRX7kbS/13Q2ms2IJv4Aw8fcpNUQ7xyOXCsPDmpQZIIv2w7PfoThotQ97RK+
YPZIRO+4QjHufXcwC697W5orO7by18pz1Z07as4q671nK7NlgI7GfeRomKy10NED043Te5pI+moa
9UWhiwLWsggunsTyEnHD0hUjUA6wHk2B1OfHi5q22BTpN9lkX5WuuWffL4cnqx3ggPbxFYc1m+BG
tmw3lQZN0AQDZTDLRqyk3uQnAuoqDvW9oEYoo0vDzPddFmYBzWgOQL1fnT36d7SWvbi/RW/g7WfX
qZ+02d+DeZzuB1J9t9DEAW37zDYvUNt8qzPvjdU5J23a8deEEvQPSWqcnNLyd9InsdQetWRDgCsb
BAr8NVptugQklZSBVqXmVclxPICRUF+kRguitmvVRSFGfz9WxsQksX7LIzAkJAokzNnkYNyxQLbT
xuotmO5ON8b5TpRRuxWFyNi8Wq18rgmIOtF5s7c5teDjkkmq6Dbm3hLLqCzY7pbxtcxt5yucV+bp
84JFD2OSSY2cgqHnmpsgIDhvMuYj2fno9rNGQ4NMRsu8DjmoWLy3ZYMCjZ7tuqDyCGKkdVGMK8Cg
F3lq+tHdZsUQ3YG37RrjkkIrKGh3Nv58cMzxWxU6zq41gOAKH6ZyJ5E90NU4hCVc2Hmy/RUb5Y47
d7RTAUw5IdIur6qUrmb/MnSCLFfgOpCBQwsAK1GtTVizB2YVurqStkQou5X0jHxvdRBO4iYlx5Lo
lbCxrtI4tR4SAfItl453SuKiOqUdp+XM9e/UHG/zAagoUmyx042vfR5TNKW0bNIifDCipljltbkO
NWGt6QFisrQbcjnT8Ng4qty4NdaHkmevYBK9QrhsBJVWyiARw9ojcoMlhSYGEL+BgQFaiDmLX0Yf
FBJF/pZ8FQ2+tHwgELLaQOCRdJ2LE2wstcZqX6w5rhAB22kMniJXsi/m1aGqxNnHxL5j3vqWl/0D
GmHEXA7hFAVnFbOz6RSMJaNx2a2lUEBIpd1cag1xMc2smY9IX0CL5kXxMHVwVOFVst0pKIWpAWjY
qgCRgdGnCZRWgGBJcyG+etoiTvKDpAqTb1ljrAl5APKOUHIz5c5K6Tg2nckLH1wjvyA4V1w1gizv
vi6/UwDTBorbjZHOVRBrmcktHa4nhqk4JfrioREpfE+itrfktfsbgb2MwtsjoEdL80sEZotlLiu2
aHjrK8cLv+ptg/EPcNcuHrP/y96ZLLmNZGv6VfoFkOaOGVuAMxmMQaEYtIGFQhLmyTHj6e8HZVZV
SirLtLK2u+i22itIEQQd5/zjdN/MDo3TrS2DOXeYfCTVk6JOr+U091e0XUFREYW8tIpCcFPMVzpg
Txo5HMQBVAbik2HwHc8ZL67hfKnYOVBkvOru8hbV9t6RbX9h1Z25GNluzJdj6GbDdtG0fR5/09yG
wAm7FRfZpvWhydQdyWCIXmKOyLhxA+A3satrVtxBV8YefeNeryzpG2l6hsblIZqKk8jcj2AxuBWS
5W1y+vewjz5XVcb9Uxn3fXfjVOHHaliI25/K6JOmQQb1oIzAXUsQGc5l8dwXt6b22POqfcYD0kfi
hdAPEJG8TyEvplnfp+gYAq1NRdD1xKfTyxIJ2oqrkRFNu0N/MLh+VkwLj4U05OPyNGh8odXxDtNi
e1TcwZ9mFX81EJ6QajvOfmzorfJHE1URqG/xmlcpntkkkQW5EDqGtKkycoa8ipprtJzl/djpHWE6
U7O2imf7NNEiFdQ6RFhQZTR766NM0BEOdHpbdfNx7N38OMDbHZmss6NHCP3e9EpzV89LdB5Fb+8o
B3ucFQoTHE23ntund2WiyW9W0vbnJU7sE7IpddDzOTv1CHV2VKOoR7OkwtZV+ht7fHqTlSZLfiRu
6TIdQC+r6GJMdPH2CMVvcLiip1kwdhsVHGtKUPJuQJW56zwH6BvCMDTKcj+UhrmJJtRPxVoEm7Td
GiKLwK80CHs0yfSx69TY6nEe3trU1+OTmD+jXvNA9B2Qz5wrxmBL9wp2QJXOR4zS2PHH4SqLitGi
jR2ex94nVN301bmOsUmLePApliwZhdSyGTNevvXojOa3ExEOzO1aIDfSYRjxJgQVMu9djOruyOx4
dIoyDfK8GHarz2LLiU7QdWGV2xyCNcX/zELlPvSpZu5Zh0FdjCl9HTKP2OLQFNkNj2ueRCMbw3Vu
vTM2MNevMalvdJp3KBUoAm1gBamk3lDU3go4vDw5tBkp30qR3o/uQJy7rOlObWV8axYkhh6t4Ot+
oS/JVXK6bynmKe5SxddYZZBUXoY8OM/HQBs16dtV0m2yxtXOo5neJTqVJVlV3ES281S5Xrtnxm4w
TnL7t9O0K6XYk1A4kCFssc9gwV5VObyU2+t+knRfl6q+t6vuZq7pRFBzuFmgy0Ea1ph4owwKEHl/
7GI+Hpg/SH8g4olT2RLhAesToW9ZbTG4zKeRX2rQr0od0XeckZZUaAqHz4OTfkZ2QepIcwf7OR2T
dtY3rJFnjugnPEwlordpy7rFnSypauqGljZjmYjrInt9704jUMrCgxew/qhq+TCn2tFN++0y2FmA
IKf0WHaW8rkxNaCTcRzdnZ7LR87OB52iIz7R0G2z7yUL7hhEipWw0wReFkgeUIGNDJPxFCOAIEe7
/Fx2lXefRhpfpGvtG8DujT0Zy0dXmndEQSFPraUOjSd2hDs5vklaOf6rCv2FDQeIjN5JH4sw/urK
5tou+jlz7TdD6rQ5vXWy2Ped+02tXIJwE5rLCeCmPcTbNGkZyLRON0szfKs7ogtyLfsUN1q8bWiG
DtbS+EwnXz5fXPCSJfWiTVmCB8RyYXShfD6t0jsVc0AHba/sKaixhNzCgegnjbm+pniVRKtxYDEf
mlnxj3iS1zRs+56om23ZTqXaxJ0Dum+fa8SZMAcBxWwFw1iW9zuQnIgAtZ7g9UU6DU/ouekv+JLJ
kkVH6fkYxNQxyZvwzuVU6/yqlcqiYYh2EpcSq8XuHjU6q9td4bag/0rLRhUYMgZus9kTZo4PvU92
qenJBkKda2SFNbgDzKm49LihPrcZnV4dEn+vBbX438Hs/59C40kA+Ws0vgUjV8mPYPz3P/oXGE+7
tUcCDFE5Ot6gP1xDnvUbYjAcke6fK1/Fbzb7IJ4T5ELYhdY3/wODN+zfSOLRBZ5q7BMGMU7/CQZP
dOCP3hqsdmTSEB3HRE41PJ3nP6qBFHmWTd9EMVU+gimTknt76HxKGKjBq21zeBVR4Vw1y6oeEsIN
rytq7jduIeDOvD7dSmftUKOqZ94qfcpuY7dLM9/WShA5R+0nLzFOXdlLoMYE9bPlTi7F7kigeAhk
zPo0f8XnIR+ri4igC/xKzy8Ur2d3TmW4+0J48T50QoeKvpzZPSo0NF9IbvZLEqsj9IB907frUUtU
qxYY/Qx4XYzIZOZct5+TnrqLwCn0NJgccqcNpIJUXqzjA7LlByIIaHtPcFUf+7VtaqnewAdIac0M
6mnBWTumyDHajnACuyyc7NsxnNwIv4tHNMIqMjqudfeHTOna+1ip5ptTJ96tkZbusaKt5Gs06WGD
NKWWdwklDSuFqh7M1hxPaeYIKiuydMb2k+pfU1GxqlopyvAcBTOinci+RqKMzlRLaO+lTeypL6HY
r9rSlMc5aV4Gb2pQtOn2Povd4WNcd90Hz+sQJmAjUp8xIUQvHA2ZBxTM4EkFX9qDaXmL37vlkZXX
AUgXiSKYxcscxnep3pp5GvtAN8dn/LI8Wvoy/5xTwnjwlqTbSVJj3hfR55dEqFttiaxTprr6pMgn
P2NowcdrORQDYVbRN/RLsjKIudcVX2qUvbD+gqxxlXpeDb/3Tm+N/DxLGtNUVdh80MnjSSvD/iIT
S0NSK+L91IT5Y1Wa8XPWJTEpNGVNWO6Mv2aL+4kuKC20qC2J9TVsEzVkBnZt9je9SQYusgxhZNR2
DeEuXtCPUB8o2mBsy3iT04sZ+ZY3jd8SkELmx8koSZrJW1I90ri8S2xr8k12gkukqmWD0KenIsEt
bmqaeS46XNQcZMUIQAXAxsPKquroKXQW3fa9PjI/N9NoQovWFsN/zjpU1fj3cZNHzobJj2HMLeV1
KSzvPgpnCgxox0NHzYY/DxtbWbQNeMM7wqXsiNGIMo0U9H4ztD2GlTKezsTHU1uRel350avS8AV7
SqSdgOibdOuVjvwCINj2fozx4mGAUA+3w5zJ187LQya7sunvZV82n9Qs9ICWQfmWgfowt87dvFro
cveABI5MIOV65GTpc4vc15josO0QIPh9KI0nYxDxuRGx+Zmpn4AWaXLTBrRGEagYle6nFLvjDa03
szhOHhk9C3AlIB6s0yqdyYeckoy2wrZRFm9WFHsf4QA+a2KsN3atjBvZ2/NXq1ZwXa2UVbkN3bB8
SSPmDAoscIXxZZXqtXPY83wIrJoQ9KrDVDRAvnXEVV5Wh8GGAeBetjgzCVvm98yjmAAusmS2bl4v
AXOz7S/DmmJo1snGBArfLoTBnWi7c06WaJ1gMWLwTfp7033V9xxrYCL0KXhEsQ3Iix50dB77KhHZ
tNG8LjS3pqPEq07mBbQYJ+qgixoHR1kk6d7p6vwYzdhnQMXWfsfK6B6Um5hcWKdIn5G9N/hiJJA3
J1rYH8MIMTqSjLH+NDj0S0JJEa1An10UIpaa21uzVdp7ZTmg/rRDDXdzM3MbRB64TErQqoIMMQfi
96j6s8d5/Nrk8fg6m6W8MdokLLbdSDUfiqGZ0iEvNJrbePbCbIMyhDqieCS1SddGPZCi/hBlbb3B
7zOC+CoiIPKs2dilczIp89sMJKzce0jMN0OUhMc049ispNnsJ1E8RqXV73Fohv6qyAHAUAnRUlo2
l7AXg71txLR8WYyBWKlB4hmpjL4AuI4HHcWEm95O6IuG/kzMrk3Gl6nGOnlGgsmSMztmmYkXd84A
vEFrDNl1SKPnNr0Np5C2Iy+1b2U6hrtF5urBxuH2YEsnuuNYnPaonJfjEI1PDKvlQ4OU66GXbaj7
IknDpxHRFQp22D+fFjLGWlwMT25pr+sAMQQPblKXd6KfijsCJJodqnPkMElmXr0IVoVFGywUoo1j
m0deMBVzcu11rweVdJqUqbcorimFji+9nZFS1OZsYmvrLz91D+SJpCv70kj++/B0+g0VbyGr3NKF
H0xX2Ud6dEYqUUAO/HhgRDYWbb4ttainAlFrKup/5vDq4R/4APXkHCM++DsI/XKk5NDa41xCtxc2
y6eMwA4CDRta3yOZz8yMVAHBWZDn3uGPygCBhk2fyOVMngAdOAnxh8WY3jV5r3yr0Y3bsILB5ZDN
kI4s4Upf6LArVUT73WJiHnP76i5aHHy7XM9HVU3yghCK+gRTc/bIn7XbDCchW60+wrF7S/wl7NBg
JRMrmq+aqeZ9ELmdZuipez1T496bPe84yL59UmGFrFFaw4Hfkz3DDleUnNUOhEI7IgTyieAXG1j8
mJXW8Jr70RAFXGpqYKIjhADrRIJaq8nNW9bN8GZxvOnY8mDES4sTH53Pu6gS7122hk7ZD+U4L5gu
409iDDNsdlq9L41YQww0cNRw+8U8pM3csAIcb84uGdLsDkpk/ISuadxkREy96lVCXeBMj2AXr4cm
aTJ6sl8Ip162Sul69aGcvZdEp0xtO1CZVZ+btullIEpXj2EYRu810cLsg8Xk3tzZqqVmnN7zBp7E
tjPMIalsxIVc44TnmCdL0WBiQjK2Evdc+Upf5g+qiTbk8yJ4NGLb2dWe7QRxSYFxkEbj/SJ1yNBO
UY2E+EuLX6zasJI33eYnHuBWFtZWjVDc4PM4aRf7RsppGiA8oywR/YlbVlfQQ0NpayShhcsrs+/0
DH9bvqfDpD95iAMeZRPVp6ZJHpvSmbfI+Yuj07QEbvZDQRfy9GDnyysHIH2t8Vva2a9OP/afjapl
gjBx9vmt1b86Hm3ntuPmd1h/t9T9aBe+HMo5FfLpMuuab8ZiDaXf1c3a7gksn4BFJ/lBVXN3b1hj
Ngdg+uBTtYKdeHTtXm0Lsv7u44V5ByJqtArtf2c5+v9Q0ETK9l+uUFVJJtNPcqbvf/PHBkUW6m9i
daQQoyyE9CzURH8sUaxKxDIAWxk2aXF0VLAv/UvOJAR5CELHNWJhGvmTnMn8zbDxsmGHYP8hNUr+
J6sUVWg/rVKWTfz2Gv5nkMFN8utPmSI1EBOW4BnZIlAtQ4pWgOSNMdpqq7Gz+eCQp0KPZRah1uNJ
WN9gd9eCnFiOL20Ike47+BMQYIq4mbCfNsBFFQFi74vSkZGUiUvjdVHPlwqAOH9OFrO5VO0ivqRG
NGFi6qm/8QUB/KuzmhN1T11X9RGphYMkqPGG4QSno8YbVdvllsxuRBEzkCYyGhsjn/TMQPZh5wPa
XUSPQYoAAxc3Y1oudJfN6tPAJM8pHQNeDRP9wTOBV19pNgLH+J6Z47lhjL17LEHHTDtObgitGo99
3jsHTfXqOFRFCgqRlNP90Gh7Pe31TaV7uEomwn81OpSDIqLp058hOZ8ni+MArgoCdp4usScTdViZ
RilBKWXYbfoqT2FKHENZPGLL1dgBiNYGC8fjAjSOFx2D4NKzeumJdcKP1N7hZU3t8ygd650rgv68
9dJQPZLnuxw7ZdKgfnZUNGVb8o/82hzx2O2VW8dYYSd9vEHIiZEyX2FXlvNyB09eDKQjmHHcGQey
eimFxiSc1UPvnBdQdkirQDK96tMWw2Kf8ognQQg7OA2vaAYGuqTJorVpUGGldLNj5GqOU6O7tPDU
GLp8aFsqsWF4tOkLU32dfvMg+76R8aOPxlUviQSUHxyosx0HvlPhbWVVfqkxUTLuFhSh4TGl9RjW
mQulspDsorxPjwnwt0FZTHbPYK22ImF6pJltvG1JwWf4SVJuS/D/zVxnBH7pkki5NKswxoplhzMx
22cEN8iknh46uzdxrGi5vkk8FZdUf3bRyXUZywPT4GoHOl2lB1EKgMOclKcj0WFqx/navlV6nb/r
XSONnZch7eZpDwDXuaELS4XmHalN60k8bzDFphHlp5QZWh7Msv8Up+bQBUtlWndrmq/FElZHBFGa
4hylZrFDr6ftB4PWUIe3u8kpDNnLRU73JQ74le5hqjRl6ICUuWPvZ7rIzqvUArRUbyFMMrs8Drgk
rkkXpgxEXW5ebDddTkxhwJ344DdZz5OJTsedK9AO9Hl0tWOQiU1v2hfhOO1LPGXhJ2YCb1eh7Ger
NMxtRi3tqZdO/TFtlyv+but+vbNvQ9mKDYgA2rBG3iwYaH0e2h2139TMMWiyQ5tGLb5V5DTfVlYW
vUR1spxVYxJpOmT5oc3BJefEjvZpOmT7MGkJdW3q9os+EuBa28r7EJkaYWuGq18w9z0turgtjRTl
HZz6JVsG68J8yNadtuOz1SDC91MaJVFYGPorIQQoivp5qSJC/oXxYONf2sqyNb5pjgsD2nE1dtlC
s3Hf5e823hSkieS8bbR+bjw/G2zzQ22MUwx5P1TvpjtHj/CzlPxVyPU/QzjiO0BRx2vU2jF3cz0w
aK328VTkx1GgRcgmVHFumqYESKTTzigj9zBZRNeOuMxcn1SPdNdZEQXWTt8lZ+nF/SOifMBfrs9j
S2QMtzU8vT4TXwFUZGWhd9CQLtNvjvT75CoNWw7OPPcLxanxnZe7yWEIq/ILAJe3yQWjj18XBPBs
58rEGi4ktrb0oSuUe0SgOm0y7u4PEs9u4ctx1hF3GGEwdsDdApxinixEcI7TJNc0ZyipemF8ojyX
NLu4R/M6SjPdTIThv1ru6G0MWS8PFehZwDo5PsN74qA10upGz2uQjsGZ3rE9I8XRje5bBJcWZASp
0MYbt/vJ1I0XHc3Z7SKBowZ8cHczfX07mSN71eFOziTSig+OVEsWtA0VG7uqaqMtHX/izSV7bmNS
LvSAZaLqUN3EqFTTXvMpgI2+QaiIQzmUzqvBRqBRr6JYdDlygribB9vHAzFuyoqT3x2BPRx3sG/0
ZokCfpHGzoyk/jFqvPrsjlZ8qjxVM7zBqXSNYBGcvXj+Srls94HE4CYNGj0k0kTMOVuOXKs6p8b2
JabT46LmuQ9MvflKiI2xlVPlscXq1Q3KrTTAyqQuS1mN9zldzgSVeTcNar/ER+EWh7gUtOwmFrLZ
QC2ln/J2wMZBbOSNU7soIEfZoncgkeXBxPV+GNxuOlZTmJjgluZahpuIWzXU2XPhVc1z5JbqDsYt
xHsRJud+oh4yHt3lo1S0QBN+n+7plZ+3IeFF2IHKNt6YfNoqYK0T3bHMFxqiI6f/aBI4NfvUw5cb
LYGRsy0Ty42IxV3TOjBJDvjGqaQFsIPEG+ezBXaYBYnC6uASa8x17MYXc4I6swa0fWjZELoiT1tO
MpH2u87ra0EVlsld1LEP2anwnufFQlBmLjzoXdKjVsdam+zsJLMv+ELrR4JMUKRqloINikKACsqW
p0vf0EHa1lgYf4+T+q/a/++CyXTX/svh+Pr1s3prsx+n49//6I/pGB7BkISHo/VnDmXQ5fX+MR2v
g7PFzEwXw++q/X8OxwZkAi5v14aDcFyaQ/7JM5jiPxmG0ZH+NAy7psWsaVLaxVBu8R/7kVfIjV4D
gqDJ3CgWb4jB1NluuYsMUrrm8jI4iTnXBSpowAsOQHAMEg7GR2sFN9oV5sgLF8Sj5L9/o1YYRF8B
kek7NtKtMIn+HTHRDYWYcEn6F3MFVNR3bGVYYRavc5OrvkIv2XcUpl4BmZrE1gAlpXHtVriGXs9m
Jwa3AA8S5V23wjred4QnWcEelOPjyfyOAE0rGCRIP3misUPTYUAq7yGnsuJB6d2TvQJJOHWBlFZw
ycbmuXri1MMUGeHOWEGoJcQQrI1Gd8pqpsKJWBOsBnLa0jeMYDrJmvyxR4j55jgF9YRtRSWvudjT
XcNT/I4Kz/i5IY1nDjhQ6o0RDfrOix2mP6uJH6zJplFXmJRta6KcLioaeco37ccC8J7cDEmHK4kg
hh4Io14ey67PAiGnzxm14ygFh4xDQBuSS5OUkDe0prefknJhBGj4Dj/mWVpc3XGId1oXLydVYF3x
Y2b+TT64TpCWeM78NNSSO91r04OWR7cICdIdzgl87bEFLUvEwEGMFeNEXPYX/IoJatXCxsBajPMH
TsZ+lwES05WX6bcuCqjDrDflDWXD44UDcT7ggjbeUtOoTuj5ug8E1+YTx6CWbUu9RjSqYmwFBKz0
NwsAyK6RjrYpw7y81zphfOhms3vF7JJ/m/VWPOpDn2xsFqDborW0q0GSTQTG9MK1AqptptLjyHWL
F0Mlw07SHL8pOau3Y5kte4ZCDY+CmkDY2/ZWdnV1SaduCjzMzY2fcuNEvqd53jv6dniFRkkwC20x
yjwgoDnbmkwX92U7CFgyr+m2MyVKfiEqVBSEsKH8Mt8GfXDP5eq5w6dTX00lo6AvBTQ6hixSxiMi
6KTmTduB4fdSk71PcUDtHniE5l/TMkrvBP2c3FPRcptZaV37qRVq78iA3MIPo1ZikR1tNMdwkv25
TGyH8yuOTwl7pU/2RrpJtdx6QYEjnhXBdhfby8Q2Ntv+JnFqeJGqboZ73JfLKw5pwne1vJ7OeNKi
R/xy1q3bmADmdbQfBgcmRbQdKDm7YWYZ3YzLhZxf7snSgTRpeqyeHUYGuyUWE9Su1GDkXJuHdJqG
R9L21dGaeTj7iN3RAjEBsOXaKiyeOEZq5pocc3XUiC2wv7VNtFrc0BtajqtzHTwJ0H+r8MvcFlER
3arY1AmEsY1POfxK5vPbnp7bMHYif3L7+QMQmhEFdZnTXZXK+MB8WZz6BeSLgGJnDIOBvLNhR3iZ
uE1DA/W9ZpVZcdVQQT05smxquPsqxJnfNCEnSUIt/FJUX3Ip8Iz3djHdGItD03ySWTR4p5QMPkVD
23rbVFpUOuYaTY5GIlMg2bRs9N0EwoYq262nez0X8lm1YdkHyDFU3exyu4KzvaERzJ0Svrio6Cd9
x2QSFR7ZM7MNVTmJvhUfyBLUZ/tj5BR190BJeD9gYCj4tZ+WWsf1EnQunoF6Yw56Nn5Q6RS57wQn
hOxzsZOL0fpYDOlINKxbI+jb0ZfWpV9InatltsdmoBQPLlI3/zsH/N0csEbf/hVIdv06/p/DW1G3
pM99/UFs8Ptf/jEMON/1A5yJpviz1sDRf7MsRyf8w4Xsd7+Hl/4DJmN8WMvjKE1exwhrBbf+UByY
+m+2Z/HPsRJyLyFH+E8mg58TQ7FJ8UJsgCSQkHf9c4gLuqIpggFZDtmKExkLG5xuR09/uij/xlqI
nKL+c1LM9zfxmKksi8/5S21FVw1a7XlkIfSZ3lAa3y6b2BmcoKY9dfvXb8VY9ctbmVwWh5pYh/TX
dQ76U6xPVXAipZGxULWTdH6SJwAJOqo1ue6BeZR0B6qvNcKGLJOsgLn6m7f/5XKipcJSD1ex9gth
5Pzx7XF4uNZo680Bi+6jXjjPbtJu/voTri/xw8Vc38ICdPWY5NxfytGU0uZehLI5WHJ8nCzjCVCG
8i7qzIDXGu7Sf+bt/ptvjk7EX98OeYvLBGuiRPLEirL+6YIaUUO0FVDAwRwJPIqyQtZEJ2jFKbM4
jHN8U2Y4NlDIUdMJdmLUon4Db4TuI1OF2jA5sefpEQ85iNvsiKDcI/+kGjy0fMhbCKoH9St9vZH1
unx7vmKoPCJ0ND7r6bjnPO6+laaLXkB1Qn9CmlgH2uz1xQYOw7hiU2U9jzNj04t5epoBEC/gLmPk
G0xZLHeNVzzaFinSRHdU0ObKuA8jssSsjvAA2wITHkzE4H3URdeeKD6f4zpED9DTWgI7vRv6ZTny
QLlBOTnsjKL4Zjr5Q5WY7+CN9x1aCRBHtzjVYvoUDQhYPPI3SOThNUlLWzZZvTT7rLGSQJVyY7Xp
+BUQqjk6RDfRXaQB1AH6mToxPkxk9nXCKhF4mh2e9Mh4csgJPaVx0gVsnatXZ/jKuuw9TmWbbGaZ
ptfFa6LHzsa02LuMkd4QbZwKPprkzoEcjTzcpmKKbwAngz5Gwhi62DStSNjZFkSgm9dHU+QdeeTg
eEsqx3tsnMHdxKwnge4mzqUWaYoluJbgmuWklP3RLB3tOc4GdUvcBK/jTpP+SF8fAKpK+oMwiPFI
lOoKvlXkRGHRqJuKWD5iXsgIhTTjFikaWMuKZIF0LCVqiF7fDUkunsyKYLV5ALjV4kTvX/tE4FcM
xCwvGs3Kj0kMrlImlfRDuzA3cWPj7xkT6R0XTYUXgnfUfb2AARSqvYS4aV8pZe0eTcwQBzSH8kZO
hk2pOfcCbFmy67ty2peF8RqDfIG+JwjWU8eYDmabePcClc6egCZ1s0Raddfn80ZH9HETTcxcKDVy
sVMjIWeVbTFnJnbNdD9ZhMN4Zn8mdI68jiW27xJkOGFI4hiCDdqePBl9ItInhp21nukEO5lF2KC+
HO/Js6OMr2VvGFJtb+K0OHcta1oSD6BMPXygFo5yrxvwpIgA8sOMiv1o1W1znkksJ8cqsqrbYua5
wR0NB+NriKDvjbCZ31oNTVPOj+YyRKl27iJb3xuThwg0Z2xCe0xsXxY2zqYRDe8WZQaiTE/TDGwt
E27UOp5Pk+aGr27WUeHjRrRNhOF4nkABIQl7MAxPi/eM0qTFZTB1uilYmsKezcAimsWw8/G06LG8
rGznLkxtj6yFKmVvIJvGduI3ZF7PnkS6FnWdeKBrTxz0wSDbKLzQox59yCoBE+9wpdHUnzoTMdkQ
ZoooFpyDITkgqKjlmuWW3mhtgzgetdKmbJYvCTmSLuqbbPbdMBqOIcw8Wf3iHi/BroMdP1DynfoV
0pv9QnZCQJtH81FJzYG5pldpUzeq2qFeM97agRyNKq7tbTvtmjoyHi2r9oJSZqo8ls7Q3vVabcDP
CveYFKOB9yRm1Vjn7ThGRIwSt16uYZ51Onr7ev5YSTe/cCAtRzl5o8/8/qoqpD7kX2v+CMgU5HWI
9kvEF7CtfcwDAPEe+L0frVE4eSHLa1u4x3zQP2ZFjFMklGiKXHUylQsgCAGzCTPNvYnCjK4kL0Ve
0G6dXjffekG4VNobw23Nuu75Vs5vjyPBvk1m1gzPJrfHLnR1gKrNNlR3jS8VmzJYuOKdhZfOc5Db
/IDwI0wrGaLlz3JsBDjVYt4bS2pvjBzqTeZF2voUFhuIr+Jua5fcX3Kypy9FMSM4oCaVy1wGmXLS
JyumZ2r2EvwqjcrXDAICWVMkk9vcbfJ9vzjmhYSrsUFZsAysjK52wPZho5d23h1poPAYPL73JrRS
xNSuQyfdJPclDhwkkaS3OsOcHKiUQnpuezGN4lV1rqbeOljIlG7thN7RWIsi4k63RURWcj7HXP4h
nj5KTq6NTtATm/ecPxpEeQaWkHXua12mfzAbe2tTYvnczZn5aRrs+GqTSPrclsamQpqe+Gmt1LWX
dYenis6zDp3UASWlIhKFm4yH57cya3WYAkWGWhS2R56P43FIDc6MZqoc+4zQGpZwo+dt//tc8d8h
/2+HfGkz1PxzKvol2mMd8l8rlf0433//o3/M9/I3noY6MYymJEnyu3T4D7DPoWsA3TDZExSprIQ3
A+u/ZnzBpErlNcFEK+bHrPqPGV/83yR7/DJ+WxSIORj4mVeYwn9ueZEDLiAhouo4uGTtBVkZWbcG
qq3r90abP12afzMw/jKd8l6smHQxgYzQefmTfnloBYJYV5ZHxxgRVA6zvHLAeE8zV+BCmLT3NwP3
T3pp07VYqhAYIF40SS1xf4osUWs8Re0K3q+QGWyYIBbdJyJEXrvJNI5lF9rG1phc+Yj7Tn/86w/7
y2xswaej/keJhq5F/lwk0miinaqWc39ROEhpfmltbGYDCW1ywcIdLt5TqIu/+8j/5hITWUr5gW2s
99rP1VpdCxc7ug5peoWc7jIO1C8DckaCFhI13UVi/o/fkEUUkTs3kc3OgTTjxxUgFdoELKE8jsWw
OjsuEYSUjKOBcA3tkxEO9utfX9Zfy4Ad6/tuw/rLxUW78eMbzq0USxROw6GvJnrQejtsdYxccFKr
PZ0qgxkJ3NXNqW53kNE+NINVPpV17YwEdWRLCX/TOg9Em+i09gxWTwRBHbcXnq/TC7kEf3MXWM4v
9wEZspTX0vvGt8mP/af/b1kQ9J0WXX+wHEJtifoiyeLcRjlodlSRI4p9TI4nWcVzjlSqs8hoLaP5
gTxpXGwitu1T0rrGsZhr6y0yWmX7xINxL6F9rM7F4srrhLs1Pg2CuOotBhJ5LTAek02cWYvc9HqL
PU1TCS6YWV/cHZigvGrK0dS2d0R1rrV5esCgNt2FCY9Gf1FDZX12B4NEDVst04BhvtHTszKs6c7m
lLA3FHtl3iEVg/ZMvoUXPjRKV9xyYdoYpe+0s8bmRoC7lF+5SycscxJCd7rpKB4w76dyHi+liPME
2iyldwzZq+5/PwgULBnw3tBOd9rYTXde1iiXpPuGwP1Ur18XJYwjLeMd6+EwrMGNxnAnsHsUgUdG
Hk5Cka74nLLeXCWmB9JKgL+LIaxfDZDLB63R5KPVkd6cLIn1ZhELylw2e9MrXjDsRsiOEGa0oTU9
9KbikwJCsHdSdMQ8XybhE47QTG3+h70z23IaSdv1rfw3oF4KhaY49WxnpkmMMQknWgnZaJ7H0NX/
j5LuvYukNuw+716rKIp2YlsKRXzD+z1vT0P0Oeu5jlBLuW6NLa694qbNfq1uYz07zy61kwv8W7Wt
5ejInWZ8zV+ryYC/1Q7BdPmxViPKEVSJiVgo16ZT+5IlJcms7fBlQbpi/teOQzavDUxYo5Pygjg/
prVR593KJQbst51tRZ+iYVQ3v2I/3dDc96Ztrm3WCbI++7l8BcqFFQ8/KpN7pRt1qwi5CL6LmJUx
pYxY2aQsTD5pbr+syumxR1M0bgaoejHDmtgdTFOC50lYpvOS8zbcJAXB4tijjqro6i/fdbQVhd+w
RPqzXH976pBWwiDbRqnnbYhX6ebUhTLPr6/pArTtuTYT9o05Ohh81/eR1w2bMVRq19ctCxiFjr9x
u3SsMApMguBOkD5UzGuOPZOAk6/AOtAXl8hQpNkz3Uzz/tyR8zGa5+epNX1APWXSEw3oCA+7DCXI
AnBYtCrM2ZvHUXTeMJHSG0V0altgM3uNKw8s0dDQYL+rwslWUUkIvyqivgvurVnpz1SwxpdBGzW0
Q4Qh8eOoDWv81HL5yW+KYti3VlSMq9lkKNfwB/q4ZhrTlx0crnN7rWQQbadl3iIoAPnC7l/XESIy
KiiMufqJPENaJXcZxgMZ6kQqVk5XN++Zo66olrgw5M62k7rrltr5E1Yp9Ybky13BLhBMhEfdZYxq
ksQuGJwvnZ2iFYtkOwK2VPF0N0CIPNh+GVLUMBFhrcxyPvtNH77ULdumm8feqQAPf8aHUwWrfrY1
BgNjzg2fjLZEThMuDMy5e1Ek2+OmNfow3rC41cmma1ZslD20CNw8L7jJou2KjTDsjww5GnS/6+dC
eNBeyPbtQ42+d+CFAHdXjTmwpHQKGisS/MeKfXm6cMyxlq2giOKDa+C8gZQ13uu2qz47GMDfFgpG
ghDPz5c2+jBd5ikKbgxii3Nli+qzZnIuA7wyPk8lNf8Ey467HPDlNTHMBNu8mQdL0V88BmYb72NP
yqNfKRMEJKTzDcdoSW0o384xE7UtXyPcCZn7zsnJZtrxc1uJL3ljGJgORnbvH2XezHJci4rcTzYC
Ya1rSfmVMUzHxYw5PWWqCu6xYwkfQd1GCMjU1Yui+pZ1zbPOp2X3j8WNXKvfJD3XiXSMfd6pRHxC
HW596Y2APJqhAPOhUqP3gQw+9TbxMB4dOrjDRo41iKFIeHd4YTf+ThVW8W7qLbivs23d8sivNuXU
0pkZcoQfqMdrlP0ZFkUUo4LiTOHG/poJyesrTqzmoxNByf+q/DFuVrQ2g3I3g47KGDVPe3udtqlx
T9Oy59LlzCzOSHqetOczg2IX/jum202wYXCJPdi4KXLkoP3MRDWxSAVM+F6OYGJSMXBba6WabYw0
nc3CzsKG1nCrEeok/tmYtLo1OYXDjZG57QvIK3XvBIgckDTPLJq6Z6W0oQlwf8JLBg4XkMxNGJXi
LC3FXlq7Fnt6ghD9Nlh8GrcD19uO3BrmoRX7YN4nfCaPyhegSJs/iFIUcKtJhgpiQxXnm9BK2e+b
oTnoaGAfHJwQoBi9ff+eKo+xTvySd044TBgQ8/zpsZK8veuMpKSe5hwvG95YBrP9PGvcAqHTsk16
ZPzN1jPCZekDoY3oaRd+seqr0b4f+94kH3YwHmg6o30pZMrJISSNdU7W2sGAh/OxjR326dyJs2aj
wX0yK9U5HhGDhjG4//GxROE02b6OEiKJwDA4vjwk/3d11jQHKmvTYweZ/pojZNqKOSv0yWJMrWhR
kEEMexDQj+TabFT5eYSMBkbTGfjUcV7xXcdh5i2LhuLpxa6rrOW0cKm8UEyPwjrFosE3B89bh5Pt
nvq0RcEW147+EBil89mNBBurbpjQGqtmivFa6hOIRzgrXUdvpvjH7Lp7b8/Sb9kXPfEhKw3zVPWR
8b1rarWP+lFNKz4zUU5seOpmTYwt4DzScJLXqhNX2dQcT2GzeE40np2CTpji5YrWJXc8c+hlQ/z2
oeBRD+wKLGi4o/hEcJv6nBWXtdxGQ9RkDZ01m41JhbYCf5H52A/chKFReHCdCC0/uDI2+g/MHqLt
W8djFEb+hYKJcjmq0BBIQFthreOdTiEgiI+JT7Qc7qexc1Y0cqYLtFE6oqYNqAaEYLyB1YpcztXW
HhcZYhDPisxTajfRWQLPXsdGpLf8Q2EQ0fQpS+aKImpUX0qfnSUdIuNpMlR8MjqKvUMbcfRgIYqr
jisYyIOdgcnha83E3RT4DK9MT93Zug3WdS7fhz5bumQEeSfMUGyaWeSrhu7msYREi9ozExdo7gE1
UjaJVTI08UqkRCSdm6ffjdhGBTmUAYODJfMbXT2UG57AETpK8b1g7hLy3Ds12eORdU1g0Ncm5kqV
+c7JGV8Z6Jy74LZBRzv1ltg4+DC5PbMuHKKbpI6g8uGlYJud/TBZffGeu825XEzZiZMvpyiaomOD
RrP2c3cbquyhxx58JblU70xdhR8rw+0poVnyXA45rVtQ6wSQU73PVEadcXiUubgQ+WGxgezuO01l
5yTlwDAl3AaVMAVSeGAl/YORzP9EKs4NAXcfAnJy5BhtcizPsSrXxkAfghO4xeZjWHaQaKm/cl6x
G3ZJedfXlnF0pa4xB0ozFmkesdvEbsOKnIeFJhAgQGgfdTomMdoTau6/T6OWrOPnRhGFCGaIKSwI
ShBv0/55sBLFiVcdKnrZBP2oxC3wOqzE37/PL9kPTopCgNdySPttErefszUVRF2flF11yJgxYRjR
g/pct42Bcc0klhH4JXV53Q5//76/pP68LyoqJgXITDEGfpN1kZJnKDCn6jAlmfvcGRAm4RfjBzji
MNFsy7zQF9eN2IsRGxLl/v7df2k08u4KM0rmH1w+xCLV+mtfjJE2qifCLQ+gtkhAZr+xrihlQBB5
Lbs90hV+NauGtGSJvC2b4aHV60f4b8XuTxU7j+GQv9ytXyp2l6h8+ef/HNtfvEN//OD/rdoJC8ot
xrYKg+2fvEMp6JGSmky4vyEBWMy8CCo92LH8u5v/75qd+IdAZLcMwtCg/U968kyf/froks+g1rPp
JZvybYmnZmNucrA/KKIRGic6KrFxILLZElDm29hynsZ8GB7Q3VFT7qunLHSMozl6Z+brMyBvc7Rg
pO38vRry4jHrzRunGbi6KoOzWtqjv5l7ANmNALFua8PbJQyar2DSn6tsgBA1iceEk/ZZyfzBHbMH
aYz7oMMWqWsc5tdHonEmQLGua+LvvdnH55zruK69itCmKGsAQ6A8JsAaq9ic70plPrqilRjjjc80
EKaVkzZbbWt0Yl38vc2SdJPLUC8W42dab/sRWdOaoeXvKi0eRjFcgglqux3DHrXSB3Tvj3ai78yQ
VzWJsZqi+FlXXbkp6/mb0xGFD+IbxfKnWre7MsNdr4GUhg06BniN71IkJGcv20XOCNqQ6d6ndMie
PXMWOzMcL2aTPixXoMspIlCd/55UhYEVUpfsZAZjSOa09foQF4phHK6hHC9+MblrWvXhscnUN4YR
1V5E9iEMGWmhaXSc8WsGcdNyYUwTtE98sqLeglNJ1hfpy1jZT5FMT+GUPTd18lzOzpnQmkDHtdut
zRca7fg75LpHO+NeadkBqauAEtjpabZ7Wr1Qz8Aak+qDocL9MGo4XByGH9nAoi1OgSC7jAH4bwWY
5ZWAz5783AvCYVPPIB4XwvvyXpXNC4x6fhxb87GzUG1F853wMXAyBvOu8hgYH9Lou8x4mSPihxQv
OIubc0B+Cc4HJ75l/P6GuJLGVOdm9LYBCwNXpgQU+8kmUvZ83zjJqdTzrbHrYBU50zU3nc2ki3Fd
MLC5Ccr4GVK72sIjRSM33w1WGIMua+JzWntPOFl89Wv5TtHzxStR7DT4iNnpm0M9DVfC5kMcA0jr
GnkIc+7Rwgxepx3tsr6f73CYjLYjqjb0gUJSbWElTHPXrWorl6uqNW9FKL4pOcLihdDKNp6dhDdc
66a/2lP2PTcTJJ9UkjZ9Pl1lICI6xl21y6wS2b1rRGtBHWz9et1F4Z6Vsp/Kukh2DL6dK8f2dt3y
c8tgajQx6z5K9yn2Gn0A7jSD7ZvOlWVUX1BvqjUCAb1pjGB4L12WXTaFwVrX0EI1U9qHGvLnqS6d
4dgi3DxOg0EjjQIjXKsqZ/S40jvqb8Mpp1KwtoxMfutE+0UPjXsv/LRaBAJlXOMzTtKRbFSOKyNG
IeNz4JU0GJG0ZWQXdl3c0iK45RMx1Wa2gecSI1GDi4Izk97Y7eCcQAaOR7mrGc2Pme/XDVyfKSKo
5OCGmjU1DCCVXbJyvfqcGdFjUSKkRzd/Kw0a+9B6HMSCzjM1Q7CqBSXbAtr3NnNr9JCQm6pZubs8
zqHJ6jJ4FB3zZWHB8p8T61uJrmfV1jnIicGEImqJnfRK7hsD9FQ2WIZ1IMzNxPFLROn1+wnDNKoQ
3pNnuMx/1+MxGJrvxtjc2W56+suh8//TC1lGI2m44FLsEom9DRHiBPx3MoIytAewe7KvO7rm0zl2
6oc5EO6PaOD/yW//pcvDuykONOxETFsAkv85ICGD6AsXd5oDTNByQz/6ZGUyYsKIDf333+vXwAvJ
GBIr3sy0EJS/eafRw88zwSr9gG/Js1pEDst2nDBlswZ02pZHfmfufv+ev4ZbvKdPEw27LrX8++dv
F8pCRT5qSzynnWjrtMOVOkPGZAnUUwMb4eX7ZhkjWC0b4O/fWr7B4tsEepIiNq0e8jSK/G96WgRy
45xovzi0iIc2SZn7jxrfmGW7uINNlWJsN30bWziM6chYZzIAk28Y6UMFrb9FKOrCYr7rQwL8WToH
pXLKCYw2W/4IEpLt23cZM2ViHtxd8lC4zS53hsuUhzfTicA+TPYZZJ6xXkyM94B/qs8hPZo1AaX+
Q8bwN0sI4INpEc0KPMStNzfWymJMBC27OEQWHNKStEnNj/nc1H+4osto8JvURPFGyNc8x0cz/bZL
qEbhT/yfrFWV2Udobo9axPbWzNiEC1clm9ZPH7pQ4KM56EevM/P3eAUxfDWH3+uBfXkJVZKUAEJY
0x1OIgGeLv3VUO5ZNsMe/g6Ds5R18Fhn9KaerOkpdCy9z0ML06RYMxdkNu2lSKfbRO6LsiO2Tx3O
s9vR7co7yubfgxgcdJFmr+Chcg8F8HtQzjeflHnuWg7vSh4i7RyiqICjDGOasvp0l3oYE1n9/Ojp
Wq4si7+bsviXxmG23RPEWL9fmsuq/znF4zrSafWWhqvlvO1+4nICM8mQxWEexWs4MbGzge51V4w2
HH7/Xr+mk1hNmJxTZF0eXZM36VZj6RgUvy4OTjoATYpPefmnDfP1SXrzfQBp0UBbfv218Ue5Oe0w
Gy4OpRqqXRvDOLSD+duy02Nnp/cdFuCpZR+UYZ3HQOExUGQnYwo+tUnyFRYrMsJ8AOOaJfKAQppD
VrE7VTqHihB+n92Rsa0gTg+ZdGeKeXKkQj6391nsbge/+uh3/LHb4tpr6xhpi0PcQuaL9k7V1c5q
LJirqrb2/VR1K9OKvzsFS7CO04dhShFEhnrtuwkBqhiJfhFKFtS114PZXcrCira2nO/+cE/+5onl
XijUu+zD6IStn7fFZdhiwqu+OIiMRGGI8ngdM02ymOrxnSOuQEy4tcm0f84dylZB2zAvK/J3XcJa
DtJiSx2k343BPFLbEeWmj8ynMankxje9eRkUPeOk4UI/dMDOW8mGQqOxrvC22XiJvjH3/G2GBImp
xYdJEh2ClELniL05tks3TSAGNTCq9jIDE1KNl9Bx+1XSsD7tio2vdQfkkgaTlvigqr3lzDdVNcMf
jCr/5iHhzFj+JyTd2QXe9tdMfQxrCqnjgE2wX2wIcaaVN/JxbPpJQRX+4Y6g8/31mfQ5hdnW6An7
vzyTtS21ZBwX4qfVFkiMWqikQXIKOKmU4P7MJUty1iRIzJV0qyQhAgyzBzclAIRm6q7KAoVrnA/1
VrlMG1A071aF9oEEintj8N9lCp5NpJbGXlHKjayw5U3my5Tpu9xbDmOWWSjT52BcolRoQclsPtQ9
Cr+ptNaEq9sB31cMJJzza3o525PcxA4vVEtDw+j4iWocdlXQd0AZu+g4Ue9+TYIC3AA3Y5cy+NiP
17gjkfTTsEdRRqrnzCN+IswQa5vJXTlcrVQ81kZMcY1oTeAlERep3iy/MbADxtl+WZBVz0yP3bTb
5TFqJ+dceuPVDZcEwkkNnid6l1lNtGQGyQNqAFx5K17dGM5TnQAjR+FR3ytn+oYEYzP2XOAkix9i
pi9oxRKK25n9lETDZUTdsJalA2ouP6GuPM15XQNh5AHuuuxEUrzPA06WOBxYmDwd7tg9ZML5EjEE
c0qFc8YCayOtRq+XxGha+lQjqsA7Ju/OWWc/WdTI/3Aeu3/zeBProPamysWKeksDzOiP1Jbt5IfW
098YUrq0JufeQJoFvDvZLPHXa6pddkoAryXSe33mi6jb6bEdV8z2fSuo9wK7KQCR4YruD430aCHg
K8BgQrFVU68PmWgNErQ0x8fGjrfI8cJvtZGph6pBHjrTfdt2My2Vgr18PXugDgz2mKTTt0ESbpmN
rNauGffrKWT2C3+/cx+SGHIeRrLkhoSE2V7CAPjADsqAHowtUlLVZw9D319sh5JpmbnTNsYjbFOP
8x29qysWOCgnBDbnTqm/ue2Mw1rVXTyyg0Mau+eBQ4Qks79KdA1LNN95/z5f/1th+1OFTYKz/MtR
9EuF7Uw7K/qf9XNTZvEbSMyPH/13jc35B4eSS8zsLpMusDb/zxisD+6F4htT1LhIQWdZUJj/UsYB
1STKQOPE7iktfoyf+leVTcp/8FJBriPVj2Lbf1JpYyLkzW6tBNP3TMU6VAAFlbYlUv3LeIO3cAxg
KyWYDC4FWqGwQ93MLSt2Yw0NM33dUJkllkteBNQe6C4+bxYgKkTG0BjX1ghIdifnKU+3pVOGNeOW
pcDooWKbMVcmbfmXPKYVyuytfaygXZyRwdrHzu4pGmsL6TjwenkcYkGJfkwyquZpxjpmSpfOI0zL
z8Wi7qjMmZI2Li+LFqMQ2JJG6Hd/KIHIJ4p1WYSuy/lh+dXewkKzwaHRWH5EBnQzU+YgH62ahnrP
lBwyocqkUt+1/nQJYfTf8lhMP4xhgxRbwyWU9Zp3oVWw05dOU/onl1LJS+ubAlOVRcAjImoooliC
8soGiqJxKOjxm1k6DZVapCmWFTYHU0hxJV2lmWkR5Zel0R/kEMmP88iZUkh6pK00ad6CzxXn0GLX
AZoSBrfEXWpmIKkqCBI0yYFmwCh5SRqqO6vCLq1rDCHgM8J2c+njNrzstduQo+V41uHSFOxDPoAj
Rj7tiGXCoylDuAJBhJKoly6zna6a+NZ2ynv6qaw+ox7hu6vXjmw/mvLs2lD7i8ijI5fSw/SHQKww
R8UBIoiHoywVXKulMU47arme1HCWXvOUoypiXfMnP25oZoa0ZOHw0b/slzv82pPllrbtE5UdeDpj
FSDsmVKmXjZmC6/7PRoyvkIJEJqqLb0+7Dta8tu1k/VcF/CTi109Lqh0EDUgEbAhHqqNuiN1PFSL
DPxT47a23GX5bICpH+fvUQDqaGUOBWLMbLx0c+vsND649hoTMzzBrDZ57w02ZEbsDYjxRG5dC1qA
n1/VFqWTs9BTXBuCHU02/qY5sPiVVgufLVoWEZO902OEkJl5n25gNVhNy51VsvPk9lWEgXy2tx8y
z6MFBmySxWdYdJcDjgUmNceqe/GwxAm3ZleJczTWPIQQ4LjBJRJPQGIqpDWeEonoUwE7HCmrgne+
RczGehM8lvcl9DT7gH2aPBr4sUpwGZLPHc893eAcZix6osXuFrkLKyYQ2I5O9CnDbTEb3LthWSdo
xdCiLW1zX3ao8pweFZpo+cu62ozRBIB/gnOITGUYFCVTZCjgz4Pb6xJ+7VLrtEVSvjzsC8bic+Ai
XBmBJ/Xr0Qr14xTyKAA2I9HEKxqPDkSQtx9Khg6/e7muMn+RoC3SvR89tddHokeosIfiysV77TLW
JhtHLOL68+zR6K+dKmeWo3fF1QYwejMW8R41iiQqV0lNOJQ1Hg8nFVAqlQz24HTgjAOjMzlfx8S/
Mm4nbugyYs7zYJosMDJLCt8pPjgYbtji+iqu0NTJrRVKSHn0ohKT2DJT93O9+Oh2seZvKCssIVaZ
4aPr6702ko9JPcBZNRroSdsunNXGzCrv4DqNufsh9qgnA2lLZDQUJVPWj6RoOO7mVvfRlqyDJwzx
IR8IocB0ya1yjC66nSB2Jb3axhrvSwkR55KqxUW1SA20qSLj74HKbR/hGcL4x3/3ajI3d+2cqucK
ony4VCx0oLtRWn9OzaAmPm9D+hyRdX1VL7tpBqnSj5ARfWiVQtA09Xhny5kvPKUpK8pQEBA3OK+K
a2BCXT+FpYfUQBZ5Fp0Y3Ia7b864dtO2mNfDyF3K4sB+bmOLrVkEmjUV0FLFItvFwXPdtJnzbMIg
pMJaCLqoZJLXhCwUvFGDm9Eyl856ES3i21dX6xHHHneVAyk6x6US1xwRdMMkD+Xd7aCWbizGHaWG
trV0nS0mCl7CFLZPTNn9ERk3+oll7WFlIpI7UrLm0IuFwfC65m0LMMra7PjOGHcs659MUJz7eFA3
xxHotmhs8RbDKOoOhpiTTjszbtnfUFr4myySy3pUuvXXVe2rmyFnbuSPLS1pBS1zVBUsJSdAnHZM
/BZqYs0AXbOthCEebZenK8tSBlbINQJT0tl9feLywbdvY9FNlDxqp4l2rztrWUboYcbIr28ixr3h
NtJ+ST85gB3idWYvu5QYRkb4o855VoC+tklf5+/F0ojxw+IFiq86NlW1HAa1uRzOweKVrJCenMfZ
YSNjapwn2C/9Cndxyj4CpYyO9IHth5bQRoQ9IcQqxPKFxkQ5q7sccRzdGC9A9wUZUmXv5wQggBln
nr/G/SW8cZQ2Byyqc25RYfLUpIvitOSZhFjPFoO6cLQANsDPcV/KIr+VoWhOKph6c1xp2C/EIbK5
Ut0+lmo5iPBHy64wDypstHr/kaF+M+DZHeSuqXEtrIXozmivy7sWQhaWkWH0MfZqNJC6CL7UnbU1
rLK+b0Gnr5vOW5tewjOw6nORG+Oh6/SxjfoKlzXFANAjrOFyDeL6E/ziXcUM2s5wPfWID/Uqyb1L
QOZiftLoqwzOCZDSwRG+Wc6uCgmObMylHGoCnavQ7GNSbM0Y4iGODldubSfUGKz8IABTRjB4Kkzf
7FTu0sIaFJ6KmJ73mCc4uILi+uSNesCKD4nkTruYxRwUy7JZh7QWJi5/pO46ac/v/KnzTm2iOObi
CabHZFCewK/5oy2G8sEw3eJdPKf+ybMCVq9AU+JGPpQ1P6nIcaoJAXPq9Xf47cA0QFQiV63hTM+Z
XSaYrOcf7QTToPusbu33dYrFn9G1o0/JslGIZeTwvdWN+hr5HbNOo0IxwCLb1jiebfxGN7iZJTA5
hnoATdVhjuVX0LlsG/5HL9vkwW+iRD9wvdyXpPOL3dzDPtG4bG/DePyoFifTlEbS3gvGL2iP106c
eF/DetKXyNEoNPE62snUo0PYOc371uSyYnvpbp0pn76B/rsagKABZbXtgx9H8/t81li/e32+K7EQ
2gdqYBBUUaMN6/Zaq56x2cYlMtq2eV0+dHPAFoWn0NoZsaUPiRtOfd6IE2MDxsFRZXtMVW/flxJD
Vi5ascWV2UH2w4ThVNf+1sCHCwGfazConaePQGkYYvVPxpyKdxwCoGRt3DTg8bnHjKbT+xCLH1lQ
+LSMttn7ywkhNY6QU4h5opNywzCYND63TINvGLpSMNyc932M7WNXFOYlbRL/vtRZ9xGQoHGvcxrj
CHk9fm4kdv3aDRmJb0D99oTgtcbTpiufEsL3RUoIOZ/1jcbUahAJeaM0zqZbYzQLyXiT+vau97Bq
Sso0B5Xmec+U4lBqLVo52u0oC5um3RmUUjHS9UaqJXPX780gjdYOKvw1m3+4mZlXxjM16o5D4bxU
UWhvrU4swlNz8b3HrlTDunsOGgwuaJi20xMR8ZbouiESjM1io1Mz3XaMbl+Dmh2Fnb9BN1AKRMqx
5R2QQ8k9ToV601rM8Dkj5nT3YH+YTa1kj/UiGwlilnrTOeYFe7hMbEMna8CO4wg/JZc4EGA/RJIv
9MW5HcIXNv9wFyUolRlXqCAQDphlhVHAHHgJdGffuZHBxtTE7sFP+/FmMOfmc+wFlgsEVkSbJbdv
kqjeem5TPsQtz0UMafCGtVd2nF201JiwYfQ+d/OWIiX/mXigscBwfBzDicoewt3SNk4xE92AqlMq
Qeob7snhPaL4czR07afFWfMOPhy1tgIVItHAh7y3zCc1tm5De1gF0IBqJHyfWrfqzWOe4vp6Mmox
W/2BXUuBDqKLNzJ9YBA5hSRuwbugUyPRLAPtlHzj0v8c1BmbepAkY6XZvrWJxtoB7cbsY5LQ2l9b
GUa2q7CFrR5ib2j28jPMPk7dxb4WHUHsy3AH3cTJ72qz4c8Ze0X/aDo54wVDYyGkdXpi0KiJiLaK
sSUQcQebsylGoKlP5jJ8pK1RXFFMZuu8HgnL1TKV8JeM/2/am2/bgKTODom9RQJteaTRb9piDJOj
auvi5BCUCnFqXpZy+jTbc98+2ZppHZzsFNFIicQer58x5fD9/Qd4rdz+tV3AJ/DBY/CvxZeDqurP
yfsYUbGerS48OBMTOIjtW1SNvRKBdRZGG4UEm0G1j2UchWgfgrnYVjgVn8OiE1ff7MWZYXOiyt9/
qr+5LMyh0SohbIeZ8Fa7U8g+KOFhhofCIPSrJ05/Wk645xKRIUXpwJ/m1GVngiNjCKs/zU69rXZz
MXh7d/mHEBwrkZ+vSaG9tC+GmWuiM1Ih+NOa+dQWi5CEG0LHCjS1HH15Tb3AOIpFa11QI03uBuS9
1jvb1UM6r8y0C6NDt2TQVR0WyffXgZmxgEb0h8v1NzeRgSqBUBFRBLMcb6/XoMLYkIx34xc6AD5l
HqKnvO0iUVghNsIeoKhyOJxTWz/jjKgvdUetoo7I5eNyai55Uf9B2SfedieVoNdLuXWZmpSCY/jn
S2g4tTH3xA14dhmEja9zPh0lqVtLiQczwFc592hZ7YvNbMOxGsgvipFBpL1oOJLXbVstORhX9vcr
65dG9PLBaMApd1Gf/ao59BiNAalRR4fKBdxIqEnu1dP5HBuPpkYs2+IDcFzfPupyUUzTkWnT02Bb
A6NOg2rRSDBEZJqabBmaB3Gx6EhjjZgkKrRnwvc4RA+TBeUSwy+1HmZ5eLINTJ8ITdGUY+lFYfDl
R1LKdDszVPNSBSh0NV2iYBk2GpKZcixx3DPVftbWTCs3XWHMSQb0+8thvRWecjk8y7NdQd3AdmmC
/XyfImHUsR48Yy8jhz3QKmeGfPx+SXWKiU//Og3FvN9gfCisZRJkyiM+lo77+cOkXK5WKPGiWDsz
Tdsks/ktF4tfJ4jCIbbgpJTSWnScY4NA7r4fGYQ5lBgd5GsUakO4DXGYPMx6Gb50LLBsUMw0gmCf
hODl9cv+txL950r0sq3/Zjr7tRK9eU7L7vnnCW13+cF/1aEVFWWeneWZkRxalkBf8lcc4yLjRffg
00s32VH/PaGt4DGaDL3a6KdN9B+ssH+rPZ1/oBCjYMyP/fCE+k/q0Lb3s75lIQbZEnGLhVYbSYR4
yy1ixLhq3cmz7mcGp8J5H7eh7sDQWOYq1+2DwVzltsppZK4G30mQRtHl+0z1zAXSEotDO1TGfcBn
3+rayHchkyIgOeb2oQxRczSyP/n16G3sTLl3ZV8YH+oCnjdFYzggsb/AtXP3Ay3wibEFTGwoJIMf
EVVdrvJlpMMFfE0Kh5rBoiRbYBQcyH1Sg0jjc8NXdUJaMtGDy3zUyVIY7UR18H6c63cT3c9lj11B
SheHuq0kahcwNV7mnoQNmKKnJ8UgyUtPoXbTJ1W7poGfrBtZ6IegCTF76pBvDea3yMDCuM5aY0to
heqPcsveKTH5LUJrbxRO8UnpIdm2VRpv5szeZlPzrkm1vWW37p5pOlEL9XJKEQ62LTJnUkbk0Im5
UjY5ga8Ouu3jC9byJU0nMVNEtdQaXeRCNK6GA+rPd41WJhiedGZoAX86YjD2UbOS2wgQFfVdeM4j
zLfVgAXHiWzsIRLEfsSlF2Xm47bDNkvl/aGyadIGmQVZHfLPGpS2iQehyT6cgJOI9M3pBr0euuVL
VClSRsDFdPD7cN04hstkSv81b2EeTRPQoULEdxWdx7UEal7O3s6Is2rnYEq1wZYLs18O31XtuAeF
iXsHI2btpxYcoTkwblpSYCCldCANw12WPa6Klo1VjTHk+mgRxVzx8YGkKfxh43kjpiqTcPCJMsgb
JtPeFMxHrRyfIZfehXBOLWmrRPKlmir7rsaRkqICPrSOrDd924xYYIf7SPYeLAvSlgyqX5rU17J1
b/403yfW6K3CwbV3RkFaywh4tPeq/Hl2ki9J3dn7pAwaKt9jsYU8YpxqS/3Tpmq76QblbFgTC+dj
5Y4sCb8J32PDBLElRHdD8oMCNOwod4h5bbeZuUJEeGTgWXzR9izAjrR3k5F+nbU9oWT0q20SJ/rg
FBRN5xkXTHDqeOQWSb3xwso+RIhu4YTqaU31st6konky2g4elTcFG+aq8Cksdb2H62JvSzTeOzfJ
m10gk48NGuEH5qLznfS/hqo1T1Po1Wunco1rZgv6+r0b2Rsvi+NLPqT+umhdk7JDpPc4mTVXYKI+
DXSVXmZYFJu2nR9arEF24OBHpigjdzeT+Gwc/Oq2xYSjVmcZJt5ZDcbzUB63nHbRundSCz9ECe/G
S9yjII1dA8gZDnRsjp0zWHekJvToKcp//F/2zmNJbiTbtr9y7c5RBi3M7n0DAKEjRaRgJjmBUUIr
BxwO4OvfArvYr6uetZr3qKqrmWQwM8JxfJ+915YwSfbSp5zZRN6I3DRQFGGzJ9YdFruDU+ivNK7p
4agZLp/cft2PWeex2gX5D826eS4paX9kya+fDeQQJ2S2wSGitDLbuZ2vYrQO3CVVU+4sspx7Xqq8
enC9+IUa++a8OlAUeo/48yWHpwLclNvg1AOIlDzWY2/l+9mxySBpV+E1tfQfc5L54Ltb57wRZsPC
HZ/pozwxE7tnn96b0BbOk0uMfceGp91ltLaFq6rc2CbODK8q+Aoy/SlnpcV2AOt8g9OnyI3Dkmvf
a3td9pXAZTh611zx6wevORDh2vSJptl7qSYicmZdvGy5oMyzfGq48s99C1c89VGRISkdvS0IW+EU
Izsnxwhr17Iz85aKtqbnLZW64m4xvb2szc9Bv6XK8sKiamZwnhMzSyOs9jtJCS3hheIw2/33aUCi
81YKhhxRwBuq6AeA2V/ui8qcduXComMZyy4GXuMfSWw+tJX5yXWHa5HaxWlw5g++GjzmR3eMcBy4
lO/lzUsQTG9VIlQMVuE71VOAthMoZCqtXkxDXjx7FPedb57zFtCZ07YVex0Mc7p4rDKitYmV+VHS
9z+EoG48D3A3OqtsD7YN6zUBIbrr1Vhd2UTRsjkLP3QsAPAVILjByj4FC8FZAgLHtmqMy+rCypnM
pd+PfoXG4/MnNuv6glicPw6wsQuDh9CsJXNYKnBDpZFWe4GvONRr53nbhhEx7/PL0g+nVAAFnSYL
izPCNiFGHi9Z3bsfq3J+V4mUR2+hL1qarNfSKttLc8Ts0czanrUR4ko9BQ9jBZFg8//TV7i9cHXX
9eTqRhL99KY/tRRi4yPM93Of43uHzHYyMu1NBnTk9jRHWPQHcBZKefKnVXDW5IQhksQ9cv7mZ+rK
gd5pnHJ00IFso+MOP5tJfQjm0X2K3EQFbEeBld0Zh9Qr3tSUO7DP/JdlHC4DNIUQvfWHpXXeuWqq
ZJOaVuxWrrF3Ws/fGXatn/2OdVpLaTwm6jbZCySXmCJpqLhfSOA246tN0QJcNQS3PmiOMzs9u4OQ
DmZZfSDzhrEelLk7FFXY8+6rfcrkRaBY4mVsOviQEeZ1BuvYm20+GZHXuWbyaknuj7DMlkVgscPD
23J6Y59bO5VDOTYT58mya+Sfj+00N2tzFtY0eEFUtDgSnbDB16NlVdh0YhXiLx6x/4zX/2y8RrxB
Ifj74/VDlrd/GKv/8gW/j9W+/puD3oANXAeBsiWf/jpWY+/wDTCYkErJV6FD/M1YbfyG4cJEozA8
l39s9uBf9g7/tw1Rzo3OMpFLN37Q//mfP1jghz/97/9qZP3Y5s04/O9/G392d3h4/nxomRtfCVvp
n0EyidLSKWsc50T2kfSSWazlUwZO7QwhfYooiBjeAhiNeyaodW+oOTn7FegBHszzq9Pgu7DdYnij
B2R4S0lP7v7mO/kvCGi8OpPbhcMLNC0Xx+sf76+B9EViqMA+FZPdfnYyG7q4njXXxpmRHfq8WjBN
6kwTXVva/0R2QR7jd/9b8czfPPzcm7kVwWT9ab/5W+cL5UA4T2TeU2qYvNd9wnpPyTy4KwPRurHb
Od4VLmiDaW5xvctsB/mrgf3i07w26zdPDmwqunWxzmmVDrvSldVhrIQsdySv3ZvHFLVEM0r4KVH1
eDU6q9szK9uwZzB+FnPNOW1PQ/2QmQvADw9IQKT7iK+hMmCJkNUBy+wTBO9Da3SZqQvX/Aj/DvYe
G+0QVQESEZyDHQ4l+ZRRVs6iwm7YWY+WX+5TeAMZDYoZu7Pc1t80qHlAbrwXiXGPzNva8wz23K65
Fzb6nJZtgq5orem4oHZEJYDwsECYX8LVUxO2OPz+UZc1GRWV8/LeFBuQQoO8enVUwdAnlvHNpzod
7qVeIeoD/ZsnGjB85G6rXPYqI04zB0RnNNsE7gcnuH/atig3uBS5EWOR0z9Wre4il3q6iH22kTsl
IZ7vJ+hVEKr5KEGU8tMZOlzvEudlkfliyDbbNaOn5Cnwg4ribLMZn+ZcMuYZlsIWn+P037MVTvyw
SUZcLiE2YEPbcce0LtA8dQaTNMe9SUHmZs1dbX6sVMQfmQNNLaxslHHlOO+4fX3q+dzmsWzETLti
byKZO+hCtqDQL0z1mfRcUYi9GJWDHcjUDqvpwxzJTHIRek4BwDTFfFKDE6y0+mmFfQPWpZU4MQui
Yb4zep/Bw3THtdbXXVB143HJ6Xrdjyi8wBsKkNkRj/yZQZ7b64FiY4PiFH8+B74BiaTYRHqV8RCq
PCf7bit9ejBaaJxh3nj1d4QkYC1wFSyuQ3lDOTj9Qnm4TKtjEU0SbhHz2XuGYgKehSJ56YBpT2pX
PRuizucu7L2mnaIEx1EaFXMCKNaHdP+tKdC9AOeL4mDqrfqG26A2IJJk1H2EXdOxLBz6QOSfoZtW
3TFokJgehgEj+ypXi95fq5jeN4BScF0oTPm8kmyXURLIWfCp6LXxa5PIoiJQMvZZRDoBg+YoRaPt
WkiudwCBmiXCFjoaOzmhOD8vVrssRwiqIBK0pNlW7o2o01jILO0+4a8BKg8E1OEWvzgNa1JV6seV
PSuPgrG5ikzlXdwzG38eWtTNTdLkrT7r7QlbS/lEWdd2GLL+pi49bx6KVRI7lW0fgMMP+NPE9ndb
ssR5pofYUKw4h2STHu3hbczdAhR9PvHqufisx76d12Peqo5NnQN+YqKxIAyciU0e3nXL3w3sebVQ
6rP8ohdMkncFfnb9ntAR647O7NrPeCa4/rG2X+HscJSjAvB9sllp7nA5c46W2jjBzzLXD9VgaXkb
lcpaKWGaEzOpaBK2bWP57EjJLu3sT7nOP0oARYgY1IoxIYetsarpvSGdmQ+hBir1M7XWNW8dsQ6X
VqzufT8YvGJWQK22V5KVyEay7w49rQgPWKwAELltbhKNMoqZLWSKzN62fLByxvQH4VRUKWHfa53Y
x+BwgvM40nk6Eeq81lC8KK3jFfDepU/hhC3En+7tnh4AdHwnkXEzCO8T6za1EMAUZRBV6QpouPXd
RQ9ZnfoCNcZTH1u6kO6J6QV1TEihDRNft08p+89dqYb2y2CMr9as3NPEMtk5AN9RN+lWVhVrRJOm
g4+zAviqjzEdpRXlx3aKZG9IvbzLrClhfarRI5Ixz+P7lrPLKCidr/Q9kgGcLCPbY3vfFWYL3R5X
9Xy1wWBdKCTJrtJbxRAyW1anufc7B5ywMC4WDXSngA0stQRDor2UPGdW/srBEttBD4EBZodnghcb
ILvie6QGdhm9Zjk0yqLAGehhISBE03TkpI69nxMO/KG2hrf/6LLNmI/LPxkcLbZLqKF/f3B8+z6M
//UhF2ne5H8QZn//yl8GYe83D3/vNgsaTEE/x5DfhVkf0D1eOh+B/+f8aDLd/RJmAeoDnGBwIVfO
pmtbGv2aIL3fCAi6rJI23RYJLvh3JkgYnf/fmASdEw8/O6pts/bnEGe62KpqijQjZov5g5pwHhfE
boaLhYUsruyRjVCJq/YJfFS41Cm4rXzOKSgz1LHMQN/sEhI0PBUD8cyDSsMPWQUf6L6uDixlN5Kx
DDb+LKRxCinGkhhX5pwIp3tiLwuZYKnQaD4MA9/hHKbOw42nYClj3H7zsU/sc8M+ndllSQWYMz99
pQYO1XFytgZpt2C5rT7QZkyuxKZ24nUdJzQwRbVwPml08XJQ3lLVGuexhQlGomTYhEqN7ni4wf2T
g7fuypew0he6R2teq93ypCuGOJsLdRQW5o9VLU04D5b+xr1suhSWvrwANgaIJ4bskROdJG+wbn9z
ZJ5hZ9Yuq32jqPaEZklsZWqpn9PMQVi05i6Ch5VTvdcbF5r4XtuydbiFjtOdby/YaKox0nq9jVMO
Wz7PuT0+l13hPSatAdadBAVlKC5WRYZByd+48rUV/EwSECWe8FB0kxG6S1/FvOYytoaRVsQWGrlJ
zyM4FutNlmV3NPLs6oHOOhgye0C2mUaix7pdxR4UZ849ZUOXS1f7OmpiC4s07oiqvY5hUo/HAGfa
qz0sBcnlfDV22mSi8RaLBWBnaBx+Ho68rr55HAv9I133Tiz5u+zKZPyQNIt+5vn8uqBbgy3Tm0/A
xZezgaTGFsDPYmKEuxTxMq6KNH0abBww8eShveCAIVzdoGTwXa4zL+zq1n1I5eA+lhYAaC3zpo+J
SMwbm4Fi56TufF3W7vtowl1gfbe6u6TP08cV3t15hvInCheHjW/M14pkEt43N4nZGyQ34nDv6dA2
EfNaecqofkkvaPTVdJsDYJef0eyHT7rq5Y+8mIybW3fOhenWei5pAI15esorR3bvRuNU8y1TXS3u
MGF8UliL7zXS7ztT6d+BfH4ipdWyDnCaHgKyLcMKee8Be5cxxLVY/I+Y1+TLqkHNK8Dp7Fxg3ySR
ainro25Lp9gnbkvLT9Uo9SlL11aPDbih3W7QeoTicusUBX1n7hwPv1W+VQDdpnZFKqbj7dr1gYfI
YizJberMR+UYH9ch+KgLiKK6FeyEp9dMc24O+9v2sl4cJkpdDjr4pTcMjS8YD77rpkx4KHtVtxMk
+I5Oxab4IasYLUgQkIvJXJMELGcHvwPXEWvI7gd0Krb76jQbTQ0zG3rOHMl0UObdEAxrevATvLHI
Qt3HmnYd+SSASPOShj0E8+RxAr8B+6rs7piup3iAVrWXenBYbAtmFGaH/mYyllMlnRg1pdtyKS6l
pRflLh/o2QkZ85y7AS1u51ltdsroMt313aiYkDUtNjDjvFGWsDjhuF4a3dPYiwzZoQTODo7f1PZO
ghUv0Be1b7a+V2am8n12LCpwi15daBPY2w21AJvdXeJot8sQK5Zzw5Nf4s0oJ/R76ithj4L87uv+
XJTWGrdSdgfmR6KURp3eqcnBOCOLTQEEM3hyRl/czfqoYfmMM1mR7S3TGKInvoc8bf3drFn1vugu
7jK/Q6vgjiUG8zSvybpz+FWXytHbO6OyuA44tjYDwmt7ExAY4rd3Kt3J56QS/c0KhPVCZIUpHOk6
zhyyVtHCHfiQQPpC9K7K8uO6mafs2aNiwTY2KOv0CUZYwfwrM7gnXiD2pgOha16n+2pNlx8QNpAa
Qajt2aLZFTJsB6UgGb7SoN5vVPyghAa7DXSmLk9JvVRRyyLkmlfy0xbN3COjTsdmpQst3Db3K/3a
SiHG1/n4FUu8Ve082xuuVAwE+yk1nlNA1UdLq/VLrm8AlcYvDtQy1mFGC/yA0Z7Ia+DvKEhYCHiA
kjRFo5/0xTO4ldBZ4Cq2JK7n6xd35KbLE9vfD+iJzHFGcJkbL9/NZvWUuCuR5yH1DqoLGNGSDRWT
L3JzvdGcXHecvcqYqjiwzP7UE40kkZuWfazP1qOg0URrZxNrGh/Ru6xL8/tcx+1aYiaNQJYE7Dhy
44wXPmHi7i9zXfesOKCrOq2YyWN3uLS4b11HyyKqIO3sJNbgC7vN+pQ64lsfUAAgS/Wlrtnl6MbC
7UnyuDFEdvLFkB6lqixSqf79ZCRPIwR3oGxs7Hw5OTdFLGQvtOE+XYonqQ/aTWXFIzgP/wwLBcaW
Xt3T7bTuZ7ek94u7naPj0Bpc9nIDZZ7Y1GkPndD+ER+WV0wtqB6S7+tTz+XA5T48LjgtMGm2O5Mn
pwjNfObmTsBiwbeJu3/RYej7KyVgSdCtz3WuB9q7GpAm4tzz/JU4JxF1iJsNId65NCo2UdwQjeVI
l8ZzWbL4idefN1/QZPb9xAqLt5VjEFmnzKFFvhD19+Xn5VmXrHHN1tQydAGxvlmdnN/qVp/PUM6M
i9yu4v0CypcVhQcGx1jK6Uy5iOLorxq+B1PGRX670hs1J6Zfau7nZbvwM88VEI0DaeGdQBDwyWic
a70eYoSrHRF0BdplExBMqR2GTVQYFr/fK7+H8fFTc6gbjteyt/gGgQKY95meph/sJenIJsOqo3ae
WGNQE7zNf+oaOpiYULWSdDZPNxLPtBRbF9HJOtuNpuhYB5uLDPyQJ5e+dzAFwmZYMp/CPE/m4Qpq
+wybusGf6Q+TPOnZIi90yGkn7ackoyc6sUicRcGDwaZ2jNpx7fM9TbDY9f1gxdNtSTcuN62H1RmI
lLnQi5ufif4JWzKyUOAuedQitB6GPJn3eHDc4/pTSupLluAh1h1vq45GbarIO8fJpkDVP8UoaDnL
OwQWto2Dc7DGRPZseTcFy+dGFPZlnrCWROBiT43WpWEw2FmzVt/bi0vyhQmoxytISu5kb4IZPSoF
xWaAA6NUbopa91NdG8pRh/I6ju8c3uuOohf8BIHxxfYw+Syeo9fspSS3waqkjSckUAxuBzzcErKP
MaORgD1tbG4GoaYffHzyZQbg2MnuOkd1+2CTCtUmGuK8Rj9sSAjehp+q4uA01cEGjrHjZm7h8tn0
RwDgyzdEMRZGzNyvCETeJbEzNMvNF4SNndEsTlIjDe5gDJFiWLz3cbsDLttt0N3uhdV2QzRnRz8B
OFhFBEjA/WhhYVcRuTtxzIkM8iwxg7uKtovvJnUqxIBy4zPnaX7OlWbguLDd94nSxoVNcu2xcelz
dpCjzvoxHdn8Ls1oPUmjtXaOq6gaxqK3K+08OAQzpT/OPE2X1ZvU/TJAnxo8Ck1oj5qjgj0tfcxd
9nnBwtlz627tvZG3oxt2Rgdlh/h4VLdgNa1k7Anys/41J937ZjbmfO2whd77LFeeOxRVJ+I8L2BI
GcNL0OjVe2royIXs4QJYTGlyhu2gn9HI+73H+/Wi96lLgceoIoj67QkyJn/AincQPEq3WxrPYPan
e9lBgcAmPmYlR3Pd7BW68YEUY3OadWbxjqDFC8Y4a6/pYjd2ffGQp4Iq66Ke7gu8kxcOiQk3ZMaH
xZu2mg1OPqsUeYTy2+1oyaCFmMU4qs209GFbD3zWBW7FLmdGqXDNMkBRcZ2VrrNSBA88Mu+l+2Ma
keLo92MJ2VXBfIeYOVt7Jex2/5/7/79y/8f1G7BR+Pv3/4ey+szY9oer/+9f9MuTZf9Gkpf3nmkZ
G1AowK71V0/W1oTrcgH0NkLfz8XNr2ywt/0/ODNZXGyKwK9rv/UbLQUOgjp/yPZ1/9biiLjSH6/9
hh5YHjylgP2VSUb1z4QagfkCqJvRn+1RowPSrjA2TCP1X6N/c9gDtCcnSDVAU5SEOrtSuFJ7JVlU
fGMLDgqVbbSghYopLMiTgwZsT7xQvV5dfBDdxePoNuIT8Dzvo7O6zTljYX0ZVWHGwQbvJWWY12c6
lyiBKQPKuKeiuRZdrxEGzroWzVd266Fe2P+qdYrSNTO7fT0pEXycwAL7R1/nOoENcuFcUjM5oMV0
PAIV3GtR4EZ7Z7l0aEZB2vno0qOWvUsy0DUM47ZM992Ac+iK8z8b073GZ8yOmKhzxtda4U1X91WG
nc7b08azdvctaH7k3RkVMkJ+K+zkSGOVJQDuUl9OT1zj2I7PnthMAi67sOvr5N43VzjXmKD4fvKY
WmqJhz4Bg4AHbJqYNI0MbNdXpapBrbsyg06hh5j2HeIEDRtrEIdSrNoSupIrcNj4plaznsZlAM3d
X3uborWis9eI6R1WWCTSzsy8MqTjrF2Lb6RVlsGh3rZOFyeeUsrcQs+0p/RglnMi7r163HCKlIjp
hZ+Ea6BZoZpszuUha06Zpk2HFMoO5hYWaKE16LA8IKjfjEo5ezfols9ex5VKkdWNuMtncd4SjqLX
uLxSa28dWtCMJ/Kh8lA2Uw98rmlBGUzV5giYI09mlKTVDaRBN0sfkMgaSs6rOXbpAI3tEQGqcNP2
OKxBchO1qt+SRhu7sEwqP1zB0j5UhftatnV6s0jrPCpuFzecZNPHrPbnOMUffxZdNt94P7RE6toc
ZXxOHmHYLTTbd5oZKSlZdRCEipWRe1DsyuRD1s3WEc6b9gBwZ7O+CI0LhSesa+Im1UEjqbziTcJz
94G4H8zjpHJfe9donol9lkaIiTgll1T01hyRb/PmCAjgemrwRKFujUPNBN6MJ8WC7qCqMv1gda11
CVaP4ILBePBCDgAXIg9lCnEl1bg/DGWzCLO8lZgXsbtmV2IBDhfonI/sc72TUM5LQZ/ZUEjbAosy
e1eD7HKKTg4FmxuJnB4IiZsXY56BtNnc3MZi4Wctq0Hc2Ng1H8QwN4cp8bovihIGoxdTRAeBf+Yn
Xe+WzrKjhSvT3Ur8/Za4Q3ZuMLO8pIa1vkvijjUjzWx+LVqhX7S1Qcrve8s7q2oO9nbRfacEMTka
Dg/XbMZ1XyZeAejTl++6W1RvCwuWN1CEuRM5vV++9VoTxAo1HlT+KA6Y6c1d4Klxn3fuRbUFlz4f
wxTJoOWhCRrnrOYhUKg7RKZp6Aq0B6PAabE6KxtU1sL5Y5MUM51uHbumlr433sU4uDPHh6mfg26O
ba1fdq2SXaQSlW3flzH0eMpGqabjpBzUudWDJmaRbn6wYTI/oIi95qt4LjrN+zY7LRMMjYR0K5PD
ZAgxuxVPoSjsS03M+KqPSCFs2JPYy9NTYA/e3aIEEOpWDs9r5VfghvT2qytp6+3U2j7iEVq/9Fjt
4cloFCYHteouKT6m1zQDjOj2lWnjwewXas+C9A4fsPw4OlRPt6QdQRvoEYEyTIDFLM5IQelnzEb5
90qxKhum/opeo7YZbY65rlvvJps9bsqe6YezUsvVnLn226XLoD5irOMTZ2f6vUF4eS/YrhBJ0v32
VhbIW1E3GjjptzTnNOQEzsnY69zza1XMR3PrKWnV5jcHLWc9T2PifylVjete5pKcrb/FU5nAlydb
SwiqEQL7LMEwXAI3wbu/jBssQm5x+9RowPKz7uXqomxyiVumdyH8cu+RhFtCZneSqRbZLcRS+gZr
NlzwsABIaIbZ3g85njsUyTYa9fkrcJ3mycDOdkq1ZIj4TcknFclwIlAXHEiTzVdtZIWN55c+4lY4
P1rN/pZ3vXk1PGo6oVOytAe4v+tJTvAh18o7xQh2F1hlec30llVQsX7NdEpg+w2ibc/za6uLZ1qV
8aVy944wjLKzxgS5z9kXHPR8DW69IVqmWzOzMG+qAb5hdl+VU7rHSpZgmhPGG8h5/KFcs/d83r8W
eDafehMeecai6CX1DE6QTHRnVeCBFCCwqzunhT3pDM101zZ6etTUvJD0qN3xYBNSvfHOrcGmB+ox
J/HwrZ+xRIZmZ1SMPbb/IXUR3nmFtEGqDviGg6uYK49TP9aJ5kADXYAgUlIe6ThJYm7y+VUTqRe6
TdMeRjnL2Jbz+NEUFJRWPrzKySs/jYPxpei7MkIdXq8ThRw0aw8qe7T9HsPb0JYxAQYzWqx5+GGA
ddxJBM3nQncBaNrEptuUexrFHz5kdy15xnk13GP+GA8qwIK7DLl4oPnRMnbFGlCZQuUosVqRaSdF
qjW3CSA26otA6P7Uz0ruU+WX32owkLtlpVaFY+9T5lffRZkPJypWtnRwSeOiw78lCFvh4mAznvIR
sYgwRQzSxNyb1F1c104rvgaF73B2ZtphdBottIekuhVjZRERLfJ9Nxb9iX6dbicpjz1adjvsvZnJ
S8PJeSjNbLrkNShf2BRYh0cDMVInOBnNHdq5BST56+ioPOK1v1DgaURyydyjmizaCJy71aZepoEb
T4o3MPet4Xzt9e4mJU0MDbZe5Pn1wBHN/sbS3gERLmGW4d/Ly5UJo+KaU+rtPdipm6fTCTH0hxWf
N+bCUm2egSef9r8z0b503wh81D2RgdDNGyAJlLgPa5XuExuGcq1pT8Ewq0PlyuBoLwU6glXftLJ5
JBeZQYbVERlaYC5utUBulkZc5mWF9tG18bhSe2+jZoZOJmkznCyaDjTPetBGgsmc7d4LPUH5cS0o
jAwc43ufuNqO+x0AMSKrKEhczCjLzHgeWPKmSEh8zeuFuKXG268dNAi0U3NzAYzxMF5hGzsSR07Q
ydNcU/1FjT2WyXz1z/W43Krc+WQn3ut/7lL/2l0Kxfcf3qXEd+aXP9rwfn7J7zcpw3B/IwAVGB44
VosUCZvZXzcp0yb5YgGrd8iQEGQhePJrier+ZrrbghTDnaf/hJb/uk3ZOPSwOHgYlIkwkn75t5ao
WPf+eJsisrLVEGB00008T7r5p1BiOci1VDLIH4sSk0YQkQhB0BBp6T4ESWfbN9vtxQAETG8wyicB
ChgDd+5GZTK1ar4nWsAZ7pWUwQ1jXiKncBIxALw5uMBLwL8ILyHIpfKI90FXj2PV699qvVPYmzgc
cj8SRoaybaLCoKC2uFT96dAGdrqDj1yc66Ixfli0ylB4S1Tyi7b1BUAoTc9eafdh26aEx0Zqnx1M
Xgd2SWtsBZX+AAQETxCuVim54AhOmLXqhINNwdZePV37AuaUxggiyXzqAu/ezab8lK9rAT/Ezk8e
H7JParOqYI0jTCIaN3sSnl9mqKPzwjZnTYK4M1UtdlbH3xj9eR1xxfRVFwd6ll167ojplKNJpcr9
kqtpfGXnkxX3jglSBVqU95BzogOLyKGkU9ZKqn+kkYhmqmAOpnDQYbY8e85IixM/ieU9WTgONGY2
SYlIkj4TW2J7Sp6BO9fCyz/lbpJdVjUTOce45hxce9ZPaWNN0ApLOlx1UuHG3iPvzUYrt7q3RTBd
pmlP8QtLWNh7QwNQS3P8TuKWXv0Hv1SexBBt85Yo1hwjhzdnVMQX7AkF5cTe8hEZs6dFWfDOikwM
VnMcVNkc57q0sAgxEtUgo394Apk7S+F7shgGaplabuz0uYxxyXm3Hs4haSEy02xzR+Y0l7DS0mJM
1+veuGlOoHbNVNOgY3vY64Vw3G+sLhBpkSDuUQlWYk1LW2fYohc2+fseyPbVTiGC3+mNZJdyplRW
+R3HL8wunNbE4zGEY0DtHu2yRzJYm9ywEYgBdLD39gk7gNYY7CvEeHI8IZ4q3wdXatiWHdfYqK2b
HFJ+Vqsxec/U8eTwkLQ56D5UYvKoJ28HnSZGhkJWDmgxEZEgb4hdk/0sz6NEUG7Updm3GlY4i/XK
Kz2e4kutXSeHpOcGo2YE1Pz8OjVjdnGTRn0268xlsB0USTL6f5bTnC5UyxBcaAQ5GFfPjgu5ghbG
hl0Z4WgwjEaKcuzxqCN+7ps0zx/zmQJMhq8pwz0lkppPduKDl6BvMB9jUWxd0V1Cbva6rrnsY1Oz
KZnO+GnG3VRvTtBGE6yDuLOkj/S75UMkeIh5d/NaIz8Mjn4QoDgIjrG95h1na1NUeAzn4PHze40w
wrSfkqTilmPoLtH0ylfvZj4wewVzn55tfaBIDATqDQvmV20NGj5TmtvOEdm6xbkfW2vAd9hn9bhP
5dK+z8nWPO1DonhZmc6IMSSdaA78R6TzQGvG8chJtDzbfTCjljrEDSLsfqZ7qPTM3OCHAKmsthM/
4J6/OpIOIosVzfo8lebUHVWZGS3dissc+52G92kYdBDhhXmzyRVzU7WDot4VKaeZI+mnKZe+OKyz
5Z8LzcfI4Cttnq+zofDEEgJmY0ob18H3k2FXGWnCKM7Pqt2n3L5ic7WtG3R4nS57mVUxtGXz0rpN
sLP8gpC6lm8YKbbOxku32nkMd8fk51zaafFF9F7xuWDT+mqJavrIbDsJDLi2zWfNnqeYwhxrVxvc
Tk/YAACLwZIYdi73CHHhF7DDN7QNsIM3vFsQ4H1C8GcbiopJpaftOR1Zp6XCgUqeLItMsk8p91SR
4rjBEnjUekFiJxlrlY5h69SwxNqmkz4bjqR6MZbU+gDo7I2UO4aMv9Cs0LrNo+sr7+Y62GzBii7x
aGb9yQvw2UL9AnlD+zmi/tZL8dQkg31f1SaGGhSK2rhTosXgMpJAOfh9a733IyTpeQZCM7q4O2Ij
R3SJpkkfadOailne1V1N7+1iDE90DxXcq3l+pTdjplKLNJJdLetyrC1v9MD6cLtDegcYo/x72y+N
/2jT3/+leQpl+B9q04/fm2ZYqunzn6xpfDC3L/xlTbN/o+iREANiJg2//Ntfp6qfuQeu0gED1JZf
2Kz7v6Yqk6kqcH0yEb/L2v9Pow5+A3SAOm34Bjz5TdX+U5jhH4UbzJ9E/z84+D3btizY36aNOc39
c7oBWPqw1p1OUtHbwLrMNrzFnUrBZ01m+igCEo7WZgQQNS4Btw9CcxDixA0RT/ja4y2KskqnaaIf
xsqJM9KcWkh5kcRs/LVDlXhQrgtUeKFBgfKVGb9M7TsoedowwEBZ7Hh1K8KkmoX3bUcCDZ4Smgmq
FCCX9bApDAhoC09ZWr3uMdnp3DbW9TUxNVhUNpTKnQj0rtjx7OqfYSTOzVEHtU3Ecda9z2thuXTC
U5vLU4QSH8pKuoCmGEnKUmbNMffW/LsG2PurWrX8buZr3p2lLSQqemBfs7pKCvZVWIix1gQDiomT
AsnR2CRDC6kukxWwjmqz8W5SA2nnpFijROeqFrbjNO+Y9IjQeWkxoROUaTRzJ8bP4QICQ9VHe+oS
HWCgY736gm+zoXkQfuTW4da4mAsaD/qGafYpK3y+8yxVjbNag/px1Cx3zx60vulr1T4WpEAesv/L
3pk0x21kW/i/vD0cSCAxLd6m5uJcnCRqg6BFCfM8JfDr35fFdjclu+XX+46OcNuWSRRQiRzuPec7
UOCsFXWy8oJ+BGu1v2BCmGJvByXdRCfgF9f03CJzO3soZFZtxlS+Lh3zE2aJ/mqo5OfOifoH0XWl
v8dWEhARD9CQ0LHBz/ZlO9jPSHGsXUovdw8eLlXrcQnDawAoyWa2TQrqVblcO87Y3XsuCXNb9xyL
pgPSWBnLrSzEvTfeFTpCrZtks2fjcyfRTFR6b2DfUHIaXnR19QlQnbodu9RZB+SzGZ3fr51zZFtM
eJutY9ygxYSkKqblyaECeJ1J6xPRsjTGdQDc7BIFV+pQuHkgHs41oB9PJMaZlejXWZam93S2zdtB
B8uFoBuPCKf3WYpWvJCYFOMBdWB4jqULdEJdGoSOFlZm3xFCfhVhYJB/pIPt4p6MOwY5KkKde9ct
omDzHthb4TvTJgM2g5XXOVWMtjWO28tKZ+gVfuOipes+L0BdV4tO2YvxMa0cnbw3dWyUooFkFTGQ
55lD7fzMESs61jq1z8lrRFnAPS48vwNKRVzdtmVZgE2nE//GhnFzjgFUOhGwRkBPlFKcbNJzYCBO
HXTR6KbvZ50nOEaJJFvQlcUciSc/zFWyQwowaXuHWCRZLel0ziec3tMKZ4Mg4QeLjMvpgZY957WV
A6NMPAvJWNiaTppcugg8TxDswviTkgv6iQGNpr0rgwoRfQ53kuuPyU3gzxamqboyVzkpwOO6xerZ
bklVhsitArtMj1OleZ45nRYw+AAQZblvQVOND2OSyOmhfzdXRGenBeKzMX3Jsr5dSiQpZ8FKrMUr
c+0Gy2Y8a1oYZlH0Ugg46YjmBNvgzKgKUvvOShg1L4JDnThrZPxp9iLkkSUbcMDXfRaRGOLLl6Eq
p/6rlwUic4mWXQKW+Hzoqws8D6ReY47hVMn/uWF2TBHB0dpjP9qHj2U2EG1jNhx611bf0hKB9qi2
/618/H9WavhE4pf2w4dq+Dec6X/86B9rtf8bejo0365rivfG8B8qcvs3ag/Ox5bxH51k5zegHuA2
AEC7kg7ov+geNjFvKDIdj5LlWZb+H63UTqCdfB9XauyOpmNSSUGwYxOV+FP9Y0gsXFNpUh0Uzc1p
G8QZKcJliQQkLkmWcEsCA7CApP4pSGz0gBai+hve3Woz5rHvbwB4AAINE/sTPab5rnKt8gE9Wfgl
kIIoWoBONSC6xTnUrSY0BTyjy0THAHlZyalmUhx2NzSyUzq19L3tK2oJ8Q1LK7lEhAPbF4i88mbb
BAkei3aeJ0zUbMEVb2Rafu8KeiVQmGe5y4xO3sbYWO6yOJRaozcaW7Mx7AtOL5iq6NqXqHzt2Irx
XHZYravZvbaMNqzXvcUhaChsm3XQt4/Q+c1yq/JmfDHZEAcbMlj7b1xFoGaXJf7AcCgJjfNr5DT8
4nx+hwhjvXJbGrt9hWiVxfyQmNBVtvZiFt8TvvAD0cGk2JeIRLdiScK3xXUg/WewDT/VC4i7dcgn
+yRpX30qJzO7DzITs79K4ttpCMvHGmvhbd+143ypGhU5lOpJUVuFMfM2S38uQk6cDdPfEtf+SWV8
roaQAvCFIgyRP9kot1YyVd5pSZb6i4h8/y7MQTWh+WxNsQlBwVBsyadq5/lIfB06laou6ttMNMGd
08W6Sy8D59Dx/HYjxiok2Ak15zjWjD4K2OqcUJw4ZfUAINM/GZBCScNBOItv3jkUAm4FWQYwafGN
HuEg2hdGDuBXDV51m7UNPKSFlQMRZyo4frFqgqwbJKJBy+kOi1H03LOwd3aZNL9PS9G8tBhsPrHT
5JgeLA3hQ3hqujdhFP4WTjyCJKbd4KQoNuDulsEDWQjRSdkL1spA0SdeO6P9hU1pBxuJ4xYUxtiY
Xn1om0RMi+Cqrm0v2g2zydlcpWVyCL2mX47DMBPak4SDcWVBFESMhFAQ6iy4PwCPbN/6Y+ywpq2i
CSU08lOHNpOtQJD6BlpG0bruU8k+9Tp+h+1RY6KN46NwBMPnnpl8kToD+ox/4PrO7L75zPEj1Fa7
STXdL6416S87U//wiGgEICQhfxe1ZzQgSdxGf9GfmYE5FtbkE/4QyIHIVRz0Cgyfz14YGQ/0Noli
y8JrryjoZ2gkYQybMNSQwvzMK0zf4YWWfUYZRoXplRtPIw4dGwdlskBBNDUAMdQoRFNDEXvbzI/N
Ek3PCa25jRHE1TUG2WbbwVNMNVgxyWsLN1ZqCR+TZzw9s7OLgA1oIGOp0YxVi6GezbFd1GtTwxtx
JaA8zgA60u7rYDuWfIbDjK9lWI2DNWzmXqlLwzfTYzWQ3TcH5X21+Fc9ndwjov+ODmGlLqYkHbae
SvKt7Cli4fXbU/0w3pyFmQa0xLoJl73yoVjMCSUGTg/eDVKBB8jkEaCVSTs8nWfRtmjoBwqsC+Lh
W+Km74Vts1luiVzCgUsQuAT5Mub0QX24aDsogKj4nPLSLOvuWzp7NwjxwpemzSZABk3+UKLovk1H
vAVzRlC6zLvxTgyhvWs092xKgK1Id7lJGn/e55Lddxx3+W4WaBiUwU8JxKZoINuqhva5vFQhjW1s
CbdL3V73UxbiS4xJxYNtv29C6tmpa5jXdB2nW7dDoUEZ6ncMbM2eYqC/TcI53IG4YjcfOh3aT6s5
LBVsFbwCxkUKmP9yztHUD170RXsIN5Ggjpt5MF2tADF13lftpwlx/cEsov6JXLGegTEZ+6hV34fW
zfcz4Nht34KDHIUVfrEzB603lBR5dFNZIFEnzeY4uNjzwCJJ57KEnb8jrZ1dX40yZl8Tr3zhYwla
K8PwTkMdB7AoWJrSokto5klaYaO7eMgXm5JOJqKFdOs3SU+zqwmfg8bhlXWKEMjQEN8Qa9D8XmLr
oVSukuxzDRIVF+HYrsLE8ndF1wf7ahnrl3oKzU+0KY1tj6lhXU3lcoPOp4LiMRH0axf+yeYPrqFm
GbfwJJ49cG/mWgSwiKMOUyZbNaFWtFkzceGoNLoKssIPyGJzGuDLyeCtM4t0EsLj0a3Iic6108Mz
Hi2B1pvmO4fdGC+AQdl171G/3Hu1l13QxsWLW9OabVB1Pfe12SG/6cpmkwxoEUy71XCZ6kSopHlj
p1m58Xue9JAzDOS0M5XV4SohHNQCu7MaO2lQ9/PSbzaSoG9D0YKQi204upy+J4d10AV1jxbaXqdz
42x0EeupiofxHluA/6b8IdrWHJivmtD6YgR4bpIy+kzNQq1wY5rrTjpPpXQMAL1dtrZsDBajAEu6
zE34FLVyr+z0S+gOX32rcfZLJXuw/kjKqFB/nsc52PQ5XBrPa1+bIs9Wo20eM5QqHFys+lsUeiM2
GoPsb+Coh5Gs7mptAVHaLm4o7nL001sKydmpFO5NGeEtJkpu2Ba9RTfZomsBTSZuJww5aP/R0vch
hLPubUjjR+Iu2UqxvwB6IlaTPYKZBSq/IcUW7UCgJ1dUqnoz0/jrnvSglWKV28ZlmLxaWfZoWC7q
qakxv8SWB7Iv8b1vrWjvh1F8D/FI+W0CadfwXkqg3rSw+2SvMtO7COZwuarNATmY3bzQ9al3nBQu
phILFMqoejuWDeXWaLQPqZqLoz3WR2em3Zu64inBU3aVM+ZpKkNbEW1HpFXaww0w03075vVF1asH
ucTdTixxucpH8C5xurz1tpTr3h6qByryBL/TMgYQVuCayedyRJBS9fC5u2KnhgoXmeF/DSPrM2js
8MVsHPuWzhLSbaTSjegZV87XwioEbaaBQNc4qS/rkuzXobG+ecW0Zl/w1gEajlHa5TUOj246+DWV
kk7WEvEsxZbRd+M9OxbvXhgzlpp8SncUfdWtVXrhXRtWFy1fepW3cOTNm3ju5Bq+I0OUpFj6EQqS
kUjFjV2nTyqr3ftQxcO+nhLU955VVvdDrD1baPO9EQUxUjYoagpFStO5m85dnvs02evNZiPKW7TF
EX7F4BKv93e6FiBlCjR+hnkbTt3tknM0jXvaAwCM0rr40uYYLpZOPU7dcFeLHkFSec1uDVaV9qPk
fajW8zxk7AHhqc2kgawQJ8aACajHE4nqSecKuIN/5RZNCYUU6wWqdmzfsK3vMMJk73Fh/+XO/J19
mIPfL+3D7we/P2Md9bGPH/xDQkzfW8JCdUjodBxUpx8a36b8zaTGalNSkViMnQ/8GdiN8GUCCCi4
i9Gd/bNCK63fpK8rtK4NXFSfJP+jCq1G6Xw895n6oAXVluIspWLOmppg+iFdKMCA0IdhY1wCGRhP
tOiL7QJ/7FjkS7b16qHbELNh3du5i8G+wlAhmHSPvsDqSU7D9DhzbqMbRHtENL0PY9EcnRX8w3JN
yEC69twy3kLqvY9q+yCzfqRTpOkmkvSDIbubCHCAiBWh8kFBsxIuVT8aHISzFVj9MN/RXmlkbj30
ZQOrorY8InwjHCHT2D3Sr2aP7fVyMyMOfjMNGsK+/URP47tdI9r1wuE0BzObzMp19s3kyHJlp0Nx
n0CEuIAn2FzOHpLplWqKbI9chVJWXuI6nVzvWESKfhaAlQtJrXLXdwOzR1Yt7ibicd60rmEpSOxz
uBkVZyMawg1Rthhi58MCEnsLSIZtltM4V2brH2i03dem8CDFBOK6yMRlGaqCuDsEnZFPhyeLsxnl
pR/uerMu1gyYauuX2IaaKCOinB0+4ke8H1gTL5deZjvPMTxEASgqw4oz3SC9eqesiPq0Km2BHLPj
ZJPly0ODO3UzzfEzx1briVx096gkVttSVNYqBvyBTMmuwpu6nS1zm1dx0lJuN2JhXo5laC8PZYs2
btgmU+UbX7NcCQxbEG2MhaJll7ItL6tuWUPbI1TBkD1iYUTmQJDt0r8JIoIOwIShqOXQPjYk2FHg
PxAop/ZeUbIZo93s3aoCJozh9SarSGJgtVj5S2ePqz5KnCvcJiYTN1uxrZEtnGL7MWCCRTGb3Rgz
/XsD/K9SEEnpKeLvvq7+geHK3qlc/KIORlf9TuzywrJ34Xdpllf7zvUKuirRmK+WjWo6nWDQFPuy
qXwvukW5O47TDkoPJrO9ZP+s94wc+dynyRw688EYZzQYWyNI8yKA40jp39qZju9zqFhlADNMdT0l
wIebHQC2clgLbPefCOhQJwwzZCfOaUnuAU7BFAOJEaEYEA7oCmPo4BzjETKe48xJMpqiHvu/3i3U
dSZM1KZl0HBOiRpaqQjX70t0a/WamQR4XIoj5zl0yqy4MdLZEuuCZurtMk7uiJsIbvt6oNdfwpgs
SzofIj7gQja2CJLtaA3xb35oqSVg/Dda9SlLcvydTuPaX5pYWps8KqLbJp6bW7dJfLa+Ncl6Mdry
PR+AnrDZOdsC/9hWlTnklBlpgdu15TNtbQ5nXiP0gWYmdWgFU6E94uYLj7FP8oZfewbd4w7TNqYk
5WyIWOnhfJMQwlcOG1LHofYzGSmxBc+069kreeVd49fR3gP8EYvRuQ3SMXoMc3L9ag6VDlvgaHnn
l/93Qfy7BRFpFFXDf++nef7W0oLpP4rA7Pef+aMEKn4DV05f0TbFe1Pyn+1Kz8ZpI1F5ufJ9VfvQ
rnR+02uU5Vuettn8tBiiJ8PrK7HVCHoC3n+yGGLm+bgUWgEeG5RmfEIuIqWp//zDUkjvYFiIR3AO
vo+IvIhjH7tvY68+PJO795LqR+Ib6/3Hq0jfFTb3iNSNqFeehP7zD1cJB7BHdhWFhyEtIRRhL0Ud
gHrjS0lL765wARrlsL9IJVj6v0Pv6+/rTxdHNk8WL4/N42H/ePGYyDplZ6CEIxlULCJtN7F+UaAt
HMqMKe3Q1ygoauRUZWJvumVOvimDWWLrtq69ySkmreaBvW8/kmxuN0ZzMWRVzOE2JYYrzcFPEmvP
cSmKluuh88L7ws2nza8f4F/ehCe5AR06ykD66QmaLfbKol+CA0Ef1lZJAFyFQYpW4k3zU0O3Zh2K
jEA3o5hH2KWqfpmCwd+QfailZUmgS68WSX8ooGAYLezkg3jB+5JB9yGgdOcTF/VYJAMJpagvKD8U
nK9/fQ/s3/70PfjgX1BL+fjEflYbdkRhDLM3BZg36wluyQLXYGxnTvHp919f6Sdd43m4+WRUOuwa
fQeRwI/fuEOtC641VxqBONNoIoisd/3mou3t5mQ61GF/fb2fXqLz9QKoN1jcJIPsZ0q4JbqyxCbA
9aKkPTGjdHjbIYf9+ip/8fwkoilA6b5Nc0T+1K0IWqaLfDL8Q2tNCfvS9HttB8kh6/zHX1/oHBHy
sS/C6+pYLKgeLx6H3J8nhTQSVjAxBg/WIkh58TrWnoAxM898cXOBygjhPh13vFLZ/TySo1mDI9lI
Su338VASFOs4zamdXYpV7sg5rRbaZjHivzlEmvMIP5YCMmPziQQ6QGl0CSQ65nSi4ikjLgKq2qLl
i3K6s9zu0+QuyeHXN2mfU9h/uEvEIMSE07kHtEhO3E+nAM0Zg/LQqsOE+H5VENtwJOKywzXeZrsq
61CL29V3lbcGgBecGgze9JAXGnor6n6X1S2o3SyZSOwsycd1S9r+CFRvHA7JUFKK4hMbCGoyk/Ug
gqIB3kKez7rFlfVomVmwi+G0YSKM1VMcldYGid68x+cnWM2/MJ1lB7d3HGAxFuHISVVdsrrEh6IO
ra0duckBFd6MxSEptrElxb6zK/8RD0V6TA0SD0rRsKOkFvE15ji1LpBKHGW9jLc1mULNalw8eUXb
PEd8jk+hHi25diXST5eSI2koAiNbhu3wGcYCOc+cSxAdGrcOJrq3GZce/YK434Jwt/dOKOlfpS4W
iIWywsbwFokX0zYfOUgVn0C3Z99rEVewXcyAVKOgpR6E39+0IeDF6rMHPXLjFVZ7cIIgP6Zzqq6W
JnBvXQgdm95PymBlF8l0O3Ae+h3cLFl8TbdFcIlOJsy+GZnhXxvs5dDhJ+xKvfaiKFCowOBvsJ4F
R3ph5U0V1qQVKrrNqwjo5MqAEI3G5Uo/T2omKdvIwEdmU+EiEoX94sQIW6SKEdESvXqFsHB+MvKs
t/hTc7kRg4HXZ9a7MpP1ZZ0Wk72Hv+YfB4R8ry2mszuM6V157M2Bo4XXkewid/hEGREjdaShse3X
iqDqXRZbpCzWCqCwVnM+lXOHdzvDkEBgGPUfVUWHaR52cWyfrBBnOnPbeKQCOK9mg3jcVRtbb3bL
d966oj7NbX6dhE68BieQYaLM0dmGeNcRTQ7r1jQvagtxpBlJSbCXih6AaF3TePgS03E5xH1v3odi
mbdp634CT43wtCw3NEjStZG6wXMPRGdnt6248tQwYSLNglU1LmpdEOO6GtLGYNtqkrxKsBFTFIJS
UZydHJXuTETBPsO5t54NP3wxCIbjw6gQrQZcGXqvpI6RqzQyuEZCEViGAI9HvktC+pQQIBS51r7t
OuPSoRIP5Alofquc+RVCgwm+r/M4H8y0lVemlda3C8oQpqlOcOCdhTzGSFwOwk7Mg1fxurgG0P0M
5L0Fmh22EQfxGF7Qilz1cK3MtPzajjL6nEIbf3O9bv5sj+10Ufj+eMzGgLgHiPNXeFPACfb0FqiA
jsdB8H4Zc4bzK5+RPUIo9zpBFm3gLc1GNC75cWZEld9Y1JMczXJnmzRkweLUW5lXsHVmIKw0spK9
cJvyKlFYeEsTzYdT8Y9pOYALT1zVXMCfzTZuNcx7w6X92XRmtgvTccZg307VjTlTDQ9rNgXLCG2w
rawMuTq53UnEyiEWqKNQa+qtOU7WljtuLzyX8/hE+2qDUmrmtE39fAkmeWvxot7MidkMG1hYrk7c
q8ZvEGcneqXmguo4bb/GHk0pWIre85lVWTqeeDRM9hd5Vceo8Sd2JyNbPkSXEFcizo0btDF0fwcB
vVeBJbnPaRd9TlM722TmMm3okqs7w6lp9WTCPk6yAXWBde656jsaa4h03xYjNiGTkweYttxkU7P9
cvMKgGcg+VyzXd/Y8RJeeB2R8OTN0mEmhCTbpIhTt0E7cue4p291BsTGGWxC//oFxT8xH7eLV4fg
4+TCz1hBDljTdTXz2+aTkKVs7sex55YMV6P8OS6j889SZ0tpxrkVTAzrpaQHU/fWcjBTN18H3hBe
sFdxkFe7AYXcvL0YXcarsOP5O3vg8TkhQWxrVxZsJRSS2GcdCegMCfweF7Fz2aPUuZ+5AOlUoMBp
B3ik8DpowL+QSIZrDBBuf4/Ynb9DKXjfmvQKWy8Wn03fAT9ON88bm2rfpRaAFfaL9qWjTMyDTAoC
GdoNniy5q+NGEa+GpGbMU9CQdhgTaDo8ilCbj/seEFM2AYFJTMrNJT6FLI7GfVuPc7zn8XvZV4Ba
TXzVdkWD9Ht2KIuoEr8juA0TtQS9lasgLDDlAdjpUP37loxv1GSpYjmel/f/Hlj/9sDqy1+alj69
IlWgrfOjcQn7j/6xf5xZtXEpYGfEqH6v4LI1+mBcevcy4df+l7pWJ/JYWLHZc7sSZQq/i75hH//v
/0gHCZCDsBY1LgdM6sT/yXH1xz0wrwgS3nfsJA4BTaD4cWePw6dBYji4p2IkQntd0vs+wUhA6kAP
ufvy6y2i/mX/2iCeL4Z5CxuWGUiX29UHyw+n1shRWgzby1NszPXLOd18pg73nCU93hYOOPVLZHry
NRjT9m92p395aQRJpg9Fk2lJn3A+XDoxMqH6SsjTolOvS9q+5NTNE+G+3uCKR/KWCRrDYoMrGSYl
2+xf3/mPByh95x68DoFCxyeLUdfbf7i8ZSdRySxtn3LMwsnaN0acE0QOE6WcEA+QrBQr4d8cbyzG
yE+Pm4syVKTwKMx7P5+iyhqicoQT9ORAyqHQjRgJKCWBhZRDgue655ghE1DBrBoDrrS4H/o3F57O
PseFbK8bFqA9idw4uTvaweF2WRb56voWtu/QGU1xOZ7j3BO8nJTZCVKPNyovyfX+9bPTx4YfRw1t
DQo2Wu4mzD8d03xC/AZF4MKJPSJjZchR+OQDHCy/w7yRY1y+VBnr16+v+nNQlf7GkLwHrBq8GPz/
j98YWgYvVU4rTinI9sf3jEOvjL+bqWpO2H7UvSNJb3c8jv2rc075r6//5xfTA8dic74n4IQ15ad3
ZQyCEhuggixpuOo+0S/MDCz7LhoJwf71pcRfDBRbcN6m18wFqSv/eK/h7PWlaQ7iBKxJ3bOPJHwb
WzPbvdC2SY7PpHwdTVe/nWZRrGtv4mUhSFfhc4yNv/m6/+rGbVMyW4LMsf80ai1pVEEDYuw0sJg2
QCcRlV1ZfcF5N9FJe7++9796SXRFkPeS/2Hd1KWIDxODqMmpNuzROrUdYd7lHJOfJyNFI1nH0hcw
HOh+E3NPHhij/ByTTTaK0k1VdFIruvXVpeESfB81jm6WEKN21bOj3Qpw/ndxPLKtABfDW+ZA2pku
ApoA+e7XN3GG8/70ingW3x/VDIcu+Plk/uEm0jwKB38OxCkMU4JUYeq2sDMYN6ov6pe2LYw11jDm
vZkHWPhQF7A46wTHOWgO9VxACUswgOYYvheCEEVodm9+a6r7X3/Ov5gFPcofGCAkH9b5WR5qKGsY
IQqIE1pAHsj5MYsaxKfQgfUNlcG/Gdl6Bf1h7kDizahmzaX4i6br5ysWfWSlZjZ3p6kmDNzpC+cV
Q6j+i82hbdBoidZ2yZYPk5CoejTaCBYmRH4PCWz8ekU8W/9mk9Nydw64Nw1egsSWTJx6TJwfER42
Fi9YusFVB6P2ciaj44o8TXm0PG5Iq7nem+k/xH98LP5yBz/fFnfC98wWW+KJ+ZMjZvGzwCMTMjph
AaQAUEN026Sekd42dj73h3KMERGm3phC9HXY366TESzNLsA0mq5yfre5nhVEVyu1xi3nIW9HkirW
RmpQuOFLEc32ygidcMEWB2BkZcaT8VQbKK82pldVRCWc3ZIy8GJau5bJm5FqKyVLgHZVppp54dfl
CdBNfOl3RXrFYam6GVN22RsfBMGwqq3c+CxAxBFeMOdfTfSRm5x9AEHy4HJqPt8Yv80OstqLfo7L
TdKzfl8Q2F4A+bPT+o4IEayg6mwLBaMAx9QD3Q5hwjPq56HM02ljh573EARNzGkG5ibGY2tssLw5
Ea5LDONzu+aY5v/eGHlLBhmirOywoGiyVs0wSNpKaByNY0i6yJUVDWj96zG8IOkkQOI4imHtgVJq
T8ZEM5+2Ul86OIwsAq4LEgjqOy8q8natAhmHGz+dgmc4viy7GWPEQ5qBL7CaA8T7MQJetgbB1qNT
xaerHOe1CyTbBNCXZPdKPRGPNW8zWd/82Ox1OaHdNsVyH7qEXCkMDN4VqR/ZwMosYoE3d3l36lKu
xbZL2a25or6DmTd6d/bWiQKAGCUxTMyg/0rFyK1WEUdVUCTw5AO7iBCWSVIuAkKOmorqt2kun8lV
Sy6sEboS6YbW79iLq7WTNN0exli4sxa7+lIEnfO5sskIRC0cvzFQ1LdoCFMUV1TlNubA10OZqccr
EdUOGYTeuGZgncsdYakUYdkQ9ld+1b/JxnTXCjFM/YiNOsloJfsdIr2yzIPi0RsxqwYMgHyuvE1B
5qHu6mKv9MleQixB4na2EhQinHqNCd0QMQAuY0YgjgMxqD8b8Ug3kujmtGw3czMX/s4w9eYHzNJ9
lWU8aaiw1aUZUTtmtjfka4PBEiN2PiEtK0jbe1JGxzc2h724KTggD+vRC7RTtqK2m8yMStzPgsVU
0p5FUiw8Mnfajm/WpWYAeyitjLVJa38zBeTJE/HY8dVnqALBlESnAcJpv15mV76GzoT6F5Ct2sJl
YjYqJudVhUvwfM7n7RYtc9R2W0MyD3kkUm+LNkY51vCG+njjbH49yjpdqbKd6pJtXfg8IBDdZHNR
XWZlZj02pqP/oyoPrvp+ZH5mOgshkciAVA0hev5NhB6yW40JGx/0C/wLjqh0gHzQ7a+txUq9gnTC
f9Einb8ZkPwHmMT5VEgWg6vAq9Q91kTtGT5XI/QcyR7OvwopQF16KRmzYeV3QGv1owzAmz92KCYI
wNCfthgGoE2cqmm6gFW2UPIm811z3otkuSvb27IgkDyKRnEzLHwjo2RnOFu0YUZ8MFuSE+b7IeG4
YeephcuA7g2AIl2A17vH2eLZC2qyKCV5f1OO4mP3llQMhlT/HY0VAuYiiC/Ul0bn9cwuAvfXvdU5
qy2g3eYF7A67X5V08/15o7BkTTlfqDR3Xy3F/p5+NV9tw4dRlp++STv3eBa0DI5VY5g3MFaMtVuF
5k3X5ll1xTDiu7P0py2rhoWnqyAXo/q/N1OTTXiFZn7riKx+CYec1XzOMCBsQ4JJX10ck8guKxdA
T9O1fPKRnxl1wYiA38ZoifY9b3AGvVXJIPG+vR9+bL31gZZJ9TN3ZonIxsgaSAUYs+T1hP8Lv6Ej
X4n8a5HcLiScIQNW6UJadDmlCBtF+DueCy5enl8hQQFd7UbV6m0QKw+2+Onky6l7y4OO76iG+2T1
/GMQCRZgRJzMbZU+qqDzp7Q2w3liGrCPLt/0DT4J78jtVJf2aLj3YJZBChOWxqcdh6Q9kBAtbno9
PMGoihszSlmZMjnwm9OR7ar0qQhe1xNopUMRh5wBhYunmvgQnBpb2mx8GAJa4F7JjGfWC8Kw1Zh4
j2lGaX/bQyzcI7hijOQxZXMwVzxThDvc/3kSyHIb5xqMdX+dZwlYgtmxj03AG1a7+vLFRLQ9sny2
Y72oX1JBFwKafHtgu9+QcmDzrSJ+xuDPQs5zmNiCBmUSPuOiU3dqjtzX1u95X028mYQpLgZKIoc3
vm07Psl5JGIsEN3llDAFOII9+hbmMZOPjJqouwtIg5mOfqW/oLSRTE1WFTaHohUBwvpF4ffmONqh
bAVuuLJ8bYixpqh4mM3UebV1+qhl+JwBgpRjiETV/jgBYaK8Zmk/C/M8TP05CeoXN0I9tW7EpO7O
d8hKxB650wzetqKAeD7wLpNRvyxwKR/BF1qPCVO3uZo40j5SzhePFX5le9vrXdqCTTV/3zGel815
MRlRdW7AG/Bj7n1xalK4LVoOcEYo3Q8DJxn91KimqYCKtyAEh94RL73LXYAJlq/10PO+ljGdxTwr
ea2WmQhaz17s3dDl+AicLmI6Ak6UrC3pMzvGXQuWMGbIDwzwkDDwJHTt7QSmghQnJy+2TjDkzr1q
oSquy0mSBm60pvNKfY5Rw38dPJ8zu/N8kMcMJX61DQJ/yi+K0eWnaaBZzQNF3IkhAsiNYFa9uOAw
0HOfskgrriLBJM9WJNJHctlzXqEVUV2eH8D7XKQP7mNqMS/oiRUgFyvOeeyGkWJZUz3AX+Ul8++0
4sPTeXxKmHB7fBTDHumvzK69wWeI+ObQHqQD6TqO5pYi93lAgGL0v9fEe47roh3bg5FCVcjn2nml
rCsez6PCVRkvRYY2/cbFtrMXTSlukN7wEKBV46YFESbAijo0ejXo3Fh7jUURosWiuYBy4oaMqWD0
kYOUr1tJx2Q/sxFqN5w9xQ1+TgRgenKgr1SBfssj3iwvbFhhPMu2d1XNoBnSitneTsQtPUsgGPHC
oDbxaw/rfmLSPs+A6AlhoOFu4GGTCKKX7z7lKdnexGujFyACjCN7BuUx9kwKVUQYxq4x/IDpChkD
/I6h5zWzm5nrRvWs7otZtsCLOaohWJrZ+DkR9z3MI2ieCbGisUlli828ZS8EG4OwIXXoh7GMb0WH
KfNYarZCC9YcLITfc4UoqRjtpgiX9rF3BjYhkZEFz+ZUJ/sSXiX3C0ccn7LlPQy+Km4t2/kaG6Gx
zoK0I5ChMaFpM7NPWZR+j+yuQqGMgNsG35Wtx8rmBVYsjykgnWY9J9Oy7il5BuxQZvc5S2eec1Lz
hVbOtCg4r6m9M0tSnFZRg2g7HlVxTOo6vbZlJ8SaVbM4crJXh1LUdKPzui6vw4rmb6By9guupZgM
2WTqFC0L0I9SXW9eNHryv0jDiEIkhXn2VIOsOMEQ73k0KosqDDWbARMXeYcPUWrx9bRFzV+h6vOQ
bGdRd1QAp5VvY52gg8e81IzscQq9pWtiX90Tj8wOTzUG4rWJd0YflLOcWXayA17VIG5opZotHy9c
PIpNVsX+QIYTn1SdF5MwZt5eME5l3yr2mKwuQR1sU72GCyMNn0M/ZASdD4aRCZL1IqcVqiG1zGkV
wechGEfVHry4Cq6SIJJHjd65iZQTPAuj797wFfgb18bPxhmM77V0LdZPPJWM1iJitlrcxHocufL6
PG8GacbkGLBgwucueSdyvd+sw8C/KlpCrOhaUb4idKR+QXUJCr5n3msbXqE+/z/2zqY5bSQIw3/F
lTspkJCEDknVxsQ2/oo3xuvaXCgZZBiQEIwk8/Hr9xmBHAYwYS0dUlvLzUa0Wq2Znpnut99m8IhO
hVqPCDbXvvLMyyUErqec7QYXhgVjZP3FrsZX1iRlxiUV8P/WiDK9ymqHMSVGUmFlDkfjRr3lOMuq
0+LANk8uYs43UDil8pzsUnoW1A2jwVklIdE8WtbajUaNkJ3l4pWI82ASB0IWYk0dg5NEaLOw2AAi
24BH7eZyCpRpYsEvKZd95Q6yLTP86882Pb2+ECULq2dklOn4ai8S44w7D9oDmc4foHBdXg/qC/Ew
oT02RFOOi3fmtLM8Y0GkO7djh1Xqr+uTyp3MSHHYTkOQY0oT6sq+VemmE9PqDenx7AfsKp+jYB6z
3Z7RA4R9FWyqk7h6XWNTdh4o3h3KdqHgSTM6numUJtpfqQSbXlrmnJ4OirSnP7TFI/0g+vc2e3y6
nYTBojlSJD9UMy5uXXPSeRjArtCNIDSWTSvjAxIZN9Ay4wkKqv0ZTWaTqhx+ke6L/T8k8SgaFdq2
GsSc34YkPnImJsOjQRJXv8nTOwqDb5kGsVqSFFB9E6zN0zu1Gl+pfcorBj8nUFGIxKrxyjxnEuTJ
UzxVRUvnEORpkLJwaOn6b1I8W2AqcHqWQjlBhkg2AK+qYmQbwUEIqGvUfExnt2nY68cBdS5PG9a4
W8UZtXiUFo0irrZ1g61QuZybQTiZc4PG0ObAC47c9cTLrXDZmPwiKp+FvX9GOlUMD4Y/Ml/AqFzS
YNsBPfiGaoFFC/mboRWwJ4X4o2JA0L+gb5gxmlo/4uG83+gOqGNLiGVMjJg+fBEnGTG+JOo17Yc9
ohkKlN2nV0rVdc47sq8m4Dj1RYMG6uF1KmFqql8R7l62gtgddmS7MSSFbxOY7rQX0+RsaAjrMqYr
yN2QJlM0SBx2puPklCQLnt+UJGmNF7sC7gViTjeBqSacDkb3U5daMAJONG91oiZKAEMQ+BEQCalx
KWsT8bAgr3EVdKbU7IEzCGZnIc00zfDKAQvftOYUazZqlAH/AKlh0++xH4ovwP4lBKUQE36rV5zJ
8mqYuIPK/YzDeX381XzpwwRCSfpomMw7504gRXyevfz/TF54/SBNL/G+ZlQNf6a+XHz34zRIXmmI
1LdZc+V29L6Lcn6j/YJONv1QN0rHidKATdsW1yUzV/NCmUqZvockBB59DNOe/+mD6X60CN84II/Z
5/CB5CmIwLmtvq64ZJXJKdmmW8e/8FndcMNEbxnh8POtrHn4Gu0JvB4OtSniRIpusulXLSBpxxlh
S8SGEZyPBiVSwGLp160+ZLs2jVCrubRQAKNIXnRlhc0Bv/8FHvOAx1xznBEMVMSHHjMU3rRCnbbk
9LsiF7R+SFaXTSs0rI+OiX9T+fjss7rhbzQUzDr1uwWtwIQwDROIOoys2YeFedMKNVZnEryGYdi/
3/PbWV6n6ChgskPcRhI5H+ubz9+AqY14FbNOQSP44DC44VGj4IiLXv3r6UAEvcyzCj/e54DfuiD3
Kbvfr6dSq/fpA9ua1/1RdqGC9Kzu/dPxftamSvaIG1/mj7z58/UD7t56r1L5Py+ELz0QeovscRdr
NW+9EP/8R+A9eXqrGJXIyx3gXiTS6/v/heB45OVylE1qpFjzvwvIpX9ENNYFu3U2kD9N9+mDZtiN
CXtQYTnyxrEX55Iyldmh5n+/X+VTLxDPkdxiPFytK0W1ZqcYSa8X5VoqrQET4TqKSx6P/W4iuqm2
HMJ4gN8uKrzpB97Mk34uSandaChIWWHJ6yX8JHo+wThp+KT3QAbzVsIoBNUqRU8fhQCB8OVF9T/3
Ixo365JJXLEtKir5AosLkcvJhreZ1WYXFdzq0W5KkwspZgkupEWGaBwJfUYCCCph/LXGPeFteRFA
GSW8v1Y0018eBXEc5Yva+GrXNwFXLGG+XKFZ2h0tchWzcWFj5fwf7/d71xGI/B0zw+tawti48cRY
8x6qWLIEnW88uQi8cS9/emUOA0K6El7hjRfHXneQxn6SaGMaeoJ6GSYR3YHoe/oBbrVvLzr6bgRr
QRwl2sgGmqvId4vLjul1Ax/+RPNNBuiokqRHqdwWXYri1ARv+RCj5jTc4ia59Z8koArd2gYFbGWI
fvH0dYtYlIq/FX2Nt/7s5MILJzE8CtrERL5bwuxR8i99GfuLXNdsapqENvN/vN9TKeE3/lx0tWUM
FukyVnQl/O9IjnI113qrviOFjQ492eDk1JMRK6U+XExbYWrLucEuF4xh2gqWWlT8t4HQLV5ntJQg
9kADzLe5UY861nx7sx9MQcF3vyBGLyj++yDq+SeteGdtc2xVLF/0Ra44g/YNxJwstqD+qxvsDsSc
lKig+DbW9+PY1zyXSWleCZ6x7c/1U6WJ0iXIfUi8Qf7mlE9ZR6eKvsoDbBcFjfyX4GSzdQo2CQSV
MP4OVzwV1PvRj5OTvcqTWivhMPIo4m5EtaC2czNXsbaib/NAovCgVfZFml6jcLvxpzzSvO9nenBN
XdENfE9+/gcAAP//</cx:binary>
              </cx:geoCache>
            </cx:geography>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_xlchart.v5.8</cx:f>
        <cx:nf>_xlchart.v5.7</cx:nf>
      </cx:strDim>
      <cx:numDim type="colorVal">
        <cx:f>_xlchart.v5.10</cx:f>
        <cx:nf>_xlchart.v5.9</cx:nf>
      </cx:numDim>
    </cx:data>
  </cx:chartData>
  <cx:chart>
    <cx:title pos="t" align="ctr" overlay="0">
      <cx:tx>
        <cx:txData>
          <cx:v>Sales based on State</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2">
                  <a:lumMod val="20000"/>
                  <a:lumOff val="80000"/>
                </a:schemeClr>
              </a:solidFill>
              <a:latin typeface="Calibri" panose="020F0502020204030204"/>
            </a:rPr>
            <a:t>Sales based on State</a:t>
          </a:r>
        </a:p>
      </cx:txPr>
    </cx:title>
    <cx:plotArea>
      <cx:plotAreaRegion>
        <cx:series layoutId="regionMap" uniqueId="{3B286D39-7703-4A97-8CD7-295B1D13D2C6}">
          <cx:dataLabels>
            <cx:visibility seriesName="0" categoryName="0" value="1"/>
          </cx:dataLabels>
          <cx:dataId val="0"/>
          <cx:layoutPr>
            <cx:geography cultureLanguage="en-US" cultureRegion="US" attribution="Powered by Bing">
              <cx:geoCache provider="{E9337A44-BEBE-4D9F-B70C-5C5E7DAFC167}">
                <cx:binary>1HrZctxIluWvyPQ8UPru8LLKNhsgIriKkkhRndILjKKY2OGAw7F+fR8wpGyRmSVV2fS0WelBYcTm
1+967rn+9/v5b/fVw517MddV0//tfv71ZeZ9+7dffunvs4f6rn9V5/fO9vZ3/+re1r/Y33/P7x9+
+eLuprxJf2GEil/uszvnH+aX//F3fC19sJf2/s7ntnk3PLjl+qEfKt//4N5f3npx96XOm13ee5ff
e/rry//M+3vb9Hnz8sVD43O/vF/ah19fPnns5Ytfnn/sTwu/qCCbH77gXSFeKW6M5IqY47+XLyrb
pF9vB6F5pTkzUhpOHv/xb2tf3dV4/58S6VGguy9f3EPfY1OPv09efbID3Dl7+eLeDo3fVJdCi7++
vG1y//DlxY2/8w/9yxd5b+PjA7HdtnF787jvX54q/z/+/uwCNPHsynf2ea62n936k3niuyr/3bom
v/umo/93+3D9ikmhlKHmqH/61D6UmleKaqapoN/sd/SNo33+OZn+2kDfv/vMQvH//be00Ov8PsvT
u//Z+Am10EaHX9UfPrVPKBE/xGgDAz7+U99842iff0aiv7bOf7/5zDav/z2j59bfZd908z8QN+YV
Z1xrxeQxbthTu1BKXykdMsbUM4v8TI6/tsbxrWeWuH3/bxkl5Gdm+P+YQ0/cXfPlxXvr76r/RSl+
XGy+r7VPnvwXay03ryThUguu/6il39daY14RGnLUY3HMFeKbCo654lkN/Mdi/QMXfVpCn+zkf6nA
/mPH+QOj7O783f4R3HxXf39893G7wFzPXn2CkZ7s9ptaz778+pIJaPkPyLR94ut7P9D5H+893PX+
15eBUq+M5lxJDesZKghSyvSw3UJlfiUpMyQ0XKKOhygPjXU++/Wlpq+4FBrmZiFl8uWL3g7bdRq+
MpxJlAuKqm5Q2v8AlW9ttaQAgN82/PXvF81Qv7V54/tfX3Lgs/b42CbltiJlxCjKmVaGhwwCtPd3
1wCueJr+n4oWrqFTKR9CmvjB7Fkr2qCKSTvm6wcph7a8E4GT/aHpln4RO89mmc1xYBPyOW2caILY
srnU5yaTy7ArTdB0p5Opq/51Jes2WCJbzrL9LEtfzHYHXVUFj1OtBX3Qs12G6yqbdXUXhrJN7nnN
O3WVqrxreVTTvIcoopWufpNR4qdml1bSlW1kJ1nXl1QvHURO65ouF6zmTfF70I8W73xn0r9Qkn6m
I0MME0YqYTagxQg84nsdaVrnQ6ay8CGZbFN0p74WlTitxNg7fbr2qc+neM1boL+KJDlLDj9enqIW
PbGR0ZoDZQseclgKwjxdfy142Cui8i8FLXmZx95yybPIGBZ0xcHNU+r8zmU+FVkUiGBtm7eT4EvP
YipWNfFzr7KmLyNrO+7olZFhh3s/FhIO+Z2MkkijBOFEcqlQO0MNF/9eR6XKOrhGMF5lfRlAuLWe
tPrU9rIZ3i1BOIjLf309ScQxUyqlUJS+X0/Pc0tZSIartXaSddGcZl0REVvm0kauB8r719bTNKRh
iP2FaHQEVc98gE8Jpc2YF1dJkY7BTVMWC2E7XVaa75u+09jyjxfcFPZdYGrCORchYlJRAXConxl9
zvKAZY4HX1TgRiyVrjrV3aEKheckapxX6lMpSeIB9/7IXz939m1dYYRmAEbMhPz5uu2wWG0DHn5J
FwSxikbSVv1vmUhYk0ZTkQ/5myZBf+yjLLOATz/ZtvnTtrUIqQiZERLw67kfpXLMAzJn/EugK93x
WE5EyTtkpsCf2TXX1VUeUEtf87JbhpuyJ2TNoj7LKyjlx4p46tHwLMmUCKUMlVTQBn9mAK9yUixl
k9wnZm2kO7FdWyfLPkjq3iwnS+hmWOXHS/5586EOlVAyJIagzD9z6kxnSQW/cl+EmpA2DwtVKy0P
0k1DL/Z5mAj1yQ3Qehf1CuD2kyXL6Mx+zC1pp584An1WGqAAQwTSDjIfR30Kn0mTmrWQpvXB5yx3
ug5OZ59tGaaebYb2e5gKsYo4r/uFtdFsGIdUMifZcFO3qljiJqCuuTF1Vrtm10nr2HU95k3/+cc6
2wrU93FCKSdCECGpRlHkzwNzmJLQkW6dP8/OOzgBGUoCZZF54jKIZscRrS0ruy1o/GS3n7xNh39V
WZQqLRQnyoSCC9SKp/ko7Fjvl17Zz00lAxTFAuVgnaJxIX6RFzyRKKR9Orjyri5kgxLl2tpReRoG
RTCWUZehfG2ldMnwVpOv1Xgh5rK19U/yNH3uY2AEuNJsa25gYaWeFfyZT01rmpV/7hOmgnpf+L6t
hrfd6vO2iadu6SBcoOsR9+zS1XbZheW6BDdT2yZnvXFVkcb1upLlos66xidRY4hKfDxIElTXqjbp
WseMmxk1hgXFQptzspoKXy3zZOq6n4QpBcPxxAGYoqFRRhGK2iPhrE81D89surEZ209aWlnIuCXh
VhCSZDDGxXTVWzlKlmP2rAaBe8NjOmlpEuLWPHmuusMw8Z8HtHiexRngm0EgUcr4lkieuUU5l32d
ZLb91DpEUbfnfRmK14xmfLng/bBAHSYZq/VDnc3LoqMhc1OXxUj4k7pOuzUJTl0tivWDC4ZeXYW5
2hDXLMa6MiflIDfz2J4buNAyajlet64o1w9rpcqpjEhVbSggh/ZhINuYDBf54gDtwnqeYTsuiwU/
/UpSH+5a2fP+oPSw2a6c0xyIrXtc3oRpsExRaOcCn7BAY5A8D5oNbPlW1uXd3Kumaw9mdHS8Edyu
/tK5MnFRVdWO1XGQJvV8mgqglY9N2CTiw0hGCifTYQrgNnaNBeb7cW54nsKhfU00SjcXWklOn7kG
T5YmpaatPq207l0azYzoto8mW9jqjA/dhETx4xWfZyOmkYsYRd2mArX7+Yq9I3021Xz6yNdhc8Zp
EFv6Y70uUbzV2En1KSn4Ciec2OD79LVGYoGf/liMrT94EhRcK8U0CpdkhAm0HU+DYuXj0AVG1R9q
0dSeR94OMniwXdYhG2Vl39C9S7TN3459mCLjtJm06T4NPRttFGo9VWPkWdpdVEmobmbuqnCJ+omq
8dqHAcnjTq6zvYATkSwqiEjyNhIJoCGCPSPwQztmQBdnSVH6LfJHIfkbsC26XSJeOj6PJz/e8fO8
FnIUqI2tYVuTxdFkPd1xqZKsmbpe345DQ9AVSOcYuoJx3fxWAGSJ04xOM9x2Lg3HT+ofW4VAtZtL
86GYWHKTzGpzadblwJWnecv4liK7tSf00FVj2+cnq1xKRF0y1VuTQpewRnRq2iGMfrwl9iyzhUBA
IcomshosSCl5lqo73tSrLRp2G/qMI7Z8m24C+IAPW+g+xjEjZIFsSTZvIY5cuaUU13YoNEFG0RfR
WW6XbFf25V1lCi1O86na9NAtk1VXSTfjqTzj2xaXtFb9oQy044c2dCPv4wX1Atv9ydaetVTYmqFc
MIpQIVIA7z21lp9LqqvBLrc8HbdM5V0H11qrNbf3noQla6LF2279oFmz1cc6sBQGmVVdpct+rRX1
6cHwYJhugVId1DHpgsP7+LgimzR5YOBiYqraLbsNSJunOWsnpDUPRIIFc58Q/IWmlUIVdSqgCu91
FvhYVkOBkMgMK/DXUT9bKiz/pZZChIALQFeayRB9PPkT1KXTKtSiuuD9WGuL7HCEtywL57GM0apn
afOztPCsHG1LCg5gT1CWCBq2Z+WIFBYQsp31+36g8BC/eA+HQu2HfkTRCiv3yRTYuY9UxRcovBqT
BpAFSQ9amtxc+bda9WFSHBIvQiQDBOR47UBjoQLUAQLfzw0K1Vezpd3UQJVzFTaIFUTRZo60nDdD
BEVO8WOWwozXxNYWksiyRG0qld8a/x+7nDD8aU7E5rcigCRBMQz5c0cFONgHKZmX91m2qCqJ/FDy
Nk4mkhRXiq3CLfsuc6oNI8OYKbLIuS7vzkk18FlGLdBOcOHSOhCvkzrTPO4mO6f3JK/I6ZQMQu1K
3djqiyiq1V3XVtUYEK60mt6IkZJ53YVFY2Qbd8CP/XCYJhmOV67LktlGqiY1veTEUbNrGmdoXMx+
cElk57BbiyhrRifmOJ3LEcEwrm5aqmgOZCGKg2F0EDeq8otIYzLTYRpOWjNlNAF+S1J/5jMNZBbr
tZrWFTwBXLE9m8slGaKubwt1GI1O+U7Wwby+n5Rl+YdBVGmy48IzGi/oT+0SqdT3ZmdyNpVxKqv0
VDPud50l03qRmIaQEzrRjB3SoA8zsm9LW4vbRY5pGdwaS+b5/exn7l8HvW+Ca1QMPXyRTil3u+ox
bWzUWkuz/p2Z16o8SXLQRYfVirC2kSktZ1ms3dp34WdaF2HzJWOtHecdXGXpHszgp4nEZTX1tDj1
SdPJcIc+QFbqJKmDUl0ZqoOyPBlVy/oqe8jChntoeaY8dOL1yu0Il16p69vsHWahXpF904i21WeD
SfKsumzkXHbpvhhTP42Xk0zSPD8kop4GeZ00jHdnqhBZGh7gK4qXUTuuBGW96sN8MlEaCNX5XZa4
tVjOprQPsvxkymtUm7g0k0CCHdt8kL/ZYFCyP4NzTEESTxywhV4NLVCXifzCw1m9qZjW+PHHi0Ge
V7hHDLp6F6+2F93ndegMG88L5dqUndI5CLSOl0KWgz6Zm4LWVSTFuNVFIoMc20m5RFG5m5MFY+C4
kJmR6ZtlaqdWvy2SoJiqgy55wNqzclhMOL5RBZe5iTpjNk5COy+z8oNOkyRYL4SoemgqWDqk7NfI
2l0mLwKeOF1d0rzLafW2KKYiTPZTgUSQ7m1OOWRHytpEWsagImxP0mzJux1py8KFu8aTQDa/sZQ1
WK8uKmNuhzTsutihD4ZmWTjkqCAxVdn2EcgPyBJ1ndkwvch67D5uM9pwdSiyadMYr3yJH9tnHnRO
rbeUL0afhjo2k7dwgLUB3jjxxtV4rj1uNfNyhfq6QuMfakmfYLUqoxslRPPNPLQVGZP/Sat503Mj
TAFyLhgCB1METRlm4qHr0NB0B5fnQFrxFNJFd3EeZnIIYEExdMMHXzRD3kBfQbbak2xYBZ1fh4Xe
RM5h6Xa9UfAsrMBxq/ucBPPmYMoFm+XlEuBaZepNNeNI8ShKbNhNkGHEAQLs8et+nOO8+wwGM8M1
ObdW3ZRSJIbHYjIggKJWZxS6+Oo9ydobfFIXwba5xC+PyhjgNS7+inGNXOX2F+9l+ZqT3AU3X1Ud
HB//puTjc2AKWPlas7aGALQJsvFzmas2dyd5wxdsumMrzmVEKeNpTm7QgKfWRPJoKLuOHq6Gzntw
6VlDzZLIiJbZuKg3ph4stDSyusIjrAXH5mLQHMloopIsG+hNa8lwsdIp6T6bowZtiwhCXjvuKWM5
erS4tY2a6OkyhFt3To6mPbqHSsoK+lEixxt7qatt87NaMvhpSt22TCYyhYuL7YjObtcgF4M/x075
pt6jI63DMkBKbHL7Cs1dj/cwKuLwrt5nm+hHhQbrtOIPW3Er9D4gEkTk2cqkntuTdGO0yH7KB4uY
No88ZdtPsG8+atZ9pipt4D69BGLF5t0IsPumx3Bg+yAbtx8xpiF+qoZs4VCvcpO/GVSaTbdDlVZp
fmjSEM6edZym/LTsF039BT/6Sl70xuuTryo3xeggzpzzEh9BBbBYvGjzEnV+pN2qyC2QWxGOu7YL
fJPHpE8TLC6LDIcodr5qwW1WIAxA2cBM2XCmbbqF84D6imvlMqgiPJQAi/Nyzk1fzfbUC0vqOq6M
qOoxSvoUtCE1dMDzme96/AA0yuqq7gb8vzyS1JJMFFRRh+FIdTWWPgEpMLkCq9MsteMH1SQzuoBk
WTffnwxSeXGYeceQYUKXVUO4r2qU2Ho/B01i+jNpUKrmj0TNBfJNWllblqdf+fnCV5krDkNWod+9
X0QvOD9tiwzqOOGPMdPZsILC+mQqk/UDz0I7+duOT9mkTv1x67NJe6iIt/NaYkdlOvVyr1ZCkeW8
E5v6KPhxKBN81ebiR/407MsJGqAD2/br85zhx8HB8XyXgwoNorxawSsbwcrGRKAsFlW/5i11eEIt
dOthRzn0YNSOJMtKZeWSw9B0LmFnadKt+MZ6pN4StOVgDTspSvClCS3R+tY1eqcm9hWICXlRY2qA
nXox5ZhqpGXokSq5ShbUvH5BpikO6PU25Q0536gCNoQlhhtF1aR43S0VdvlxAjxLgvMp6Z3Lrwwv
NpLSDih3r3WZcOXfCdBYS7KfkyJYsoOaWln1O1AXYPkjDRJIfRIpp2jJUQwNjL8GYsWuVFNvZaOW
yeZujjkK5ztqsvAWTDTPSc7H82mVdaLfleswBTcOYBqswtp2Rn1CvgVJG0ztCg0Ugmx7SNomQPL/
OraocuBVIGtT26n9pMySdfSzmCtVXSnVtUtyEMz2Pvh9ymkxJ3tUNF7JqK/AfwdxWFHtPoCRnEr/
nqRdkaZxIheezdeTBrbpvpgxHzv2sU9CUBMnrhzG2sQBW/vywyoGJmw0oDrMaPYptcCUWksz0AFe
XheGxSMuBnqM9IRR37z7upOjLbu2AEEcS8mXbVuP6aaqxi3/mSXdsgnQ/xa8eV9vTzSP7H1SsO2a
pCTAE0u6bA8mHOxEvUfnvs028ippEcop0GJytfqFtvsCgbpFpam3O19dFpgSmchITM8wAnjkw7d0
GqSxmxfHdUSZI+HbIdPpZKOJNGDPxbImhp1NXbNFeRqsGx3YY+iDHwFY5s+6lcC/BcH84Qq85SY5
Zkp49etC0hmUtA6uEtwcO7YmL1ZdRkXTDuJdeUxY5ZFo7EK6kdFB1W0kZO+UE2JXp3Vnkyjr1BDc
DLlssWc/YSw6nucs3WBcJmasocdqE2t4DLjAlqgjUSKHLchbts1td800bz6pk5WVeSSzvqnrfVZU
iMbDUSHggbekV4Y4VYD03tOguMgYr3T4E+LrWUMPLgf5AR7MkNwU/ROtnHnMEMBXs5vMWgWpdZrO
iIbJIs12gdgiqBpBvGTRmHeb7D/p7p72dtvyahucEBxFpFj/WWPrhtkGU69BVR1TYwEOGFKgD0Ak
/XipZwQ6oolg6oi1QFnhf7VRb99NzKew7MIEUPKbj5Bytjbu2kSINzgItnm3Udlm1CEvYGErnIDJ
vibHH8vylObD0SX4T0gxlFQ4XwA/Z09lSUbOQN8W6Y3BVE19yiXd8Hjfh5hKrhbQ+Wd6/vOCzGyT
XhUaBnLRPOMVy8wRWtUkue7mBoUiLVHxz/RSIs19jewfb5ButN1/j3e2HYK7JVJjmMsoxlHPFpyr
QqSNr9T114wxZetG2i+KL1IeZtGH46Fok9W9Gya+FLt6aLZ8zh1SQ9CvAvXoJxI99XRIhFYqNChe
2kgBiu4Z0bgYEkx64d11dQyqCbgOMT4PZYK8nodjDhNkYtjmw4ajOABaBNkmSNHybljjsUNnf5A1
t5JEM1LLEiPVd3gc8ZHQq3zh6Cfj6TjPao9p9seb2MLhO61CfkxLBBwG51EECLhn9Nu0rHPuVlme
6iZwpYx1XWv+STnY92ce8+elcC4gxMApFGhM9fPIrBNWL0Oq0tNj5Rwlmnlsm3U1fn68q2ejIHwd
JzQMZsfbWWSjkAiehkNDfJYUc2vuSQFW9asXMFVuyMbxeut+pnBs6pjUwjEdaVeBmI8qIKc+9ryZ
9W0xEcTsT+Q6HhH5TuGg3KACg4M7hCMSw+dTN0Iw3tB51p+4lZGs3zM5b0P9gQg22N/7tcFcOLZ9
CorSRHWyoumKvEw9rS9Q9HA0KI1t2YJAuWQCLTx5WycyTe3pghIr7VUy5yWdlzhhmNx87LuuRjfh
Ciaabl9Xw8p8TCxRfb0LnQRjdclnarl6a45jsVIB0/M3SVPTbn5dptlocJRnGFVOQS0UOEJyCryu
83pXBUULF/la53WA17KoPFZnAN0QOVc9ZoMjYi8ftTllNUMGRIe1VdNpZAFwoWUh4HbDBqgbSEUN
+or31Ta5C44QocWMEXYjbUjXPCp7X9M1anpnmnynWl0VQ/SNOehQfbLoKx54BCIYUE3Q79qFWy3U
3QiCBhC9VGzfhhZL1iXA+XhOQPrnaVzNdY+2BLR4VVS3HOjR8Cu1eCPas0KRYOup+9GBrlyO7YyZ
lp53u6wcarCXIDI0yPqoyHxokzgYbDqROuo4TjWxt6YzrZ72aaeE7N7LxYyrfQ/afhsMAUoRpq6s
78HFv89bkLbpDn6Oqfwhcx2lRVxTYLffF3RwfXgu1TyxT1TOiw+vwD4l7bvGmKJk+6LpA4KGkqDt
8DGOmGEkvW/sAtvuppmtbolIgAZ/jIFwqAzjRSzJdFma3vdrhKnulKMpNaHDeDHPSH8iSOWnz4rU
5ZLtEgHc2kS1bmr3WwMCIxii8Di5+opkO4yVU3UZ1kh/xaHJKsUGgNFHuAL+eINbS+O33H10jeoR
VDW6KtH5OIODJW00OqJqiuM7qdUQg5Uli6YyGM175EIb3rSNCapDnctURlmaTjdyyWWxW/IpOcnF
yE9zwtez2s3jKQgBe62dYvFsZHalc18RUK+je5/AqU9FKm0fIfqyz4Vrq99SktvdbGiClq7i/gQ9
I5gZ1siLsCWfbIlwbKZWXaopb3daZBmsSwJ3KPQs9oXNhzdrUXmyB7j1+3AhvILHqvo+a4cbRkV7
4USQXtRj7/eyB5OL8xzp6WgHs8vMFL7TbdZhPN7mX/K+S3ZV1qbRIppmJxPTnYcrqw9L0mCY2rRS
4NPh0sSiaPRhwifPQrQ1n91shxMcH0i+dKasTsqZVmu0mEIesoLYm1aA4o4qMB19FHCb3k7zGt5V
QSPREQ/1+ylk+Z4wT84FMVke2SDglwJs18H5vnnoC528AweX49iP5+YLxcQEbQFt6fXIiiw/tEsT
7Glf++t+FOjbkQp2/TIP57x3SxnJegrjRJskC3/LR2aWMwzyh/ueiYLu7dB6dAt5nS3RyGX4EHqp
612QBO68Npjq7wT1xbt55CXajdpeyN7TLk7CzN6Rom8vZy3IRa/o5qGJ3EaR6Tidz0CFr4kuxzOQ
yMF5XvKM7UJkvy90mngTrWtIM3SfbfBxarvpoQuCOWY5Xe/6vrAMg/kWxxrXtYfnZlVbRTh45IZd
u07lfK6GtEsjQtv8aqEaiRidSTxOvOLnIiRVe+7mzh1YO7ALWdVzBML0g5yWezIkyZWgCJ+xH/wO
DB3Jo3SuR72Ti+V7oX1z1WbCfVzaGdCGYEqc9tFQ4ihBGes8lW0UDFzcYcBrI86q5sSi344Yqf27
mTbluz5bfBmX3qe3XbZ0v7m5rVnUzcMcJ9S1RVRAPgwuQ1BXCLw5W2Mxh9Nbw/qsipt1LO6Kul0j
zErqD43Nu6htR/rOgIs/a5kL48GR5FzkjbjrQzVfFqDNR7D3YsCiiY+SIejQ2A3ppQoDm0cVLc2d
C4CpdyFgThHJou/eqkmVByR6pWKTr/rUU5u9xXEXHJGYMnfLbNOejMNMT4p2VHeOJ7cT2s3btavX
8KRrxRIVXZ0+LFDISeb1MOyBppYb74xMIic6DD7L1EckG8czZcr2pAOco1Gqe3NrGm8+87nl7wuX
2M/jOq4PAxx8N2rLXgvM508IKsWumzt/A5gWRHJqxsvA9eWnldjmhFc0wQEnsLJX2UIEatmMjESK
PAStIkt1qjHfiNu+KU5KObhbHJHikH9k55Q0/FAo3n8EvdW9NU3mTulSmZu6dutF2hfdftZIuegm
6/yqEcSfu0FMb5s+ce9dGIp7Xo5IDqxbxiux1AgeUENvKPfDxez0dJZPM7egP8LmJFG12KHLxMlP
sAfmbA1ccpkkmXu3sjC7DXFw8mO3hv49Cn56imDTr1caeBwFUvmhMom8xKCY8tjXptqF69Jw+Ltr
Dmsa2LclmOy36WzbLsYBC3JwU9F9bP0gUvSo63rpjBgucN6nRJNd2/cpX02NnF3Pe67L8JRidBaP
7SrehGPKQXC74EuQMBzlulykWHMTL/WMnmCnBzDD4WUp+aj9nlhXVj6qTJtcTkGbvgVZUV0FYmk+
VN7d4Z0UfGlOP/Q1EEwx6OJqNgVOMcqW5ufGtuzTECTDFFfZRF7jxMxwm7Nx7E4yVnERm4zqC5FY
Fx4MqRtzXmdhu8M4VKzRiLHxLjRrraNi9WaMap40VzbA2PxiCToNXSsyeXfZmRHzEjo7Op01oqvf
8FkE73Rj8jZWs8vsPjOtuy7SfKz3mJwu2UWdlzbfBa6ROFiYJDQ40WPfr9dL2LghO9mgB9mZbraV
LaE1O6XleYnW1lUx1UAusayHZHwN0qHoYz7Q9P2kV7vEllTqEqfeErqbKCDihUc/6z/IHE2UQx5x
rZcKwCltcDrndPRKn0s2k6Z4v/IlYWO0zB0xwzlDsiNnoQCxftJVS+N22djL4cYEaVngIEtaGRe5
IEmrMg6EmW9yjsMnEctE9c4uNFhPJvRrRUx0x8jlf7F3Zj124/iS/0QsULsIDC4wWs6Sy8nNTmfm
C5GLrZUSJZISqU8/ccpVXbb7dvU05mUeLlDlgsuZeTaJ/DPiF+GVtXbI/Rly+HXSYzktwJltxQiB
6KL1dZMj0NZdaOKsam96R2K2BXj7B2pFAblDdGfYSfqRuNE6bFNduLiNex86tRpxP6RwCXPjOV+U
oWf6+qqrYXJmYoBamm/aTkMWCAf/JDFtdxiaMBrLao3W666B2li0trGHoAq9tIhTWidQltrZO3bV
LOHqmShxmb/CRI61r08kYjbJRctDlSVhF0DRgvT16EkyfywMo0kwS+fvx5F7QVkttW/8HCNcTcYc
FjeIrjVL6vjekXBMMJiZ1DV9jpVU4wtGShrbvGMRmtK4rGUvs6iaPMvKTiReUpfSt2MUXXtkic1n
eKKCH9opDV+rZXnZtrr6XNXypWIyajMcE8TDCkSi5Cmf9xSbB8UiEc9wkZLtsnd+f5qDxuyWema5
nOQmswS0o8yEiMTDPPRxMc+xy0zahFhfFy3edcW3XTL2cMMqy69h1KU096xap2LDZhPeMlUHDwk4
nLloFkgmuB5wwYDUbtYPb5TdnZwGlZYqSaorNQ7jg5mUrkpjq4UfIb5WSUaEZUcxtlPhD1O/6yYe
Ab2mXsl0PV52PCLXfmfDS1/C+xsrBQ+Y4VhU+D5fXgeTmP1mfb/PaIJNuKBsmVQpvXg8AcNb9VHO
K8+YWqnNp65q8zBWi8yYJzhQTHCF5qhivLjSQSt+2PjcfHDYx9O+hU1VzLgp12xz3XzCLo/Nv4m7
vmhazBd4Cvweu06zMwmLczPI+rFtKu8FApbdgX1h+5EysUtk0t6Sls75IuL6iQ7ic98CqKpwcNsl
Pm+fx9XXYxYF4/gcUD5fGD/gNuOzbdO8gcZ4waWPF11RCMWNXXIcwoObFseSi2X1mveuDpKXjlfe
U+cF69UCA7SI5DQeAyivj9Cw/e68plmZBS2drmPOA8ytWBzPF2H4HnbnQ7obxHnXtr56G5eUNGUf
N/ATocmO8XGIhmbM1dxYDctmG6G5JWvr5UGPdSSLSdNG171U/ltd17rL/B7PIWv7pE7zDj83h4qE
a6J2MjqK2PhJgSP80s+YtbrqQshRf5E4tdV5J4OAvmDjXeeMkXRdDkR3caFlSw7NFPmfz/b7ztuW
zmSNI/Imimz7ZpZUYnvAyXM3Gg6oaORRcAUHbL6UDmxGNlcYaa6sMvKt87VtcgW1bsmapbfvWjvc
K7gpcU4zEmLgxwLzZ8lgbC3l0C7BBbTeCuRRYzcM86Avv4YgMflOJLW+DB3ObxnBOKKLnk8kKskk
gM7SbYketer750QuNu9UoIqekomezJp4DzCpUga4BjNcFuu17vcrhqoLrH7DWtqprluMcgyjJ2AI
Mp6CevVIbvgZaHOCRrKc5QJQH2AHLqI8rEXdht2yq0A+TEx0edthSJvL8zF2ybmbGh8zdTDw7WlQ
Zuhu/NFbVYFTBe+wpLF43GQ+e6bq3Z5Qvx3Cm9gEPM06b2qC1x70JRnyhaS25Tv4Tp2l1109xiPL
cdq2oczMVgtl8gQbbuSKGjZQ2mcGUHToimFxXHSXLuWQdHJlcACTt/0C1SrILGhpZnazkVPzVFVd
OFbFilsFbgRSQsEwZ4udxljvKsxqw9HUhohvalJ2icoaGJEYymiCZfXAqQ8LYy/BG+mhmF1IaHvb
GtnhcwgJqCPTAgiGlL6AFsfL/yoISyjeR9UOrmCyttFTNEd+/fBd8yTyrNvrnp0VRt/jVl4irnd2
wGG7n+0E3Idb8lGFnNp4Dzx5w/02eYo1z0auNamzIYUAR3Cy5e0aY4vAcqwfTQ1BIb3SGCjtibaM
ujA3lTJTt99gEuHTwpbXju1bkJphEUXUa+OGy8Dg5W0ZQvK+r3KwI4HgD4GOZBOXMXjPJrigxkxu
BM7TaMw4ODtU007KtMV6TPRYdIB5rn0wURjdJcOK6ViDISoN941OhHMSYuYCQbLJQSaZfg3LarBh
05dyBbjCoB0MY3q1YfRLS076mMNMWjiTJvPCiYVl4rYg3MM+E48yNf1nAkhFZ/6IUFwWGtw7JaAN
8UGHDlMWIPJ67soxVqwulhm4h802f4KHt8XG/Q6rX7CmWm6RSFoOkFObq5HyIO/82Fy3nnOilIEA
87Qw+KmS9A8ts2tynDDCJVkwSBdmdli7YT9rChjQpnIdkHFZug+5Ud5haQ0Fz2Lso6bQwebuVUNW
iwGB9CUmUJwQeSujaD/HoRYFF6l9Ixu3TmZetU7efdo1XVSgGGJ4n5H7njPVLjgaDBtZcBqZW68u
MU7M6mDqqFs+KmLPigsman/It66udsiPLZzshPFSMC7+xIac03Acy9BRdfDUmDz3Sx9CsEy4X405
BMUmwgk1ceok0piawqeR0U8gCEAfAAUFrJYDjZgWDEieDzwH4tapwslbZOGEOfzawrey2Rp0SZl0
cX9BKjWCCDcRMgpA1KQAAeE7o4p0iBicHaLrPfB/fDCJrUgWAFE7TLKf2txAMHvb4Pvj2uDszhA6
4nVuchd70t46fNhFyHjKyhaIwlcCBgjiYSurK4JlWL3gcLnWd0kr5vPUFfjNARNMfDGHSdS8YYkM
3D5YwvZ+XAN+Ddqw+qhmD+98um4W1Bc3UEa2rbGZbOj6ObWRuV3nvsZLQLwOJmsiRqymiQDz30Xs
3oN8mBSsHdejB9GiKVYgJl/WIES+MepUeBjCtgXlN0cPE6/GnfYH+hTPystYApyvnvsNoLvaXIYY
kTsh6+k3hW/UgmxUP4AzZ83ClmMVz4C81LCBqqz4avF0WX8mDHAazuWQOH8HowV2JQ0QeCyqJViw
9BLEBppMywSUXlCpCUPB4NR1YKS5qnxvSQsaVTLZgSeQn1abaMC7esCrhKmevIRznVaZwAB+M5Hz
xKvSMB0yzNSuyeKOM1Ad3dTUBTb0FgAT5JLbTUAByLZYyrjsFnBqRUBFU26TxfdUEag00BdCFksg
v62qHkqfK5uvOnLPCVaL5dLqYZZFPy3pvYpmbfBwUTThQNBABRL+eB303L9M675LQNtwJ7LZ4+yS
kNp/c33TXVgi1S2QtzYHSuW/IlxiBoTrEubyJlLtnCdr2LjCrK5VWT+nmpembtIe6+8c9Jet57to
p+M1eiS8lvYE5aoLIAaMwmW9FN5zwwAOZAI8w2kEqEHLZI0cDgXMRzhg4jQSpfDa+lMX2XnNsW9i
qsN8XtTBPKXn9y2+WYMVMnTgj/yU9iJ4mgArVNli+udAifFp1uOY1c0A7RFgInijasEl38/PFVlp
hdnKkpxg8rieDVIyCrrLy1AZcpxb3NTF3HTJjTZ6vNDRhMjEnHRX0AWSA+E0fYRi3CS4DKr4Tfpb
UNqQqvtldv6xU6P283ZJ1/O0RgUIlAEST6JUelBBPcTFxggGJ9Ewux8if+nvkeJtihniVjHjUg/z
KYhMifHFuxzcWAOxW72nmjv7xLj2MqkMRQIx6kqR9vwb6FxahFGoP6cY9/deyL23ESD3E8W3RBmx
eONAzj8hupJeW3jle7lo3HWpeQXnq2+loY5nqR6ph/tgu2UV6TDReKHYYz+YBxwzVFCkCRgPfPfV
OvnzlxZiR5FaHFQmZJ23zNbe+EjSPnxo6yAUeQhV/yjl4CH/CWCxC4J3Z6D+z2UnoQfNb9igOrEU
sJIRBnrCiXYU8n4O1RhGN7qtJ6zyKk3PiM88IZcNr926VkzwGuDbjTehA5Hi9quPyINfBCO1uj5S
U4t2O4KHdvozb+wavUdDOHaHdkyFDnMezlSTIl2icJ2xeHWAQuC1ATNomdfEtAC/5m0YG1Pqmnzu
4pnao3EWKmYW+zbaheGwpi/xMGgsKpPsettjHYtqGhWY82D3F8TFVQUuJASqBKoXYzzgJIeMNm4a
0OBhBKKyluNXOhGXqALeLni3UsnVdTVQl6bqAN3Iip9ZbFyDE2yQqq02Ot0tQapxhGkCG8/z45iu
fGkL+Jkpzn1I3jS2PbXtqMxYqDVOY6+kMjBqejPdtnguw0+RjcvXMcRIlm2yxspw4EgbtiyHYn1+
JWFcUdbv68ouyfTFkGrzo6zhaYc/A1KexPaSaIUD82XrFO/j3FKWJsvu7+25nz1tuIZoXIgR9UTL
EUw6eDI/u4ZN5JCkqZrkoxvlOYojvnMKomM9PnAywpb6N0blzxby+RER44ZZeY66Ik98rhj4ESGA
OJdqCrz/q/j+iMt3CCSIhhlOskrq0IDZWqglSCg0LUzB7y/5j/6E2+/O4/cegPdRIghS1X/0S/3j
t/+1/zqeOwzU75VHf/3v/3Wuu/rze/7r0yjwz99+CYpm5t/Lr379qvOz+cdPwpP549mdOxR++s0/
1Tn82V/wS2HD95qsf/GHP7U5/NSz8mObg0cpUgH/iEP/U53D/+5f314FchzfyzPOFQnfv+WPJoc0
/C0FAIJsFzLu3pmD+LPJgaTpbyEohQBpMx8CFcLi/6hyCKLfKBSGhKUUxEgMCOQfbQ4B/c1HsB8N
W8iwo/2Def9Jm8OvXjt+yhmX8JD5OjvNv17JrSf9UAUhOTBCwjZrWrcdDAvVpx/ekz8unh9LI36+
YaJzIDhNMJEwPBpFSPuXG2bzYOlANCcH8BXeJ4D+GBUMTW/EitDov7lVzpb9D8b5+bEQnkQmHYlR
wAPROdTxA22DzwJQ6RLwg/NGdkPjebmG8Q+TZaP2Vsai+Xe5+8D755eXnHsWIopYkocA4TmW9cND
2k5FE7g6fmjczCFnT6O+gvFTQVaHlB1hU1/ZIwX84e+owbiGoxhS2/sYWs2wn6LK5NGyhGtm7ICN
r23mAxstaWDGzfRtAHgBiVixPWZKtl+3udmL2Pk5INPhAsOEuOs7ZDt7MuvPno6HCyQq5Q6p8+bE
nW5OYYX8cBFUQ713E7b6plLIrWgl7nxgi19hpG6PdRfOj4msrqlxTbkm/ZAbiPSHzQ+66zAEq5HX
bWDufGXEty3YxpstWNvPPm3abKC830VTPWAIE0tuxmE90JEjCLpN/j5dKOoVkBwrvRqqUa8DdZl4
ejzhqACSE9vuK+0rcujjsww4k/UwOew3WWgZj7Hs++O7SlHdEW/CwlLaapPRacWsOqfhjip/fm46
wtausPWcKBw23Aq49ZlFfuTUVT3IdpcMCc5EK8d1ntMawXcMzmJ4M3Min1uEAr60rPPvGXaWOl+p
Yh9tipRLBho2gT3ou7EDYdDY3bykmMjAH9VvXd2nUQ5Hq7+hPSSjHC78eJUgSXPpoAw8pm5DhpE3
M4TFs8HXbrDkQkhbN+BS72vb0Jzb1t3XgD5L5dH5GYmuZTdaqnfpEpMos4gDfcxC1Pt6qN/d3Mqi
AlF3WbEUvre3RbUoFd6ceuD99dSL7QuS+eQuQBL8im6gNzNlvQ6q6EJJ0TUtpxkZgSnGTXTkyHkB
bBlUGbimu6JtZT4qFeu3znNtX27VFg8l0Q27wFugEEKJ3yfd5yuktNPQU8geSf9BA7tiwg0vOdE2
67rqM1OY2yYu+z2R6RmKFRYD6zqAFQ9pjlRMnCVSX7ZkDqHW6AoUE03bVwBTHF+cvATcBAWkIAdH
K57u+dr7V3GtbiO7rl6WojYNlzbuHot5FHUOIRAGb/lqRUJ20Uz0NTKA25tGRUyOTzZ6k/A/bzDA
g5LatL6fkFjJwRPcg4htShNtT8TMwcnfar/03aZOJNm2cmXx+jAMzOSVx5adE+HdsIovScBH/9BA
A17CTEOXd+9D3AA24IvBOBMbwCF95lLpt9mGA3zRVaIDYe0b1+Wun+LtKl17Z489o6jJyGvYIzTj
BAPMY6dWUPQAnIxaK7wR41QYt6j2UwjWvdJ9Bo43XdZPidN1yTyVVDB+oXnkhIMzzaKJxhnT6TDs
1wXMzZMlIVJFQOx8KKTpqmjR9MSlO9WqZgqRYdBAzLt1q+6XLjrnj2SzVKd4gnGUjUBM1tsKCmsa
ZDKeVH3JOFlgyoIuj559Cd8NpSkDJ3WJcB/zH1swzNEOCmOUfCQW4iLsfgRkLjqHzoT5oRNghDDw
M9U9k0h2D2wRzX6mA5bhUSTRYaG6f0y4I2eo1+cuW00cXAB2Gmm2bstqsojUbB/pAOqpz6crz9ro
4AtCExzKHU53YmPeJ78eqzZT0/l/JzzmD86Z9T32ByiPgzfIHbyW4Dj2IFUyE0Km60wfHqWiwwWG
cFZqYbYhFxOHogOxeLycwhCuULIk3s6L1Vj0cwN9UDKdD4qmNgNBgfMW5+wFDp3IJ02GB8QVOXTv
gRgcepdV3NkglF9DTJJXeCJNtevAT0NHZmIrEJHo63JGovYId53d9FETv/YCR2wEjRbkc1Ui7sja
JXDmEb8YcsSO8WcR0eIbXM/+MaDa3vZdGyMnuInxoRI1OAYF8svD4tHFBvdtX/y+j/9HU+D/y4D3
43z3L8fJ/x+nwBi54x9Gnn8aAy9fB/WqfpoCv3/LH2MgC3+LUrQyRUg5hCEClmCEvxd6ERiQvwGo
9EHInntsfh9Y/mj0OkfS8XmdS7wCNIJB30T42Q/i8yD5H419GD9/npKApLKAIvjuIeCK8fPXNqSJ
6xS1HDa+FD5wOcTAE28tYm91K6xQRaTGTupvML7B6gWQLsbBeZD30Ngxs2KDLOw99MBYibhQEN5m
W5LNziE/pNx48K+CJYIZMPWbPIFCx3C4E/MiwvWkadfUNsMBaoXZoEiMVDa8DRFfLeGk3hFMudNh
k/DcgwYPNyJOdj3K7dwOCcECIoZ7IOm2eVCPcbXnE/MGOoEP89tt70MkpVcDMKYobxWdSZag1kkd
+ik1022L1RJZC86eVb8FdT6ryXj5PC+tvIyHuT5nX9kTQV3MiIdw8VZa1vsYx5IEtlQAS6sMxia9
6aYhfp7Qd1AQNq4vDeTF2y3SCewih4lgrmedgduwOhuDmqSZHoncd0i9HVtYyy8xRsUnX0EOyqAm
sveRpe+9dacUSm+TLZ1wR/zCrxesgjcN2nEOjCVeqduA5fYsr4F3YtOdaQdYbtQ5Wui1WposxEFU
wKAdUZ+BWgUsox7k7oFs4hbpDPVoa8GPPpab/bYl7o4p310Q1k5z5hq0cKH8hDSHum+bD1wP0V2L
2HBQLqNPbmoxpHtEVOeDGq13tXI9fKq3BLUGqRlvxy1M8gVdWmMeogviOowW/wsZexVCEoezOIaV
gSXSj7nAIfe4AJa67KEALkVjQlN6/mBKeKOg9gi3u2ANNtSkofctd4gGvRBAUrsU29ceuertiJzk
9k6Fnxxr5ckHSMr8BHYI3cmkMmIfornhxpotXjxvZ5dQ+3GX/flfjbV3qa9J5Etp8oaKBJzStLBw
mC9aqap1uBBcrf1YJJpPLdv5M7lPiXdWyIBnqHUroVV59P1/VtR/3ST91yE5xdLzdwtq8bV/XV/n
rz8uqd+/548VNcERGbVjOE7i+IoTcvzXioo/StAnB5wFnSoUoYO/ztXsNxAZPg7WaFxCcdm5OO/P
BRancYT8I4pTtY/0Do79fwoHP6kjqIX8bw68qEj6eYEN0eFzPvIj4ILzP6O/LrBdu9Sth/zfwSHa
+aRbPUgIgwHmGYvdOrfJLPROTu62H/3tjBctOSQBhlMdlbsWtVcYJIPNe+KNgf0wDF2MVh66frU6
PsuDdZunHKnxvtK3Q0rOqbz+JSRIPgemkchcMrV3AQXTbRlWA7yJzYGLKHpoUYp4Za3eTn0baRT0
GLodkklxaI/wUS6gQ3WFGcEMIM8E2PHsSePwO1+CTmxROwBOldio3eNO9fwsQPvBMdkafhxx/Lwf
WBVeYNF9aZOJPDW9IJ8qrJewjeywN8yvShSSYLDE+eoG7kZaCKvulrT6iEiHFwnjKUMjwF3ou27H
WFcXLgqQgkCeY0+r7psEcYI0LYMHOdANYKxsICxOWu6mDY+OZeQuRidT1iT6Gl0gQWZ8/67x0k+Y
0q/hHAxZbYeHdcL+YVec8PpuWDIfMz1+EVejE1dhKp+4gDS+edpihq1eWAy0ZBqXrA+Cu851L1O0
tFkyjg+2Jdtzh+RrIYO6LrpUmh1k6iVvmiHHJfjJBrzkCUgi2ADnpwDSPcKPBpYV7JMtoTdBR8hO
Lx2GN8X6R3Rbho+eDYALDj02t4oH8MEwa0LLnbKawq3e5C2A7w2qKLnQSCm+jqE3f8JUusBDgCee
B7IvQebCFF+jA0+3NEsjPd1A0Z2fwi79FKtmBP8JDcFTDsAlh4e3Jcw7sClOAZeln7FnE0TbgvUz
DOnqIkTNRpIn1VkuYNy8E4rwZw4INbjTONqeRDPVgMX82qZoeZq2sq+Hh4B4wPZmbKuFPwb3qtds
hw4QqBBBHYPxjr2sbZamqHuygGSxE9vPUyC7YyU9IJeNgyIP4jzTOAuPJ9+z5rJCMBcdGDOJPieI
f16GIqYvIV44oGEQYKJp4aVFeC/HnZfOAJ8D6+jl6nDsO44txTkparX7Bnx5I/t0BmD1zbFkve79
Gcp9NYRd2SdNMGdeX+VStN7D/yz0/zcLfRQxrMz/WkD9sRP+r+3h+3f9sdR7XvibF6ABCGu5j3rF
6K+l3vPD30KKiBWU1d+Xe2wqfw7PGKs9hGBSlG+i2PR3efXPtR4dugF+YJJS7CkJsln/0Vp/lvd+
UBzPTaY4HsCwQDE7ZMfwLA/+IP9plIHIyRh7GtYA1YorrEQMf6heyLtkXe6g5riL1i5DV1La6Wc9
hsvnLlQWOVI2TF9+ePf+u53nZ6sAFMM5bcfOySmoOGdl+edng7Ot7FhtlpM/Dd6p6raBZyYZQUTZ
RaMJYVlD85wsEvriLFI95QhXwktDUUMSQqlMhg+mNb3Bz6hBBvS99xmBtNTbuzjiXz30RNjv1sL3
vznhv3nG/i8i9O/PGE07CAhCJIA8/Es+DuN+jc/W6ROaUKqqiNHn8nkJYbvtdOLGCJWI1msLHApS
AAQxvGXX0WAvYGR6YOpG/VFbpby8ITIqwPJirdaihkqVzFGHioSxrW87AzQXhIgqQJWzR1VPl+h+
iWzZ4Ahyjal9Efu//xz++WOASYQNG3ltXBuobfr5Y0gcAQEie3VC4SF7HKsUu2XY+bg05GDs7Wpn
9iC51z/9/cP+IkVTcJxwEiBHg386/3J+Wj9ci6AFqxDT7HAa0s07odnCnJCAQlcIrx///pHOmv2P
V/35kRj14UrBqTv/dQU/P5IckIyeACefkHcJX1FtNPd7nCqdn3WyLumE0oU8oC4dcyQZVvHvLppf
Y55n14T6EawQGCRYHX55eCQVG/hh0LiTqYtQkWmi164/PwfUragSBMWYOYqPfr/204o0QzcmX4Fg
oSmHufDK4sxKc0jYwKNbRJQ+B7P0IT6mzn2VZJEFxckJ/SbIMMwH/F0nm/k3LsWvngE+KIyoWDaQ
p0SlF6y9n98+GptoiCJOrj3DxWsD8qDKPNLpIcRhEy2EF2vddG8o10BYZZtQQgBXtMnBcSTfNIRK
HJDqCgfksV2+NnOQfCyRrJOLv/+IkU399UNG+xcuohg8GkqbouQ85f5wOcVz2tAZ+Z3rNkRemaWF
ZvW2P/cyMQwuxiA4P9G7RbjIoN23TkD+DXuI8nLfhxKNkP0k7iVqvW2W9Gv1ZW3FeHQKzrSMJvkZ
QYO04EjWwzRocfwFbga2hLdqOK2SKJAogBYqCLFtBmQKKUx/qcUBQHp/77fVbYWAgc16k0wnHNk+
aYiCQREvPt7IxvlYG0KzbRld0/aqr6P0mVPgrzXUlasN/jGD1l8DA8A13xxJOoMuWV26Fd4akWJr
7btUCHMYxPqB3ggc8DkUgyNajf1PmHhWNE4lxGuyre74G7QWJFqaYSIvRiCIJKUCY4FEytGbWP/R
LDLGfR+I7qFh3CbZAvP9AkOKyR3eB+AQPrsBcG1LmP7TzvOst5Q9Is5IPKwoLcoXH/qEUMEMrJTd
1BxJmwL1C/qArcZfc5SvxIAjkv7JClpf+jOTDxGQPozcLfER7BfbaxqPc6mobbfd0qXVjoBKeAWb
vH5DhlRGORKf1GRD5S/Vzup2xM2xrqWrFpPu5pHXBZwbcRjwpQirhzM07wURpKxVbUsAlq2QXcfI
blmoe54HUEMFiLeurELEmu/WwAuLRs2IG7a4kvQu0CsOKDZI7FUMAqvnCGNPWgioEee0wEfNa9/f
ntVK7Jm+YjOW8vHdd6LVGNGMNkbSk+40Qpmg+6Ztj/yp5gjyNdBAW78fHyhaXI+tCwKTG3wGHEQ7
ZSDQaoRDioFz7Icwn9apRO9pRfO51x6/qaGlI5rVuWTF2cP2TF/FSge4olY+emrNDfbCXUzqlt8s
uHXiKp9SCTPKC1Dbuhv6ZmYZqAUwa6UF3g2BmHkMQAVHlwTSuhxNMzVDA/Fu7ZMeBg7HVLCLhkps
ebpFWDEHv0MsStQz6ZH3cpW6BU6IjoaxatJvxCxJQws6+hrpxdSkpwgRCn4xBIlOojYfrJo2d1AU
qxto/6pOULOhlm3asVkNzc71sXAHqpSQeeSDoMoTG7l+P6Nki+T4WCHdSLF5GNPjThT4l5Ib8OUE
cTI9DF9aIZg4BjPTfdnVOr7fDGT5XQsW0bus11rBL0tqv9Z7Pi9yeMBmHFwADfG7nZF4BuWo+2or
U89uIDpaJ9drkSKAWBLcKjOirZ65mPHXHvQFjj7QjRL0p0uc5hTmkwGl9ttX2IUsBoCuAeejbrCe
jh5twgNYDJyPkf6cgqIZG15shnfAitZZMvSRrW2YByiR2EBytRu5hGEZ7jzJEcFKapbI0kOJ8nis
G2+tyo6FNepN8XWZx2Af4fKpEK63awNqFsA3eZkBPDk03+A+8k/eBsetydIlJMEn16++OcWSOZxQ
AQZdR2bAllQhM45vYKCQgx3K4bzhGSj5UF9MKMyyO7VGW3OJfkr9KWz96DWyHERp6uHiRVEOgsKl
ircGTx7RWASqAxRz5mBrygblaM89vDEfR+R2eQD3sr7JuQ6Alq8VL1O0vSPkAp0g2EX9iHq8YV68
E+D9ILxTOvI+eRqIdrbGaODLNUrFbLn4om0OMzIQyCLh1OffNCRhj1BZzxdn205qn/QKppx1oU5z
WLH4bOp1wBMbEVrzLrGDsUfQSbi6BVbJucDfc2THo1aM+7ftjFjivZ8OLDzasF3Ntbb6PHzWzt5G
HYltOa4CDz2O2wab0Rd6Q7IuOb/481NfsT7heYHMO4XRgFdhJjTpZHU3dlvOugW3juyrrrkb0B2H
1InBVFDhz7Cm+nqobyYvdIDFAllTfNwwsMy1IDXAy4aaCTkL9HgEpVsmBJHxe/g/eEVYQECZn+dk
PYhHnLHZBRobGhyswePiukB853UdAFEDBoejG2hL1WWFMbe9/D/sndlu3Mi2bX/l/gALDPZ8vNkr
U73lRn4h5JLNvg02QX79GZFynbJll31qP29sYKMAQ6KSSUbEWmvOMesG2NabgN1iLytTXLdh3D5C
A/ao5p0ktY51EIfDCdwzor+581vcIYAi9o3FbdXep/nPvMjdWzVIdLEtvYX8/eSVsTzgNym/gJfS
a0jaFpTZNArsbYqdV+4QOYTvDTMqd+XUxDTyHZa5uZuS+xTb+AlRf+ZuXKuz4N4UrsN2lFjhuy4z
xnhbWBWvyWJEdnjhVLVoP5csyPMxEDxSW6yCPCOZi0KdBusybtlkpvYkusGirA+LfmSntUeTo3eb
fexCfNjGzDH9uIR9J57xBc+SlA7hj9gOLX6VKoV2k07gHi4avpZpbaB4A+M4jv2Vmn3U2CND/cCX
B6dEFXZYJu0Sx9Ajl31TUO1fVZ5yLo0exfM2aatyPMVwCJN14MoyeeAkIp9NAABYxf1Ujqs8kRM6
22kMWnaBuX1T4JBKP4h6sYNxhZsxn982PWY0fhkOym0CBTI+GlEzfUpik25F4Usvv6AVJ+6UNKJl
32FCSrfpMvCQphaN+luVF4t7XXqNdjo1o+ldOSLBwj1zupHbCWMWTIOgSrUlw6ejH0hZbOn7qG4z
Fsz26Ky3PP25o2J/M0eouNdRg6/oPdpT8ZAlHc8aO134jme9lLdVWIH8H6wmhH5VJjjE1PAYz51r
WEBZRXHvYoWaNhNwCAevagGEtY3AsrO580Rvm9Tm26RwmNVlavc5MoauSexbbH2FdwFrFMF+qpQR
X+Wd0UybUuKPWHEaG/qrokBlsurgie1kEtCvm5RpXsytw3s/o2tiLhEl/tX5VPrfIeRPQ8r+7olQ
6FiM8f65lfJt0JgWon39gb+6KCZpUMwfySRBqmQh5Px7BEmDhQ415TfAHDRnDlXjt10UoYsVKs2/
2ic+6jR0caZOUKDwo8H+L1rlwevyPwC8qxsnnEo453qvgT016tyknoP5ipABY8nZ2pp53pXeFL4r
S8e+yJVidR/juDlJ15HPeDbSvUo9/AFt1R06Sk/sfLXCogPFu0yFuk/m2b1FtS1Ne6Vn/ghEVzZk
kXE5lKXnRNO94c+qYtQZjkHovAWpCyjsMEAdAVs7jYjnzSIyQELCzT/WXdbJkNpL1MEXu/HndDhM
aPMUUn1/EDS/I18Z2ZEiuR3fNCM3+Q2gex9yCBMr3C8ZkuUT99Kxb4I8UmuTy9JzbBBuxCXM9FXs
LHN/j/i5JCWjQLeldT8tA1h7PVVe9FAhzH9YSPE58KHQIiyD8QlGSvoQZE4HbRLP1h3Wzutede3F
4qI0SOpoeAo5HK068gRQ9uUdNlmTJKWwHhFYraHm+lbF6QwpKXKrJQf5sZ0mc2xPlr+UFUDhKlDX
SZyPxoWa6gnJRG7EzF9nMSwcQjHyxvBsG9fy91aqkmE/Rmbdtwdhog1OC3wFY5ure68A6XnVKAyb
fAsANK1yvPjvivB/6a3yxIW/XBH+jnT8exn5+kNfV4XA+sMRVkiHH8uIj5mbidhXYUJo0lrldHaW
b6JQ0BO2v1aF4A/GWiwYOm2IBDrNTfq6ODjiDy9El+ojtNR6T9aNf7E4iFdtNCZxWspJBwIGhuOY
rxeHVhmqbwuJyaBxkL6zDJS4rTtCf/ZRYlYeM+9kLuvLLBfG9DZVFQfLZk4abFT4mJ/8dKzoBMw8
+KOCI+EtM0gUwriyU2yRWwKyo+L8ia24k/tv1t6ftDW5Bd/2xyxGf45OJdIdTZf1Vv/7N62TQPIm
Q2/uTnZsqnuRkMLhTll4CUPAvJ6MGXDMry+IbuOHSzJuFL4DV4+G6Q/kLINMo0ajhE6eF17WvW9k
CPTJodlnDhY+oH6twevZmc1jOLWModaDM0L3D70BD6ob449gJUtpDC+jr0suLxqQVfSstJxWKENq
3bnEOyEeCktwMneiqj5lUnBOinFYjJB0o85btR3MDdjAuEN3zNW514Y3qvtiaYONhXLxiVkoLJ0M
JlC6CnHvMqX0GT5yRImoZV7KEY9vpF2XvRwGOi/GfDV7qfXQCZuHAGiKC+EDIRneTA4yS9+I6y4g
yotBVTpzTk1DTqtC/+X0eIpu0yax9SCEoc9o53ISjmz7aOiyI/Ym/gxlwWLe2q7VPFrjxH7j1Vab
3CCb4C8KGUNe4MFJ1NuudRPKvRYf5wMYGyFPFlxd65r1Exmi589e8wEmL7Vd30mevxi1CfhMrL73
2FSsB8MuLPUeyY0yPtqWNtamUnGv576mSuoapK7rEWTFso48g0sXzci/NkPOX2dlmkRGN5DeNpZU
2trRKEBV4KItk42DHy/FrVu5TxnV37th9sJ3I/lBMcdd0ZUAW727xNNtWVO23KR0dvgWcCX2pHWB
K2kOSKRpNXAfqXlciAx05ABRTggu+3Z5My81X+tIT1acYkqP5Aj2w0KWyM0J25SGwYTt5RRiGxFI
Dnv0OwsquKsknpY7AzICTJu/UQktXO9+iy6cl7AI8W6vAHNPPv4yq9jCeo83BaJqLKc/RScs7lA/
xVnvXp3xCQYyvetpbIpb287jJwvX14FUDgfLO4bQp4pN7H1jm1TAlOs1rQqk4OM0UsAm2cQdL4so
n4+W8pgIuDX1LsBV2d9Z6WJ4DBV1/TlirUrXENi97gblnWvvpBsbVbEuh9bG4DU7oJ7tTcYTaf1J
K4/vLrUbZ/oyZ/PQPPKfZfalUZO6T0uTU7xX0H4BQOA+SQum2TqpUTFCtubrKXKj9VZGNPHdotOk
Wlj8unnkzvBy+XC+lz05TzSRpIn/7YOMXHXP4IYXwUCXo3RuBRjyvDDhHiFvbfAlye4QjzS7d1lk
qVvHdltts+TEb1cDt96vB67iYQZaVoK3LdwqRbNnjY6CWmNwu/pUJbnVPdCrM4x3xuAv7WWPQqa7
nVXIX1LMNssvEX5z+DZ1wNHcY/0hfaM0OJ4AnbQvltFhgVhwpGEx7bEJYc0BjUUmYcyNaMyyO1Ca
0A2B/MXb03D6sdfnBznnbIUb38AUR9NRvxR95/BbgBixhmKesh7SwQA7g3ou8T4QHTFYN1kUslAE
saBt6NuTuKbvm8WgukquSUmXqYMfxR1FquimGFDGEPfP2NT7/H3HCiGYlkWL293UZVV5AQgKOnlb
H6F6t7VywW/ieJwdZevznfdFJ64zxoDqfTBEbf7Z9fFWM0OfGeFvS3O0rJuS/WdBqTZkMUVVhd7A
Il3Ro1pKLHvpVhy1F5SnaWx+xNBGQyKNg+vKNsMP7jhE63oRbwg9UNNalPXwVveftnkvkw0Phga4
xMmFDYBnY0cRoIUyHSdakmJ2N7QA3YOB3Wq6rJ0MY937GK+Q3HFu85CYYOuJKhaZGiNcYL6TLk17
uzQ/GnTeVn1V5ECzq36VJpMKDiK34k+FjPzPKrZJ8QLtcwNo83KgaT1v86JTd17txx9de6y2aE0c
CC3Svg/aqPooAAvsrIqjIbESJf7m3u9w8aGO9hu6ditryYsrYtaKt1Ym/VVoyn63aGG5MSq1rjAm
b0e6GTckX5WXrjMO2wGXwh3LevMxC4fkzegUt5NPf3vfYd3etXOr4CuBXiLqLkVf4RVvp9KR8a6j
k3mJtE9sirxdjoUR5js8MgjriB7BJepTtaajXT+w6TQfKrdskk22yAodmlm/Tzzqa8HWE64Cj+7e
WmdfXTeespEtYLKPI19+STu/28DacA7WwiEZHbt17dIEBK4Ef31eqZnjwEZ21nhq8YDugwLPwzoD
0X7hJ4pEDFfcZVHd7Mk1HDbkADQfsrxrKOyBrl9Uc8R4YC794brtnegNwAFvD7mURjIMHVJSjCXY
zZTf10bStycWbHq+VUWKhKGZTn1OW1922MUs2mXtMGcHsj69B7jPy7NpFtkJPdNyQrwBxOnXJ5Qf
DnMMumz+x7gQsmX42m2Ef9IOMjBWR9U33YGkRGJjJ5tN6CxcysyxJhik6A6/vuqr+pKDGLpbZAMW
olnStl6HoTqwMWFJuOGxLVhFUydlYWh6i5bnr6/zavR6vo4HtpQ5mYV+7HVUzohzYZAh7XiH4CTW
VLNjza5U80g/lwXj31+MUTVuIw7IlKh6cPfN6VLwDqPR9+hFEk2xrevEuZCJRw5fSg3860v9eJAl
XJIinbM4YjYiwr6/VBvTITeU6R1tgO7X1cDR28WQvpbYcU/Sr4PfPCU/uZ6gDqHpgGyOkeQrOYAI
CFuritI9LiqJ3r1sQVWCbnjtkps6bWQ6c3t//RlfzTn57vhwqEHYVPCN/XBYn4ET9mHXI17zKk5X
vgFKiWNJxA5c0YWOMJ7yU2ujHPlv08jYPn79B/z4kAaAobnP8E8QuZivPnRdOa2pIFsehwH71zQx
vFKCxsZ/cBVfIBHRLSAqk++/Stz0Ez4E6R1jdH2HOcVu5gckRvz7q1BQgvdmbsyL9+oqHgOzFkGf
dwxB02w8IljXlmr+g8fE1fpPTE98eUh5vv8sOcRa8Je1e7TALO2RcPBQjDMU++2MAf26b2hQ/6ak
+3H9Yk1nNeFjMdvjst9fskpHwlsKzzkSZu19EEMQHxeT2OvVUNThtgpmGqOeXHhEfn1Df1xZtDaG
QLezpuOHNyK0ptRcaLQcc93himrWyd4D6LBkXvCblOSffEQeDkhd4MqIJ329WDKl77hUaR3PrhYc
9PVpkX3zWDg8MAxSgo3ST82//3wv7gedL+q+hpKPJsktCSKrY+G13aHSTb/CDOiAmbr4+fW1zkjn
b3QrvOoh3QnXcRxstcGPb1oSdIHJenJcOhkG6AxLd1qhSyruSWAC85AhYCT9k2OymjjXTZy15PXY
jgpgliEdiovafSpii0ZkIm1OnUtVJLdBTrv/N7flx4VQx+lCgWZFQsr8WkJUpe4EmCriCdeDw3VK
ZOJjpgAQrcaMKdIqCznW/+bu/LgOhSh6OFfiMAaR779a7OOCfgkxrzziiIq7rcLs2DD1VP1z0Am2
zKSJ9PNOEts1Cp/2cRxdPS8GE3HfSqst9m08ME7glETs4CyYTP36D/zZPWGlxCkjiKVDfvT9KwiM
NlnGgLceqieHbtPNPorYsI/kW1TpamrBEP/6gj+8ex4TZd4GLaULcLq+umCbSn3on5fj6ETwS/FK
ajgefWd2dqrxf38x+kY2IvSQpeb1LgC2F3tgG85HFSv62VUeXproZknfMkkH/s3Ffviq+WRMAxxh
2nrHc63vb2WZG6JhljMfvcilsIzTnieLF5Eq8def6lUsJXJ6j+VSHx5cPhzqRP2XfHNYKewkVQC4
J04QHaNjkxpuWBuB7PO3kVEv8tRkI50QJ8Yoh4wAtVDR+Ha3agu9DdYtDX1MvgjPJ4qltRRL87j4
XXcw8cQ9hnS97B2AWl2etznFMXjJ+bav6rD+nbf8x4fB1TIoGqahi7jv9VEorXB4anzmESMSkOxq
INAUnRZBSvO/PnVhSucZcCB309JjYP79Petj0+pHPM3HjrnJBdNkPn9bt+HWAOJ4cir12/6h3r2+
WRgdtjUinnn1Gem45g/fUrWUtmg71zl6rXI+65hGQEpoF88NEVJB6Oq0S+G+rZWyfvOSkaj4+uK8
XjA18Nabls1J6JXQzCmiPnWmNDsKQSdp2ZhZ4OVYGFDe2dZ6UlHwyRN57mzGWgp5HcY1b6DdxenB
6mcUrpbF7N0cSrqIy1kv0Ha+LiwGoosZqvMcdQSVZvuB33/r97NR8Zum1AV8oImkIg/s+g7OMMms
+vEqDDaD/czQujmiM0UhYHkSiQID8GEN6Y6+X07jKFql7ciQNognMslcAHbdxhR5eQfeJLvuvN7Y
Az7zbl+QprVf5Su62LBoXrimtKXNai19dwgRBHTNZZ9jdlm/RpxOQSoI2ipccFWDwDIO7qZN3Z7e
tzlO9ZO9ZFXNOyPIkcS2LwrxPHUBg9wMMD4DH9XoZugc58ktUlr+2zda5C5eTYtyH3Ygtg8eKVag
FduFf11a/+vhc4Q3p3Zhoc81LRK2x4Ss8vkL3fJ0WuciRrO/mjGYoNsPDHUPLrVMbu0S6OxlHrdj
fweqkC/EgknVbcn2a/L7ejHZL7oBHPdOmJ66z00ruIw9Qpvu/UbIZyVNPsVkZ+7y2faqwbnqWqFb
UVPB16zMlB/ko6OSmfhz35BZ5cA3tTLncuRujnQ0Bnpzad7nauc18Hg29EHoXPU6IWEflLOHr83W
QqzBw8/1aQHsfdGqDEKfqgmzguu5sGuFCLZo4SSFjQSmmka3v9fRehJjd07jFaNNTVQ4OrFmbZDP
djGOHSKfzdCPJPI1FXNyD+7PrbvEPEFVNVJIYHlM/UtnjMD8JsrQeaLo/NJrRKv0tHCPIGlQcNqs
lZViuLmJB1N1D6JyURAFqcsDVqGTtq6NtGNvOJ8D6Nnz9C2xR6sh8Wr6ZlilCAqPaIQELd22Wn0J
+yW6DZZR3b604Air5Y8h8Um8qI3SKEGBJTGfN4eX18qzWFvO+rnJt7PgqXJTWm9n8QHKxCTFKwJ0
fm31Dst457k8RQBnqcwSlJ6INKXumduZHD7NaT2Nu/Os9mU0g2HqCaCmPkjEDme7oPadJwhauhPb
0Z5Hd0X5o/AgLcwf2f58jyDE24TelX/pgjZbiOKDI7SrgxyZDdHxvKZlQ0wiLUiHG+tEo4MiDatR
eierlj9EmPROdk1hyftqEa36OKCoMvDz+GTH3gd1iAjIVYV48DJglbDKo3T+HBhMMrYZiQjO3Qyc
F6IXYhSo6YMACsd+zBgggdtFu4JnxWGak/MG97b/noN53scrcGY6nbxA+mlkuCuXkt68UbjZsegQ
pmzmgqbkjg7aEtCSyJzoWJqmotVGh7wPaJAtw5hNLzv+f5UTv1FOaC08W/k/KyeuP49Pz0/feg2/
/shf2gktkEAxYWPBfjEV/u+UFHTO32NRLCcm/S0k/47Lrq1d3n9pJjTRBwqOiV8R/o2emP6bsail
98NvNmskHBg8sMMgnQjPue3fHw+SHkYW8Dz7ygcU8G6eHPditoVBI3mBtAaboG03ZHccke63YoWO
a9yaMEi2bEzFfrBke+kih7Y+MM3Kr8H6dsmpJS7BWVtNq9zN0DnzO3t0xg99XnYbWB3LKgFMrdYI
JoBVNBgaN8ojZXg/TLO4H2xZP1ZjNN4s7CcKbkuF0zFfOn8Bk9dNu7R0yA7qMpbdLh+Hld/M/d5j
ayLGN8kUCcEx7/jGmG3GE/PsezsMZVN8CB2xDBtNKfuEf1qC5Zvz/LllB7sB5D+i2WbWchNFJOFA
lY747CX4SVjDwMv9i3runIWU3oGwS9SJ/KutW9xHKvf5lpTZdr5ghgN1m5hBZRwD/kDOVhHkEuLP
y9K+s4KmvgudLL5fsETftIVWhvoFoY7oiInOk/W4R93hHyDeIyfJnBqwL2+wuu2CIa82htPR6wRW
Yr3tmwbhfrOZXlQSkXDTYU/YUWz7+4BUznjnd5T55obJS1eBaNbyC/tFitGTcXtBFls9QBSPWzx0
GSUSptAtMEOjUO9lU8BxAujBCaOzPQHi0k2jUV3nL2Lk8qxMbuq4K3fNWbEM1VXLl4FroGWO8PXs
xheJs/sieG7RGveXTJjGZBO/yKJNOYkIdXlSRJvWkaN+cPzlsCj2avTkGej+HNlOMR77/izQFl/1
2p2U47SUDLOsSYoP8Yu4W71IvfsX4bf7IgM/v8X/XfB+s+BxktYyq39e8N6n8k+GL2n17Zr39af+
UoZ4f6AUs1wahW6AR+4bcllo/RHAoKAKcrSLDtXI30sg2jDc09Tn/AsmNJs/4y9lCFITGGAE7iEk
NzUV7d8sgd83AmDvha5PDYb/h9+GwUr/+zc1pSVMmOVu4p3OZ5auFBy2BGX5Ms+cHc7D929u0G/1
HC8XpLtvsuKgovPEqyKWAoGxalO6J0QCwUaMNDiWED2EV0CzjWcpfpMa+H2t+fV6jsf9YlYS/OCK
C9GqSNxlzsmvE++JXo+4trNMPEitffn1R/u+8jtfiq+a75qOLRJnrQz89l521NzxkAvnlJeT+5T6
TG7dfmFQ6lkxndRlCd/5eYbEQk+af33pn3xKniTYKMgSGQu9DmCjYB9nmCLOSXKEv6iChhMbwd04
w4l4/117RXxfZZ4/KE+gCMlyE4FH7+P7D0ochix9lTonQPRcyG8gaa9ghNNbGXufIU1lZ01yLBXe
9PWMK1B+cETNEU8VGCRMqwp/02798eMz4iWIEp2V71Hqv+ooA3eGQRxHzimYHD5uSE97TxXJ//1n
1+JQ4tqURHoQ9qqjEGe2WSCMdE426/j1QDPz2e9LdT9kiF5+/a3q+/j36UTfZ0+z8BAikcQYmK9b
SynjPcOrB+c0RskXaclwO2DO+k3/6mf3jkUIcy8XY5V69WWaNEF9LOjOaYFme8pgIrDreY2xFktO
JfHrT/QqVvLlI9mWL2hTgOg5u4m/fUcwUYhxQWVwwmeO1MUeuaaIDEopDvTNY6BdiI4ekJ17oTOe
uQtSKewXpeM/emV/8gR79ITpe+pXVZ8kv3+CI0tYeJegriloK0c7rwRhkRjzLvHL8YRC7Cd9FqWG
t5qJCBeb88vrNjBa/w/d4p99A/pQDIeDb5px5Pd/DNRBT5V5w8tLMvg9kuFpde6JOU33u3bYzy5F
e4iDM90pG43R95difNTVGCTsU0qAyv2LaISDD0t9AJ3rN2Oy7/cWlm+UhrTBQ9q9XO6Hx7dJ+rpo
28Y4or1HEUMjvHms7IKu4xQgHMLE8LvZsfh+CdaXBMaEu4TGr/6CX3cWm3wBsoig8khmR7rnbEe7
DwUc8lkscPepdo6hTluQ3wUZepeYV6pUzF8JU6DXEKRee1h0V/q8gvROTsdqhvO+YK0xaLikov7d
TXLPW+zfbzmDME8zPfWUjw4y2vRXXz/n08xRpe3QfDfLnbkky65OPYMUe5kTtWhypiYosciwD67r
rJm9reCX3XV428otoEH+RoxOrL0kU/bPCxT+ZxL8eHTxmOp+CfrMZKMJ+CPyGO0zEnGI0zgJ0BLq
QRG9+P753B4FiU7nTdLtupgshH09uVynIHbsY5dxAzGMZ/NtDEeo2zLHDd/RDEIbmYRRKwDk4xJf
gdDt8DaEiZevQb2RahIPqe3tOdVzDT3p9ohJuyVZB26fMxIDSFgvqkOZ1DwhjSOax7n20URiCQm9
41kJRzYNtROETvoyeZH0zzlBy49+U1nNscSieg8xVt0aVk83YmnyOP0oSFJYVmiKvJwILjxe786a
hYrgkqec4A2sMtogNoPTe5YkybFDM4B5ouCx/myWiLTS1m/v6TuWjOh98HVpTPwI6y885Sl02WHE
LAQixJYyR5GS5US5sbaVwx2N0ujd7Fjoam1bPneyDzba10fjzOL+IPLy76WMl3fW6MrnJnT4ns4a
fXKr5HNOVCqzT7sPt4skumgdzF34bgA0rIVsMwLBs862zDCwnNWazoAI8WVHJX432DUIdGgmYnzM
DrGjoB7Ovs+TDQGM5Laymhf/mOiDiZH5aDbbkslIZtE+rGdMY8ShaKFeVTCVOtuhcswLT76Xczfn
LGv69VjrBMTRjHzvqI3Ml0gG8bJJZ2RmZSkK4rXt+jn5Wj37olcnvH81qMZ4ex40JUZJC2x2SxpV
UR3Q6/JnR0/G8oheGSE5PMtjZkAWMCN+bdAPDEoNatlGaJFr3/u0I+dzc68Hp26vGzterha/WGJN
TXWfxrp1n7wERs5KnpU3WH26N4SgWYeFpqy/sWjyfazGsXoIlnS+wmRabMguqSGpGIUIdgKj9jEt
QHqTvMLZRhbopqZqqYeNKeHPFMWi2TleQIWIV1QTxwLzVDpJTWRTHoYamG+vlWs467la5occwNF2
qJOmOeagxjkZeSB6FlNWd30jiQbIoqH8XNPn+hI4dJORGwzXROwiiZqJdkFbnLMyrVEvYnYym46b
oPVUXpF3Eunk7P2JAUFspFZj1dDa4h2Tfn9ahUOTbsRZuAXN7JroHIHBeZHJx9gGi+rXlNOzh+Kp
RQd1EnPvt3uY8t5jkwJUmqtm+YiDoz5CeIfcryZn+VgVbb5For0wOiIpaBNE7rjO86n6mFHM94TK
6L4uQTF7fRiFW6cYZW66rjS2AA5GWP2kaZaB1euFCd0b+SH3Qy6NCxIRSHtlpLXD/z5/JvJh2iZG
atzNjJ4+pPgR15jnMLtXOv0Im9jKz7snv3d4P5CWbkg6TtbD2IkduUX8osC4dlRisvyDG61XOWQa
sfF8dGH9Om9D33ZXiGQD4qr45pvpkpNucLBsrfNDmzBhttLqP0cLAR0tCQy0OLDQMkGy3YytpaWD
Te6RIjFWcje4OZGEifknlrb6Q1ikKFZD6B642uwNrDpzD8m/vGNXQplI2z659Bwcik1s8o36sZVd
opStbs1+gDYkex5qg3FW/3SWXxhWxishtTZ1W6O2yk7eWQVl2ej5GXmwGsZQQLHfa3rnzFDAQhM4
YkNETxdvg0G55lajAsmggDNIeJ4f0Zy3XKN+jIQD+RLO/9qfUYthLWU/DgY3QrKjAZsvDXVTqEbu
87RnCUKXzMFMe4QMRR1FWqe2N4+LeBgbh1efaJX24OBIVQdX5M1jg0WPP81n2LSC8FQ8WnUbc55L
4CEKu7Zq3vlENuVHN0uC5svcQIWV9EsiGEK9JOrJmT6DXm3pr+SG+x6GVHjRJSEswnqOAV2RaDbo
eU3yieyPp4yoqK3rpDENJbB38kOxGIwj0qXB8BNYSXA9AgdceyRebJNpag+Z4S07ov6at0sYEy8I
Nn56O7pdee/FzRerWD4oyxE3eW/1B9ZVrb8JO8IahsZ6RvkTPy9pOr2JSTtrbnnjs22LziIkA9Wf
EDoza50ZvUr/6Lkp5FM1EYWxlh7r+DofIOUd+lCZJ6et5ytU0va9t+CKXnVlPogVkJiUWDT6Ce/Q
kKpqq0RfXKmuc26wMBfagTvclylMgw5D/Z/OSEpOjXT2Ux16I6qWZrFWbmSBCpaBna6JF4e+MCwT
GddtwXJByOQmKwPnOE/jp6gxpjdTH+d3YhjMK6D27secmFDta01CnXcLoKGd7fg6dOb0qkO1fYQV
TdBgMsbyyUqn5kSMOdKd1B1OwjMNhF6Asbu9YMnbGRxmxw1Kbos5H5J0tUuKyn7w8qY5jJXN8ClN
oktzHpa7HkPxKhzj6XEo+nbYmlI66ZFevoL+TS4feIZoCvJrD9FzswfPIw9UucZlRuriW/xRVojx
dSirlUXsaY4RLZiuaZU1X8TYyquBPNW9YiM8VZksi02DaULS1KW8YCLX7nPiNNBQc7IgGGj0xzso
DswqqixyIcKy5D3mqifXZC7cS5VaLKOAWSDZYk6tpo1VdiiMi4okU3g7C7QCWsbBNih8hwVRTJ9r
opKiXcjQcBc3sXPhOARF24W3HOTgp/eMe9q3g5jlu4AZzBadc76Gn0ECNw6VlWMmCUDaJfM3djP5
6Vqgx3wme5Z9qMfRvAYvnBYbsug4WS/UKVXBbH/t1lF6Y5m+emt2k3FFjLAdI6hv7V1g2J1PrHEF
dZjRKcFzjMvkfuDZ/RIViTZX2P2fWEn858nrCSY1id+Sa1kIF41tXZCwFDHs/bL0S0ugCSr44eD3
zRcCMOJbxpXQwJZU9kd7Ukx46roitFulLZk9SA50LE93YxRTtrVMj6C2MObMHqOkR22c1KBC3MHp
g1MOCG5lOP74IfHmmjCzeMluTJ+5HJFZVXFThQWppBXkzbvEsPnWChpIDu6+qVADsM5WRc5LBfvf
XuhveqF0Oygm/7kV+v9RANTVd8Oflx/5a/ajfbMwxmzSN+yvfN6/0L2MhUD2eiYoFkt3SKlKvzrk
bO2R5ade+GK6j/q/fVBb/GETVY/OAmqRi07y37RBmfh812vRklGwPGz0dAgFf97rRmjZ+hIHEfp+
kTZsiqw0U18WFQMArzZBEIyBVa6zltpk2OdWWZTm+z5gRLDlfFbKB6t0evwHOnXE2hY4XZspW/tj
1TbBm9QjlMrr19BmUwFaYVKkTDr2xLYNIn1mH0KoSlbYi6cTAmUpRwKhCGHikFYVc4bIYkxB0YdB
UzFwytSRQITRvMhSD0MXx5WHzG6ZjxveB0OPUqZ69Ak8VOGG0JfmMitZD8pMsa+4bm49JF4KCDtl
F9YwDV0RBt0Ybie75UBedAuBC16BpmAhqe/JbCyGslUvx6sUciu+jaRnJtWN2qgfYsor9pUai70a
oR5uID2lF6AVWv86BCqYreVsArM3DM5hyAj6fX8eWxlMW9aJnmU1eqqVnQdc1OD8YnxunHpLPQOz
3Kh67PVcbDqPyGo9LUsYgsSYfvUQTep5mtSTtcxtmbHpaVu01L637uK2UWieAqWT5Vw+KKmAzOmi
ImsvJ1cUe2l5SKVEPm7Z7JntSdFdTnUtdMq8P21RC1GXpPnkXnh6NBhmuHysXuN20swBvZOcMTwj
j/rGsDWcpwXTQw0KsMfW7B7vjPEZs95fpWe4D1M2QD/BGfoDQcldEZ1aHlrNBCJ4FTyQNUEKmjQz
iCoQfNBsaZQQQZmNuxaaMORHqfm0uAIAusvbuNPBCFsEFjOjf9B9u7ArYRXVqnlDBz855QCePtSa
aRSZ+vTfGHF/KEb4Cxur82+Y1cFB0kQk6GMUueQEAUriuIcrIo6LdjdjlAHc0IU3yoWuxPxR4zwg
LlHwKx80Hxwmqk32RjcZCDKAX3PRR5l10Wt2k4fM4CNvA0CnKhPhp6gcOUXMEk7nPu5b64GOxXAx
daW/I5uUFT+sIvmGOLM/TU2OGjVDKjrjpHgD0ovab+xyPZ+BU7FmT5Ve4RxzzaPSgSD7Edl+tHLl
IsTG1ewqecZYSYBWLs7FaxoOy6eiL6MNHJr5HU2H8hCdYViGYQLGajQjC5GBvEHsUV23bpYRq3HG
aVljGq1dzdiizVy/9eK2B7McVhckS8fvsdUitCMSrbjPNasLAwkB6nQO+jrgOfQjB/S+k5t3btLC
qTojv5CpWxMrS8QcEMMQMZhu39zAowDv6ZnFZ0AU8wVZJfBtExJgRzWHUF37PzMgPfB6pmntEgd8
yArqzdqxntQ0v3eLzl0z/gzVJhwtv8s3rQ0GUE9a26QZvNuJggTsyyp3vQH37nmt/++u+JtdkapQ
e63/eVu8/jz9v+PnTn6evx0Rfv2xr1ujb/+BCZwuINuOrRMH2eS+bo0wmGF46ngszczRiIi/dkYM
4uwuPlJDV1MqUVX8vTMGf4T8OoQSoQW10/x3Ign7DDv8tkFJiwKRJhZ2NkcfQfurBqXVYoy1cS8e
SF5NbVxkdg/0hET4E6Zj96TMDl5D7MroWJvsKtDJq/4ugf9X7hl34U3rurEghD4PMRYTTrKKdPqF
1dDWjBnapHfhKM29n5NzH4ekWS7KmCBuisTeCFLZH5RVuR9IYHkqxMzBvCgfRp1HDWNluZNd+FA3
REgT/Jg7q9orONLT/ZbM77PlakDRwR6eBeJeerVNrmNvfghxHtJPM1LrviKS9Ci7sd/WZUBt2PCD
k+cbW7jX6rpUtdwIQ4j7aLEMyHFGyBimI1KDkpLYlrFcOspZhAYrR+XN0/+wdybLdSpr2r6Vin/O
DiAhgUFNVq9esiVZ9oSwLZseEkjaq68nLe+qbfmU9Z95RZx9HLbltSBJvvyatxEjXNx1QuRi9Xoc
fcxC/QD7d0H6heefAXLrjSGHM3ZnftGt4RFZkAhpx2o4WwvktQIx8A97f6Jz4mKaaqSiI2SIxnyl
Cq7L0H4KEHO6kgrhPd+NEOKw5/Wkp747G62Bb0dpfSLiWkj9ZxpxvqwRaArCyvExzqH3uZl6xOGx
RBkMojCxPg6D8N+HGp7qRg7CuezCHgtXc0Y+LkUZhLsxGZwnNE5pwBWzzaeVVTrfhKq0vq/pZPT0
25hIPKfPVtlD4iOZO/64PiSCujN2dregJWd3Zy6K9fWmrtZxS0+8ng52N6BnjUvLtgnVesjQyd/3
4aL3kOBxUQl05l4moQPCEOE0Ok2XQOrSFIKrU6wnFOU6cUjpNmZHgXYsWscgTja11RTnq9ecjZ2n
4bjm43DQWeI+KYsJInJlS2gf2SoYdOmKvRCq4jwf+h7BMzfbRn3vZ3uPbv17WNrlYwfR/D0yCMtT
q9L+MqxFdJ+vY3hIhdvJHeQZcV5Der2IWy/FKtFg1aC5X1iKhx3KvIB6rH3Gog03maN6t/dXt6+P
5KMekbhFOVxGWm7mXK0f13pajqGHRVVZuuL7JAWwyBjzIkwOBCyuHc2iDEXv3NbpNSqdfFY0lJi8
NtKd3K0H0CiDf9k12M1Tzffv4iparrIVESwBqX+3aju+qrDuwl0zmcKjoyPnQIkvHsshLI5Y6lp0
y2QKYXHWWRUeC8fu36Oz++TrcrisfPsDw4ol3yLtNaWbfEBnZj9COK1wpNd0BaU8ZOEa07dw1Xaw
i/o8iYE3bLIh7G6QJ2xuUWCr7nrsIQ4TlsG3fuY550NSRxvHbekRU+me0KbVezfy1vPUawucZd0J
+ZbSFw8zrYWNXy1IeaOPwIs6ky96kASR+6NxB7Y1Lg41cO+922gP7GWcA+Tl3Du2SlD+iyi/gYlR
XNTW5N9qP3H3YzrSI7eDnkwrgb6eb0Ir8i5LoJmDUWEKnphWZldI6iXGPCpHHwR5Adrxu1VFxa4G
UDHBfWlwB19ycLYk3XbweUUVgrZ/3s31KWmq9n0b2SrfTyMmxEM6igzqdL0+IBpo79e8Ta9HoTo4
UApjTekvR7cNqCLEYjXa5H+2tadxDxhpLLW3c6GZ7pFG8LHwJFA4sKYm/CylXC6mGJhVCu/5Q8T9
C1CcgIrOVNUY/8k1wcU+ztOttUiD/6SPopkIAErFCQwJUuidDaBpFARp+6CTI4PEXrdziUOS21X5
xahzGp1jh3sOIwOZbYSkLYo42XxM7QRjsKX6DCy53Xeohp41MSUASuzWfVGUBH8SzfUQTTPKOUFd
arVdw7UD3VUU58gThrtmIpi7ciQq9bRJPv6ILG2h4+8Rs9HzsuENRfTCsV/eIiUJWjPqf4/dVEGO
w/AYfwm3QQ8oWDhhukbWxzkhPNMmQDtIgyx/5/jmi3Tazbva7bmScizWq8lG8QDtPTK6a0775brv
mIbskM5DV2Go16uO8vNlMvp/6dIb6RKSTSQP/3u2hA1kX/zaQ/jxL/7uIbjRX1EADwazUdw7QZ78
nSg5AagoVFtQ7ObUM4I6/50oBSRKdPpR48INGo0dMxP+CaXy+SsTaUN4XwA5IK3+Oz0E47zxT7gG
l4MQse85gGK4aor/X4frYTAuVTXY3rcU7l/+HTO5WNi7aXItvG21zt3lMS/hBx36RZS0gvvF979C
QKGodxq/ad2DsjzIEAWKLpjl1VFs49MdlpytD51dWTmObJ6Sq8SqlZLR2o4CBdxxK8oBq/ddxjHm
3pAyKnpziU1T9yHVAxV7iTsfY0iPqShY/HWg3XIUfZK12ONluY/zajnNVhgf6jHvVbZd+jSmBfqP
B3n7ki7+Rz1Ut5gA697Yd75anQgynJF35z8UutzXq9P0EqXdfvW/qX4aI3StkgBH6k1HTlxcRQnO
ydZ2drK6+t5KQsg9hwj20lsXqzTup0ZTdH748yW5v11SAL/WDyBH+2AiIvLkXwBbAZNPbBm65Nkp
bb+4UswOTO5glAiPqSUzkJj426TIpxSpCgHi5rMqEOslUBefm7lf2nYTDHT+z3Hz6+10v8YJMNu1
hAfR7zXjcSwhOxlb816uRSuv15UjNd1Xkdf77cZOaPxGL5XY/wpteYUZokowexDWoQ3xCWwhvbR/
AmzitGCKwLDlm404knzv15nVvONka9bbP6/erw0zjy+iWMGEC4IVDEe+79cvWjBZi1amUc8gYF1H
7BXiL569cW3e8FkEuXcz9Y1PGxjF+9LSW+UkwfgOq706//7nK6EI+ud7Z64EWQKIcT7YD4AfrxBM
jkgWNIlz+Tz2YSevfdJmpLGZO8L6P0eyYvXlv7vIoDjA0PiA4ACq+yao/XORLbiSAS1w8bUc2o7D
ol2odorNSPLzJg3cbML/qb7MOhO4PJxx2PAhXqyvHqibIR+i4K08z07SZ943BIeDND2L1cC+S5h3
s8QlR/qbggW/7SQDOaMpi6JhCLJGvsJIia6kuMqL/ivmz0O4bgBsh+O72LUyVvfPT/CVjLu5yQg4
Egk4+DOC92sIVE7jrZgQzX3uS8+vghP63vVD6Wpi1FYHSZyomzlaYxt7mayrpb33x7RYH/M+UKTc
wLLjGUGBnIT3Ls/h7njbFAZueVmMSRcuJ8pAD2WcP1/0bw+GkhjqfPCD+/k7dNaJ0C2eXbv+WkNw
4yo6JFDy7yMYcP+paSrKzR1Nr0a/RWP/AZH9ZUf4xhUJHq0NmRla46uwFeOFNyt0Sb9QTziM46MA
DHy/DUKVosbvCDg6JWpkXhF8XtIymZlzdx1i5tvKmt3xPqvWCfVe8D+r/pLUDiZdopbuckFq7aE0
8MYqha9fTy4woIHAaxKFboit868vi59MqquGrvmShhmI0k1OhbdSCcwdm2pdQIeMx6hXPUIrIs54
m/oa93VMRiW+bFh1Fl6yfGUDIvwke8MO4fjzipXy20G3//tLAPZiRXRBLC2RT30SMXLHECco2Kkk
zT1Pp+605BiuwR/yRFLEHAnRVg/9aNm5aJSHd4jA6/njupgUYtPOa8xauDmd9XZjryDD8oPrtT7v
d5tOGZAU6eXVNzmhXOlshI77FXpYHPlPdVazNbsVRBNjbpVH9QC0hRoafKXK6/0g53J9XGE5jfdj
18rxXZ/zJ9MmrXMiCAYAEhEz8vx54qsZpDFIxvxBWbzocchnIMZpZMvoEKe1rP1NP+UuPymR0ORH
MjimlTz6sF71nYZmxWG2wMwjBPcdFIxlnyNFMt5b2RTx4xgQm29DklLJaxEVWfuxhSZnHOPHNrsq
PfQYjpPTz/VFiiTZcD7Mw8xemsPYRD7sh5zlIqT9ymFpwz7llzYEkdGdVNhqvO0bj85Mcfp5A7gH
pdxqDV5b5jvbji0W1Ldrtl8/JyaIlVWAH+Ie2WDJL1mgYD9se1UAWvr5Ga1qQaCJLPYzBIrdsJlm
iHirzxoMIlv46lkBTDtfMJSR18nLqnr0D1g5H4IgPzBNOi3O67IbGEQ4aWS+UVgBWduiYlr/G7UE
DOZ3BHqzXZpIc2oJrAjYNHks8+pdrSH0BodcwMUFGeHnLu/UWEeAKKjTu5JnJmaqvu8095w4OCBL
Dvb93MJ+YvnaIsLMGjYzYKeSPg645vh9WAIuz3drMCBGcxbT8IKKnay1yd1ydI35u0WSLXITeYRU
0lUr0L1P9liGmece0Kfm6rpVjNxMA76VK+lE6/E7bGhbMZ5H/ejxKc3SMMHYDbmgQ8GT1wFnV0fN
zCUt3D1/OA25uRYvQqZQIs4U8AougHPZKWKVVOmjpJCGiwcGweRt8YiwzHUP/td/wpHQqMxEYgm4
rNyLzBq3Y8UKDlTsLOcaBmbPlaSAdLH1DCjgkNjSbFGTWo/3Kqz5f8bnJS9wkGtiA6njSpYBuZn3
HDFs6kdjGkEilreiM6+0F5kP7eiI8iT8nrwR0ItyxHgfYDHMKjDmUP1yGmeb+fTVCIyMD2y7HiDl
FlLXYHa1yPAQ2WH9szr+aQ5LHzXp3L6PUj+Lxh28y8BEprRMMYAA6HDwiyhROOzgceZhIpka0msy
2mq99ZdlZvuHvVFU2jNnA8NEogBk/lr6OGx1WJHpsrW3Ms5FdtPACKV1Sa5unjDtjMV2DnR5eyhL
GWTeDBRW16ItQEne99Z0UTCW4hrBTvNsWi9EwwV3VQfEK+Z3Of3Z94BYY6++bnrImSGqtTDDyz2B
mHCzBweQL+02UUMTRdAxZTiPm9iVmvaawAUmYShYEGbl15VxjJeaYLtwzxEks5UWQEe/L00uiyYd
nADB3Kg3myfLTUgJmNm16lDQu+V39jD37KEY54AiuWjWZuXvWhdJRTT0fUGo7NuaVdpVBc+jhpts
OUN7DRbNJeTmNf6iYl87cGFSvEWric+KWttEQZBXETvXzlSsx4Ot1cRPUsLQ7dnoDjLWBexWbNHu
Ip2bjDAFzUV4Ut4sWT+dWkSHkVXkXXBc3bOhxrYTS3PG029p4oVo0nunsGSkk1xANR74as9hOIwt
PO7TnPWLCjjlK/AhvHkhcyYWAdJWy3acQf00QKsYYREfljC1vJvZXjoF/mKpfO+kEMLnliBAYza6
Vq5JsWycipevVdhSjfysQ4j6ZnGmphVNdES+LES8IEFvUVhnQ76uHWj9UCS7NkaTaO/ZKOe9j9uZ
m88aDv9lb8R8uOIgnyxWqanSgBeb3h3p9ClE5ooV/Lmtq2wyf4eeJWzt7YqAHlcuG8uE+94KObQc
i10p9iLoom7akIkmNu+nlWS8uR54wICeVOoE6trNCLu7PirAgQLEdRaJFt5Udu/tai7vI8bzOXuo
A2V6znB8LOhhjoP6igJza110SWV5V7gYBmKLo0XWfsJ3HahWEdRN+exBz+/eVfi6d58nOkDTzRpZ
JU11qwRerIQ/KdPxryMf7z9sj3rs7iY/HK+7Fn1qxtCVXTmXouRY3SNUODp4j9DRI8jD9V5zTmE6
x/M2mfFuJaVfu2kpAa0spRtt4GMs+iMuaYPH6FMvXgIkwENZcYMS3hJDwoy4f+OBGyf6TKecZCVC
feW0rjsENla7O8TYVDYXWG7Hw0bqgvaT7ajDGAWJ2PkkaOt9kuPCzcEndXDe478dbgSdbGe7oKnR
LAhr6z4ymOIgx9sgcLtt4pfJCUkuvWsbe1oRf6tt++hMeEAeYjU7QCcxtVmzbRoL37pVRVN5D0OP
EWVztNHhVu0+aux5vjeGRPrKAkxqvfMsDxUHXbOrYWFL2T2sKCfWzabUMujUMcRkbAWtMwZK7lDB
LnHyyTQ6B2vjhXSso6IRbroNurVvwy9OlYf1c4q++DjvGEwv7bco9wVtxyFQTbBxIZRq+6jjuvXD
3VDYfimPcYX61XXk4B1QHEepSGvTbyk9ePrWTAyKwW12jq+XVe6lwGwgue5cbia//Zl920sZS8AD
SdUAQJwanEaAd1WiUv7DtPhKeTsVT12M2oGNDndxQlMYgVnEXCZemA7jQ/Z/bXU5GVQnADhwrEQE
El7uNjTpY8cBzuuAM7OJcPTHTYaZwWJ34kOOiUlSmhtTU3jB9MYiJWUGzLToyk+rnFMGCHPiIo8R
BHwmONLGZH+YOZnKIcD1lKtdEE4vo+PQVpl8QrcNLuLRUVZQREeMHOk1qKH1CZN+35PZhwVKLu7R
c32y4Mkmd8OOZpkUsSwPsWibLmJriifO8KoHFzo6tVwF3GC3JCWqXeps66waKpsbJS/BWWbr+1Vn
AmJVupzREwKPpCaok2oWSNWBOTlBcc9caZekAd+NpGnQrO9Hz4d2sG3iaObDEJCMeZd6v8HU9NhH
uYmTaHQYFIgLOIArqrFmcLrPUReZfDWKEah8dPXQyS8gNevmIN08qC8xoRs5FrVSJpeqVWBSljQC
qBMxb6+ldr4PVr8U0W4qnRGdD85D+gYw1OKZtY3szmf5ieGLSZF+tHskuu6cUj9PMGhqrGPR2KZj
IelXc/WOiC0WEsheHjXHJasoOsrBYmEJM7m5gqG3UrbP3yuxtrxCm0FhCEF/qE75xKbSsvJ2hYP0
DeojFp3nDPdk8oB3fjXH/hPap/SeXh4jB6bjPFL+Dfoe1c+ZOxZgMHlGA+hYp7s2QrxTertCucOI
eywAohenVMmkQrmBdHS8R5TeZLFosJjmU9ehNpieKbs2SYWtc2ZCm8ldTCGP4gSbpaJf58zbbAK+
rXcY7JGlJG5ssvmxUdhGnWyV9GN4i2G422QYngZGanZZPfMeCNHZ3OqIAul4j2e1eUUYjZmGV523
/ABqEiZRc0pK46x1zAYT8ZC17rF1A8C8u+TldE3HMeHQHJC74IUSqP2O91J0Jt/USMEsW/A7Zgph
swL593hFCWbZ8ufmp8lKuvV2KsOA49JJuS53i5WaSQ0LOSQmmRfKXO3L68FYjudSDhP6RkcYQkJX
l2IWY/JphDCPegZDZJCX26plL5TbbCEnyA9e55m9W9ZuVF9Vk5OMepeUPTPKcz4Ai/ddOTULz3Zg
+s131WvHLdgKdTuaFbjY5aAzGko+8I5Z93nsYMdUQJgGpQku6A+IS29ydIF0mu+yzyrbNUUg0GYq
NrA55oH0XkR6SeHJc9aLvy4XYnKpnxgwLzMAVxdno89j6swsSvyS+fSJPZJr9E3YcbcZUjMkBj8r
YoTXQGod5iSxqb7qpBX8LqFmwdnEsqz5q8Byd721rdHG6i+F1cVIOO2S3jpBExTDvVxLMVhba3JY
fyuNTNEdyNBkYd3smCIfTWWTyCdMzcf7uI8TnpquaOiCig4tTKyybvRrcpTIb9ZHVt1EXERGqHnP
WuC4U2/qB7aTxJ2PD+ri1YRKRUyWJxX4s073dTCz9U9wgVJKlSIkj3p59eqR6ea6Ka0qqjFGayGv
tjs9jr3ZGPVk+kcg9X/4GaH0ONU3tjfjacGCrKbi9iNLs5CTE5hXnGo5UVcS5iDJ6zLlCfL59Tzc
yTlY+zPg9k55CoEI4BU5BBZy8RSBeiR0Qtho+JjI0x2xKm9rk4miWE0U304vVSP65SD1z1qoGgQp
Ev5Bbns6Vwh5R8loqsCXwqKMV3PRzQrsB+O0FitPGDThSsXrjWHORqdIstn9U1rXPFIwh+bSscDi
JNwjhRtrvbeQ+C+uAkVzhB9cF3YU5C8TsDSPETTiXPQYMG+klfUrk4FU1MVn0cymQl9eIkc04+yH
hY5TmF35567Rv+gZhfQEMfwD3IJY2KueUQhyb0IUZvoyx9rUmSNEotTfWWhBl9GmHzru942vfN3u
pE0VUp56pp3nhiROv7apFlXXoa2l/uJLTK2/ly9bo0S/j6Prz3f3+1cZ201ER8zAiNHUq86qmyZq
HelOfAEOb+JTI5ndkxQSrIldf/6uH93Af3YLMbegTS0gDgFq/X0q1dsGO4jh25dZVIiUXwxp5bIT
fe2lvIYplH/OwlU2BI2h9nxsooaxbMNya8R95TVdCDPZiCh5Tex5icw/Zx9GT9qkSIHfcyYEsp34
3Z8v/7elErSFSWxR16McB87061OZO2zEkynA7CBzZq6DA8qUhRyulFB//qrf9pygMQwMWDIJQnnh
db+bNAqVexKoz1Eagug8xUuYT4/OGphXRMYgJt7acq9HKMgOO0Z9BromHfbfWMhd24swoX//GYMb
E6P0zMt2O2RE9neJiyLDsosj8n2SiYXffyvRou1uiHaVf/bne3+9zExNfd/MMhiTIrnzekdOtZ7H
KUrEJ3oSlI5LmtKlCmuIq+kbD/T1Krs+sowMYsGzBUyQXjevCxLDUDi582nA2qe40qo0pTmYWsEh
nxqy6huDR+B4v8xPXGR6aTsz5AUkTtL0agfpPFwJJkuH3yBzonTfidiEOYLiwnONu7acHVzfkwWq
S1D4KSfjG2v72+JKNjHkXrjdKID44nVk8RKgtSqoP7WpvST1nlnWWuzpeqRRfnxJW8YuNakxAmQm
fv9siluoR1BeVFLXnAuINprFqXIIL/SrfGvhLW6QCqFaWEtYTII8YmrCfhfiGxpOm8wpNNE6mIA9
0NpYBgRvd2ls8+JvBNGJXEQHA80jZ+qwZSR9o0W3BzGdufosY7QMArcpLJNbgUc3aZfVuQFVjLHK
45lJlZHbBNip8vFKdYrLCl4a9D2pPVETBr1JmvJQ/8j4XABHAJryykjc2DCgWP8wyTs6k+44w526
SOuCtuyfl/+3DYceBHKZPlwpA7t8vbUHKovUstflY5O2gpw1UdqUQNGqTQbws2X956808fufIdeE
2ujHjAaBk9+lvhmULRrN5uljlEjTYxyySKJrCMqzsK7t3uYKDL1woIiaYR/xIKBym6v582W8vnPY
5BDwkf+LuG0G768O0Vq29cSzTD8WAOuq86zqdPXgoh7UXbq9fkNn5fUmFyRnEChCFLxRAfdeKwtI
7KqyVPX9p7HF9PPRzwOzLSANm8zqz/flvnql+XQUdXEyQuqDc0HYr24sAZhVlvXoPtS9trE+pn2p
kwPKHBmVboYfJu8CA++KXwIaNuzL2RfRI8Wa34UbRVuXFgwlj5nfK1xwyEOd1TOJepZQoaBzz1sB
Iz01ba3ZMm2AUEv81c7GUJo2cVExHbnHRENwc1bhcxYlyOeasDJWJl5TEBRze2ZZxNHyANU18V7s
+/5/5/ysARhfYfOeegHm16/XwIfrH1VymB8Q6zQnc9wwqsD6YmqonP+83uLVfjbPlOAlAVxIjsXf
VBWmRtFTdbz4PvSaH981+LROC3zJzNFEqCcEvczeS0A6rEI916ZL+vN3cEVMh8CabBbX9wLTz6QW
VEQ6FxtEOgpWgXDketnzqoL1BJtfTMcFKCzvDvYGlMfZSlAbDz8Hf0yLzBDJKsGhMTAB2s/fjU1l
Hvjq53yL9WM6Hry0JiA/mB6v5afmSeYOWcu0CWCs89x1l5nG8s8RGm8kezdn5sG5F8d0OSDTO9ix
NG+ct+Gvr0sQYKAQYLwOYMnnLPxNorjlDsbQVvHXchTBU95B/jm4jEdPsgiVR48/1YfEm6OLJczQ
CVO4uZwqbG0exySDxluHIGejPhGbyFpgBslUtw8x9WsPo7cf020aju4pi/K7ilHbV0PPReSgw6lp
yyxH3ox+jH+PnfVXnEgp4nJVOhY7C1Dch5U58ngOLSeHolJGtreja1g8WqulKQ7KGXNRXC9vPU6l
4uAhLXwVLN2402pp98zEy8eUGf45CFamBLnStPMaNF7zrXbKT6Am/AvkLIASD2tro3ituuDe5Xz+
rNLG8Q2uM6WFkfT90c3r+n4CEP2YCZGCg7ItDyU4+nYfiwHhBrRlu/fS63vSong4QW/KD4wJFrUF
nyRnnIYj6LSDV43nkDL3eoqgdodpnn8YUBKiax4PxU5PXXO/5gMtMc+xoBRblrfF4/HO04v9xV10
/wneNs6Gg4+30CyriyLAptTLluwNsZRfgzUbgrEywcwnVTCCX6/hNA3tn6D1k/qZ5zXfRi5CD3tZ
Qnnisdny4c9v9K8v9MuXBQDlzDFPDvc6I4lXj9Sui+pndKwqMEKzjUAq/dVNVRVXoycG6j+Aq3eM
CIPijXzst53/4zbB6jCyIYi/xoENfh81hddVz21t/GTRg0HTAc3kN+X+f3zS/xzDP+4SaR+AB1Hk
GHmdV8fE7FaFC7MofcYBgndGuBwXuHyhGbKb0zJ4V+NIYTRhLIVNpR+pnRhVVuJ040uUqjSwL8B6
8qaTXXReW23wwHmL+AB9RY2lJskLZsiV2rja8e6QUaq/V4MIL2vas3eju7gfopw6deM0jq22SZHc
CHRR0o0VVJLuTcEszkFM5GR30fKcN4lmlDB0Byfx7c82PGOs5CPxRi70CoTHkpg0gDSIdUF/yX2d
EjhW0M9euKzP3mAWP81EehRo9Z/mdf5cO1H5UVgwiAakv9HJRn3q5NWLX+/+vP18s/K/PJnAgDUN
HgRSCcf4KwQL/nYV44M0eEblvkQppu6KzQxBM8KVpFz1bvQqjKUqPQ9Yp6mKaU9TnRr6VlcjrDmN
6Gxi3axO4p3EutA46+LoU5XRT992hXWVLXVwuYjliJ20uKcHWt40Fg9tIxmMLdtVz4xdcmzkt4GK
gnekjWNzwOvs+yLzDK1IlR2RsfBPWdKomwrsu941sZHhLdPhAZmj4s6qQw4IOTvTQUAKHDYC0vz9
VEYpcjitzQ2gCxxtRg0Bi/l1C+o64Ex87/lWeJmli/fBoasdbxg6+PMb2dGvsCQeMWuLyj45qKSa
DV7reQ20hHnuQfzcZp5/bbUif8SbeMF3tK3ta2eilnjjG1+paf34SnIDShzHFUDwXht6OLZbdhVH
5zeEQLxz2mYIf8bDYl3QqMwPDCI0kd5PumeFdtpjlsz6MsP6+c4aI3H489b6oZb069Yi1SR8unCV
QOK+BgMCB/f7MKnrb8nMgIG6vYk/Nd2ajpA1Fn/T2m5Bh6Nq0JvBuj1ddnkq/VMKHHZHnySKIG5a
CAt3jQyeMl2OpvVLC722+vSqkFl/aoWYr+WQImSB4yuUowBjkQ2y7mgZgdWvoGzivbMNq9VXR4tl
OeSFtq7w5TBmtVNgXf6QQEJBnOMs9zN1SCZO722DYvtlxZiXjFIg27cp27IGUjLlzHAZej76I6Up
uUj/XrtzfZZWpeg2XQBchp3IuGgr6frdiiirGbmCqJuZaDJX0ljkJdse7MPVpOC3bJpMSXC1ods4
Z0YrpjvaMnE/6K7JnoZ60t+9DG02BA9yiL9/fjq/xx/IsxGgOaBryO3+1tcTLpPQYp6KbyH8NRQ3
pij/AspjYWrII6OmCp7XfojPZG19WVBurkGPjuot/4F/tWHRmSRtFiBXPXoDv3aVQEr1VY9s0Le4
ksuw+/FAkMhPy8uslBoNLhzXYb0NByRy4r2C7/oRvxOsHVMIpvdvrMm/eGFDD9Ey0JaIf/2G2F2r
YRobpHm/JYEt37fS6d+5pWXtAhq7F5yLwzUOIfpcoWx4Vs7CudJ1wEGGfO58mwVpCCAZZfXLzBrE
d5Dzrb8JsZF8/8ZV/pYyBHgdCZ9XHMw0ReWrJcOwaami1hu+0fVukwcyC7/f0klcNkNvj9dQNwpm
Sv0qw13Y+c33dLUD9G5iV01HgYfAox+VyaUdTMWD23kDExJOgQNE+ZLlTvJg67WMe1/22//xLO4X
9e0//9/n5yqrd6hodNlX/U9+KW7DkBP+wLPoCrBAn/vf/83fqrXRX3iGSVoHEXbpRpPhb6YF9Ke/
CKu4G7mGBhfyMv831ULIv5hxGzVV+KzAvv9pdi7+QleBnw7pRhsi6b8l1wC8+5cMwrQo+R+FU4Bk
pc+VchH/RGADHHFhWw/emV+G4RYMPvgOqF/HNU7n8zJp/dNqNQwMm2lanv2mR/a+8FpATY4zvWua
wWbbKuszoj72VQFylUllLIx2fZbQ2JL1Lum94Dotx/7dko/ZPQPz8lgwRj2r6Ol8alQcwqsI8nPQ
XXu99O0XWmT5CRoFEl20IGackwe1frUVynBZnEhajXPhvqfLV5xHdVljLiCQEBf9hglRfdX4hn1Y
xhW0sQr/gbGfzuqsQj6psqTYuVYSnFftoMpNXM43jUJ+XJUhNsg9/FPGbbN7xwg1ugbqZl85S2Zf
kQAhiDc2oj0Qicsjk+3kyYmy6NqxiltnlsMVMpj3q73Q/cCieFO3XmTBBVPiO+kCekHVIrehA456
29E6uo0AoGycPAD/4/kzBFsI/Ee/tNXzNPElohNAPzNcFvBzKR5aL5ftBiOG/KiqOT9FvUbu25uq
nR0sDtWgO3xowiy+0UM63ekmW78yUV+e6m4Qd0kBaFsseXctRT7fAYbOtrRCsgO83+HCnmX7BUby
vAP+GBzUWI7HAIdS0Jrox3hFXaIrNOG1UXjDsxWJTdb5oDEjdeHWCaQ4jvMhAzFU2A32kT6cyEJV
Zzg1nZUF5hNJ26wfPJC5x7Yd/e9JlDebPtfZhZbedJR2FJ8hOFbdMhlYEV2w8uKcVnJs7TEQGS4U
MLnHZMmij0Erqz0SHeo8VnJ6r8apvY+gO1+tFJhXU4/x/WboRPYh1l5/mQ92+d5rPHWsyO6izQSW
54ShQgD5BGeeu3UJsqskQYcdvEiJiY8KqWDQTqQZoGEbZr0YL7GLsm+jjr1CPSFjuHJe+XWYZ3Ud
S1melnkQF5KWO14PMvs4hEH2BK8VN8JE+XcVCK/TjJfzNbNeceFOfnPqsMG+0Rgcw3oVUH2rvjyr
rAFWXTzFSDb44bXbKvdjTev9qsWL4iyjsXPK89Kr0MPrS/Lq1L8p1XThppPHdkRw0rI1NMhEf2bo
gb7PMhfO3lVx8LkV0ze/nauzBCmwTQVM7qwBwnigIxHuFtxgH4VXfF0moZKtlXjuxyCs75tRACHs
1XJc7dq+Q+VZAiJMY+vct5hcoVES2tfpSPW9nfAj/tzHXX4bJEULqkuI6GsWY5FWj/yjZM3KB+xJ
sY4WAIxxTasu8JlFpk0IVE2GUu5AQ1XvA9HrLyQWY4dwoXMP8OQMYQV53kztkSEiUAQZoEGVlXlx
R0e6fOfH5Ukuk8Yiaq3PvKJqdj1e1JuBYPlRN1F2FvhVfFgQZtpxtENvref8neqhkq1z22xFQQGx
pgvqd8ovnkCVzQ8QNa07hRbdlgdKCohxn7sjeVC3VjcfJpQ9L9qOcfA2ig6+zqtj3E/2FRNQvMXK
uzGOxyeskRvAWAKXVDsRpxrsLTp3E6c55o3dV6EXrgRU62TPwbFxpnk/ls5goQkiwicdgPHcKHst
8QsLlgaow5LcrH1THK0Z1evNsvjBthtnGWFjMDWbJF720ClJQBFTRNcxisYHFJ+8fFMW1N4lki2E
Oeq/TTlU6wWww/YKSyJ7j9/4U44wabhJEkQ6sjIKQFcCnI1ggmxLvHiLcLKxuuvtPcB43IHzovlS
yhQkXJNGd34VyjN43XO1WRm332XaKnZBUG+BHPSfJUKYRwzQwlu7lxU0pUrY11ij2dswhgG+ccNS
7gF2RI8Rp8b16qXphy70skto7J8YIsgTJ+K6XfL+v9g7s966jbRb/yIGHIoTcHAuuOdBkzXY8g0h
T8WZLJLF6dd/D5XktOOc7uC7b6DRaKdjbWlrk6x3vWs9a7jtpAC8xYn92mVkgalHCq+lFu19n8Xq
JsNW9mLEaXELsqahyIcWXSus5Xaxk2bH4tX5iFBmHz04brs2Dmq6GzL7++JLfTMiT7wJR60PF72I
Txz+02dMgUMReWlOgCML5UHjh8Z6KMeNYcXJPRVN3MRDSDODVNOjqXnrq8RdtvPcN7tusoNLQEtX
htZRJ3cktkY+aHBiQoMdHb9ZKsBm6ehDRRHDaoltngsdH1ISDTvci8t9Pjhi1wyYnaldN5cMz0sl
IldSGKTq4dYapH0OkbU+j8rOtyN5FkzEPG5TLvFLx8HwyJYcQ2au2vA197x0W1aj+amI2/jInYmI
U29vZ9tz7xedGV8bUkTnpg+MPbbx7o6kYHFyhRHvPSG7h2Ieg2dWtPHeMpX5mAypycv5sbGZZ8Pb
OxiBbttZfam6Zf5qLprbP+LMguF6EvIwOaO1XZhtI7szLm5l2ogMVZtOjIr1iC1zDXCYKXe01HxY
oTY8+7NMPmmXgwhBeFWAgHTC/kFJVRzrhEs6mhof+uzStQwxfhyoH2Hb5KehSOxITKNxTW3ovUFV
3gMjzY+9q1/d1pUR91qF2KlH/SXvvVciDm9mrH/g33wN6ulDZS3lxlgAA1SOKk9t5c87bLRPtpLN
uUl8HxRjbr/kjE5fqTyZPuKVeQ2GyjP4qKcElfJzg83E1FSDd2roD4Ce1OLdcNSqpBcBqYVXmq75
+d268LhOtutv9Tjp4F71aiZc48U/dDo7ASihkV+cMePq3BsDUIe4Ng+alnaqhJKmpoZaQZlsuIFy
9lrN8xPxfIVRvjzTCwRnmNjKlkNefrHkXJ2pGPNf3dlVnxEvZHYfo9Fd/MS12ic61pP4UNBtDbdq
6sYFO6fs3exbkEyd8ezikXN3VjLQwV0baV5jGkqdbWWY8wG/U7UfvO5j58sRP5IstiZIqqiX4uNk
2OPRSxt/M5c91FVahmnp8jlOFsk5bcUVjGxARblRu1EOQ/bF8AfjyFnkuVqSYpcw4Z55ghiPwErl
dfILa0Ocar4FsaRuW36b5wW+Q5+k45vIaSNsQ8/AvWXog1VNc4Q3h+MWaFodUZPXXtL0xESE+2mm
Uy3uMZ4TYyMLjGOSjkOSGeKhXECsZsqQp0VgMNZxHJ/b0k7PvSmvnlVQBO1bzTWJvX47S1991g5l
xlh15wMNa+meJAXNd9KE+QTjdjfGokElSMgi9PgvN8SngqOG+IXOb8M+NmPzh4AZMG8aIoigCOm6
tL7BvvWCjxATGEO/auGDbH8Gf7EqmCyGU2qd3keT/w5x/zDEkeM1GXv+/RR3k3bd+p+mSX8e5P74
e39OcsFvlonEgTT3e/qdL/kHXCi0GPKE+xeskMNe4s+uJfM3i27XFR1GazUZvv/VyPZX/YAJykUi
ZInic1OnIPpXe5U2+yDpuTJOaoKpgHl0PjhEEtJ1EQ5g35RJ+3XSg/raWG38D7I3W8q/jou8+roE
wGvFJpNFwK/b6dQnSJo3XX4qs3q54fRH047d0bvGkhhqHdzRY68gq0V4FGgmtdQMTGiobaDKop6f
l1iz1axlB1iszr22iEJrprkuj+m3bVPBeWI24No3MH1gRmc8oy9xColiV3UNJA8LZA8Ofw70ITNe
NCfggrhNVMN3P8NrtFEpOLc2ccKOvJTjfVDGzNkJEN4Bms90v/h8v42TzAef+tQzZDneNw9B+cq3
CVKH6AfwobBa9uASoZJoehpnPWdwZBMB2f5YzI3U7SPMUE09Eys8K5rB4fjfBulIWCyhb9gv5hDL
dFdqOUFnyhPDfU3McK656sewTy41RjwekCOK5niPbXcF9EissrfEL5JgX+ezJfHamx4lonmpRJTK
0oRqB5rX3BoJq6+TJdZ/U5K38z9Nbd5UB45xVKbS1OFG3pyAGoktbtRbC6+VE2ys3LPAzQNIj02f
TGYlv5TrKXNYz5v1+9Gzez+GWlIFnxY99ZBS1nMqnYb+QXvLtudPuPs5zbqZGm79IOOIm6+n3WI9
9y486WiS4izcFg9IFwxGbcn83DFeB+G+eT9AD+tZui3HvRKqoe6Kcza4No7cvU5raCph/DB48/Sc
r2dzcz2l+0WVbBxX15s+zd3vxnqap6Z1ilQ4qW0VGuE+gal76tfzfwZajtRMUm9Tv61OaVj1Z8HA
QPC3+JCsM8SAQMAZAglgUzFiGBazRsfQMYXzk1+1jCEGscMvLiTbD2We+NtpnVfydXIxx768+GbR
7bpGlJtknXDqddZRhpUcMOCGX733Uahdp6JhnY/k+6g0NbN5GwLhwxqfWca5eh+r5nXCoqeDRKhS
y4tjF0+ZwfjnwVCUG5vhLKV+Aes6F5UYHbGPi1icZF4OkbfOdS0D3ppLfFvWmS9sasY/7gn9GymR
XbbgurbWKTFnXBze58Z1gnSGBY+0J2PG0XXCrNdZM65963UiNHVrQZKiuHTsT4TVixM4xHCj14m1
W2dXZ51ic/ZAl3GdbIt1xi3XabdZ5149NNknfFjZK79RGJbrfKzrpTjqqmpuKZMovjbvg3S8ztRp
6yz3yu2Ha7lO3OX78B2vczjAAR57huFwW3Gm9AZsv/MQMudn0cglcSzwMRpRE6TpufKkc6cD3V2H
dfaf3mUAmH7mTZMP6Q2xVPWkcz0+pqty4OT4xYwJNaFedYV28PoLwdPQ2E0a8cl8lyCsVY1wV12i
wRN86BdTUvwaBnu4bO4Pd1UyBKeKj0wTqBvhClxH7+gRPopVAYl1QnoqhDBuIY/YyCSza2K1RziB
k6W/sROgh3JVVcxVX6ncBqXF6oZDm1bAGxNz2i6rItO8azNqTPF9zLDUKjE+ZLWrbpNVzalXXQc6
wvxJr1oP7MPhgTckvpuoGsV0gCY0rOoQ1wnrtlUxGt+1o3cZqVwVpWbVlvi1c7UYo9qHft58cwyv
PyxBiRw1xaazm7xJYGZArfLfhath1bAym81L0Ln2Dyat9cy1ql3zqnuR5HpqCHrdJHF53wx9eGuv
KhnY2eKwuCEm8HcRDYq1ecOcZd6EfR7eGnVpP2C11zwoujm8Ai8oDiGyXPEu0FmrVqe1FNtF0COz
icd+OqX0vJ6bGpSrDDzSMtqpbsgJwhxHBQxWPRDyU3a2lbAePYQPe2P2RrzpcHd/JeyHnDi+S4vg
4bJjt+qNuefvJko5zzxLaLNXtf05W/XJYlUqFSSwJ4vkEkGD3r+111HewMZP9mTO1XPH2fN2cv3l
ZlhV0GbVQ3l8jh+KFEL7OoP412pVTkFQcfqjhdY9VpU7ng1ZDigJ1nA7QF8724Vd7YNUqZfRdbt7
zpkx8UG6RJ10ShiUdPPqhbr+ErCy+DHTJsu42lMxSPHMtzGfMowUSxjFfbPHuKhxhnTu1rfMfmPU
fJ9Mop1xCiyGGeyCxfDWlIFVbAYby9bGW/3uBYiwlxhO7o71Vn0K3HJFdYJd+1EJCm4p7FAfWQZ6
3o7jafnFkTI4VEChb7QVB5eB6DLzH5CohAKAUOc2dRk2z7eoEH1x22Ouu8uCsrvJ6UfYaaL3Z1Ub
/U3c05KRidy9HQt/iIyh0h/xa1G10kAy3HDCn4Koc0b9QGYmuC5Ehb6bji4452vwJ1HIe3wpxt54
ShLXe1Vpza0nN2p2iZ0BIICbdsMotsTxDntbfbeSEW9TEweQrgb2uOzLqKuI3eDg9zWKgO5GsIw2
ZPFNaSVAQ2s/eMthEO3N1HkTuqtvDFm5j4GUXQQ7wrmOfSi4Dc72/awWcyPjCoXB7c6qcKzD0uvN
MFfpNsyUfaNBAyJvwU5sk6q+r6XtPPtBP+wm3yj2StXuwfCyqolCGoEpm7a3RZ525BOd5jTTc/Hg
u1J8BbrF/t3qm4VhcggfLTdr9pXq7L2ZtNYTTONEoHQ34j6PFdAj/KDhQyEr/0AveL0ZTecKb2Dk
114K8wbn0A2hjOkc9nawo1BYfU80TscImEB4xLblH30jI7RK0yVh6Lm7b5aiuc8JBx6zxLaPk+NW
WGgpIxvHJVwOsdX6HzkL2E8TkDhWWq7j/wgQOl/LOnD3cd58clXh74wsfHBId2DYrM2+iTindEeb
W56Msj5LzpAuDHaXdgfoUnhkSinYXL6m8C9U1KXxeLYRrd2axxsJFclHU3T7Msvde6avfG+lPKw1
2RJ25kHrZ1tHLQh4EzfhW0dqtSWy+VKZbXk3jIPASbuY4sDzjgFX4GUqaAbZG6nlHylWCO6wnk88
Ffz0lQOa122MDG6emuOjbrJ4I5OcjhTCZFbOCkUSgq2N4h6nH94x4q94v3yz5vg6dPMuN/Lxg9eu
FQLkX06eOVd3fa5GrhPHA4CJx+gbB99kJwiOYZ3gtoIvgcP0xEmVDL5tjo+DWchnM6+LZ0ETwx7J
ZhEbN1bqrsn7kO4xj9OKdOOT6Te6BF+VOQj0NU+wKBjiU6qHdoGT7GRnEnehitLBovshlWF9LJUt
u+9OmfnkjaO8n60AW5EKrvHg5pAMg/bsFol6QAJxboRo59tQtdYW1IXc9Chj56Qal53k4P+J7eUl
E96T9NIRE0x6S6OBxU8pzmXuW59TH5gh+H9wBrFHfThOnk/WMtin2fDXTT3AUkX+cEfy761N5i+p
bzzg5iN4mAzetlisJOpUam7qvhoPpoPVLAemPzEiXNLCKhGV5DO/Fmev50DAogz11ik43BhFegfb
0bnpXPFqdYIA6tADLAStt83zoEW0LHhjSuodinLG2kZyDl+CgL+I53lfAZdOZDWfg3S4w3yCjN4C
FUIXqEvMbhWmI98m8E34eBPnGjt5PWOUEuXBD6CcLmnmvM6GjUxKl8amDAPyma5/R29tvmFVRqE2
H783o/N3ZHnipxL73bGh5uLs2p15s0qVMERHAfKv5THXJekJzSXYw4JeNg3VJqRcKQRp6l7eYm3n
yU7N1J1r8sNlQbFLF2DKnmpaApkNeNafJub7340hP2PJ/j6WwpR3HBzLoKMIyq+D40/9l0ksZtZY
QXoCks5YZ0w+ispCkSwNBLn3KMyKiZSzVMUj28y3//nF/+r5W2dib9342yaFbOQrw19efEmr1puX
Jj1ZU91+XXCBXjGgJXdBHuYf/vNLrfvQf9li3l8KczYzzTr9/t2Snqo086ak5KUaW1U7rhEMXhWU
iO//+XUs5IS/vZBgAYzgALXE+zVFAzpxFm3uy5Nu4nmPa0KwOZlg4ldpf6/anDLyIcR5yi+9fGvo
v5HcVWRyZ9Bmy3AdJ3x379/Sf/Wjf9CPfG/9NP97+WhTF3X79q3+WTv6/e/8iVs0KeIWLLKQHz3L
IUTz/6QjfMu/YZYWwN9guqABc139UdkAmHr1gZG6wSZC8GJlVv+pKHm/ocLYIeYeXM8c5ML/DW/x
3b/502cafSIIfGpdYWCvcKlfXTwmKjP8oMW4QF9XUKxQsoJZf2qHUFTtOTNh96kox4yQZAfWal7q
Xp2wKMedBMDn+n3k1rNo5FmEcZA7N5VhE12ib4RqHzPjLkqBHYUoedZP8SGHiZSmV2BWA/L8wj/F
cxwrjEICSyCr3YVSAl3qKblaQ+nOdD2NgW9A2TJYxwxopuUZ5xxaT+6MK8xFoTqYr3bVEqipPQBi
82OmoNdziBK4xB6QtnUS3qVpTydAiCAQUZ1llBuawXCIFZqQ5hyhOsV0fsOO5JH336um6tN+/oer
BpV0NZP8+8vmJW1lWqV/oZT+8Zf+uG6AtpOg5OvYa5qUy4Z75B+Sa+D85mHQ5P7IFYAbZo1a/Fl1
Ev4msLLARzOpr1yTAT9fN3w19tRkMHB22t7/qvWe8Ocv92jWer7jExvBoUP04D2c8NNDLxi8umZP
aB0D2vxoCKDVb9OSVNgs1ayu6cgcXcWf5ypwmRcDmTybGnlHmE59Sak4vnVq8L9hOzh7Sh7AnbRo
x/fJLJtL61XFU12xt424cZxU3D/FlJrSAqzVm+mgj9IVxBv83LVGBeDBg6NWjny4B9tov9H3Qe1Y
IsOrmCdoRqaiq4xSQffNaSBfRfjJwxeCOMb3fKLSKHfQCb5jcA+RQtJOjLcQnnZt2ZEqm7ILs3ED
iZyt0BNSlMRJL0H43GrWphZ0tdp4YtHZ9FCkqmFHC4OMfJ5PUVemSmzBqUy3VjsV2zZPgs9FXgT2
peuHgLelZoKwCFNfs4Y6F44J3BHwQ9XgZCDN7C1liiju8i+iXKqLHPFZu8Eitm4r8k+M5NXOtWJa
QygE3xSxM77YdjZjcUZ+PolOp4e6KZv7GPnIP0xxIk4YRYzXvuMYpbtpek5MmujyFItFxP1H+S/U
0g49SPXJoDaSc3gDTjw21T4OJa2gxBd6+06l0Cj2hutZT60KxJsmcgpspBibVyFFcF0zZE/T6Kzv
Mnh8GbHDtJ7CnBUFM/FoPWGFZ+tWNC5fvnfgncJY7umAI1xAL1PfUVPnwFoud4E7UEIXJKTtN0ar
CIm8l9laLUxzou66vtDYxu8VU0yLpovSRq9HUvJ3XGfO/WtTTc0rZHuUE7cv45dMBISHXO0F134Q
CN9FIqlilZMbvgR1zh216uPwBWNCL6M2GOqBj6awnliT8GOUSCKH0a9ZZk996JycpHffmqmgXVIw
GaSsBLvlElbYd6nNtOoLVd30g2Zi4QfCCcnXUa3ILn0O2etsBDPfwGgpuvV8mfHuUlTTvBZjSXpB
wjgpty7SX7YN2AaKLZgzz76FZTLGe+J9pjz1KwkiAmPSf8uyGmcYMK2FffD6ZRO8McWBxfJqBqb1
rUM0NUz+D2ps+fKTt/7wwdJTlMqalnewhdqbRovynZNgLj5NlB5Sgdr1qC4SIoMwGn6IWNvmPSd/
7/r+ip5PMm2P0kvHa0HXUaQGm/c3G2X8MrY5xZy4uyjKFKONjtO2lngz55lmQIFafPHMtnlVgLiH
SIFGO0r4weJBZuRMc0clNbnRtIX34WnH2Sg75etLp+DHmssgYC9ZeB9Fn83Gy/t3iRirJcsJkVYb
MHp8s27j8SnjQWzdwoyg26zIOx53nTeuT85yUMtjPwJ923O24Vdqm+v7AwDE7G572iIv4dpiPNPQ
0CFep2xyglB2dD3UC57+2uAD8d7s648FdyiM+e1RlKY171PVFD+WxeUTmXnG+pmy7ALPCn798lDr
gbygb5UTGSDSKpsJsOS47UOb6rbFGz+Y733G0P9fcbpqZ8PkbAV8TqvSikJoHdc+0Ju6cYM5coFB
D1Fnr13eZSWdzdx2/i0xnPiShXP4wi/TS7bgqq0PWQInMyqQ2197RJwYhJc9PSJSOodsDMr9wmJv
Yw7SfdBp333NDMeifYCHzkuBGPkYgE/cgIfig223xJwYF2u85yb7501VQmfChwNRaEMEqgA9FVYU
OPKWDXjA2OUdR2rmv+Lpx+5nVXUAeS+GsIU/IkfQl5k4OdX6/s44rSib9LmDaFwfvGA53o2WK3YC
/4fcGb0DKEzFpCHKVjQn1HHngDyRIDPwxHiorKb6UIBEYX7OC5x2fp7Yz2G9+PQGtvN34ZcOYbQ+
PWZDYH0r0CxfAqknfw9jMLuq1ku/O2oasWK4M6j76r0SmaLk1HhuM6N9SWzRbSuSipCrQnbps2XQ
PTIZxdWaqpF/NlV7MyjBoUhz+Z7OWA83nNC6S+COeO+GjIbaaCV5v9J+3F16CnzVBgusddJLm9+g
1LpbdxxbGcVTb3t4PRe8pqsBwGvL76wlE7Fj8MWoM81qPhO0D26L0fhglUzUOyDODmtE+JnWtci5
mz8swiFmasIzGjxgWoMzIPvkePfJy0e5oeN7+GTcTWbK+8jG6A9WVX1yJCiaTR92izxQzOVcmxwP
y3NMYefLmIBdK0Zxn7iD+gDkg4FLdlSa0GzzWPk99GAWZ8GdwrR/TP2i2bGLNT/haJsuIg6eFml7
H3U324d6AuB0cMeqDrk+Gnx+QzutF/4IcDMsN7qx77tubQ8rm8TdFWZiUqm1FFgXVG8+0PFc7yYQ
BugcLYVbmdNONEj2mJ8wnVUm2fRk/AywrATJKbSb7QlT6PII8qPQWJpEsRtoXEa2MPsnu8qD15RI
CpWzqWPe6YyepdI0mtPgOXyqRyf7PPF4v4yF1rdIUJ/HNlA3DfYfdMhxajwSOXF/hQ6dETcK7ccZ
3xMKdGY95MSJfwxiaj/PMBjU29SbxfCQoufJS98uOdXAebVpVPvJnpf4gWLGGBtdzhIqsKbr0NPb
XHQcaXyPxoXOMe7atvd2nQ2nmjrm8nvRj9NVIavsYne2H7K0H16D1Iu3sky8+7AJ3btJU1YMniZB
OMQE3dz6HPRvKEW2q22iTeNB5DVSObrJjrfLjwjpT+emK6vPqe4R1urmOdaNSedw+9LzSNwlFF5v
u8x8tWx5ysasu5KkFJ/YTrFb8/O5pVCys3axkSQXbGwszoJa32i/PWJF6umgRF1NTEtz16ybSVyJ
rLAg9wMLQLtwiq3EjN3z8DNu6de0D/QAXcsxqI92YX2MM+FHsvDKCMioYIfZ51sYuMXWagY+B3Yj
dkQrQ54UYbxspaB8r/J4hO9D4ZhTZNuN84BU6t0HYds/1qQHeNBXwAy6LKHRd5n2ht8PNxQSkVjV
8tkzlXWpWiOF+DQRvSPBtocRVj6mWT2ANuP4sbfZv24nu8hQ60z4fbr3ML1Bvk/uy4lemdwx5yeT
4qLL3DnmR6PlLw6erG+4Aw3HdMKYse2hTTu9ORyaSuPL6W3RXJxyUR8StyyGzVx1407Xa94qGWt6
TmBlPbDVM7dt7J2Q1YNrDYfpmdVG7EVuqV8SnXyCYc0KA+Y6B4ppkM9Dg9pJaq/nids5Zw8z9XEy
JSYyMCV7T3v8Hvo2G6kRL02MiIGvvXY/04zGlVD2KHSTq/YC0CMHrySUkfJLvOOjCF6akB98aKb2
Mc5qf99NKs52PA7HYwCAaQtpJyclCyNhaq0PeIoqPN/o9OApZHdhHymciHW3vkytID9n25Oz5+9M
N345JcEG69bwjUij9yMAHbNLc89djrDaWKn6vjoSP6Xmdz1aNShvUTHMVBMICz9rUWbeDk2/2WXV
QIsOy1KSS5a9jeeiX7tnhm2Ov+SSZ+Vwu3RB4zzzfAMlUhVOMqBPTuU9dm1n0+Vu/UGXk/Q+FCG7
2Y1rhC2hvIxjQTWKLzkSltyHXlVxAZmcBbEb5HeShywlU9O1yrtuN+s8nDZZF8QPHceAG7toGu68
syMpYhqqGtdgxhlLhK9SW/WHJR5RDkqZYHTT89XtXPeW/bJqo1ApY6trF1BYXfSXCYsJez840hAM
u6dkLM9qVJcmWKatCm11V3Z19xWHmXkYetUSCHDjQyuDFw5q497v2u3gt+IhG1CjI2iyeb7PplIW
545kvLVPw2WZo1G0TYYMVNVZVNre8kE7ZvNlgubHji+0i4FKbfbWDoBqqIrxcs11a5Rf52Hq7lla
LXdGsrTpToKf1+zwmqdGz1XuRy2I39g+lAjqximeKBFPHP8DW9CPDTCF5EKZrh9fncp8I3Xd3Ewu
B7k04LNwysc05veczfkuwNS8hi+Fa35MS/5Xiz+PtP993XRqv9bSrHRBtxk/LomoaTdqA+nfS7tR
9zz9Tn3JE3Q8/jTJ/3/U4L+ppPScYYkKgsAVsDN/VZRyDkux15n10Z3X0clNM46JGtOq/Kf8/y8T
OEE2d20q4IlABNr+VSWlpkAYiu37sUgK9405tSx3faU4q/FrEG9dGjBmyXriPApPsXn9zz/m30Rv
smarrOcFrDAdVGi+u5/m/8aYLd+cJ/wUWWM/eeNIfEClM0cJesDryeBVgY9yHjRGTA6/C0v/Flxh
/bUmBaGOVxeIwyzXfQdj2frd/fTqcAUMQpltfeyshq8+jFKLGz9X9hO1zExQwvL44Qcx15deNhxX
gMdoZgCyHsURJsI/BfDWn/YnGZHvx6E4gv4BwqKWoFXmr9+PDEc925iejj712qfRQX7AdWs/kbjo
voWtlR7+87vv/k32R1QlCmWzcjAJYf9qRiuSgUoMs6uPVdmG1z5hXut4Gr/lRk/y1K7116QwhbiV
Q6CdU9t6DpXhHXiC8iZzs4LHHXfzHXQX0d6V7WDdEhFamnNL2PplSPqQTq6aT5Ig0sRZvfS6b6Y0
nRAVh47aR9szQPupKW+PqWZB3zeZ+1YjYfaPHbmybr/0OAG6DVtzR3xeGCJxZQUTU7qMXYcBTzKA
5jwmnuj8bl7BWnffuE9UP4JlqB4dcNhdBP2Gf9+zzebVLMHp0eLGunh9YJpM1ZYRPyxGpzto0kyL
h4AuwePMv9jeibqxvEObWN6064jRvr4LIKWnrN9xNf9dCvyTvOmYNp/Hfy9vPn0naAs04/vPawHn
97/1p6UU3ygsK+5cfIL5Yn/aSc3fGNJZo3FTIwHCf/9L2/R+o5MVBhHXPQonCNJ/aZviN1zD5AxJ
Ba6XIWLk//0/f7mZdL/8+ed1HuybX65mslHr5kHAoSaKhbj/16sZFoljJKNbnaDhcIM5kAGQ2cDB
lh6mqMeRaEX0VdjjtbfneVN2Ci5oNzkHSkb8oypFCnkz7sodOw/ULcUyeMpNUBypiXVHep27GVuY
XNKbPpXTpNR2Rhx+CzF+n+zGLDY6pEtdJVLsqCnHO9X0p4GypYObVnLrBbnioJ2T5sFlcZhBaiIy
OaKOFmiKe/DAJTCEgNa7bK4/iUYFb1XblScNjBIzh7fXne9vzX4wNwNJxTusssGxmtPiyU6cATRF
JxDBeN7UnxJLq4M9GMuZ5vpw7Q70vC9x4DdJNJVNQbFEKyVn5rl/ZsMRXKdsMT/osbW3VQG/Qlvh
DTt4tQ1KKT8XSbcGqfKBdj7N8StVcRRnZnug37Y6jimLbMDpDzUoZyIJeII8I5/ZkgzWHaCRs6xy
XA9Tfk/JFNn0mBZKi7zGrpBdHelcuY+t6VS7UQlzYy5CXKHMdyfdLQZ4+8U6C9yo56Krml1uq2VD
t8OyzjL1jfJgNe2oy2KmH0f9hJ4ldgh//lXGdCGLxir3tnJcvmq3PDSD3d34qQH3U/PYm8oJUKhm
MhuBkcd+3j0sOQ2A4+wVHKzraWs00/xBpJn/RdNJ3VTzZ7NkJWQ1TnbUyBsHsG/xywB6f59BKP/G
EJfPNzxNshvplohXQTNBUpl6VFEmgm2aBMGxw0mxV6QItsB4beRS145kgDMKCHn4hRX5+EOOc7gn
zYZuruISvRju8oOYx664zlkDjMbKnlnez2+GR34iqhbXvKExbLgEBnJtXZr8ktOQubqRKxvIjoNt
suTBOWbZf0cBClPMaD1DtEf9NhyhmPHq/GGqFebgyqF4m+fSRajUmyAAiazdpDAi/aM2dDrv2w6d
AicThRobLLfjmTZxMP32EEbLOjklogk2tqVkEuFJY3zXeFiqJSTbYgttVpvCpuTPGfFNEGVAaeys
krSMvZT3huEeQ1flUaIrddN69lv9fpJU76fKhvOll7b+KpUfYiOwjFP3+0G06J2MY+kQQlL9usAI
5cwac3xd1oNsp+2g/Bq+n28FJ90q6PWz20zOfRvopNU7Qp9PIu6yXdhqayeLKjyPNTpWFMZdMW9B
UjUfmsmAWgcKYpBHgkh5+2wjqeSYeWi57BOKIP3aP1edG3TGtqQMxCRQ5fG+lwPFphSGMNDuahmb
FBuqsd+YDbRyhRjgfzQJP6t217mz9VBNoY6/ERYji7E647jDRQmuabEzdf3IJ9dlIgsBBrxL3PmG
4nVOUGYfZl8QCGaIvNVg1ie3RmGKcNThChp0yxGKMA2HLPiv4QsGEY4als8JAfstOwcrYYYl/YvR
vOp98Y25rs8PdjzBO8Bd7dM+b6SMgr0VxwCC3ZyXXArJIbGcOAU4csFGglEXNdAcYadw7+MV+zxe
dwlhx5GmRCZ2ogFrM2a2YLZrb90HJU5/yYvRNelaHIxI+pMvd2ZSeXfTKn25YuSPKC9Z1Lq8xxvP
iuenYmQP02Llad/dQSYG/nA8rKb5myoU6pSnIdf95MZbN8fFt7G1gxMcNseh8ofgUOMxv1+LoRYJ
Vx5Sh1tfp8RNLjFj3b4eVzZiIQKfi2ogv7TV9PZggPbsc+AjfRkVSyQmd+5fWIR2rawdY4/FynxE
N8t2ng0eAvXQNVDuq+rWT3T9IUAHuqV7aHh1s9ieI9sB6rVGzYrVhZSv8bP+PYm2vKfS4FJQ5zGr
LzyjWuLPAnv+GmOjaIdEm72G21h/xHusn8Gzu0bfxBqCM9c4XLEG4+o1IldQ1HAeKjP+uqwBOoj0
28735IlbZ3ws+VKf8DNBPMHM8zqwzqgJABHIy9ZoHgT35YZzK3lLTonbZpyzzwmK/NldY32sAfa0
3Itoes/89U5iNVG2RgGzNRTohVm2w1t26ChkfmZ26U8zrZ4HOlmWg8tmnLicRYH50hkDra4ED9mV
kkFsJ+KIqcMtPmTZv21aVP9xjS1Oa4DR/h/2zmQ7bmPbtr9yxu3DIwAEqsbtZAJZsS4kUepgiJKI
ugzUX/8mKNtXonjE49c+DXvIFplIFBGI2HutuVYrIzzy+Lpe7Y3DanSExh7tSUd2d2jnKK/qOI2Z
GjFHms8+ycHCMjm4RncBwUv/NvRGhREWa2Wmh/rBXu2WQJDrwFgtmPVqxkxx2gRtifQzW62a/Wra
xCTYXlOO8c5dR0czSEbTeRZPyb6h1nBJEY6qgpHbhxw3KH215HxeDaLhahUNKXrzIcpmJbA6SfvV
VFqt9lKFEgezFCP/Gk7itGeT1H52caQ2ys58k1wuRParX1Wu1tUCIdgNsbzLmb4aW0cV4c6cCoEL
sxJHslc/hC1GWL0sBIsHx0GHPmOTfXbMCryz9HJFMNJduphKbz4znz22vP0bf9LMmu1WjAd30rt3
GiU8whcU9LWNdKbAW2276tnB2yAk3C7IK5JNGRndtkGMgCNDUDFZDRo0QFa/xty38NCrMLE+GxP9
nkkSk7NxyGXj7dZmXsGowubh3JnkT0e88qIiieJ7Zc91cvO8aP3v+v6N9T2Jlqx4//3ynsCU8tuX
LvnSdz8u8L//2l/6Bf0PYKkQemhy26vs5//0C0TVO6x8kSg4rsQd9kPOqkQshN7BcIFV8yX4w99r
fClY43s2yxSLVTM4Ef0frfHXaPufduzMvxQOhCHZaKBfMF6A3SxjprZCnMehKqO1lZ9gxoRiT7+4
e5jt7NGFxoaekADfsp+8bZba2AOmOTuhJa8R1rv37uBmJy0nf2Xq8/PBlWxLNRuWQcu8LDSknSkB
63MvJ6y4+KqkWQgfi62JoKfBGORp0DrsHmKwZ9zUKHl8QWYq5i03C/TGmTaRzjFxWpL6DVlvK5i3
fbIUH1iL06pKqk1TV1ClrfTR1mrh5+zSNxlt1W1FXe9YD+2DTgkIjfJgbtKF3PAidN5D0LxNTf1x
oLbN79YPeZU84bs0Udo6dPpt40YnLWhjlJyPXU9dINrmwSbhjxIxCtVR4/RKXGyAHOi3DBqr9dY9
RiVAeAQL9XagJht1Ba1BJPTAaqeNbXMpiQ1Qvmj40HzgEvB6f8cpcBmEe2RBrPyw5acGXoRbSJMA
AkJQgj1BEYeUCiS9Wly3doPtYcjkzegSU7/+Zkp3iWUqLgreUdAXZi5BnZtdYHX6chNVOLLmfAhy
xSHzaLHOLNnw9UfTCPqGL4QmJPNhB73LlAeowFmZAlX5NJdNdWjM1kBePOM7zyjuEM8TfQlzjXd5
690DU+0Cs8wRiJOjtyWMhRvcue5qFIN1knrqPnTD7LzxQGhANcZ7t4jlgCbb3JjrDD1aDrYE7f75
IUmaGTiFbJRfOzwH+mzeFGwJVkHN/ejqwxY9BVVpYd0MCV8qSmmgmlqLXC3tlY8tYTo56NiDoV6f
oo6fFZ5zmSg9I85HGYEzAJWzQ9bii8GD1ecFGlzKyjzPTwQ5YFnHrrLJx+SRBFHu/cJ/YQ6YNoOu
lf7YuSRDkuGxLSiMk4eCM8twahyYjfK2rWofnu93Ebn0N2Ap0A7mfMmX8tiY4gOsGsQtve3mJ6FH
TwxynmrEbOg7eDpdmrNk4/FbUdPN7/KY/ySm49HU+SKMPBz4NbFwPZcLTdT9vHDnx4Zx4hDVfqKH
vVzEcCwIsFQP9H1rgua4w27Pw+QyGp8vRlkzKEaNH62z4rGoRiPADNicCLm06Enz0CIRCE8zBJLb
QiH6BzjFHq6dyUUmJ2ZHspYRkOgtfPrPXFIx8B2imP6u0qY9XB6yoJow2TbdYgSZw6CEL4IGKi0x
aFc8ZSV/OY2onF32974pmAjcAfs3RvY8QGP0xBI1uRli3CDr8DLJ5DrQKDOCSea8TStU91VPY5tm
pvIl8RiIsgXh5BjfAxJ4GIYZuLjnewstbg2jKM8RLa1TCI9AWTceK0quzfNT/uwEJZCF9RWr7GAm
+GYHqzb36c3XKDe47usTzhC/Saj/7c2ZacwbGN8SnwOWD25d149rPhqPEUCiLhhSPfxMhV87WDGn
SvYDbIFeZ+vtmcxeVvKI259boGdPOAUBzpqMHkE68rYwO29LIy08ibYvz1kGT5fWZO3dMX0kEwwl
pTOW52FmZAGueohfi9AOkcU4rRZLP5+d2NvRI003ZWGW55ryODpJcMy9BfQqJgd9gaIyyT3hA2oD
9IQP08dhK5VJ97YTpt+2lto0hmqPow1U2CkJeJ+SQhxEZZmBRtj21kHYH4Qjt+45NQk1zA0+W5d4
kXLe1x2TCSEzw9ZqOO1w4CuMvc4owk50YI3Dv5zc/D43GR4y5udBOyT2AIBGu+ez42sLy6jfIoMx
5nTek/bsbiygLrx2Rh6mZqp3CsjAFu8DLe5GlOcoeabL3smeWNpyaWZGwPO1tj38ClnBR9Jy8Hay
tFnlTh1mGuTjbEtYO8NVD6+R3xQ+gQ0Yx8LmqXH430Wfkktp0TNImE8khoGd3rZfYOZaoAvRBlTo
xAq8zJg54mtt7C9Zmacbc3Sj05xMbN00Wta6b/ezCECEVwKGs2avWdbLJ0wKq4GTFYEdeK6uNLxJ
bfpopJRIoIGgG0yEcW9FCPaBntfpBf3B/pSMgltoijCiVhTR0A9S0RCvVqEDZ4tIoAKJpexYKCgQ
g7mds04E0+yhHoKxUutbm4bZqQ77z1pXVV+xcn2RCcIausRT9uQ2pkYOOuExC4YrbxoPXdlWO6/I
CKujcdSY2zptGfOpHDQ/4lXkG7RUL4iaWtgdmUTKXGYYUZwju0ZVHAgR67QHMhyHbdzT/TsPY88k
aKbNdXuLGbxJLq3BNuYgMspQu8VRAfTJse9/WIq90n5aa5M/diJY1wDtpBoK/NDG+8u668fOCE1K
Y5EYJQ9OMoOuWOKnJOPlYpbuPbGN5H6iYd7K5M2MkJcdkOfjSnz5NGOEY4oX6ykPSwiRXnV/0Mfn
yY4xaCbZ13IEyEfi+dPvz/Jl++P5aI4NAJJUa/FLcPgyRhq2v7JH+MUDsq4EvAx6VqQp4f93E/Cf
aJhXNB7Pzr/fBexQ/idff5Iw//k7f5X4xR98BOojwXJ+lfdTy/+zzO86f7ApsFeewipSfu4A/CVh
RvovqL17Jl9AGDzNf28BDPmHxW6CfYGwWYcylf2TLcDLgYKX0CIQBPSfyR8pk/48UCICABYX1+rB
MHqwIwCkUItiLEM43K8QBcfCSkPqF/RErFdvReq8eICRvK7bHAwROBBw8KwbnR+HadNEizcsU7cf
e2MInLmw8SAaOYSypDj8cFtemRFePRSNESGg+nLpXhwKKemg6yCI91Jvk31u6CMrUAq7JAs13wfL
T62UH1snrx2KS+mRgoNRiILZz2e16FNWz1JCBJoob0zIhf22Qz/STU7/RvcbJfuP89zzBQQlKiSd
V6o5L3s009D1Gcm63d5LQijJaKCg/tlPlP38iOzaLXkC2mqQQLwiaP3//pLyDL5ycJZC61NMQ/PF
eXYIFkOz7ro9hlsbnuFEdpgum/PfH+XXq0lqM6xU0qRsoMgvCdeKxGU1NGEPgAgjKM/myh63psYZ
gnRVKb5xUj8nYiDip4usM7Yowxk8Js875h966hYiXgpxtJTYRSHUytpvjmk80VgtNnpenBEx/FYb
/9fLCD4cWC1bfuAyEAt/flzCmOWNa1b9yk6zMNl6BEYJrwp+fxlfvJmez8uQtPRcAsElAJufjwJ8
SC8zpDQYyod5Y2raOa+JK8TabGFFYW1+f7TXruKPR3vxaJCmEjWEqfZ7d4CQEoI+iYai29QYCdjm
eKwHsuzx94c0mEhfPI5UUh0Xu4gLOdV+OZXNcWbjGmDY6bEt6X/L/H1EiO/RrhZYTFWU+X1z6wwz
raBcqq82jvBTbZmHPmortJ7eEPQT/Ol2dOov04QeZ8YksTEwQd8t7QwpPY7gqDTLGxOT/sr9X8Oi
qBJhJ8R4sf79D0+cq9g6VR3DKBlpBW0kycVg+SZrCMBgiA3712ZbE83u05qhyApm7RO0iomlrYua
kTos2dORdwWyJ3pjLFivfjXm53WEW/zz4qulXm5ni5V3KP7jgKKx5SfEVW8b1+4C1UTqHRpksnNH
28t90lLK01SmLeEjBREYxSq0G0S5yaRKN81cio2p16EfEg63Ia5vPot6owV3vGjHhXWyD0MNrqmz
hg2z83rfj4mG4tINyT9PGqzUmrPDIkFrFv0SasDp1GUtYbQaktYutDwIqdZZLLN3PVbyy0zOBI6Q
DrVrzT5hU9ddVZ6zHJrEWTazZCcyQVQ5R3W3ShKbYZ+W4GVRkT5ls3nbuV0GUCKCJmfH3RWfXO5+
/7T+OkBoR7IwYNRLDyPTi/fupNi9WeN601V8qWXERCSuOOrJdN8vYR2g1tX/8ZDkiGTCIIgBIPUL
HNtrp8H1lqzbt2F4xPoc5HpEM0+e0yCg6+zZD78/w1/n7TVmgFo+kOtVn/ViWlORN+BB7rt9OudE
O4AkOUYVhijXaGf/94f69TFF8GAggkH8QIrRS4Rx1FsAzoeKt6A7WPAuG/1Yjb3zxgV89SiImlim
ELfGNfx5nBY4JAssE7zu7Fa0qD897dA3kXv9+5N5qepipuZsoCe7qzCCGvGL42QJjXobvvx+mvTK
B26Z7uiwI3lQ6NZpr+JlMnnw2X5Ep9b90BrRvpJZ8ta09EL+8fw1WMKs8SIWbFX54v7Bo5BLMji4
e0DnUmzy8h2SzG4nxy5ZrS2LPALf84JWVN/yanRusy4d95ElhotiWcyTlVVvxXAZr34n7HYuQheP
NeuL10okiVENY1Pty6gvjyRLBJ6ghbvA7b0MAcFuYwcdVm4xlHPIX1d9ncwrzN/w8Z1XVDXyb7k+
0W1yIe0s4ydomAbIsK6+m8s+2dRdYh1I0xhP5ZxfAtd9a3Hx+gngdcJ2gvlHmOs77Ie5HjqGV8zu
yEWN59uodepdP8roXcwshgweUAXScbEtHLvjjdUWJ9KZPruJc69a21t94OF2wgERxKLybnB2VPeu
XL4tuP1OJj6x3VhHM3XaVONd0eW7FjPOG68Efb3tP+ysvz8WP5zBi6dz7OjWE6eo9jMeoFO4eOWp
sybyFzThd0nLJN/j/E1TcTQrKocrLOuNcWi++hSw28U2TeyJ83K4u4QUEzreq32qofijjutajyyr
rh2p8PN64muVD9MHuBnxF9JjO/Ql27QycPqZMaXZSO0MJIM+wlFnMyb6iGrf6Am/5oD7yaKMLdNI
/zaXus5U6cAozgKL3G3f1rwPmBvbAwpica5Zen5YquozpWo4QxwokngY69FD2PT7GeHXpZtrsxuU
yDUtGzXWi0u+rnpQ0zAhNGn+oQz3zpDmvrZAZKb6Z76xTnxl2gakgLaUdT0f/DKdQOUZGAsmnX0d
lU9egnje1Kkiy2nx3jjSuuN68SRxJMSrHlJRB0fuz2OhCaO+dkKLJ6mN7jPdjD5gZqS/WczsJqw5
Q44tbA2tjQ3t4/dX9JW3L/YsSIymyYuJhffPh+4ioPeorvCkO/PHsHOvJ6e5FTJ8yp3ukS2v/cYL
6nnt+cu5Wvj1daLmLPvlnO4NmpqShEeWbXiJeJx1zxya/lwis4fK9k2ExX2V5JMfzTWLG0mNd1BR
60OAeePUX32YkGbzZsEl/0vHD1PLYCGbVXs8JZ0vanrPErvQRkuqaGvF6dPvr/QrL02yD2h9euh0
V6n2z1caEUMW4eXnJs8tTYJaD5E6ufEbe8RXry/JvJInicuLnPLnw6RKjypd1mrPHrndusMU+0OZ
EkETwqIfFc6wCLIPmWdNDqs1KrZUA/IAN/DZsthvzZG/bspdG90mWZmMIQrKL8brOPcWdNmMLwOw
MYgjJ9qpdrmYB0KmI0KCQbUU5T52OnRDWS/eGFb6ayOY1RAXm3U7tKwXh++iITRwDLQY9GT8WDut
ZtHFiborlehWsRntyibutOcDoDzRcsKN0+QWnDtwx5uiIZ2bLtE8XgyxScHZ6Lpe31qRpb7+/sl4
5WvS5LJt5hgUsCQM/XzLYs0lY5Jkzb09he2ul8sQSNV4AWv55I1L8sqhaMJLB68AZTj3Ze0nSXWF
x8xpAPqFxZM0Z+dmwRAG7dEW/x+ntcrgwXWsJbVfZrWaLltXu7LZW0bS3pAuYu+qefWkth1VxL8L
jdffZ48fy0yvTGIcibIIS8TnqKqfL6CxIMeteo6Eay/yw66s74qoMQLebstGTIWEPhfPb0wfr15K
9teSqrMurZegnSgSZefFVrOfQabTPYVqlKSF4bfCeAsoBBuFM3gxa7LSQHsMPBce8ssVt5vJqkei
xSMiW1z4Nrh1FJSxHBffKsIShlmrDJ8EuA6OlDmM2o6dYz8Fy+SYBSkMFoMLlf3iHUM15+8N8i3I
o8Lv2Pt1nkNegHYSfwZLrl1kgIUU3dpVe6dwtBFgyCmZKAEql274YGEFGk1hzmeWFnv7ZG6dJahk
GyNjy2L93u4NrPQ5ejljl+JvtgNSMmLjwRv1pPhmpxRLok3NDiY+m2KCk2E3ZG38TuWVPh9z8uKs
fZzohQw0UeunYpkmba/6bFCXVkGP5EJ2/Rze2ErPy5VCpY27YkQ/Shdbelnpl9kgI1hh5coYt8ih
2/Vg1u4Gjcb7qS216qCvjqDNHLUGDqo4eV8oFHGbCb5negToHdGD7ivs4HOGczco6rlsz9OB7ST6
CK8e871SI0TcabDmya+GORRnuJZCQd2hqA2/Lqx1cZWgZvnsEAwBUSXsJkBVdGHuavhw5B50Kp2v
cf0Od2Ui2y6YtcZzbkVVuFHQowftjyxip13jTl5Czy4iWhKozLJslUq9/WpDrII8XMt/QjOQUTaI
RN+lcQP4Ky8qXGqScIpNWtcWDcf+hjrvrh+s+kNYG/lDrrnitivtcRMW6XTQ5jQPzMa76onMAp+3
m+if34YORVQZR0G2lMkeCuvoA5AqdlE/nMxhHmmJq89pZgPn743Q71OMeoVpfpWmNgZDOa/IwtbZ
22oUgScTey+9Bbf0CLgsLb3oTEEJf3S6ZvQlUOENQsrPS0No2oBSbTNMmNqT/L0QdmDDj722vKIN
dFEm1xiDly3YfP0M9XN8YY7cD3YLyYrCez8tpoWgUscRidsHNmt4DD2JpDXNehYVytnmvCV8pZzl
JsunY9NJYsIXItySJbvKqC5No2xP2TQZ/iKyJpg6+F1pHA5bQlyKs9GMfTST7nXoyttCi6Gbjm68
o3NJWIPW9T5aTAPIpy1uwyivP9F4Fudl7KDl6BryH0XXPtlaU261bqh9l4L13qkq69jmHpK2MpyO
pkiMo5odN6BIcTL0aZdYtb7LrPmhEH3zUCbhwbHkXdLPD9YUom8XHoW6PnwobC1qGYGFexx6B3yf
1oQ+Ip97YEXhSYVm4mM1dVEXSACVsIU2iB0XP2bfcJu02nDdRK17q3oUgqOpzrs5dFaOJZkbGt4O
wHwH18QxT8hZgcfIHZ6kAhc3J2iuaTAPSbfM275qysVka26INgqDKvG6+6xygYIYPDwfCqBlk+80
7CN4mTJJpFE/fqy59pcNEYKUR5BxuJl+FCSIB1rVVTtbX1wo0avJmwGBt9mwZnXuzhgW1UfgzhjK
QImEcsz8RRntR9KTdyKNIOxrIBTrPQzq6svkLFl9MDNE4n7htuA150qHLqABeoVK7bgY7fN5sLQT
5VmB87JqkkPbcqVQHJc5YcDFcB9T1b/G22vco57PkuOYor62vKQh/tAAVZ0M47IhWAX0X6LEoy1C
1pPUd+vAWUR+VvOS/dIpN7JpzkcVbAwLS/00KXhwQxY+eRT3e9JDbHTrz9qvZXbBsgxu8dTWEHAA
iSj9Uzk5rc8WzbrySqP+iPh59FWs5n3HiuXeJfjk46D4nFnLp6DqjOa0gGDcJlMpj1jH1AeqcLRB
Ugydu27oeRLQLTQPceQ2cBlktssmrXlwgGwcUiBSOWiFLtsls1Af4EHN7A/JvvLt0Co6v19WuF1u
aBbwa1QwkQ17BjWyeezhovsOJeSAXanX4nsGX3Uo6oqf76BBvG/CMVpwKSQQLbxo7Q9XQqJJwWxs
EgMU5+szqI0nYpLiO5BcOeDBtjdgr3a19p7uOqfo1JkXn0XGwle1s+H9YOBvv4jCMLpKXEjKlUCQ
hG7ZPZeYyY+1iYpcYne5GzrDWjasRJqTXcfxVTqq+hOlOyOgcGZdRS1DNSirYtktREwDkZ1WaKHj
RFd5Xg/OFlqNdcUgahhU3F2K8M0pA/51RSps/dgOUXsjF/ijKuF6J0Tc75cZWYgbc1G1Vs5nGo/m
TW219aO17jAxxS01/pcmTRB6WMkBkS4fq/XYeFvZnGqkdufLoOrHbq7bB1JAjWDB7fyFeN8W3yt+
A2JVobmcIqoR+97rcBiOyrqSS6OtHCYvupoAjdWsd4ti/roQRY1+qDZGU+LTHVHAn+u8lmt/9FIy
kBAjNpsIfnXJDNWHaGEqod/X+mxdJVYVvqvtOLq0rb76ZEfo1ojagudtaEuobwaXRaTVo3+JOrc5
za2AP6D1A6RzTh6A1PTOhaH6qYzC5PAstauFFl31XmMviCAtVuAlZKkraTb5sSXQNdx0HkUcP8nQ
dqFv5gfQ0yAij0YCVNOlRruxMM4pY5XqA+lA85PrDOorGZrWNsTbfdTbbn3K+7ju6bkY1l1CKvV7
WXW9s4UPjOYLt8Wt27XA7kntvNO8hRCnuhzjq9kuSlACcN8e8maZrl1b9e8FaOfbZL3dBj6pcwuh
020jBw6UQUr1HAezDIuM+EoqrpoLb+VaRNr8JJYqIcRoJetTtA9vDVQkxwZnwrltjnxitWS3LNmn
d4Rjq6/LCJXohE9axQHJofOTA2u/3ELVDqsN9RacCqSvjOXW1io0mDJdCtT8mh3eSlKll03d40E7
FsNA8nnc8yQtWtMy9dqSJ405K77Ks7TSQfsu1bVm4rqiY5pzr4Vy4+FomxVwStLVnipsUGT9CLK2
m2JsnkA36+9lVI/+MCr9G0LOHrCvMTU3zBbLU2Wkdbu1jRLQcpta/TfD7RcSuAeHZ7+uuSw2b3K1
F2Omt5tnPtRCLuWt1+HqTBx7+DbVbnPThWjo+8aoL7sBAA7kqeZG79zoKrSbZN95qL0QrJhH5jGv
DeCamsdSi7oPRB6sLHnNVczxVbZGfc0VF881nQv2xOGu7sOWSQwLPHXTzuxpCJvuJ/z+3WVY1HBO
8nw4yJV71PDaPDdR9/Uby4mSa1uqelejgX3X1kO4WXU0XVTxv1Rd13441Oaj5UXWTtZAlGp8xr5h
TsRBDaa917leGzqa0s+6lnHYmcUMq6WdrlmEjJtSpuF7I48kuVPVHVy+C/yF6AOFSNjLtK0/9l56
2VD/EX08gGSt29WeYF+JsdAvY6dg3jBhEU0i0S4mpL9XwCnCOzs0qqM3JYAtuqRYSBui2diQD3K0
ku40zHPuE+85XIhobM/xQa9g13LesNRnCejR/qOE+tnDPnjMyBm+zchE+zqQwg5sFp7z7PIvUzVB
aeuI/jp5Nk2p/MB6W4BBn6pHb1z7TFW3i6ksA22rHLplMQvSIa3mDzBgo1tRxmAHpvpgY8nyPYI7
ok2C0NYdl8/U/4qPWYFvhHcOF8nQZMREzw5n60ADjbdplqljpgk8QKEmrrJCoonre+usCOEhS7Jm
bvgD6DaaFfd9o9lMdV502ysO0luhc90LaLsUpld+Sig/e4lnv7dVlx+SxHk/QXrcUy6NWQeylNsU
yVwRcjvGF4lL4QYr9DE0F/0xFuG4G7DI7TsUdL6bQLodBwajquNuM2aUCqN5ts9YXMgPqbT2pTVV
MGhSJuAqZXca2Y0H593zngYMhB+mWkKpKrwF1UIh72vSurYTa9gd9q/11FT+HieiczPj/9xZA3iN
ncO6cNN2bRRE01R/W2g1GVsSBpLLJuUxwMMTJTBoS2Ie63qO8X+kajuhZNvSQNh4S2dse8dmQS+j
9HNKcN4pGssDLOY83VhSO69m0hIXQZhvohU7huIO7BtKVnpsLMic/rKQVvguzyqWGXIgawhvxqZ2
u+TWFfCVs8J0z9QMjSsUcRBbOThls7Wuitqqqm08ejpNi3w5znM1XNgWrHLWaFrGgLPLUw1z7ypP
zRhte7qQctK2JdvSXMNWA8pgHC68sEsfiIy19/hpSl45U8Uba6kpafSJRuh9aDbngP8Q8fJmSMjH
a8Hbe2Mibi1HnlqsMocQ0t3gquwChmZ1psrRYdav4LbT4EEbrjrwmwC8bZUedHh4Dx49U/Y5n9uq
7LcF6WfbhgTxbeqUMerkodMfJni1x8pwHvXF/gaWoPnEijX/lKuiYtIiXsrJLW1nDn0UdE5f3Mw2
K5Z8BpwNQwOCcYRFHXW1mA6DgbPqpJnVKP3BEQoKeaZjsyulXV1pIxHwgEOc6oryDfpKA+Ig7tc8
ZxKqYNV9Koq0vDEat7ghqAsLcIKPcZ/GY/c1V4Z4LKHdfG1CsO5bQ+MDG1QAJ6tNqzvke+740LLi
4b5BjtiBEcp5S6yMt7x2eaN4IPV4W1I7W3IdXh/yS/OIT8e4Z33MzjQrYnmKskl9BQzWfcWaTxFB
zX3xlMmVX6OWLvwkVKo/ZnHLmx74y3StAOl/wmXEJlyGieZt6yUEBWDVpH8by+A5wZJZ5V3eTEwM
Kp7GaudEwIh20hupaIBK5fGIjX4VSJd5dRfbPQAfiEvhJ0u3+B0PTl/rOykUQl+WgseoNGfYQYPi
WwYpUbSuX6LSctjE4M/cpIks1VmyWB37RlEOerwda9jswER0PnnR8Mwe5Uj50Y+lN2t7UnZYAnR0
SKF8TIV3nsaCUG7AXSxagfJwl7SFV902n/rw09AOMS60PlndBvh7n4y+56h9Y5JfNErT+/T9YlqD
FpEIT3sSPbMSKNMcfcFhx36i2kPjiLZmY6tsSy2IS2/qsryz0I+V+xym4/tVWZCwwcym7FDrVIGu
DEh7+q6zcEDMbVfdWSOKCm4h/dbtGDacX+ZY1EPaWmTpmULFMOyLGeHHBcLv4WmwqY1uesOq4wub
1Jf7bB4MMlrL8kMB4+0mc7wGm0Ptintk5mo+TJThwyvZc9IHYxB8R1blfOukDLl5JN2UGv2/CnI5
94SxS+2fGHXqMlzFQev4+QUC/teE3Uuy4ct6hNQO6luSqpSYjL4Fvdh7RZLuIbgZ0zYXjJ8NVBAs
FiX1v9OYKG1lv3es6CzcxOlR2C1FlJbeCjr6JrFahrpkw81LmPfXtiDzPsPX2yOrMpZpya/iwRTb
Zl1C5qSGdminjfidngojaPJKnOhJt4ex6HFqAKZA65sl75clHt+NBgLg53rnf41obxjR4KnQhP27
Mux/7j7/69uzePXyc0F2Nas+FlBfun9VT/8CQdQXjz8jdb///l+ONMDRArOZK0GYr4Y0Crx/ylEd
5w9Ada7nrBIKj4Y/Ffm/5KguuGmJdgw9KgVnB2zuv1TVd/H//o/p/kEUFvZ8WNSrruSfEXVfNnJA
yAhrhbrAdFlBveuZ/9ggnxGp6ZSwxCGbqm0RPeWRdjXN4TGlClvyhi4ScVKk7nlh/8DmY5Oa6o1e
3XMJ+4eq8/NXQDhOj55zNuhb/fwVKsu2a9clawikg7js3buErGd2nAoVSyPGtdNN4G0eXtR1BA7b
kNSjjI8Sw9OCfR07+oVYtE1SubuOImUN/KKJ7XAjrWGDxt/XWF9tRP1FUnNKKixBJc237FOKQWn9
I8LRjUzmd2qp9kmhNkoLZss7sHfDPhRl9jm+Gxasi+jYBWot1FhfZNQ+zPL97GablqeBecfdFCZk
KsNEZMWLPUmXG9lxAm6OUczVLiwrxVHQmSpQ2TkcyxsQm30wlZAFNK+7sb2PuqkFKnI+L7y4g4IA
NOTDW/q426LxgJXFKLByf5iKbdtnt5MW3qfN2AYZvI+hqz+R9yj2Sd5fR8o5w7f3uESotNJs29iU
Lu2FrzF22FbNsvxSTFLss9RlSSrGL6WMKKoQ6gTzzcJBWG9rW3GwZZdk5lVUsFn/77Tyn0jbEbiu
ncl/P69cfhv/dfFtSr78xLX/89f+nE5QpyNUl5R7MCvZyDqZGP6cTujbYGMFHUN+geUhO/thOnH4
JSQw3irfQM6zSh7/mk70P5hLdJt2DxORARnnn6jbXwoYaR1xeAsGGcZylPK/iJhSmeOSwGneGhA3
PiMKxeZUSodQVkGAVemxP2rHdD4kZqUKjdUrm7V2C7a1PFQsl/fwEeavLZkxIJhFbVFUn4flbIJS
8Q3GsOMnaPTbpTmUHWUh+LhgGGZ5RzTH4rIFxSpPx+Arr06qVWKOXMeitbCk4OjZtnbOzQARF1B9
/R1bbz4z7O2RtvHH/DvcfpF4yQG8VgLsPSN3RAAEDN/A/z9DxsfMmQHKt4eyqd272HCWakSQSbAu
BqsCSFVL4wEs4D2FA1sPXPAOOZC4BtkoccT14BoF1k0srGeJnmR9sIjmSwwSYuc09XyNH7/ErD6P
Kb9qz9ryqS6xpl78dwD+JwNQh6nMg//vB+D+WwUgn67w97f98ev//s+fv/N/3hK4c9hEvo8UAib+
Hn2u9QdIE1oODtrd1YfAX/31MueV/9doAzTFho+RgfSYcWL8k8HGa//nfi2lTFYWfJigNUxX2l6b
xz+o2zyjKt2wcvOD6UYfR+AOm06xv0D881Bq9l1L5m+59nPcQn+YRzqqvTPv8KydYPC6AdU642iO
xXxUa2eI+EnrSJRYvuc1XPvkP5EDPnjt0xzibqjW/lK1dpq0teeEVEzcas99qLUjRdYP9ShCAnch
kZFBHzm36drBGpeE0C+yocoxGfm0fi0FN02gNIOA7LULRrNq2wzF1awMEKhrpwxM3BGy9HJjEbDj
V87obEEu9fcGJJdttHbb4rXvJmnAEepk7VUXfbBlkWyMtUsHIjS+6NbOXbr28MTazdNtRRNl7fBR
ogskLb+e1l+/9gDntRtY0BaEe40PnJ623649w2TtHmZrH9FcO4pQp9j6r13Gdu03jmvncZR0P3Ka
kd3alZRrfxJSKPx8p/9sDPQuab+d2AEWO7D8rGLWDufSlVHAXSU1k+5nQRu0ox1K9+QqXPujvdZM
h9qk1zY5lX7rrX3Ubu2oorfdQYu5WfSuuM1Qs54nudv2mxSlGoy7Pr9oa0jKgeHC12pgRj/0VIJv
EOD9P/bOa7l1JN3SLzQ4ASR8xMRcEPSkKIlyW7pBSFva8EACCf/080FdNaeqTpvp+77oiupuGYoE
Er9Z61s4tpXWBqZZMt6SUd881KYWPmBws09WNtGraoUNDb11aroJmVwaCDw/Qp82CAOK/zwW5Ceu
qqpjIVOxzYp7vwA7hRO8Rgd47w4D/UtO2CM7mt7et6YnX124U2QXun3+XGYl7nforTsdnu7FKr87
eSNn8R3psjmzBPLWMjHhECe+6AzmyOwFlJDlsVEhSKuZg/hYazPTp9orXeKz8gxCkFEVCS7rCmQ6
T7atGNz0zRXMDdZjSO4kWhDw+3DQHzwzLDZjkVQPBmjBi+mAgreWzo4xVvomZUinB0+HVhSgvUGk
mTZuWhaId5Pd4/9uSbFcEYgI0y9RfH5D0exNSNqQS7F1rJslkKDWzfx5Yn310XQA7TXT7NIgoofY
Y3Tga+J+vOMN1AIWziDzqciNR3ZAiPdbfiRayKlb62U03QmAJM92h/d/b6ueP76eounqQnUgv73S
mY7C9jopCuYsMCc+B+nl/EADY1ANkDYhHKkvJnLDCvkac//tEgfBDNYGJtnhmPC0dOM2f5ZGmVwm
mAifST33O6Mz5RdE/PEu7Cp5+/3KUlw33haUGj8+F8K9j+aY0b/d2E5ghrF3by2QFAvq4698GcCU
dtk9qtQagsqZUDslyx/+PYBGm9U+uWPBF+ZhKg42iR1qjf1m2ug+SZzpYKVv31daarf8NuhGfQdj
jTlkMg4+kTJ+dTtIn/kFQxd2lyxOnhnDiJehXPQJbWG596TPW4cqC8cr4RYoTRumjSLqXGsvez7U
riNPDB8+n5rAT70l9KD9bN2YkDS9cm49w5lOcN7FNYRMdB1qrdjEXJEZaDs7fPMF+6/BLmLWRuHI
D+o9fqMLTnabR7H2UM24GWaHaVYdMWUFketvvj+tYiggX0UTCQQqC8s2MHBXBBWdFQZyyz4b9ZKH
BqAg7lma8+O7AcGam49c9TP/QNvx6rHKC0RdJYFK54sq40tfT3cktT32NTO43q7eyoRNVeFMge/d
iLZjXh/dxb0Ow62N90Xa/LIH/+SD7l21TLpK4V5HZTIVjHetMz9HjXJAgY1Q8FncsxSmYMImLeQE
rlyU1bXlOdathIlfykgM58pU40kZqXFxes7wzPCiteNKMyDM1gqSYroko78exnStwupolm54Z7Ta
eGuMIt16VYQKY/CceOdU2RJx0FubCTrCykUvtu97SAAtoMF4rTXGZxmNQV+Lrxpg9qmOE3lKaQo3
pSiMA/aZn43R7gl6uecxmQdZ35nMm6LwVYvED6V5P6cOC9lcqmKb9yQ4FhNZKVphTmsG4oyHRSN6
Wh2neuiolwNQFfNn0duMYdDVLHrCrWzHhzLt5JG8VhK/4XjZ9swHnDjGdqzhiafDlOHVNJ6ciWEc
w6hDNk7FQfeEuSfHGcSH10maPPjqut8xZibXUquq11rvUAKVlU4Itu4eGy58VAnQte0+fNWNAnot
8PTOmH6Zk7zKxHO/EsFuyxpq/c1lGbc2suyxxajwPk2aCSG9V6vErL2AZHuEBSywjyRDWfWqh6VM
pnIPfTadTYZS8G2Dma2RHz7UhfokpyHc6KU3XRBJDZgzIyQWpJII0o3LGcIcqDuCxA3nknPm33NZ
NRsyaI07c54sunDI/sywtHSfEcy7tiBjwekQ8kvZkBPgVxymospWppTvXV6Jde0pf50a/Q89BI2h
VzztfWaEGDy6n1guXwGr7fSpDp8GQ+KZg9pIsgq7GLoI7aax7KcQVxPxvCAmUqCUP4jPgPaqzHWL
DPEMniXaUCR4n5Zr91eX2elTNtVLDQGpEqWQMx2HNqTL7eEKjihU06eUTJGVpaziS4Vu+sUeLD/6
TQEnO1IhsiuNVYNjDdtM8b1RYW5w2+sXF+r4vWkhMyGlkMrKXBSfsvEuspfDW6lP+dsgDPPitHhA
bSqsFWEP85oYGYx5RZuwFY5LuyaysPBA5Y1pdCYpOzOOSoQGyQJqBujj193Wi2rQWOwkyQ4atVvH
aDxSuFiE8iGC5CLbWQOZm3Zn124srpgSNEFV23JB6A48BseuulSgiI4W+j2Sdu0CWk4dPvt4MK7s
jQD5z6omorv1S+3SRp59oFLIdoZe1ZtkzMMAyl0F5L4Zf5XgSG6NImqfhiYZ9jJ26xenXsIpOAvX
jHuZWbsDyAdLJgE66kNWUIWxHdaOesUBJg1R7yv054Fs2hQNxxSiZzE8XlaOvNHKP1zFmEI14XCb
ER9z04TkO+YmwQ21QLbdDVkYUDPcjKjtMKbsIhEx3/bm17RpKrkGuY4wbaibYDYyY5XEBHATuUpG
WZNZu7mab8aEHPoGqcpKdCEJULnq7+aMGi/rK8WTq/dupwEVX50qQPJmpr2a5CoDQVJfg0sgW+1M
7daXTrTt8lDCnyRwuGkSwo2amVscs9yiTbjyBK2Ah45IAfxuWil9sJ9NOe7GYYzWypwfJtKtLmMi
YPp4XrrD+bBzGB0HuQFpsa+ir3qcdmbLI6+vK6IjkpRRkT6Ox6Q3VACXLTzAojknUX21QpswhdBL
Sax1xlOY4kpBsqDFhJSzrr36GaercXI7qCeLfzfOActmxZBG96aT1mtuYTUQAasGQk9WvqZFPBKi
Grhr5uvRxAIASvJ4IHXImc82pUoWpFGR2ZtJpf169KRgfUcsT5qveG531bpwElTNKupj0p8zD4XB
Cgh0JfY8DV+Ykd9rut9vi9JfVjnd8BC687wxplldotQGRtrb1g0Lgx/1bCabWTrXxK+0IJ3b9kou
ExG9IPdua1faHwqMKAHZ5fxhKKO9GQpX2yZG/9UQDrwZbNHfeH1vrl2PBZw10v0wkld3LHDEmUVK
fY0oVTYiZJVKBuobFvZwVQMjeR/aaELl0FgQm8LwWGiJs4pSXQ8y0NBB3ycjAVBezKNyyV1vrWQH
MPzR19pxZWfWaTYptBn3f7pi6FdWXYBCNLIgryzY2ALgVJv4xymanXKTGkvRH7Ea+dBZAn66mZ2e
h6FU1PHK2pvE/h1gOj3omGV1sFv9rKGBa7MDAcuALmZ4oWcLVd29zIv5JW/0/EbFxU8a0KjYVIJI
b4Z+y+6lDKt1UsY/66Lgqa/VxafbO8uZFbbttiuTftsYevNK+eJsBIqCK7FUwGpN42qSknQLGCgi
flnk5lG3/HrtTiSjjISrPzvd0J1qCQNnznsPI+nU5rdZWbsEsnlm/IHQUwfhmSbjdsl3zngOLjQv
WkO4/gOpNp/MfTk4iAIyrmgIvBdoX/J1NgsmmMxggKmHpqVx5Lt+GXT6UD6Wi0zPXgR74SLdUxyM
G8+YD8ki65OLwI+Q9uySMId9NRb5n/OtBLTLGLBVmsIFFPzy2zqiKEm/VYPlIiBkGbeICdvftIVU
z4vUcPyb8NBcRIhNrfpf8SJMdBeJYrOIFUdUi9kiX1SLkJFt+TlruoI+C5GjU+j9XbQIH81FApkt
Ysh5kUXai0CyWaSSpLOGR17YE41fuHb9uNpqKdLK/Ftl+Z+pz//X1Mf8noT+46nP/n14T5I/DX3+
9i2/j1xti40LSxqXxSfrW4ch7u8jV0df8hJh7xsoevkS7IW/DX2E+C8mt65gOAP/ArA4s5vfhkAG
yx0iCRfkAf6Ixanz70yB7GU98t/rEwtnJuNWOiThYLUAtfGXIRAe3XxO7Ug8KCUX+dlcqAmCGq8z
mHM2w9JCKwhosCG9JBOPcZxpV4qLaVda2gSDLPEI81Mj4k89zIc1YOag9TVJ8dBD99d1fg6XI2p6
ra+Su7QBq7PS2OAfqhjhYmcBKfsWDwpNH+84o4f1txyxElN2RQU4733YrrCAte6rnDUGpPgJrFuN
h/HtWOYgOGPVDmDI5fTumvGUUFPxtgVxBLsXbEEzb+mA6yMBPfKjE3H63kbDdAelG34iBeDr1MwM
kGWUuTTFc/vVN5FB/5ITIADn4j6KHVRdWpKsKsQIT8vUJ/sXG6xljP/Xj2Dx1fCp6lCBjAU588c5
XAH4O9VCRLZzY/oH2+zsjRQjmGGfSArqX1G37IRE4d9VrhTnchD8adLxKvhTGSk8c5xOG9e1UVJB
Hr+ZQzu+CJwCn8yItZeyttU1nhhMkOqR3tBQ48/zlk6eltrbRTGgQsKaqlvPa57a3MRSK4czHgMB
W13s3Nj/TGun/vjDaPTvuGH8P9thuO7IGVkuYNgdRDr8D0+fxPYDFVqWD1ZVhK/G8ulHVWX8MIQ1
3mmu3hw6crIOwKdBuMVUj6tCa+et4mkCunLUP2RmLMMXexhvo9LKQFeb9kM48W81Pv4vISvjFGli
uI07B9QdSN072wufGcYI8CuMSrISpJqT5YR/sarcxVqj7TKkcOupwu0w6wXXtAkh+qTP5mfpdOeB
oIl924X2foILiToAS2Aykugy2sD5dKYMCC5ec+mnR8uqhp9JDLoKRPfwU3JeH9yJkJEGzuEqjClI
Zd9t22QYr9yU2cXtNW4mhS88Mz91RAIoD8PGIeQLCOaJZNyCgDVv7NZJgpq8Qhuy02eoiiJhOuOW
aN/Gkk9p1ZZJelPEi57Iy8XLhM3oy8spI9AI0auvbNuv9+hSjG0ZK7VHH5Oc8rbVb0LWuHdeafQ3
NpVKS8sOcHFTx3O6n7DN+MFsReKqJe14q8jJOIN2YOg1e+Ah7eXe1LIZ/OOgXqxY1R8+mp+zZTV+
oDMp+1uExT8G9vz5zIKfQ9aBwy6LlRirbOEvRqQ/DK4Flrkw6l3tGoNivkdqWe40QzFFGwl0aVzo
pPhluXaaav6J7h1HCsvUKcCGHH+mshovEjT8kWi2+sWtLbkmi0bfkST8A+YypMTOKZ6Kmp+S9Q1B
sDCekajw2Z+rEDGa3iILV3Y0AiGsxHXU6Q9WLgh7qKnadIM7Mwk4rqZtj9dvOVCrjB5dtsbGbjWx
SZio8zPHfrwAZ5zvvy9bmSIsJyFrumlqAIGGrMJfZAXqPzytUC8+hriXUptr4JgJ1EBC5mCL02kl
H6We7eqK7KIA6mQX4+bucLGwanI3mRd7t55eMyr757fuNwrivx8Zy9u/wHbwGpPWu2willv7D2//
UEPCi+YGfXAjHcJNcAuupqbWHtLZ5y8wgMADsVPaYzolfQz8Ry5ZSE0ZjztPT3i8mNyDDIXyOjx6
WS/fs97BgeRTEkX0eU34ytiKP2aZ+R7qpNO2//4fwC59MTFi5gDZ8Jfrp5wz1RgYPa+5AyqX5Lvx
UssoIpwgRD6mSs6ZsB44L4TDEVPGUGhBf8p3PdTtkzE4IUrphXgppurdHF3j7AwoEmOBcpcgMC98
zN0aTVBcRnSk//y1fz+P//Lmk6LsIp8TIHZRXfzlzS9IEZ6twb5WnY1Oe1Aq/MXVTBxGg9Xh2SBW
9YYQifE2d/ty1yJTZLVRluSuyaQ/Yt4C9MhM8pDbA+o/t9YeW1jiO3+wWipcUmlvZ08lZ9qP8W4o
/ByZmBrUr57HBB9RYn2ocOgO+jx7+I0WxXmHr6XE5O42kAeRdY/LwLNFlP8isKPsNQ9NsMLATUiw
62xzZUZbmcfjK34RYlaHPqT2jpvNXLqlF7RCjF9GpDivRGFBSldSGJvZlP7WrLIP9Mh7FZtlvTIz
KQ+5xcSrdLnVqQnGu+9bL/S16LMJtbjfOBn/Y8f87Eg+g7jSPjEqL1KYnoyN4k+dTMRtCr74lSuv
/7LyYjlBlrcmdcMjCLX5xkIaQgxtwcknF1jCJIrsUZdiRqwB1veHW6Q/yWKuDoQ+jGR8CRU0y2BQ
Q9p7Rvin1jYD2UuKwrL8FxcCRSKf9J+uBDz/1AwYte3vcvAvZQNnNWDVrCd1LzdaN5hQKsO5Xc7m
fBgZiWCWJItu2VBgfoi2lGLy3cHSxBqIM4kseAUVv3bXcZ7mCKYZ0eHf0ZMs6FGuFtgXym1bM7la
cSfpH9Og508c/+2HoNn/6hLX0tagrwtyLGIP30BJOXbTl629KcjY4jqwShPrjZmH+TY3QiSFRBt3
e4/OaT3N0j1gWXli3k5opIs7KA80kewwWWj3TEImLEOd3n1i0uGIJA5yjT612o/GDIuDu3bv5slS
ci6fK0rH9kWhGrS1jKXKKJJ545vTiyFlucYkYAJiJ2eZ3E1uCD+yuFhToazA8Tz3J6b7Yt30fXas
kMntZz+fyDCAAbebGRtVN2IMLQSeXRY/8xxInpWWAjqY5WBCTU6K9EWxYmDLkdVOtI+pW1DlmZwG
6D5l/Kn5rnHV+mEpcBD9HnXipHaaKpx1gyONwJoYMDD7FziquEc58vJqUciqoeHfw7ZbRIYxzuEA
W4dlrXPYrY9R1KpDiJnJWs1Gan7EZgg1JYJBk500uHWUP/50j7S60jYzs5iPIq84V1vI9etl26UH
Wjkb58gesuPEhcD4f2ARpllTzLQRmdUPg9BgmPZ6N99jgwzZp7jpeG2oLfcEIJCkqNQ8/xJO5h1w
TmgbNG4ZSFIGu0tk2Txs4Mr6gQf8lewKmByrodG4CpOaKnM1gklo4b3SyMpQXyPTzn9BRb7SOi/B
c5StIZJ0IgHyISsurlvEd6Jwh4CHAVMMRTjf/feJ+h+d4uMkkRu+fxbAHn/THP6pTeUhwsPjH3e2
h8/3+E9aIiz5y3f83tgaQC9hUUKjJI0UMRHnz++NreHSvqIKRI9HY0NL+Vtba6ExosfRF94qVhLu
sP/X1loGmkUM6rS1y3lGN/zvtLWIHP9yOi4/Aest0kmExIbp/UWZSNZF3dlu6FxQ0mqHKCzH+lTi
ysDv52ETcyMeVEVmskZFf5k/zIm0/Q+4hl8xlJYHkm4ITzIq8xHl4fiSuVpygt8woqgVHhJ/WToe
OTmz8qs1AZtTe8XQENUsGYehftLLmrgnglRyszhlfqJ27KbS9OIC6mQZSImwxTRVHopw4vBLuzoo
yKNZE0lprQFN2Vu85fTFqd/dZ9JvEQXpQ3jOWYScVSfa3eT09VGQG/k5G/mbVbTsLHyFCIn4np1O
tuBbU2R6wNTewSal3kmd4NbEnMr6zBVNfJqneNzrsrK2fFDapaT9xHjl9ttY96i/gsanxm6wL3ZG
0W9tlTPAEqDBb0nJFS/9NC64UbmGfwZKPon16wTs6tp2NZE5rf6S24n/NNrjRItOwpgU/ss4es6m
16cgNPvinn633ltdIy5NUdDpsWYP9DRJzkVfDQfbiZMbX8vf/bZmeQijYWODvD/VBfEqeaX1Hypz
w8NEKt82K438q8gTCojUM76WwrXm6GmqvS+Sr64TzQYfxfjDNrwB1H5CEDrSqyioi9x7E6IDFuQS
gjV61UuRFC+1xq9GnAWRIR56WDNgpCm0qw3ELpdMTreA4T4QUb+CDG0b0IL94sGdRxA4OEfkYbki
n+peOVscOPgH0FZke3b0NQ9h1wUxSsrButSYLO90Wk1CljBXdSsnM6KrlRnZHYnz8204xHoQz1Z9
jk2hsZzTR5vfYlaIP1xrZ6U55XKhmcnD4BCNZWP/P8esBW7AyEEfi8PhbmjqZlsqNf5sPSsvV3RT
bdBlmvzlY88HJj1Yxq5w0+HM8iHZk1Sqzm3oIVYZnSH6jDG8BSS+2nvgmshMp066J4MOt1olratf
kLDoK6fxSXch9oxsq9ohBovQre7ZHCcYX3gDBJ7arGYKigZtLaK43/axwIerFYSWVYXwT31RsKhu
pYVtkF1Fs/XJh05qXpRbO/Ko5kk9RUx8CyLSRfyL4Ptq43m5DyYaZW1ja5/ObIOwimOSbbUwwj7V
aKTdjTPtsombluR43X9BapGt+sY9yRA5T+FhFMkBn330YLi3gq30z6wOZ4rEoueB1cfOjgeWvWJB
PPzwK8tkWhQSPud64baDbx4FZTZMp2rQiFnyUFAdPScb5Lqg6CQ2V8x3mN+rzVwzc3YcWFvtaOKX
xzByzTHY7bx86J7x51YQAEqIH2nIw9D1o+SkSROmAMk+ReARJ7RyKvYK9Em+gjE2YKNt+mlDVkbK
4iCcNgnhM0/9WJN4QE+2jW0dfwfRESvspOFN7JXNnePUayP0mkcmQc7VN7t9U5rz7cAsPKhG92h3
3NZopsR4SMKCtdXgVHcAQjSgAaQDrjzpTQ9EXMmbQvUMhESdvmGtq5nzsZbuEGMeiMaJw0NJdsPD
mNYi8FmGkT6t37BRYTlcDfeRVTdLfltKAppHCFDHx42AJQ7KIjE5FGp/HZmDfphr4xMVmXORVl0e
AJaIQ6E6Z5UYqgjwhpGex4e8ayBbrsNEPmqunGBkCLN9YH04fRW6JDhEc6f9lLIqIsKrYARooI+g
oowDI7GznduNcp2QWE93ObenJO7Gp5LQ0W0ty4iSsHdudHweSJY4iHzYcusQk+WrWenxfoKrEWhj
DkTPaicNJYDtvPIQnPdo8bUvI6211TjEZgCJtPuVhlp1sYgLuaqaoagErEaNo79HcxFtaoMUcFH1
PcRVpdE5Uay/0la056bIrwq9zzEmnzkwm0aesF22d3PJfmsYvflONxL/VpHntbRZ4byxIqfZFRY7
UnYv3lplXr/u3Nj6ihbNwuCOPzs0IkHGmZmvwmyIgwYL2znW2PBX0h5eJACPwDLkfIXI6iO8qZxX
oE/cG6YjwTN4GIeTbLwp407jwIpwXdqJ9ZblPQY7F0K8EZblbtYr430oIgsF0UwIO0e6GCaxt3ui
u0GAhPZDkhjjWkKwPtBYXmfdOFA90Bc0JNRuMn3iAy4RJ6/dpL8fCMB90UYb9lOHrn5yyvguzdVU
rrQ6Gp71yKmPvlm7x4i4GI8TNPT3nJuYGlv9rFzNvBIrdtdFCX7SHLYBDvQssLn2mEqIYoEorLgl
aFt8A3vzHMUH39OuGbootsBNhdzeDKMArIlH6LnTbSOvzTfKRFise+EZI1K2qxzVUYkjzUeXBrRU
Ysnlhoq3XUE/FLUEvIgxB9DhhQX1dsPxPYTDe5zocqf1unOae+X+NNw8/2iU1C62au6VWdgPYFie
9MkCi+qHNSs9k7iaVpt3Xud2m9p2+yfC5bqj7RTv6Zy2hziFWVVnycLFRf3VzTlYh1GL1DFhQ4lk
MbKuKiqru3mBHgCKwNuQpvdYfsUrBu3hjAGRQQ2ipf7FSBJtCfWyz4VM0qNI7G1lpjX1N/5Vx3oe
tcFa6XBNNgnJgiuXzIBH34vkjgit+hZLpRGMSgK4qMMvD/lbgDYp3qHcYJvITn2vAM+eY8saTtLO
oh+9rzB9KTLt5Yy/Fun6/AsUzmNclCUBMqn7kJGqtW2NDBUiFICVk5o3PafqRsbGW6hYiJHuACBB
VrS9zN9GZzyT+mY95XWG9A+OwMYixH4HCdffJmMWvjXdNO6sMWne2L+xnPXJFK560R/cIe22uaPe
BoNzxdcLYxuxhM2WfWjexe9aZ6PHm4D8ul46H30fak4W5aexPbkVSFUATkV/sXLIbNAJ8Y3qbv6U
ak75QFGVncra41FvGzREyZB56W1VtcYObK284KveFo4pdx7jxBuYByCCRlvbxalVbPVYRGeXTmzT
iLTbR+xD0aCA9rhDqjEeYitHUOR1zXpKU0JareGNsBvSz12mjjsW1/OtRN8YZHZjHKu5Kbe2N4zv
nRd6+UrVcBFClPA2UvioLlcOyj4iS+fxZ0kuzZsDE1KnzH0vIj9c80J+FV1Rb1M28FUwlVpzmJTu
BUWaEXAyNxnxJHVWpCvDysobOQqUhhnhGUNfMIzAHf2JV1zgaZzJWS4c7Gy2vwgTs/SWujdoEz3f
DhgBt3ooeYIOoXGcOQdQ8FBtxqwS9qGp6b88MG6rloykVdci2KucNtrAbWpWlB4ESubZvQ1NxUQ7
MSFqCNUiahW46fio32AlRnu6+nDjlp1UKwR2zGdVpwLUeGpdDznqKlLc3R91rC9hRZ27kHf0e1fy
QFqhsUuBqbTGz1G6+S3gJw6EXuToGjOxDcsZONSDN4Zk6GG49+LqZ9IVPbreosz94tEd4yyzjqHt
JdmpHT2/ehymnncN8+lIfN3KL6mUV2kDUwZHUG64fVBiEVwDccnc9RRH5Vprw7QFjDmNXxI4yOfg
8wqpEewffE/1psEq2U6ilwckMmOzMnroqbrykmPXe/VNLfnqSjnVq8mdZ2ZTs+U3QtTyWc13iB92
CUznahXJsWSOphs3VTJ6B+KCZu5gdpQXt3MeZzAiqxo956eVSxWS1T7LE1TnYYPGrbk2S55P6hQN
uklZ3OtDHOOTrCbkRfHQ7a28xVDE0GdN1SfWlUUJIwa1zJySbO80ORnCuS1OeqlwP+tswhI88Buk
juSOOhNhS67G79MzWYG07q0XMqPIfVKJRHqlDE2saj3PAp137sqghjVZ3k6vgx3eRinY7ZWe++Qr
4rRf92mUhEHbzfrNJCMRpC2hXg2pq6iIbc/p8LtKpug8hZF3o9rDGM3wbKUk9o6xSNPHyMvb15bS
k55J9ZepnKOHwp7V1lve7LCI0x0OLbovWxSQo8N+aDD9jgwnO6kfplTVD2FY6O0ab1m665CMHhhO
l9c28gEl1Ub93MQNWzGIEz/KKnoOGa6dLaKesLiVpAqZYtnalj5ah67XT65fyAfoK6pch6Es3RvM
xtZ9Gdfv7twgW5TziJ1Ni/U58KAyJUEyRxbcBzy/t1k+5S+pjkDTS4dwxw6G+JypM8SOVoiw5KYb
PnvYRYHEhY/dNpJrXlG5TRtkEWvm+zM6tdZGrVbDr2hrZr5rGOTDx0zVR8Wv4eVpqnG6q10vw3rn
58m1ieA96PXMyBhKh9goTzM22GL8Axrx5BBjvjnDv0wOhUk2GH50GtjR4WLStY/cq+YnAnVCe+UY
Dn8ccsdqo9vZ9JJxVAiu/IGY1NSdb7WpQj8HkHfXij6/lkudZM5cV4zS25VR66BxRYbIjMqXPYxP
Qn0aGuAb4FTSfy6FrGE3Z9ukuE5KfXFlzyjxp3pw8YhD1Kt/VO3gFbdGlioTeJJDM1YbPAVA2zAe
DbrYQcgFqsCZPzVUiMOd4aN7dGJEpknZa9NLW45yfJwHDUnzSmtpeNu7TlesLzZd5wpXkj/VjMOJ
t6TxQDlFuBQDUxkVCsT/VVi9ii2Espc5GokIduvHPC/G5z+Mf/7OzvbbSvnHibOH2ZNsThvRE2IF
e7GI/XHxI+txSHPTGC5kEdhrzRfxyhA9n0hx0DB8htGbKMxdn4qjmdlbzWoI9saK5OK97NiZVcQS
9trOn1NAQsnun7+4RafwP14b+xwDUyNc8b+y7wujr0l9FcNFyubiSmrFcJ/0/2rz+Hd+CV4ZMKEo
lXT3r2+AnbYjTW8/XBIB6Z//OFq+Ld3qbwuq/4wk/+VI0lsAxv9kJJnnSQkD789zzO9v+m0qSUgP
gm1BDIyN74LpIz/vt6mkb/yXvTCoFxy5D6x90Vn8PpcU/F+4GYj2dFx66mWa+JvcxsSB7bjEmWCV
Qmyjo9/5P//7T6tq9Zf//kcIKBbLP19ChIYQD4SsB7eXy8TwWxfxh+Vp4iSMbwwVH8ca3wi638pe
2ci3T7J2GfVMo2FBG0S2J7OaRfGCV2U21ns2amFFA7lvjAKuuFflznGeXSvc5H01D6tW18d7tOiF
tTNSd9LuMz9tXmoQHHYA+CciaCzMQTQSBd9TKRdevcpDupVVV+gztiMIs6TPk+a9bB/mAzui1lqV
aeVv6CbMhsS+lEh3c6jg9KlQok30NPb86eT+/LYgtJ4P3GXWiS+OZd6qYPJsYa8NBk3i7AuiwpVf
ODcDspBV0XdXBZRt6yo40isKOSLtbMdIHmSaTvdjrLeXJhLFdfHTlBt3rDRYOt4Y2avS1iO6vVRe
c1viPomGmolINe0jUi2OQjbJiWN3hzy2gahVEVBvl7hOhIoBi7QDkZRrMrLrrdW64iX3EZsmZpM/
GAIEqB9bbxEsp1u7mvw1kEDzrhNpc+iryVrHhriLnZmNHmbSjTYh6xyJyLwzXS2/mOVwtXVqWjvP
sY7K0Y1/gjaSO8sFdMkEKzsZRQHLyBnra99wqJMSmkQ3lJ3WZYiXRRk1SHfWh00tquoSyqb4lfaO
v+1Jxtgqm30MgzB1FY7/0w7RYxLlHCKsimuIL/wDvsuLj6dt1TChDGRuH/uBcHIX+N5D2ijzao7+
eDKlO9wlSofslsUfKck573blDGseGidGU9PaBjyzYpts8SSXGnbXsXjIm6xg4pWrizCzmA0tUJ7Q
z+6bPG0v2oiZPeGOfULHiGleifEygV9cS8iqG8PmlWpQlNZ6H0aPM1bYYpV7NRbZtKzotMs0xREg
pXEy41o/snL6zPn626iz8nv219BScOz5VxfA5L0Ho4IRWJgyfgczerE0Rpqp5ImSwXLazVpXXnXB
Fe06XXsWmWWdJtbXsjGt/8vemSw3bmxp+IngQGJKYMuZFKmxSlXSBqFSuTCPifnp+0vaji7Lt+32
/m5sRzgkiiCQPOcfd4zu6lLR7fQCDkhgMURZfHLSWGwIFMyhk+3B2TRZNu4Z3KOd0fQ3Hn1aJzP2
LsOgGvJjvJIEu8pP1346MXeV+QDJxz1IYuZMGEqITQ41wbPBNwIK/Efiks1dKG+cQbePNiU6/z69
j+32zkB6JdCLbILceWT2yLelX7+rWkrUTtXzrGPv4apfC9nmO5JCunldJBYlsKBPmFpu8vm7ESEg
rwRp+ktvfnH6AKvLHISHehyMy+gHwTbs62iTms4Lh6G6s+pi2uETrmgMi9zjjHXo2SGbDX+0VACX
UNsG8nMvNU6SkW1FQM4L+V7NtpdFu0fNYDH4npYuOXdFF6+oDF3NuMDKkBUCuyrBBrCoYLnFdhzr
ZJeN6bR2GIUe/dDOH2rfjY6E4JOCyVZ2pH5keiimfNmXXUYULV/Y+yWbvIvTDmQj2eOxnek33QBA
jg/IEp6xshgHo5ndW0DrWHuzK+WMJu4aePZg0wj2YpreR7s4k85yW7T+N8hid+t5S/ApZSrc0UKV
kd2XhPcU0Cd3KLnfSqcGrWlwyiyJePPqwaU+qjW7V9XylslzrDdtnVs3UV6yglsut7QZ5euhcHLm
uzi/nzl2V/HEeUfnHClRspxfl57oCcRJ4Ro1e3dO5ml+DeaJNC+CMJqnpsUSZKLSoo20uKuwvpFf
GzCX3kduiCupZieCLXEY9nJ3gO1c0upYZwN5egnt7JuqLoPHLpU/6gr8NrJIxxljPwdU8AUGA5JC
qRX0yqIKKUss+onFuXcB++vEM3ZiIU/Tt7piN8cEGHG4A2dO/XOcz0o4hxnq/oSzPO75bjGa98wg
Ag2xZUoo8xSzlN9lrV/hGa0m/5D1ACC0nLfew8QX9pPdhjwi2citB1I1uF+VSNpTvBQztay4bL91
3P3JWtC/Ag5rhNIh57GWjw0xvywJqMdPlUW/UzOHBjEcaRkdwqY7zqRB38V5nz+RyGjLVUtx8z6m
M3FcB8sYv9S+o7aD5RQHQZ36m8/UH6wIT6UUIpo75xzZrQBdcmrgsGWkW2qo2XRHexiGFUJOlO8c
7T/KzGE0p3lgvHSDUvdoQOisluT9tDDsZY2/wUX3uaJTof9iEtX11rRm8sJ3MuZOwnQumDKKu3Bw
gx/mFPfE1eahDeufDV+MLF9uC5MWYBaUX4vC9r67ZeDChaPQ64l4GxDwkzx8dKvhWHDarhXzw7xB
KajpxZCrCFAX+8/9MLtnoKn8u5HSKn8qeosAb69OxoewcbxnvkeCbQ3vseuhOA3AH1mH1F+hcjq2
yTS9Z2w1DodRhHsnK4f7SbL04GqLjfsk9YgaseyifSHcNru1c7RQ3MWdI9dWUCy4upvsu4MWBKkF
sVYqp96VHsvwCGFVYCaLeVhrAk/uloZG4TVyIcJBLLKOi+1sBeYFuc/44o7z+Gvox80rKuSBeDb4
y1UYgCutpmY2TsjGhnvysEFxbNUa7445q7uZJDUaLchKPPSSYNGDNMb6NYgmpELzEvbHWiCv3KRJ
2gCdoMb50vgJiSx+ZXeP1GxjGDcmu8FJVedHnjmyl3rLRAo4O2z4/OXB1pat+RIGXehsy8TMKHYd
DHff507yGAY1skB7ltQC9yV+Wt/BbmPHAL6uGGCYMkue57FrTiLuvI1XO+ZmHig7zi1uOJnXy5r6
F2fbmJi1CC+l4DsmF3YlVP0getVtFEz4OTcGNP8SO8Jmkml9VNJpy1WRl+1L1qZa+Rv1SqDvU9VX
Kr3rctuR4dUQFNosv5Iwbl9CE/bJtrxvThQHnyVi2bcqUtWOeuQh33DEh8VqHjKMMESCcyJCzJrH
RJryEiyOfB3cNsePVeMetSKX5uHZnu1vcoQn7kJhPwdYiZKVX9gTwFgL9VlW1AOTH8V/Zkuf+Qey
7+ZHPwubYT0h+nobAtJ16tKtX9nOuwc3wB+2TifLfOkXBshtZI4995Kp+hWmbPE9aOCVtmHhRcYJ
d0X4FUtF+Rk1tqd2Nqqmm171M3ulYRB12CroctKZj2mU3ZtLn3xtSnkbzQMhA8VARp6xxcoHuTR3
ASk6AZlAOFo2UVBAQ7qY4u/IiDNWvojkHg0X1cFuOzjfaBuz6NZAKvNcOrOElitGwGVh2GJeC0W2
CFXq0a3qrGU7Isk5WmmO9Npxu81S2/muN83+LGAAvb4tfo1Tqyf7vid3xEuBnlcD5ttN5nXt5whV
wjcPmctuqKjCXvFpUuVbt05/ia0pQ3ZuZ7gwQxdIJ2mj1CFGyEm/1xifyhXLJzYVI845WuzxUkEb
fcnDKf8EQBbvTV1m3YqwP7dwOqCwVOzdZG0RrCOTGbEYo5O/EAO/KxH6HfwkIKOIarfsq/IlUafw
xrAAceLi6qxry9vCii43mSHq04j848w7zM+WkyTv4ZJ05BJ03aGom2EXBXZ5bPLI3ljZ8qVGhtuv
hSXatwiC5t5uGsgxM2mP19Xvv1vyP2/JJH/83ZZcfk/eyrcPS7L+mT+WZOcXiWQQbRtqG8eWYCm/
78i+/wt2MyYw4n6uy+5P2h3xiyQYyDRxEgCyXEtb/tiR5S8EZpLew0z822r9b3Zk4JS/7MjklvHb
AspYPN/62DPbs60lSzwZOr502pCznL+5KZJv0jJNi8x8bMXEo6sZYXePum6dRYizvbgtLosXOtNa
EEu2JRFy+C4RsNwt+O5fAzMlHTUKMoJG+aliM1Uh93C5lK+FizqfkBTrDmeqR4QIG9oFZQ3C8Swt
IH9UkHukIfhPkii+x3bqhztzeCuqlmeGxfK5w9j8UmXJYKyXIUfWmpn19IZqppjogzQQQxp2RMDH
FIA84imgqXBbe032LeYpRgXYFgRCzmQ1Y7ubE2zgzcQJkAf9RQeW2Jwt4QIr01o+NYCVL1kpbUTh
5Hek9r4JdLY15a7x2U7l4G/5wkrI5ShzEsAyI6vedfzvS4VU/rZXs7nu7VzdRIEa32ECyxd0vyQa
MszMN9BSzcNcp9Ebzg8249SqVgjhSXIo6jWVGSaONn+8XYiHvQcLrQgi8acGjWIxyn0+JdmtbxfT
A3WNy66eu82sqqOUI8lKNJmuh7LH1ODM+9FK5D3xBYFFHlzxPtG/zjhW+PeeK2AturR7sme0s4lS
aoto3z6ESy1yIqth9Nwukpt0XvobfxqT8Lgo0ZyGJSfq0YxIN4YqaOTZNwurXLfGnD/bRd0/0dTJ
JNUL4u9p6RBfEyq6vnYG9Fk9uuQDl4FxHhfcqPgnPHq6Zmc9TuFyXiLRf8mzuW7Wut7hPIZtcwMR
NfwIEL9QJjJ3RrZROQzk4JT5tkb0kW7KMYBKE5A3F9bZVoex9dlbc7Vrkobr7qOkAPi1SHV/TdGT
5jrOsqlXWWNH96UflOIA9Jk8xnVmf7GiInkIFpdXw0/TPglMs7u+iZ0bYaUsCXFfxQdWYTyWMz5m
qxuawziL4TGKCypXSPF9McqoPdlmEfyKYEO2O8+Epl8Je/STLXk6wSPAzzLCnEeV8TWNbO8+dhI2
Jto8jXIVqCV7d+rKDgAtMOZH5lJsAmxEiKjQo/I5ZjjuVXwvp1RdlJjjk0QEHWxFNaJgCksHtcgc
FRtuVxrw7MbU+fUVVu+G/y+qyLk0g9NXW8Dw+jYFTk3oCS14yr9OpUgdonQjov+4PBNEAnkKQ2Ly
r6oUUdetpmCYUw/JRDCZ+bkEBSsxrxBas+AZRogUDoQjP87jYM+nmMKsQzN698JPGVkduaxtm+WM
INzgaUL2PWzV1OcvYQi1K/KQ6Un2KOvWWW1VqFWU+0R4M77YORHdunPmBiN+Yt46rNfnDtna3iHO
eKUqRaJERi9LEA7Zls4EbkWel8dQoYVaJYgBP0/XdRWgwkzvZUKkRLBxapb5J2dRpMTkgBile2uJ
xjiMffvsMEI/GJmvK130hmyzKg9R6V0qvT0Xeo/O9UZd98X8AEph4Z5i36705u3PKn8YWxv50e97
OTlLdpBvJWa/DdmSKyKbE1iQ+LZIeT70hm+y6g/pCZqJ32Qbzb7XaEAALOBpfMAFKEhTQCxi91cY
2hS/RqMJGleIUYxS4APWIDTqQKqcuksAIgKNSBC5BNmuUYp0ESFcNqf1DIRRaiwj1KhGRn6bGm66
hWsYduZNegVARJCZO1PFn6crOgJM4ssZvATghJQCqsES69HUmEoIuMLad+eNaXrfAbtAD0EuzjdS
4zGFWT0NiV2sikl261EDN6S8DxvriuYgDfIPMsZujdokh09TGvcBAWpQIJ1aW910GhyaqS3dWxow
EmpGhONYknUxyOJTG0kn4e3VywsUnLoE0+jsPKzjFrfRjadhKTNqLcQwGqqih2NvuKWh/TrcTVBU
t/MV3VIVHjFfQ17NPAePEFXQZQhZ8odMg2Ne0H6XVWyesiQSN0sRNFtDQT6ta+Jy9TFLAg0NJXP0
SWJK3uBJpaxXw3GLBuYiL5pv6UxBODWI9vOSkfRouGhNrCB5cFuj4ZEA5kMSr0BSgP4QJBVPQx6G
D64GBlFt4tmvzHlj8zEF7B6bTAOJ+RS+xRpatDTIaGm4MdHAo6chSFJzi3Vneyel4cmp59YhlvOL
q6FLCpqYTdOJ4mCPv9TK5PvIavHoI56nfG6ad/gyA4J3Zf7DU2F5i8BcabB07Bxw01ZDqJwxxjnt
EnDVJi6aRyKj8k2jYVdbA7CuhmKDScXvzhWfDSql1jLrH7kJ89ugMvN7UsihETW0m2iQVwjznn5K
Z6PhzmOhoeDct4ON0Wt4eBSv7tAyHwsjeyo0iOxqOLmDyN6pK8bMcajxZkQ+a1TV5W6+4tHEL+6F
hqgNoN2Tq8aZBJpkOnodX5FTtnhHI6fH6zd/6X/n5H+ck6kz/ts5uRo/DMnXH/h9SA7MX4QrpWDQ
/XlCDrxfkPJAKFtUJUvr55xMx9YskiARAopJD8j/m5PpkNzn6ZmbaG606vqnPrBGf8ciOfaH6D4S
fOmssz2m98CET7p2rv7EIs1F1w2lTGhbaIrpxkgVxSiZlT1Otpt9L8phORLOAH6DjAIsJ7vCOleA
54r1hFIZ9+y/IECs/cO9Y3fhc7bweN80GiyKO3TSx+qK5oQl5/+aKHOgJRECLFMv/Dy73fjQExoH
oz8XObUnqZ9/HzRINTS9/xwTsgJ4dkWxuiuiVWpwC6zmGGu4CwFavk2vGJh3xcNKDY2RpJX/SmLl
MSIa/jYNpuFLlzTOI4AfqFo/1OGPTkNtkTFcMgRZIBW4XV8WDck5GEK/TFFDEPas4h+kqIHb0XVB
HFw7yfsaeTIj/2wrnvRouiyyFSPCQ4fijcIwHqqSRuqVHIrodjAsSuivmGEEGgdFV9nOGed4RlIn
BwZ41YgYbKFw9ZB7odoSuxS/iNkmb8r2C3+vNO+3guzKn2ZBdw8TA/gejfaHZMyjPVE3/ok85WFv
VlNtb5ai8J6KOKIcg5bDXK5mLD8kwwurB19G344xwKmC77MwUdvjPJZow/MBgiJou7UVZs2pD7N0
izKFghrYI1Jtmim40Q6jK7OITSqo/VuHeZ0v/kH2j4MsmkOE3+dAN4ViCwn9bh0kGIXWDv2aT00+
dichfXBEa+LiBDkJWEZd5ncCYZRJoPuS3uFWrUhhQY34Ne8JfPJ6p/Mh3yokEfEyTzorXgaMnV7Y
0RMxpttcle0dIlKAkSkBsENdiuJvnBCVYwvtTl1a2PHKi6fo3u/qH4Syzv3B7JYm2RhEvv2gSCB3
VuQy5uMqcZbuvWwZOw54H/NnajTSI0bdZosHNdUFTd7wVouApWJsgYZAo3aBYbeSlaOxd6IKWLwm
6oTvlk5F6XNjkv82PBCVn5CZIxYIor0UQ/I4zjK+R6w+i/w7ny7mtzUtWQnXFoMbirEzVtC5Ik3Q
k0V4GynEzIWoEJ843YDkaMR4OQvrc+TzGoQnbSjNfXLUFG3HEonFuhNiKA9hKXS2FzgdjJi3HgJL
ngCwsx2B/wWPN4WomNIpzMjGlSyBapwAhbky62LddCLcpXE2rwzZYS/GBrxqI7vY5Jm4sboA/ZYp
5GqqnEc0DYd8NN3zUjsh/q4WZN8s5wOkJNe9p5gDob0zh5vSb7kDnbIxbw24UG+jVG+jRQ5RUKZL
d7KKttgmUL9HaMXx3FPsshlxZ+wbF9oDbf/S3Hiq6U/oFYvHWZROSXa25+69tMQpE6iHJebBzKr0
Bzkvn8l2WHm5n33328rZ0J9CU3KSqk9Gb+W3eBnlWpUgVcnkiifKbji1fNR07CXQJ6YH1YT0LiZO
LfLXkAFI4/rsHgnlc+C0+TqipmhlVPYh7aJHDxUx6XoiXYfEVq3TxBzcFfsn5tnFQ/ibefpqV+Mn
vOfxxoRTO0p61bdW7qHUtlLr0aO1aMPxlG1ZGtwjSv+Cdq2AGTNyVH9xmVO3zZSiQUUF9sXOHeer
LNx0E2fM9BNVXifZd/ITGEt/U49ePnFIKc4UxhQQ/8QNjXeTzgRAjixa7ky6t6B+ovR+GTgbM8Ro
h4q4iENvBGT9CCOYtpGKpl1oLQR2l2axplSL2toka26LngxH2RYaArTeTI+dBjn0sJtCinaIAei2
aPoJ+rO5KA8UUwCZLNCaCHZzrrZlpzyoDGHBe0LFJNfcHuCYkqmb1phKy3MCi3aXKh9RmIlBeiiz
hUXEMremj+8ydWS/a5VffGUb8e/jLgJ1j/j4v6b4myy3R+6cTeWdGPoEuiMyP+FdyX+o2elepIic
J9lM5UPTUO44w5Huckwil2Hp/COkpiKdEGRjS0JuzqEbJ/1T4tj4MGJlv9mKW9q2m/EMj1NefFEr
gnZccaeUS8tiB56hinF+ikShc9cNkVDgFDCZs6ydlYtsyIzddD2kKkOZ6HNk5tGdCOhVSfDS4gXp
pU/kly/hmOxIN7cDlYRdvJzMvI53BZAR8qA8/Byjco0x67vqlfGPVpfFGJKzNWTqQFBbQwKTmL4V
XZ+tF7tePtmDDWgeprIl/ynpopVs1Gek7tZ5AZg9A5wTsZV7Zsr91sSPrteLJ1xaFvmvaU0abgNP
TMJY/KVuakXCnkeciqoAzTiYmgPf6NNbTF/OJzt2CFQhE2OCrLVRSVrOQtpq352ol3joeqK52M9t
0XVfzcbTw+3MCpOZX2eie4nZnmSbfCHaQEdSdpXX802UmaiZlypGH1uikN/2AtvJbA8TGaPmtHz3
u8HbhtnMGox7XdLn57DhtO0YrqJ47vejWXwaJzzLSTbSLYok88hHmW+o6sgfbI0kuaU89ZFRbxoa
Mdb/xZH/X9FGjKh/21RxQ5B1/57NfwKSf/uhP4BkTJsy+CMw3voJRw5+cRmdHb6o6AJmxUQq+LvW
yg5+EQ7aUYyg1DZY5M7/rLUiGCZAHiUQYiGp/FdTsmDc/lkS6PioAdFsuQzLxIVY1xyLn4Zk+iri
1qd2+TQInk/2WiEfRppldvZYdntS1YPTYH5LjREUsMGRALftB+TvDd0BGc2wtxvR7EFCCG/7ac34
D0JK1/owv/On8ebwY5mWR1ay+RHhnpQ7u5nle0dJPnN1F/C1cecv5KGxF4duthI92a/CMZxt0tIv
GIG9GfWAZp6v9/C7X5biQREQ3rTbepaF/LLQY3ELrz92a/JXxEsRw0i2SMNqGiIJa6O4ySWW4w4I
y1cGNovO8A8kIi4bx8xKxFmC1lvIzwrja/s5pt2XB90gfGcduHmDjEPl84ZzA+gEEDY4kR4tNFid
bqc2+NTAt5H2GYy+fU85T/85qCjywoJYDCsSJHKA+zFtvhXECxA5SP0aYwaKarqhwRGAKsAtdrSg
x/kJ71FOlyc9f2SkoGZ7IAKO7LNohLKiOjeMjH2bLO2piVKx73tbvSdm3N4FNFtvvFTdoNc91fhy
PskyoZoyIAlRqr7DBEAp3WQMxiaRC4h1DuJ521AtTqlcvDOInOIbtxfVo+EEL6adqpWR4MLaLFke
fyVdo5Yrs3fHiwFC+gDnieBGxrPajskwnSO5PNEGm9+1c59gPgxKVOijJ6KdnxkO3h4MEUEdq9Xk
YhYDf6fh89H0s/pxwENDHZJf3LvDIjFpIVjILnwJK/tzGkEbTmQc3S1Ls2Uss3ZNkI+fZiBOMklg
3CavdvfofMtdLTtq4EXr9WvFwK3DNMRhssOaXtfAWNmLiQsJv++RqXlciybyHrjqzQ3GxXaXEpB1
iojaOQUUPZxiYeb0k5dm/pXQGvWpkoxpzSgI5ct6g+VAJQuCN2s624Mpv0cy9nawvM0WpgC7nUVP
GT217dZKqg5XbDw4u6UhkGJVZ3X8lnHbE5zSTuuOO221qGh8NCWKWhS9w407qn4L9R4ApMb5Fs9T
iTEAk+BSdjZpPwXN8+ZiraI2ibmlSVoNdyNfqPN6QQXx1eWXrDHoGavQD/otdgTxZkVpjD9lnn+1
iPe9NIhuNv40tQf0P1BHHfP2i7JmQsBCoL+jNXhpu6lGe47XS4emZz9UFryAdJXyV1ZTSAsmgDKl
lUnMwiaP8mhBgkd9nzspwF3HyDsKDVtxE9Ad5xLfa+bHAfG9WhUij88REx2V4vhcbQfz3toZ9OY2
4EidLZeKaT903iGeRywP+diiB6/Ls27e4/ItTXZx4cFIQgnw1vmJfrpiv4Egzp1w2DMh2pgKO4Le
JQVV7l5mlXfMoJyDeFy+yWGhCm9UzjEgbXrF+sZGXAtMipyE4wuJm367qn0PY28RLaXYZEmbwRzj
D5sRXLXytaRvu9+4qJhQ8+PXGW7hVpwjoRzEIuJalTDOQxcX57liFVkF8zAcK7q/KCXjEMHIx6KG
trLyqGhLIusO2mR88FpSSfEyxMPEOq/yO9KwaigiPybikThTgylSoLKrmdBvPY6DmyLGOYDgLi+e
w65sCH60O6qXice9kNrTnA1SZdVGap4h0YyDrCwj34g+cTamZiS8KznRap5iWNz2MlpxfJ9YY/a5
1nyGr5mNiAq4TVGPzJhX4sNVWfaeRsRfsHlqaoRV0rtXyZwbXxHXQp5MmkexrpSKvNIrEY3I7c7R
rEu7UL87F2J8wawI16bZGdK8CeKCsFkMz8DqoVkc80ro0Bzk3MQBmf1yHNon6uGhfkLhxQ/Ctawv
1VAkj3KeCnFQrYrukavXyHrph8vXFkkqrxVJMMXKQbnk0sVARGio2ae4CRoyTMU0XDp4P6hQMbr0
F9k+QGXG3Eimnuay3AHVGYwLBWqc71BDBv2XjcQV5xkBLxEF5nJGFWbv0tmmey2zpm0zwqFxNkzH
VPNqKJ8E/+Cm45znIc9AlFezSdfdqtdB8DjrIOdSzdOJK2UnZ0vTdwomD8ic6W9gSr/pyJ+6fmxk
CMU3hdkaLKk2b3IQcqti7z21AZ9H36kJIprsZziZ+pgio7wP7FjwqsW7BTnFjehSRTQZ9ZleSI4c
Nz9Hsx/COxKYR7HhynMN4pxFYWx8k6yBunbS29klSsGpjJofWCbrjignKLNR05+Ips010QHWhtJb
OJCWfyS+abymmj5tLXu6cdzGydfUa0KvusHwPmjKlUQJuWlRee31XPIt19Qsd6lLT9OVsXWu7O2s
iVyFMziGXLXbG9vXZLBrx7C+QiH43vazgR4Zkiiwd3NLiv0GYZr57KVdV24bTSsjboZhnq9sc0Rs
W4hVWbPQ3ZWR9mM5vpXK13TRlbPGONS+EEiRPTPC8XHhdHTS4c4gY+ZxNr2nbArdfXplwm36KxYy
s2P7oq5cOXC1dRdmVHczYlWvsybVO02vwzfzeeGOhXWnvLd8tRFb8jsh5S1NzwMLwf1ITdr7jRJn
xXHGU6RJ/ejK7zN3wfXnPuaqlZRW9gYc+6IMQd78LGz42TSoTykMpQQS8g2AIbjyeE22MtHVRtUU
j6QodLeVVpQ7Wls+XWXmWjFF7rJWn/dKPUYBfVsMRe4FQ36MKIBH7JyA/7obCANogtFJkHi6hQOb
p6P2Q614h0drvvlBgwy+XYzgBFWArRrMlrgJNLwBO6uWz7daSe9fRfWB1td3V6l9TdEWGQXGIpuV
TNPh3IgFFdJ4Fem3V8E+40n7xbrK+AdbS/pRF6GZvQr9Te6BcBto/f+QtnwTIMgpmwMRBs60mcYw
xs+G5BGRbG77T5P2E1RXa4GjXQZ+m3HQxoH2mlZenl7aeM6mNUd7AfXqT88t4Z6PUMPytSEXel95
cLWrjPiAd0eEWp4lm3LfqBY414gKmm1jsfCV0ci4pwCtFvfkAsbFibSxABm3JG+iNJ2EssPIPNZ+
mpvrklz0lbJ7EusneGy7u/H82QK2/O9a9/9a6wLLt3/aR/5SQHiuenICPwqEfvupP/Y6WgJZnWDV
7d/YCrRDf7hoHFJ/8D/hn/FoJAO8/9/NjnIxi6UL1w3sSGBpb8vvCiGLXxiwbsKYoPhkNPpXobX2
h81OCB5wuA/4GTZFCVjO5vfTZpfM7dgT/t4eXW5cf5Omhng042Yhszupd1WT+jiLa1LLlCHDT0SY
4lMuyvBktAn2Fb7/IUaI7atMr9yT4D7o75Qc0pR5/ZNP/9ZGxjUugcrsgrWAm7wTJRmXaYvMiPLW
/NmxQM9qnaXHvR6CsDo4U+nGGKh0AasVkdmOZO8Zy4FzyHvqy376Byeattr9ZHfjCuhYYHJTLYyP
RCZ9sOKlDGssqmTgMWpO99AQwZ6ZJVhbXaffF3/3T7fIf1pZ/8Pr0RlHlwUMFh3vOpLzpytuGbAP
UZbVx9Eg+XCK8m8aWNWZpL/DMX+yTP1skfog/tLvTNoW7AJBR0AL9od3toBMLXy75zBY7H4WxzeT
JF54MoKSJ5zWzn6O0/DxX789iW8MvICbycfk+Oe3l5oWqgumz2PvcR6uDE1yK5g3l7Zel7Cdf/9q
LggHdjMfu6L2qP18MaPAH5OySInVMEc3u5RtsewwFkJG9Hnw6e9fS3wwnOnriQGcF5E2njPozD+/
2ERCQUwaVHJs4ikHxY/Z5TdNU1QbvxUwTERB3fWs8+eRMMEDZq+u3lL2o/71e8bzRlYo/i4dUiQ/
fKxY3uRM8Wx6bHpKlzd80Stqa8LwU+DhZviHF/vrPeSaQk/DPmVWdJt9CP9qWZTtrvVS9OHL8lD5
rdp0Bk8wKucsJrIgAZGXJV0f//C6+jb581PpmtITgkXZo0PR/HAuZVFK67JHcW85NgNDOZ/maPfj
uCoTwkD+/oP98FoOmd0QNhpH4+MVpiabf76JnMQYxRAHyTFhn0fgMUvs3WY730Q0inz++9fSv+un
93V9LZfoLKKIpem44sOHlxYdOwqz23GZl1FsKqaFU57Yw+9Shf/z2f8Ii+n3hAgC9pxDhtvV+vN7
6r1ctV41JaSq0FnGNMM+sXLmEoB9IN05TpICxRfiMdzvAEiUzxRR/Fu/4f/5N3y4d/R7hRbkoMMK
Sij6x3uH5SxLGrfjbxhUxIJMhxC9jdTEhvZcnKrIZ5317PkfzvPrJfxwiS2OIIzhGFTxunz4OIfI
Y7oLJZ53PFNfWsITTp7tzLd1Wsb71q5p5umMasJxMk+RXIdjPw/H0Sun77DmDensENwneqIQVZkG
+Ta4L07hkhoPf38n/Ke/0+WDCcB9A8QH3odHK3PtcFykYRxI1vW+zXPvtOuhyVmzsJeO3qE0WMFW
c2pIXJLVmF1Ix8A1b1OGceyzyrnBDBAe0ZHat4HhKbkjcKtK0e4Hctj//d/617vWN7maRNbh+vW8
j3+qGVD2gFklIW3IpHkkw7KQsbuobvv3r/PXJxHHMB8ZWwhWZHKR/3zXJobFRTFUcqxGAp2DRGfG
llnl3uTKcZ/+/rU+Hufcnj4KbPBjHfuKee/D9Z995SpnSjnOKabZRH44bOCdaG3nUYEG1AnKE+lk
op/ki1GU0Z6VpvuHCytMVz+Jf75dfRu5KUUEDAX8OR/ec97WhsWTER5kP7bzUeYWh2kXTHZ9jPp6
eTBsz/zm6izshAAU3ZUeUwWcJJjIVlRbuDd0vISnoO/ne9g30qBVk9Z0OZI0SI5VViyXPFboSgiR
eFxyO/wxIPN79ud8uSAroSMlaFpPk4QZbLTv3gytyYELsWc9UijjPXlxbR46pInnGDsHDXl1YhAY
Ni4PcxTa/SoHcLor8Pu95SHVe4vBGKeMmiU5mMrwR+Ebbn0qiwaqtER4ckBm7Cig0phgVlu2ekao
8I2tysZy3mKcWu9lX9ifR3QnzWoKh4IgKkx2P/Khc8ZNQQRcTLhFGl9Q1xb0KXG0iHZIvvUxh3el
IvcHyLJvITJlbGQdM8koHJMg6on/8Zz96JgMQ7QCqe++JCejTBv54jdj6z/CZnO/8fRH2S6rAl4e
SaiBW1ZxdmKxkS8LGsjNlAXRReqfVSy6CMtdkpGaZFQoCpLc+BRU9nzheyZ/bpp5vLte3tAjfN8q
Y/OhtpuYiNxF5vGRmFfPPllYJC8ZrhoSqSggAGm+nlZ4NW/abuGE8sVkvJZVxh1ZmROxs3kulkOf
1Fy7mfwbopJNM/5EEJPzpW9N8gatyCzvtalK08f8njFO4gvWLWqPGpl8a82ACMewbeeIDAlqK1ak
Y7tP6JXtz345oKs0LK5tQTL9tzwqrJ1ATvAGzERjEw8Nyd5hUtALOgJ0rbuMxkJzaKa7ZHaGeCMd
kbzmXsfRhCYQf66Jz9PW92GhLe9+j7xgPcd+l2yWSTDAiIKOazqjuJdk0S2XaJzJBQ1ZvWYSswfC
8F0D4khbIDd9rOPnU94AKHA6kueruMG26Fnrt3iMqC6ffO5e+n+m+zZEPHXoyaW7RQ5pfPKQdmhp
uzNfIiNPT5mfb4MFoG5qnemONqpmhyNU4H8nHLGh83Q9G1VL/m+cUCXXljeQJ7pZL082nqX+h73z
Wm6cSbPtE6EDLmFuCTpRpLy/QUiqEkzCJICEffqzUOfvON19Yqaj53qu2lQVRZFA4jN7r21eLKda
Tn1jekdUb/FTov1d7a7qdK+Sl5mfFmE98m/LxT/IbCGTh7g0jEW58x4guN+AsUO3NCMHkkQfmca0
MHS07cjySNsKJ2SeuNdg7/Cp2i9hNtxmSTWfcivcpym6G5RTNdg2h22LgY6aKKlwA4ozPxUyaCPY
SAUOuhU2umYbauG+t+ycLijgb9sJcyvczGk7zIEb8cAhgqvJnr3Yw2bYKfu6wMZg9lJESlfjQYZE
n5HJuYqRTG8bKoK6sjB96NL5CxPYp+qNbpeT6LedPeQpNjOnK8MM3ppVY0oWjyqieQp4qvXK/igd
97TAnICekN2kXobm1fWehiG+ris/edMKU1jqztMpLUoOYHetkUp7vvEyx7kgZW7urazoTsYAfm1Z
vLP0mzkghLbEfh0CvWvspPuNBEkdZ6vGsFvFQ4xbOnHyk1W7tbWJjcQ/96LgDdUFOF7mvfbyLBbX
2U9jAeNND/A0ERM1txRKbrodvXVx5sPshtuePDOyHB/nWlA/1B380w1pUPNF+ouz2u78vSthyOYl
Hq2p8GCKNWHJD6WKvrSJ+RCIcXzwx3neOUvf79bnD7KZWoHLzFRT3nWaoaDPnVZcsbKkFLAlFuR2
phaRAcsqWXld5Jl+xlFUjShlYp4IfhL6R5XT+vRcf9uSMm8fLiazLlK/VNQqu7ztTP3iFwsMSxZt
N26zYL9PcMDkWw3cPd+z00Swozq5r3Ip7kxMknvP75NXnSfjtdNPW53F4ykfexNTAHDDDwc2frwR
FfZUsBitcVWFbXpCLYINwB7xmS5DyYWZUzvQIhTGfTG3/q6cW+hLCFfMElUXeaDBj3YnNFdeZdlP
din812lcwuVgisxA0D4ifqt76jGow0e1LOHNZDQeyAQ2VU5dq8jQjQ8wbQxJ4LBsvVFW3/5WdhDs
1JjPRFM4F790zUsYt7j+3dA6M0euKGEqHyl+Ed4XcUMWRezEDs1/nrqMKVrrySB4LLJ0EZ74UrE0
CHSTPIRR78Gcdb+nxezufWwvV1NTEaNaQ2gKPC4BdFmYGuJEHEZwFnsPwQYmysx9llh47gCOO3gE
rPwqzht7TRfItg5Wy2aIrcMgBBd2WF08xgdRXIb2XdIUhMg0vnMOE1wprQKoHIvG2pbBWB8KkxzL
YumCz361hXLQNNHQseSLAl23UBmBox3SobIx/IyshkhSxJJpTs5Nbwb1rbmAbkMfW3sbBYyd0Fpp
1C5epaE4FLLy3wXpf0/8ask1qp+ghoPlFlezEc6/Ne34GQ1qf69dA8oaqQKs1Nln80wnE7ZdJ5Pi
ho59zbiDxhAPVn0qrBlE+6DVZczL4k55Qt8G3TQdnaZLCe0Ig2M5Le3VGEANRWgQXNe46y95XwUH
NxnKrzXPDLqlCptXFz3q3vNy+ROKEqyL8lnJ4gVglgTS98Xv1EfJS+/apmZ9EIoFrlxH1uWnyUoC
K4vRQbJWPbVsYJFM2JACuXVJNb0GjEhoYs02XvTZTpb292iEcE4hXqEBDR1iT5NkvrC+q798qxpO
BMSy7Qh5BjKAXQ6zQPXH4k3fWebQfeWt5MyGx14CDA1bmehocAH7iWdt9pXffaOQDqBAutWU/qQG
NhiddUXKja0r2iRt/DReWl0moeybbBT9M7yK4ctts+A96UPczavfCmcyJFAG3wIFsU+8TVVWR8Nz
5xP7VlgypTcQX4M6y5QlvNlgwCWWN+vmcpRWRBWF4MGe/a0uGqYadhMjsi0mh3elp6Nb5ebFHbMC
GeTIM4NVFmmERd+TLszhlMK0zwnLtuJV6NriENtq1645zmb4bYGT22CLSW+5EuHEY8RiOsR1yVSe
YObFeMpA0e9DCc9K8VA4OKbSJ7Vk/beiN1q3IwWM55JPoQ2yj9heL2UmSuYl9ZUNP5rt99Eznfhl
FrbzadjKAKbfj+c4wLMhqiUHPM7LTu4UPhO2PJA3KdqPWLkZ5aQZRmzgnymMiZuLPfxfsnnwHGIX
V+f2wvEaFzEXVfliisrcmEBN/YE8gtyvyDP3g73LwhFoM2oxpJTlZqI42fo+aZFW1aLyo8dGxEXw
aDhlX7Kw0yoy6JOxfumaR+XKTjTsfe+NvwE7hAd6eTdqWBrsyfL1I1l6J7srQacTNrkpxZpBCjAZ
oZ5BziSXs5lP1vUsSlB3FhpqXjit++Bgz43clOVcHLAjTo+NB6/X7oPkQiznj6FYMzQL6G1vGOxT
xmB31zHNOmXtXBxDk/GAPQ3oiVXbHxSZQF9SI6mkx+epQyF0wlzmYuLMmn05ahS7esrP0poOEjbp
hkDqKaKp9raaKKkRWRLUi8k7ihZkpVkOAa0JEUEAcXlA1PHdZHUmm7Rc7QPdEflq1Dtl1MvB8rLV
LRl+tLNR7ttZeddaMTtYWHxg9IPNZHxmnruvSVqiTglv8JMRD9m8j+Vy2xNSgpjumaCoC0cuAyMk
gNdeu/zkTfJiheGDb1cHRTUNMwcwupmNMFMYUvoaar0wu2hpk34bGpZ4rlcaulnbX1NoUVgRvrYN
UptUwFZvQ9vc571CgeCPqEG973IAzGqXTLUx4tARJGPfvy7O8j0B3fPyHtEJURtjNIdz8mqqDrVD
2wbyhH4HC+48o+vNnIO17IYmeyPUCFCDTs+ieTaDoUcY1IS7tMsefSdJj/4YSiJmhv7NsNtgN0EV
PA70MOe+b/GtQ4/mNp/Nk3Ay/43Ai4qFUuNBNE6Jqskaj/HomK/tBFGH06FG/rrDVf4nB4N4UbAj
RrtPy+mB2J7wF3psqBKGKhjokEbaBebBHuzRuWb7DQEdnxC56oXdrq9nN5IsZIbOI4MLtGJXCULW
kPW7ZP3LVNOFt2lC7drDDkWsLqmHjr7T+2TeIubNtp1R5+BXQoamXjfScsL8j9rejt+DRMY/Xexx
A/JTWTEINBAtpQiNFPlzNW1RwmXfb4kfh1WUrDuNue7jd8IsjV1sNPQYNWHmebaQUcQz7iVo4vli
wJUm+gsuoZ4bz7zJDUE+q17DMcre51gau9yJQOPTnQDpH37nC0FouTdj4rfksreSlrwiSS5JUhoM
uRPXtx6sTuidBwxBMe9CGAcB2xMXnQ5ryxtq4lJToTqQYgOlQ2F45kFZRO9Q2/PSUG4NDJw06Kxn
kdj5lk9/hZv6wytKe5u1lH8bN1V3osVVjeb9CrBKjsSmbq9s2fEg7Zz45KSCoUBHkw/qmBnBuqn5
8/MG5Rq7GeXIVeyRxkWfgH2C6Ja3P38FYDr2P4+2/08wmi/EcoSioD67EixaNLU2U4LAGW9HAr23
Bs0mu56l8h5DyYcJnkGA+9fN/s+gGCI/a5SpDra9ZG5clJmC9ZelISBP3mKZkpviLbo6eKXoXutM
8wtkOa/IObKgyuunO5EV1lvZm3zrlSTJLh6n9qoV1XQnJ+rdBf7mcZE9QXZqnjWAfH4vF6rbkxK0
fc2QKpJY5rw5UKrR2/d94bfbQcajhETLVIThJYcBZE7263gea3cQhIfHZlly/ZuLcQ7rRH0y/MsO
psyZKAbLddi2Ha6EIiTmiWcHHs8qWeq9BtrjnouGWGqBIOS6zhc2ZItgeBUv8vTnujOIQtoPOd+A
s2CvhHC23Ke6Q5o+wKzl/aU4cwyWxwxFaLPui379TIqeLZvF/+S7mm5qn4gdjyFltILGL3ZlVQdc
eBorHzlLPvSmW2wdwZao52XvuVwB2jV57XBYX7DIvcfEDg0QbUMAghx9j/ZVsJ0q33wjs2ghB8Jt
r/xq/dNa82lZ3sQFazn+fBl4IYK321BA9zXMtxRkOwRKTZhE1nHdpwblNRE3ADr+DJ7gx8Y/i+Uy
VMqJ2XMWXhTkV/3JKLECcVHZw7OGvXQOrTE+DWlcf8Yp8YUzWjdinVNuYdfp2U2SFn6KlVV/Sr9D
FNZMhgO1YChMVANFbD3QHPAbVkhEV85sIqmA0S4cwiqzz/Qt7StBmvyFEpbtqa/5mIaOwLlRanzn
6w1rdzL9VS6l+oR6w4+e+m44QbqNrzQjV5hkgdF9LmBdEpOJnG74d2ELd5jD96sX3UBMHXR0pdV3
ZQYhBiDiILuhjU+m5tvROuZmn7gD434OmVhU4UG3g94ltTdfHEbgF1WSv9WOaFmjxVus6wIOw23l
ePFJFA7vXNP5iG3FcXgwHcHwg7VosBXrVTAqRnNCCUYKAh5QJAPEfZsx7LlK/MX8SsycvDUvMABr
pSo8+HUrSFSnO0UByPkYunxSeFmNJ9KM4x+fNGWASXq9BlsTaDUM4/iEyIwYtgD/6NHw15zEwKft
C7x0+B149Mmgla3prQNw/DENwRq8REHeMkpVyS6lrODJCGXnbHVDdZOOun/KzDH4pQY3/snqCfWw
AJ5FlAZPJjcbm/0s/BnXGQadqyFs4vfcWyPaOqzXxPPWDLi3hcr+nsf3v/7Of+PvdAj2YRT/X9NC
n34D2fhH8fpf/+LvBs/VrsmYKLRWwCfjSfYHf4kcLBOXp0PCHrsDOwz+jLf/Ll/3AIx6/JHtsQtH
yM7+6O8iB/G3gPAijJ/rpnPFp/wnJk/L/ZdgWGEhrKeRYr+PRJxlzx8V+T8s3U12lgCya/NqbOz2
dTBcpErF/B1M+KIWy2h2KbGXm6msJdOZ4NJ1anjzhrx5VLXx2Jhtd+qZ6MGt8omyq3uDyBxuThSt
eXrXYxP/7H14n6FXm6TxBOhfN0IwibqrfDE7966bSRu9dwWFHB5oG9g3oUvKw3NXNDbrTBI/a8J9
pFbqEqjWhDFvDiNEdMqtQZcwRbElIv6lAPaHjRrbtnkuAgLiJjxsZWGRcDF5GLZt6Fs7P8XWs08L
0NYn7SYZxVBeSTb1xDRhgt9loAmsk1/P9os747LDTVNbBOCSdDIFWLP8WVz1WS2IYZdz5udP8czC
d9hYvhyabVqL+jOv4uBX4uXwQxa7m7pm16I/B74edH5mPtLE46PRvIXuIKfavma5BJip98L0Os5J
XYlGjQp4P5hotnaYbuaACUp+LJNavU9VpkFbVo4+5owWdqMZiPeZNHpOHypf9DiPmFoVX1afXxq7
qo+5Pb7ka+2c6xHdbBkmR3Tu6cI4NElfMUjihJmpwf1gutRue52uhXmXYJ/vi+4OzAoVe7UW72wO
vzU4CZzw4ztRzl1kEyYqJ+cqmeTLNGjawrURYFH+lWR1u4NU3xMx0QPyYu1x6PlIDSKONsJXI+bV
1IcSWB3YAD4MS/biFTZRpDQjy9qWgM+5wbvnR2Wv3+u1gRnq6ih1pgjtcBAiktPbra2PUqa1b5vl
Lk1KKmZbvige51sK/Zr5xPDby4BXlN4S340ho5zOnIwN26AYYVi8lXMvD+7gWojph1s7J5MXZN+q
0YwZhgGpOkN2ay+BJnYXB56JSS/L9tW0iE1vQBhk4Bp8Zb09HMpBZF9A56bT1DK+VI0wHnCirWTb
5DfTs/pWGPqRbS9gxrX7NFXJEzlT2bGSHk1vZpIpVCM/ATxLXC9R2lecC+m+XTvepBRuJCgfkF6P
v2shyyu9dsnx2i/DVciqKKaJxj5cR4Ooyl2S0GGjfu0oc3BSEDQ6R2Jtx4WJH9pihbgJ7OnJWht3
aO0vBp38srb0ZcdaR2jjlTkNeUdyyk9pI8KIciv7IS+6/egXP8ot2EUSH8emGxoiB/rZlCRqSazC
nuaO79ug2Tr0/z8o8ysHvAubU7KEAzPZtjkD4WguQZva0uwxbQ6j/1i4Ut2xI6f1buI2u1GB7SE/
z4JdjBG4i6yiz586r2SfYlpLcsjy2j5VfdKW0exofhoXllw2TFnIoGFMY8bDcIdM1oqGgcsiCdeh
Dmr8+VcDPM/cwc+YT73OqqOtx3mk4ODSmiJj9shVbHi3kvH1qH+shoEtD95Y7b2p79OfOe8A6zHg
bdgKmY0ab5CGdO8d0FRMaakL+tIaSvMa/l55QMWrorQx7INp1/xmcrzyYcgc/LTmlJhGm4VVYuyE
M/TMFMj6NFXDkJSwqwMWAuJUg+UNWWX44mdquily45Nb6tVeMtaBhawxQuBlNhr3BlmR3CI1za8r
I/sVd0G7zWyVvZRtjoEA90Z2sVswHJuyXzCCW6V1R27sc/NnmRrikzor0kROVqj3ju8MZ7yS6gFY
gPEo3c7/ZO5M3LkMG7ZMIbOAPkm5jceJ6LiYjIH9XMzmxYvnmkGR7rbQcvRN0aX1jtep9rVhzod2
vWulG3v35TI4pN6KaWc0RXrwi+GugAK0y+buOFpkkOBxhDPVBEvApNir7rFIvFd9LY7uUIbfrc1k
eXLTcdNJZzg6gX7zSGEiuoziG1jKFSklwVb2luNstKX0T1y7LvsXbVzPvUiJS+itbWUu4Y585ozV
R5DsYxSnG1iSzBADebsY5nCZM7B21dz726yaENF2ObeWb7P/cO3kAFtg2ph4ByLSs8CeWu0B02LL
GawvQCzBiThMLBA3cCXqqbrS0gX6MbZiFcM/9AHOEhkQjVq7JZ1bX4fHZpoOzDehmkIwjmprIvvF
C8tvkgaGnbkCiHvLMLZsIHB2lzUbwJDF61OY5eEWZf28RQcebjvdXIUGbKqW/LWp8Z/LzCfeJBzZ
7naKQN45XEhHwdKdMlHd9305nQzZ/Boka3AdM9+d1tBRVPYkaPnVrU1lcrYnvtjKnPP9mGnCs8D1
Hw3hs09TK7qpqqh0McxvGKnMQK/ygjGP5LxrvI9lwXZVIfPbpVJ/2LWU15TL8caakejHDn4PxRzk
zDXQHbrMTaNRyh/EOeF+UstHolbHADEfgFFnEV/i2opt4hs4+tkxf6EBJq2z0O0dtuw4SrF3wO0N
yBYsKKg9M3mvLfHDOPw3oz6iYQUFwzC5r2ULtLGUXfNS0M6j73Gxo/ST/ml7l2CODmKTyyG68ZFa
39WiyO9DuyZxL7CX80BPtB99+dGXZIpymNac2tnwGsw1DwztPJKtTcRcMsGvJYgQ92tWfNmVtiO2
dPVV75bePh/8OWIuXe27fCnPtmWPTFcWNxqc+atLiR4abI8s05D3MLKpZAnRBC+IBJc76XSwciua
HcaZfj9VfGCKtz9omb9z20t90WMVPDW+4N865vzYAqPF/D1GRhEm9z0qlTtBrMu7T6MrPG+M6iK5
YSLdHR2moE40rRt20cV80CzF3WcsDYjlBU6aWQc7d4k9m7Gwn/BND+O8XZqSyRzMC5wstQ1zdmJT
MPM909BY9e2AOv2Izdw/+pMIPkbZQeY0p+9cxfp2MR0j3+E/GI650s4tIZIDQISc1aHLoHvYCOaX
IXwv1k9CcEWY5UMThAJSgknSDqcmcwKEKPik3A5Hd4vEeL1RE75TIIL1ZvZb7wDzW3DLVJ6uj20X
4l7vkYJuWXk+qmzuI58UL3C++VsHtv+rSppTMabYFfM6JbwxcX4BwxWPlZfZ31bCGpd4erzKuPZ6
zJxjTZ5IJtO8B/Y+T99mERTMBfrucRnb5irm8LwMqVHQant3gL2vYwxL/nbgccBOwFjAEw3e4P8C
YFFGKUKK21CL7FWo1r3gIxK4OMZiJzJHRaomtwrVr1/uasyLDy0OiSya+ShuJgyekLRiAP9oKvsE
dClN7pYZ6XwL9qc4JFabgwgf9Z6ocnuneF902J5xyHF5lYd18PrKaSZfecT1b4AQzEeZa/zpOTIx
U4xUvHHjnRiQEYuSGR27Hqza8K+YR83XhIqsCaVpewoNmxsihXS1w3sAJb9p6f3LyfrDsFBbb0jM
HavB9l4vk341g6X/JdQ4HAOoakyEcn0LWbZ9rh3RSu6/Otdbp/G2shSkAFFdLS+gSEpsnewCx6fE
4oSN6JP6cLuEyoGqWkCZARjB/XAdBm5Z7gLEYs8jeZPeWyKNbNkSUsSTNejdkBuRXT+B8h6QDFKO
cX0BpAJHPnrE8vn9Y7FUs8VQuDIuRTVl73Epqn2LidLdlsuEhLevzJU1lwQb15UG8/tyLF/NeIrv
B/7qcSJ18gQU9XEsqY1BS/RfrJ4A1ac+4ZloV67bipK0qIZGb3Q5lE9WipEfNZR9ALMlz3nd0euD
SduSwlJEylgKHDqtEvvRqsb7whVtuxULNI98yORuyK3+DGiyhxSWV4CM4ZvYyolB5vp5W9+SyDPh
Nkkm7PZs9nzPplgoFUmOOA773rZV94tyMwuARCEcGN3HWicemV0UeMAg2+6Yh2kJizGfh+W6mFwj
8rrc2hWLqlooXSnn6BRAmqg7zznq1BOvq3mw3y5jovxjK7kXv9D0x1vTgG92hk8H6IFLuM13dpCM
6Eb6AY8V6ilOH93W54G55LHvQuthajS9AJS6wwL+bjsQi3hioq+uQHXn21472ZlQ+CyK7d7/KdHj
fJvgttkhZK0mxbJUTx0Zd9k7IuY+KlnCopZgrhh0yyK2XhcEv+tAJUevR02zsTTmsSZr/ZclH01A
XZzOO6bFYFLsbvk0Kayvx1kRhkV/XPvAm2te9rQg1r9XpOK+pUSOP5CIJk4L5OyIhHnFetxCjWKl
pbNLZAe8BMJ3ZJJ7fpiwsUVtm5Pi6DaA8niPzx1V5E5PTIhxSOa7hGcdxXkz7ya71TvmtFdgcsDN
0Lg/6CQL96007U/hTu6xlC2IO8nJRB53gOiqTg9Z4mAZqEVwdjLoxxvJquOrCI3hUNjurTOl7DFg
5qyGOkI9TfgQtj0fCY9sKKX65CxpaaeNxTBsx3XT7FU4iV0zsxKpuChB8+VZuhtJocK7xGM8ngz5
0VHTbxhGlUcji52tMfIkqRCSBhuirFiHmwabwdxxWFQRWVmFvnELdWl+AE5/7CdZXCYJz1AklYNr
cTT+0PDT30p57iWOMzauqoHeTvi4KzsO/h6f9wyOjQVVUe5aqQceOuPMANkMb4YJn1oOcvMoITGD
WTE5MPFdn8gYvQuwKW6wYE11BDrws/NXsibSI2TOVhPcSKNpI7azcgep0SXDNHTeEzJhcIN1VUlk
Qlq+Iw15bxx0cIyNDy42c5PEy+EXcREd+GNzwRUClsWi8URBJ9AdTfj8olk6TB/8BKT3AnkWN+Fu
4Nva2NX0pgKaiIQk9aX5xSbujVD59XrrzXrXa0Sfm8lxdh6+/02RhTHz8058SpSAeGpNL6Jm/pO/
PuHKbEnB6BM45Oca+QVXS+cfLFPCXG/d7AxrWt4xfzDNbe9OfbAblDlAn6bezs3BJvSA8c8UdIq5
clPs8GIsR8LNzN8j8+R9rvPhWLq6345GY9/n2mcioNpvnU765INBZy8s/RNzrW2azuoqgEbLA9hg
TeKXUJBkmuyTrPmiX6MUg7KF+X/JyysS8wYZJUM3vw6MhzfMey6OU8YvlFJPmdE0kd9q/zr1nHFF
hlE41ugFx6XpcNcb7bYa+o/Qai4juCyYf/ZLRY5slA+uu1deG0SjcILXFH3dxmnaaktgD9acPhZP
5NRDnVykfV3N6Tkzqnet/O7Izu6x9awfh5N0P2KRZ6mhqse0tt+xgBZXzlC5vzAft1u4i85WGeXL
5AfOj1J4c/ZJFUD7ZepB8T0ptlyLVz4EswYwVMMX2GoVxB8DkrJhMw0DzPBwHh8aaw2AKwKoUwcG
ECPp2O6cUfyXFj3OJA7o4sIHxKCC0bpDvAq/XuwDOm9TjTSIe8AzZXuyYQSMS5Zgek5ixE/8OheZ
C3U7eC6FtYWoBU2azKyNZ5MpuBsCHBS7noxpoKBecMV/4Y8kQiQ7sR/cvObwCLL0BLJenmbBwxUP
33csVd8cQOUkOzJMXXyUebkVxXRaAOByq1vY/fIqKlb6Zm+vs8A1BXcOe3/jW96w3hNUeZklDjZa
M8QPZC1svKkdxmNe90d/aD6SYDlNXPBRwZ7sSibGJQ4Rty4FlmBEqicE9HoPZ8bf+dIrTkow/mtC
FtYVpX5EZWpHsduc22S4D/Pul0lQxraPZ7FDh3vfuKCEGMz4V5ULN8A3dErO7MwAEYz57Wi7r0Ay
OjD1kGHG1sOOVbAdTE3m91mNQRqVi7FtRd9dVToxmVxofPtS/FJjHN73hskYLh6zKK3nD5lYTM70
7OzhEmSbXDtfsRisxzFAs+dNM/KgvK/H36Lzh0fOPtJSPEFEugnmqm0YRplQpXBIuheodwZzliyz
d60p5TH0qouriy4Cr+T2Wztjy7Hz8RvDIjNR1TY8H62QXZzMZlaWVl2/C5iE5VYay/IN2iqGaI3K
6bP2yvYWSZ9xzHngkZPg+9MxkHl79iUtEqTVHGNNlpxakjZ3TjnPX9RZ3FqJKj+z3Apu4RrEl0Wn
/beReT9Ja83EygExOzWMoe+XCSyYyMg3jxSbjucANdGdbafuctMSkI5F1S/rA1PQMmXVQiIn6x0P
lFpm+VtPZkT72lkF3G0hcSVTILlcMzZuyLAQQyR4GABQGp7mRDxTIYjHJk7qfdLM+sh9MO88bP40
V8HLCJRig3PafkwQtkdYjW8Dq4s/y6kyohxYRmT5tp1tC5p043q0KWrORcVotdEDNnE31NOeROQ6
avPM609uxfmz8TS5hoeERew6JEKqhHK6oaYpPWtT0dxQ3o1kIUe+V7cvrXKb66aB8ow4xQ/NTW8y
44OLDTSNc+Edh0ro3Iwg958GXsDbBk2/vPZSQ/xUfszQiAE1aqhq7i5Or/qzz9VDgq4a9WFsqgz+
GhLtLQ+scKPbPqFiIkVigw4Qd0ur10qIU+a9lJ7/4bYpak3Z5/qoSBPdNAbSPYYibkCavVEMkRs4
06PolWb4hIDUwx9CDLiyjfCFEKHkl0iTHIJgEieIIZFwPswSOVAEDTrbLbiG1vRdGm9yG/D2T2ap
tmhff0bK6x0rgnvExDmUDs88KenBYVL9CL06bu6nZLBfgVdXRHK6HNhLK6y7rqkBJhbNEDx00KSo
eNukvisWgygUN+vZ7zfMZUoIiBdUMvpVKsO8MaFxHWz2gSHNa+fc48b2wQ7EtC9kGYTXpD7YX3OR
yZPuguHRtv9I7O2eu7SGVAdiSwRIgIKOkNFMdMRT+aPLE6sfmQpunDYksZUJv+Z5QtJ0cZ2TsEKi
sDcKvumS3AlNygL6+O5uSTpo096s7J3DGOrJXPzkBMkM10iRzj8FfIj32Ooo1BZPB/AhrPYmDUOk
o0meNa89gu39aPDUTQCH8bAnFpNmJ9uZSZcflDESB8lo9LqNJ/9qGE10Gp0nz8qqMPdI3zLP9VKP
zxpK2sQpm5Xb1EC77bVuzHGiiauRjboR84jkMLWSHSpzSBmd6UaOklwlRjvqS1CUzhvTW4OH2Kie
TOq7c1s3477XVP+MM32mNEb6gIlyiMhsI7+KXUaUqK68IMj8NgbL2nE4xYRTkm0BNsC6hAO3BqK4
dJc1zlWdWsFdNSETHmcxnDzDJ37Oi4utq+k6eirGiHlze0Ie2V+M1pdnsvW+kAdYuwGvxT4P5s9k
LhF4uURuYjJnrGjFJbOydn4xMifeA+dMd2iqnZ3BhY4YVHXRAGaBaNSamU0tK5ALYUDSjjNZW89C
WqJFTS0Li/E9K1wW//DYjnM7QcT0ra6/C/yaObAFyHJbiTUCdBIp3LmUh00uZC2ZZw3ybPjNdhSs
b5ixWlQadbq3ZIAlBDSzkAv/vxnfd840345w4jeg3F7Czn5zEg5rYVS7zHWWLZOSz7BqPcB+LDzG
McW+YBQm5g2j3tuWdI8jGno3yR+WAK5J7QoRhVBtCL9dbmHZOZsib14Vfpg7L+mPsWGTfdXow7C4
w4eBxIqYd+PNMS2A2AsV8ioiOCi4KxtCoD/LMG/ux76572ub3bRZQ9LcWGsjmBbGLQjjOYpNO71q
KtM+u4Pxy2UzfqntqoVkMKGjZQ3GoCd03zTCzU1STudBAfZoi+b1zy72f9fW/2ZtbZuQe/+7tfXl
s+s+v9Me8aD+p/X1X//yr/W1F/4Nz75nAV4SDodD+P/W1/662fZYRbPk8FxcMP+UdLk6gd2Af2a6
/3ez/df62rX+Rm5mSK5p4HihhdH7P1lf/6spjt0R7jDfERYLcd7dv1g5Q2f2DI53RZ9V/KR1gnwq
qOMVlDL+h0bY9SfZponrwWdnD5Pgn+13BXRRd5ksfpLNQVSa6kNBG95Awuijf/ge/r0Jno/L8vkZ
CNlddvJusP7O/7CPB/8TYzvFpaFH8izi3rztBtheHgOw//gHBbhAXSgL3jpX+lczqF9YYd0u2EE6
+SML+QN58ifnP/8nP4Zi0vL5xv+/70h7KU57MSkOmTHchQFMVkSQZBdM2f/go+NaDfEPhwJrv/Uv
DuKEKbFbp/xGA96P80RThUPCDs5tlf8f9s5rOXIk27JfhDY44FCvIRFBnWSSLL7AyBTQyqHx9XeB
3XMnGeSQlv08D23WZVZFBACHi3P2XvuLm1r+0p/ORF4S+AloobwnAa3w5Nk5PdYqGFiVHw3o5eyO
HU843gttuq96lFyfP8HF5vjuYibeUiyQpA6fYhiQ25Z8m2Xle3WDvqjJlZ+g0CTsOn7GwoeqXSqT
vkrQ/v1QdG1pWtAfHInZ/GTQs78FjhsVlV/VcXnbgZ1A56/RMk74f5/f4/LA3t2jhbcVgrmu81W/
HfVzl3QTp6nK17pa+bhjpi0oweD286t8MF+49h9XYcr689ty0ZH3WpdxFWpYSNTG+z4fiiPYv//q
0f1xpZNHN4AfKIkWZYBk3cTRLnmesdGtv/683nl1kQABIWD/oXMWxLh7YpINuyFANdmkfovqBH11
U66QnmPsNOVjjXrX10xU1JzajJ2FPJGI1/b4xVN9JVe8fXtU1Jf0YgzbEtnSyYcHU9py87LK/ao3
yg1FJI0uQdWO17PMJwJKdLJkPSV2tWdZvq7GEkI1GR1mLYtjX9OLoobjjFvCd7u1KovhhxPFBMsm
RCYtPI1d56S/MeShNplFf0FRJlgMPxSnDa+sqbbxr4C0yrd6Sl+9Y9Gi/FfnN2R1GA+pY5QHi0DX
pz7vJ5BWo+UHzkyTf0JsOCR8Uqkz2uG6mUBKrXBTuZu+DuWB9FaOJyl1kZZ+6G2rJfKoEwn5g0Ol
txeoG469LbhKIsszXF19so4cjk9AmzOInyl15Ljh92iGJ5/zgJtOcfjsSi+srkJjLjetJUkN7s0g
QJsDlIOahdnidghUtatpJVDaQE+oqUpb5zp3N+fMnbj5WhpXBRUNh/ktCuNiC8y6W+PbFbsWVS8+
Gk+YR5lDZk7UXJ5h44HDkZOG7nr4fiExGg9h1FtnYygSaitldm8PaQxwyaz+qe3ceAi492rlDKL6
p8plN/Ob+iCj7Vh5LQQq8lNXoy0RXxK/nt03lC/OkIHmNyhJ26eAR3MWJXV1ZXfJb13wTrvENh4g
2fwemyG4be25PAzL7Bw1Tbnk55bpTmV6yvD1ODdfc6YevyVjLA8sKu2a+mC876m6rNiJxNFSCS2Q
XeLKJygkjC9DPFbozsPiN/Q4cYm5kYfYZVaxMTgOuYi4+PKyJsReqQfuOdbKYpsC/noIugh1uKTV
mNdVeEdrnlsKnTh98mY0o3nN2SogzgfOeQs4YV3Oys72cWHoFS26vvI2dhT0j1FQad7WEH3j4u7C
0EoDulDnGirjB1crrLuxSPPfYPPKI/c4bYuWyRt1H3o4dO33JR/3Hdooxo+l8PatlbQgv3tR1Je7
bsy9czVW5oo4el5BG4wUKUcs+BDP6GrhdbG9+6ZWfHYSVTYeKlbZmfiYPcUTtCVWNlTRfVtoYb/v
3CJ59gaoZMhH+wtyuAVRVuhjUOQG47dBef3jrOZ0zwm8zThlKiPeJRQY5+2cuCkpB5A0waiPqXih
6db8NGa+LckpWmyywWq+9/Qg/yFN0DpzSBf183GpqKpOM49gRpb67oBzUaS8CSoG6VMdGsUR3mqx
VWNjrLGa/Kab6Z3DITSP/BC8ECFHNm1q6mET5XZ0iRBlhN2ceXsUcJhLTFZfPC/ZOnIVol888rd0
9nB6RtUY/Soqz1o0VphI7Aj3hhTdY9VMQHdJxlJIwRgIM566I0d5DBQ0pGqt1deNoGmrwl9tp5xN
1KDaqg2/LXt89FNMfK1tbLsA+RmrsXMTdXyUouBn6SLrL/pWefR4+M4lUDk64U764CJGP9O9cYcN
cWHFj1W7zumHcyCMk5iotoxBzawIS5se5qboEu/KZF+7qzW++rSDituDB1iZTTJtZ8XshsOo34tl
6UcB4G6MPHkmAs69cofEIiSncW/MvhWXZTiIOxJKzSNpclyNCfWp85C36dlUbvqC27ca4Pgrgtq9
q7bohh+NprCOhA1zTiRT90bY9JKkTofCYqJUivnDjjTnZo4RQRvY5BGi4d5eWUgIboIyVedi6JjJ
Xjd72PBqrJh0AZMpYRIzunJjD1yaKGOFXtElWkKI4UdkFWQpZBSbPJr7SOkpasbZlVm15S4aTJeX
kFdX1H3Y2hMLepYJ2veEAUR0VHIh1yk5tKs48GAgACwHLMSsi6//nzZ1xS99YLbqlzFi6bO4TIM2
vkysMdz1VCeY49jMrDSttS6T0NpRmpnXfanQFZA3sAfySej1bJff45EnNDtBgaHQUWsW3GHd8Yah
WOpK+SGrwV1fhQHC76KAidLlN03H3KOFzB6Dx0efIkbb9CD6diYmZgp3fXyJhEF/8UTX0kjHWJ6W
3ZWbNplPKazfJ1Hp7ZFsahetiq9MSDiPWpI0V9MYtRdBMj/Eujk8oP9BIko4xF7OwvJnyCDbIoKC
WGkquM7Sf5xa5ZvYjH6XlOfQqcTf+Z7vVa/jsnPpoKGdxFqpm9WVnBpMhCXkAyb3F0IZsMg7LHoI
buRBiyOoDQUzryqYcfTcFSjVBSaSmVdKRvgyydqyqXYz72DH8W9YpfboECYiUcVMpED7OVJktS8i
b2WIqBpWbUMK8woMM5NZwjmTzFVcmfmCNksXuhFBy27loJUkXlTh2a9noMoVXUyKn5hJ8DkRCLGq
cuN7kxv5cahN2DmIOqp16Xb1ER5mt+lEPhnZJqjH0rHPpsHAHMPikynmv9wZgm817N9hg4Ul0vYy
7vPoCPQRrDxKpqB3j7LHFbGCboo4jqKIpzpinj3l/G4mMpNXbp/mvyqLah3p0M5hdJ1KLFIr1bC7
sYhpaEbm9cl1EAyvW9W218Q/odFKEC7AUXbDZNtWkZKb2exo+zL3NE9uqqftGhvC7ZCYY0Yn0ia6
kf29jFeVM/XHIkOnRCfkRbod7vYEmfSE1FOScrUzSEzZMHH0N2B8tYXEQI+cavrIWm1Me75Tw1yV
CQCJDuylb9Rdux3r4DmNrHRL8z3dGtRzNhAYcRfhQCHOsYENMIaK6pI0OsiqJC9e8rmGP8LMEd0q
FY22yhza1UmmaYd4tHR354Q585u0mb6RdXT4jB3Y54P0Mosw9kj5aTfk+dqluPcFN8Z8t8lfNsQw
3SwE9zqli5PNaDXGQE5w+/tRnssj1d78d2nC8l4NLXXMfCEDjFvyEHlsEWrWywVpTC8sqq4okhrr
WOW0Acri6Bo1LViDo04TVzR7MzSEZ9KIvfNC0Q5J7cbDs13H1aqle0jMHN+gOXJS2kpSWm5NhP3P
pg34b4WinWQPDTL8FAim22Aas3s9jpOn1zmwKHSPSi6Nx+iLU9XCSXx7rPLYR7icqEDoGFgZTg48
KBxC2TV65uNEZO41hv6iDTtKma5iz9Syzb6cTC2i7Tyzx0o9VZ4x+VlnrZkTYSq8r87N+Bbe/x4K
NsKhYETt4fTcHBpQcVlOfJWL+04H45KyvgwOJMms+xZQB959fjZ5d1BnMOic1CFtLTCpU2xSg2st
D4cqwwPKhrQIEH+Lgq1JUUTlmUZc0eHz64mPRp/uQE2CQ2mapntykC0Umz1ppxmTK0awFTNmScYo
eJ9NwsCCruVtEWCwN7bc4fp1CYbnJOx9ZAxiRztZWwdpZj2Xc93vx4Y9zue/7905m34PabcWjwWp
m3GKVGrRbhHoLmLf47y9t0DNn0ES+eobfFex4CoUKgzbdAgmpIv79pzdxV2PereMfVuyc6XCDG2o
soEJGGj76SiXeNQSdu6YtvrHz2/QWB7wm7Oox/4AyjGtnIXgeXoWhawme4WOz5fNEAZ+RqzVuUbY
5lPesS/FX2BNV55meUsC931KyDnWb2tRYfZk2rRlQQw5kx082ho7NnodnCc7JF4KBWHoIcsqmp91
sPh3tYAmzb8rLv+/Xv1FvRoYnuRF/r9tVhfPcfHrT5vVf/6L/1Ontv/lmbYlqc2CYcPmx7j/j83K
Ef8iAsOBaUYVGzwAH+x/XFbS+ZekzYcPmnw71zR0839dVhLKrOVQvaa64P3bgPUXUXrv5gTHoZzL
3wH5R0iIfTLrTZ5J+N20gFoDgNlba7ogyuaPp3H97/H9J9D0/SVg6VoWg34piACsffvFQepbPPje
TOnTpM/ExnNC4WbzSP/3mf8XV1l+xR+1abK5RnpaXMUpnhrtqRx/tdbf1hz5cP+8kZOpA8Wa5CjM
Jbr5xtFvUL3U88vnd/FuTXDBAzuWTaHYE7i2Ti5hQ/FHzeoqemRuverRzEMYKm/yvN5bEW2zz6/2
7s28Xo2Ki07p0aZT8vaZIX4e6Rs6yp/KEAs4FLZVnFPsysIq2/z9pZjW0WBYBtLX08ldb+xqxDPM
jdHPvxsTyTEj6cWF3nL6+/xS7xZy7krgT8TQiEfE8U6eoUgtfcpMLlWoojtPszb1bZXQ9xtnyljh
mO9Jkpr+dmxwUXov2Ddcsp/Ibn/7KK04EAZVFSRZKU/RgHSzQtCFB5D93hf3dwoJpWnlGQaAUCrf
ui3tk6pqamoVAgqNGsYUmcEqC7SEDqmbHFKDZBQCXuvrahK4ELM5uugy7AWfP99lVLxZxZbrmyyf
rNbL1HQyaqZQVhHFIhSEuTZuEU5KOkDD988v8m6Z5iJsC7EJskvUIUu+fZ6jKNup9Qzlt20t9s4Q
LX4nxwwuM0Of/Xkin6/nML8tOX7tPr/0R+PHJNjUYGvLQr1M/n/OJB5qVREaJp2MIcUyZ1pkkSXa
RJioppMpjZ/RWk1RG2w/v6zQX9HOb5+sAIjMzRosCrhfT55sk2lkz/c0GWimqx8cCvVhixAJk9/A
rGOx+/qGbgV/etYBQWj0bjfSjd8SASj209gP+7hS6t6IZlOgQmqSDWLEG8PCBLiB9jGce0jEkLVy
XDLbsccRFgS3FBtR/jk5RrZpgZU5iZOcNaj/1yiengiYRkruNtuMTGa/Q1tC+Eukw/pA9oMiOrrI
qmoiuL3DzxWzRbdVB3BBz5wzZPQ2BE7iGleRNUUXeq3ZOOQzsmp00HORZvVnbZh3DNSxzTaECnXn
nZfP3+OWf4yqCNOLU/+wjdyB5oo8GVVZv2lQvu2l0Zyjh2u/j8Ukb4agE3sNKti2NFUCSIJMv6wT
ctekzKHOWAnEaWm+TUzcUUxC/TfTafkjWO7PnZm6VTm7Bu6WqREoeE2WQvBL+Ea66CZI+uGH15Ip
3nMIhqaDcmXtIGjfo9lHamoHj1EFK3uTg2P8zv7VMjfDLH4pNS5FnUa2v/HBjciLkqy994zYjQBd
t/Km73X+0PKAEQ9dYLCEgQb5siLBzrIR1gTtOdmqZruKZZhvA+LfiD5tSOYmd97BAZto1ITkr7Yh
92GY2u5nMo/f5Wz88oiT/Wc02C/KTosfW6ySB30CrbdSER9SMchfC3PEW0VDPftJzYyRgE8dKVjM
Lcce/l6OLH2djE56zD2ruY+XoZ/h2jrL3S6CeTAEW4wQxE9hRCI30UgOaKH7jacqtcN7hurcQLm5
YsEJ114wBfROJp1iduaGRwssos+ZggsYs72u6wRJWO6mfmIl/W1azt1tSwYgYmmvYWAQAn6ThSRo
6FmQHmkZk7+tld22h8175WIJwJBnCvSj0PI2yAecy3bA+nZIAGHuqqymbMqpVwTrTsGbIHAoBH+K
1zkpunTEkh1bV0Ymkn0UhvpeSBW8BA4tR0aJFlwaOHODdRoBDV1JUWCdAqV2NUXKwKYz2WsigeVx
qlR9XmsO+BgchAfbq+zrQDO1PeEn5rUj8vB8kNZ9kNcQKEinWVxLve6DPbWNQ62QzHXdSIhjGkfB
SwvjFQnqULYrU+u0fQlw87dMUvc3ALF23VDZO1OO8F4izlDbsKtxCC+nva3WtB79ZG95HgGhmRsx
jz8zaJjJuunHjEIaNFjRiMnPXc9YxNXyDjrLvA0mV/RczBJ71ynU3hrk8OgaQU/YkRXd6Hmt+z1p
jvZGdiPgFCfuKcnCkfshMAsc67zLLztzHJ6VaRYXOF+9K+KQzDswK1A7iYzSqOAIC5liOF2b+Pl2
YaVcuiiqeJ4ia7jBlTxej0nUXmJIt8/F6EwXZMhaZ2mFklXUSCfJP7RvK4J6Ni34bZ+jK6poSze4
QC2WySszgvZGzbpTrOiipM6qoB25gbBckqo26L9lbGNOj7IyusX5k/y0ZrvxUYg121TLmz1DAzys
7Vm7aqpwIJVDmG+wJTaYpyLiZnTUkNlgkwoUlXV0N1N8Q/DWkyXDRxPZm8RziKMCL4aStQ/vDFHO
xymd6jPojNM6syjerxO70LEH5Yl3cDks7DAV2TBXQ+9gNR4UGmgt2wrT7V5FKTXEwjYZE3DYAAl5
6OT0SanDv7k9Ue1OO0JOtC1Ky4CYMT3z1n3Q8hzGkg2OgdDsmjJC/TLUbcs01qc3GXK8fZToE2W+
qH6KY2/elr3j+KS7978cHbyNAdf77JVKM5RxRvEQjPVzk5bihRAwKnIZdJTfjQeDeOLkfwWWHa38
ArExCtsivhn6DFzuxbdoOQtniMwInKstuu0U4AdjeObpohmUtE1gXy6XhK6KUQPOVb/Ggw8dxcwW
dFnaNg/OiF8Xugj/KvoBbYt9cbp4BSYh6TS+wd0DLiKj8r6P83zfel2xh3kUbOMZh0OiLTGwVGjX
+rjgVMrumczF9oBDxE0JmkqsjRuk+rK8p0yeqr/0wPrBA4qIcVXCiy/slJQoobWht4JHOvol9EQE
lpUwDwovL4Zot8+PBE7TaHBKG8EjtfnZb4uKH6wjuvO9GBiTIBHt8ZWFG+MEXKrBhEVYlVuwn7Fp
580V1m18elB0xtltVkKBDKK6qd1VsQ00Xxt59a45E2jhAJrqMjP6+crcSRceUK5s6ywQFOJDuyEo
og6JTKrZb+45iKqDWaGGGDyi5Iqitm+92sbRLZUHZRJ2E80qmnnLYoeLibC/BFrVYMPTMgVwmtJr
sCdA7bo21SSfRY7DoqgY4GQWpceZEY3uW5KfK/XiV8IafoCs22Blsud7BlJ4TR8mvGqTzrstEkCZ
1N5hDamq2LvKtB9bzqItbAEjOM+Ggq34K1vHCLTxum3T+WbG6fyrLwLte073BEYWusqNq9n/eU8p
tIffk86PHaU57HRZiUuIU9pdSMTqNVlbsBvpw241C3Nc0dFx8sp+3Gl6Zz2Y3SQfsDLIB7wG0yUr
lb2L6kjbTHGsbcAJQGkLgvJiDjX1rYzyYmsowAVaao6Xr0+9tWAflxizrsAE7PQC3xwF9eTMUlSi
6zIq10U3Y19lIO5Gq9TPHCiV28JL2kM+tea2qnMBkEuXfMSOh9kfUtFV4IrwAFQZsOXrWJ5dAUdd
k0hsKU6czW48XjpNEWwBRYZrISntYjUs0iu9xpRiw+579AIS8NqA8IKVi/Z8o8+S1z8TCYNmdL4Q
NYixcPDMfA0KPmIKFAv4Cah0Oo2XTArTwaiC4spR87wBI4LVDqbwdI9TyLJw9pJePpOMC9Ys9c4z
EsZxVDvJFcZEYqRM8GISw8cZaGdCJ+lbbdEJjFe107B0OxFho05dAn8Cj+GkG0OoxeooIm/L2tQf
6GeiW8P8CWK0zQqBXKAo7zpY/zsaEbBbY5CbZ0Ia7VUdgiGhzdGvwwhE1oQK4FhD6d6hi9MmSAaF
dodlCIYR3il2zNJsVlkPZw0FMp9ma1WLmHtJv3B7iufkV8F5ouh6r3cMp7yC/WV6sXh5xU3LHISw
HAb9hZY1iCqK9yadioXK3vBh4gox4IhCVFep4xztQU5bt50UeecGMCpz6mFW5J5Nu4YO/WJJa8z5
RofXEBEIlkHnCviHO6nVYbvyYGedd+g41jQq5XViEhG2otAa+I1I5J522nwg68tGPx/vlzu6ciKc
Iziuo0sxxwaclji/NcZUbaED0zquaBlxtm9xSViT8TQVk5uwNtS3JnZu7OuxdgaT9Boxk7MqCZtc
D4n2y8XNuBOyeDQ7uBRZMgXn3Ea6yWi7sKELG7VzXTVsMWcbe8xuPXajoD0Dr64A8Ne6s2WHGIEC
tfJ1G024PONyjVEz/+EU2g+oalej0Zg7YxzyZd9WH4hiw9Uyx3f4pOY1vpGQ6ne950H0awFedROi
loM06j5qWE4IqwQevIqbOti4A5HcqQnSUXdbKMZWJbeZU3G/xP5JdlVgSpixgbBWwUVVYJpOe5r5
+N7JzighW+xnXA9PYddbfjoKYOpTN/Y4yubytpJ4jogA1LFt5UaEYMSurosirR6RNRQrVvWcILYK
3Gnv2LeOUHLcZG6VHrp+mo90YYC3ZFHna1FqjYtHVl5LV83XCbaM24ps8i2MZcz2pHDmWOxsezs6
KlgHKor2mTcnu75OqcbpWXzEbjGBMGzrF0/N+ZnwNBNyXmZ5ajOUoTkA4cSTmJ41xQvbe/HPyHH8
Aj8fUgF6JeVNXyf4toyyG66DmY5CO8HxS7So2bUuUgQjRy76qoen76d4ixui7l5kJOth3UfzdCVF
m9wUFs3ujtCpf2zF/mo1isi4nFyv/Yd0WOeYEgj5EEwO6CFaCua9vqyQqI8qoIJu5I9F0Z1FsSsv
orxpHwgytfyxrYdjZoX92aBN6Y9WJsCcI5w/q7Jrg+veqfKfeePQcLeFRC4MVoVPpHKOIjXkuWo5
gdskMlGqx+DGWbeR3RY/hfxuFhjRIShj7Y6x8F+W2vQr7R330SidAmLB7K7DMJsxrWUJxjQoAezx
ZpbCKIeJ2yHc2NiTYiZLsgT7f0+HE1Egr5fV9jhxqiCow5xXAyyPsKnmTRPnd1oG+RPhDBKBBBcL
jZ5N4cGcSEX1oMwEvogNOQ8ur1OTHsrOeF96dn5Xpnl53s6ZcVAKRi77+RwCNWGIaeV2mm82g5b7
HJds7dfUZjC5MQ0dRGe797BVihXnTnfPKWZYoQwKvsOba89ZFLNrtorJ8yjM8ntSp/Vj1VWjg/mC
0EB0CHWcgr+yAmuVpmxppNYWN9IUOJ5eKXCpso1+1akhOfZG9yscXIQsVHbPR88tzkx2tj+KCh/n
BPxmg775ci4X1kSDhAFUDSBruJvledrjlSWgompBOLjhZcJmaJXILGm2rmvVINVtEgBUYnzj+//Z
FpheO9Y07C+OkcKjbeejV2JaSHWKDDLMovtRNZiSJ4AdosixIFRm+UIZ7EkmzfAEd/527iDm7xzI
dhsNqN0+qWdm9koz13xq2S2MsaFdR1Gtvll61uTrwAaUHnX6bu4XIRIjnpDNUu6jyHbOjdQGY5eq
zjngK+dsmhjhC5A/gFHMhOhJNJKNw9G546jDekIGxFOQO/qmCr0HnM7DmV4JY89fwaY61u2tjOVP
J3PxMVPUIjcs6Hd9Cl6c5zYlFx66vX2vgI95petC2ElGRX2Fh2IGzoPTR/IuRvYBtjbmg1VgJ4aC
PdUU2d7O0iy0VJFxzRnkngk5vQJQAhEBiP+qHVp7W2VF8Fx66bzOQA9SJjSTS3sMQCVbGqcYQ7G7
HRu4KmE/FN8K4ojZ4WrUm/P20LpTfhPEmn3t1BCSbIRylyLqzd8iLIp1mQzVVnW47YIi6q4Ka4zO
Myu1bmUFPB4T5Rxo3T9JQRZxhJk8Z7rd9tVimmtH/SYIOttH/tWtyzYt91NvZrctM+4KeEi19bxe
36usuwu7OViNtNKPZlhO+3ZQT5FXOH4SRqxYbASPTKSan5tef85WzkEtBRa7CeuU/W9Z/O7wAeOU
a6sXk3iVf1D1dJDTQrI8XkowZvqZqLrgzEWmuqFaMjDYGuMOH/A4rTWPTuVlnKkQw01R1yNOKhxy
uxrMFkezSAEwnlR2V+RescqtydtH8ZKXRAnrjqCJX+OI/Uuf2aqo2lRHHXGmY3FqsDIjX7Op4pBU
w2yeBYDSPPYEKcjC10B/H/n+rUcnt+9zmOVrGZShz64w21Du+NEYMaxcfQoQ17G+TsOAJ91+djiC
jMl8jkjvhj0UnluHMpHWueIHsobhTJYWruzaXNyf+OnDQPg9DrPfGJWta0vXjJtm9H7XoBPuQz69
7+hoVbSxmrKGQKrGYNPgDICEZ5V7xGId2dZ1sbHbEPEuTt8voqCWUvnbKiilXxqlaNcphRKy+Lb+
ajYA+cAyKd+pk+wo8v67DdjXD21Ot55DIf/zuutHTRDsTEQYoZV339knQlXrAkYQl2ta66426j0n
ADJ9A0f/ot3yXg+9FLXpPSOvsOi46KeV5Xn+T1Hbnhc922uRfgq6nyNEhZXWZIJYGrDCtjvrz8Be
OFEO1OM+v92Pqvem59oO6nlDuu+6B47Zwr3QFfEnobyxiF2+qELqpJ9f5aOHyitcatgYcWjnv32H
kugfoEL0YF7bIT1YDUIc8C0LmVRfvL+PbkjCZ0VjTWmOLLi3l0rHrkDCNdBZGmriv4fyyXbLp89v
56trnNxObLWGzdeqfGG0F7Ot9tLNvwoWeycOYHAw/siZZyha6GLe3ofnJe6gjFb5FQvYBUoY4wid
jWp5P8SPkUarBdCNfhUqaq2VCVSdnLSvWjvvPz1T1y3qqHx/HueXkwaERFxrIgOp/VDAhWjB5K0H
kdbnGUrEAxEOxeZvnyvXgxSKQNgyMOGcdHlq9lbuRLaSnxcjs5Q93ZBB73wxn7wfiyY9dHxY1Hcw
eL0Kkf7oDHuhaGeVZrUfoy9aN1UZr4FgnDuouL8Yih9ciZtw0YuRj/xe3+E1Md7vyS3RlmBPpsB4
Zk7OXaWS+88f2wevCZWSgXzIWtrEculg/XFHdpWnqP2c0ge5t1XZs+Zi30iLhWv9hX/iFbH6djJe
BFH/91InzUYOqvYSkEMiU+9RvStkuMoHpyWF0OtJvuqL+ftk0Zi2KIKqTS0p8ekK9K/NvnXbzka7
TWgB7Y2Gs3SO+zinegxX23ITOKfmSJ7HEM0XQcZmUNYwGV+572yu2m1mtAmwjj4bL4eyo4w1QWBb
c9ZGLWfH8xc3+io3O7lRum6kufEBCBNo5ttnmmHSNj0UUSSdRe2Dlxf6pcDGPdl2/JzPnXPssowm
SgbwmUhRIAkIS9PRPtjEL8WgQ9eirlJgHd/zgN0R1jL09jnQGPdiDjhdwqitt006UHSITYcUrwTG
SjiUoLB7wzlqidatR1lKnwbXsGlb11hznWTDOd45TyVahgRQ0HpkvgaVNKxxZo8bybrqbd3QIGnc
mxv9xVn42X891piXkCri+HBZ90/GWpD3NW3YieeSaM15LzzzwFsf/TCBDETSmzn4n1/wfefXNEmC
lBZBSQQln3Z+iX7p+6HKS99zW3mg6JJva4xB57ZZtfvADdvziPrLnSQc7uzzK3/w+dLWxqtEuCB+
Nudkllfh1GtRZ4OoiqfpEaapeKop+t5Zwk5+fX6pD26SLi+zEQce/nfaQ6c5wqZz6go/7xWlUXJz
FDWbDjh/UqiD3aSxu27osk0rAA/e309T7KuQ2OHE5SG/ytT+mD4c0KycPYvCbxZdaD0Ud+ESqekm
k/rrbYBcJqnFCatjfDy1B3IQbELy+RbFofswTcWwMVwYhCozzb8epmw3EEwhjEKGoZ9mXVZAk7qw
7zKai92wQeeNtyy5GgbL3nH6/Pn523s/UKS+GMwNVKu0kk6XLejMVSGzmtuyctMnNXHBjk4UdpvM
TL8KDn4/2XMxtjZsDSy6WqfLV02DOIL/xZ1p8i4ytQdSwH4mo3kXDvYXe5DlW347B3Ip9Dk2t8ac
/xp6+cfAyHHfT4VGN5b0t61JwcQrrWwFBnNezUtoElCuLwbIx1f02Ip6iwDu1CGoycpB6M8Va9Ej
5q+eywnDkcLP02HEBZpknP/9q2PjjamYXQdXPPnGLXiVhBw6KWbO7jhlvY9+8iq29S8u837DiHdZ
RyMDeYndx6myqnf1MY75036vGUvuZiEP1ciK+PnNvJ9FuAoaYsHMrNvvslBHzRiLJBGpr0yOtRz3
QPd3v53Cvknqlq6aO6/NqfxiljQWYfbpKFkmDnz3aHXt008tyGeCViJUVZ5FXOiQ4QZDQguqFSqM
tp0LOlnN5AEwJ5csjdYOdixq37qzb8c6PGQ0k3YD26J5supv5B0Q4lpVbA6WbUG9ZL2gjbG/ewZZ
umHbWF/8+g9fDPnKjDiBpfb0xdCXjMD68ulSoiq2yeQlR22k2PH5i/logoCLxpwH6xHV4Mm+Npc1
y0hYZn7ROthWyt7XU3HnOl/ZWz+8G89mb8s8ZHOGfbtpsRxwT1VdMBGNlUk3O4gOI6jo3ed389EM
ZLMFcA1M3qi+ll/xx7Qwg3HG/aqlKAgIDuodlinISESXNNkLsSh/v4vmzIhMlCVjiaI/PaESMWr3
qC5Szo7Bz+XZqdi+yVXw8PldffTxwKGzQTQssvPTYTw2KeCjko8niy33Op2wi4jA+knFtdyp0HJ/
DBlB5qhYmi+Wqo/mPISk+ENZfN8feqif6JEp+9QPQwNnm0ZQTbirkvsqmW/5EL+42kdDhGMP/CrJ
yfKdWpDMWXRk8Jl9KFjpPseCfjMYhN99/jBfZfOnkwIP0cEmJUxkzifzqtcZY2dRd/PdbtDv40gv
dxqK41WQmH1Ggd4ZvifChWRYtv1VPRXppZU55j5yEXbBywIBH5I+IGqiPInBoSnbdclXp1vx4ZN3
OGHzZeLBOd34qKDRLaw9rDajpFbY1s+i9UpQ7W5ziB33oRupTjhVRCWzMOP7dOibQ+CVTxFt3dle
Qu6GXB6oInlAkrQFHcZ9fP4gP/jWaGyxBXUcE5Xl6YKYOfyGeGS7PRTzz2oW7U5fOJ5BRhN7ev78
Wh88DtBAfNiAUlDKnm5jDEJ+QaQAIJ4D8VOn4LDJLf25mbLCd7wi2aIZbr/YYXzw0QlB2Z4dDSvW
uy027odpBInF7SXWYxSHhB7TuqeYqeaVSQje91oN9YaWbO///b0Ksfgu2NmId94XqXlojuD5+pzV
LolSU8hzsxtkySEBguH95FrhF1ubj94kj5YygCE4/crlUfwxa/KtDG0j69LX9LBeQ6SiNUk+xs1A
tqyf2xykP7/DD9YcbpA9lMnC9p4wkgdKRnHJox3hfG8zqXAO1iUgPmRx/82l4KWYrs2G0T1dRCtH
kvZRcEQTXllcWxmhA8rBWR93QnwxfX00RqH1MDwl08o7HXCPLqaYqQz4Td7dEZ78y7Lqu6zh/cVh
feOSHfrXhyMmMEwXBj49dOSnH6CAAVhC0y382ViSD5zhm+rUpqIO8MWFPpiY0RbrlglNR0rDW97n
H+OjmglF0wOOgFloPYRw9t25vvtiSJj8jZNZ+c01TmdlLSGBRv4PdWeyHLeSbdlfKas50tA4OrOq
GgSiD7bBTuQERlEUesDRw/H1tcCb+UqXkkmZb1aTa6arJhho3I+fs/fafAaqXmMlkkQeW7u1z2bv
kNWdjy1XUSeBamzkuoXR8VCNDQBZYIUY8puM5l+PJAozdlCJCRkMDODNSMbdPrEAnM1CxLcm4Oag
VARhhVIvd0WLQoPTLcEeQxQeYttDra3jH7eNJTQ+ZYZ3nv0CxUVpEFtMhEqz04c6BN+Mfuw6zXWq
Q9JMMNYmzXU8ufHOaFp1yG10WoMVF5eD1gxQH/37pMragCucbQt6Rc0qRi20R6FUAH6b5QaCgo1i
MBsvKmGRMZCk/fb3l/dXzya7OGxyLBTMKT5VeSRM15jWeDbRCr7WU/fqYZ4TlrbFw0924Vj9N147
am6KPdr3KOM/fR7c+bK2IlXuuxoSHesYltgDJLY/FK8/+wsEvVIU/tQmtOk+o3XIdY6tZvLLPUrS
W7jRDcIh763OHphEXTKVDnrbfIma8g9HJuvXn0uXlivK4fpzQebLoi7kaNMTqdQMq1rHJdQI7Ra1
uw5tPvc549R2QezrEmmUlyiFyA5mIa/N4WAj9bXTUTtYeq9tjQ5jd4g6jAdO7jB+MMby06+2MSz5
IOiBSP6O1n6HuTEZ3HlNsM6dSaZI4M12vSJMgQyZboaimvLzkLAr3xF+Gzepl887OZF0hqOL/1/M
dhC3XbpxiYh9rC1YAb9/wn61phN8Zbg+fgRuyHLJflgjEr21C9z55V7vXhW+kJUa9V1mEELw+8/5
1Vr0w+d8LowGORR55Y/l3rNzPSjpNwRFHG9+/yG/2hBxXXJaxYsOo3f5IX74MnptyqoWTbln6OQF
akmGA3RSZaAO4lb9wXT2yw+jX8mZBWvtT2Wv07AYlTnvihY7ZHiRTzsIuUUGhqCyS/5w+X61EDi0
/dktsOz9VPzmSllOipRij/n6lrgEBxCueqry5r1LMG/Fzh+u5M9O3gVZximJAyxeqp/4aHMrc64v
dVo65YQ2z6Zx9OZmPAD2FOvK0nCYyppgTelb50QP472KUDZHVVJeepGXbf1KqAcXXwAa7TCCR//7
O/2rx5b7bNFGon+Lj+fvd3qcwlbLYsqcsZbvlh89xuZwl1sMk/8bn+N6nBQ5/i6+mb9/TkvEQywR
5ew5iUq6Od1rqbRxXfXNHzbSX5WtNKdwr+nLf9xP76EFMtcOEWDtO4TjcYvObSxv4dYfU8+4zqv6
vsj9PzQqfvUA//CRn4/26SxyhDo6lPpx2kV99e6LHIWrc2yq4Q9nDutXzy8nUoZklI+chT+1EbrR
E3KeIOLrnale4Ct9HxMf/BORRQHt2yhYYliDghUZAOoiONaMRZ7VoPzxh/ZJ0FR5CmuP7GMT2TLW
FswGBCXcRbMP3anM86AgBWY7uaP36NmsmiunbFFNaO20nrOltVmZ33XgPxsXvgOJKi/QtUHE2HLT
UfIl3gDxSFnJpgeYQT6KYbPZm/YfnqZfXQV/ceou+YZYVT9dhSWeri0RKe9nOR/mbjZWnS6ebGmf
6Jk+dYn6k+H9V7d4sWfgGHRptn6+7DI1IlVTDO2TmmjXQfbAtT5CYK2IDPNVuwhTf//C/OIrsq8v
bmPQmVTun84kvqM8wBlWvl+4KZu4Uc5lGVOhKSI9ntLGmPfokL7+/jM/9BqfilC0NyYXlVeUo+2n
6xppKmcymxd7B/BxQI6fcydiYwhKS9mnuMrzR2kWRMwKJFsfOmUvJmWXSLAO/gi8LG0ckcz+4Yf6
RRMTVQJdn2XVdn86+0aTPctw4I1uyQ6iAxAJoNmhtW3Dpt35UClXPCnIp+x840dNHChmMsivhbH+
/Q/yMxLEE4svHDmGwTFHfG4V6kgjyI9LCnzLqcVoZBE3JxYJwwgsS/vE7XIPXYokEZ9Fu4pymsiG
VjBHTZp4uIGxrG8VoXhfoJSTFdDN+hfKYhjwI48UtgmyQSbf3qHLfVcoMlmyh41w0niDYFCsG63s
9rFTu5spJlPMi07wzqy7zCqna15bnCiKF+Ep9nr/mOvus96r7A8H81/sFWyZHh50d5nQf24c0W5L
8xamx97Ns+kuxp+7n2A/A7aHGPP7a/2rj0J9idYANzrbxqcChKFTXRfLtuRXVkxMh7dYeiaZHf04
j55+/1kf9+3zU790fy1Or2yDn4//BDvkYGQSDgcDmeerjoExjo9ZGLuQ7DRoyLlxMghbuekmk7Q+
U4tuzU4jHtrK5U6WpGZ//ED/Eb7hMnlrqrb63v2v5a+9VVI1SRR3H/iA//er+wrxafHbP7J7r65e
i/f28x/62z/b/p+P347eq/Vr9/q3X8CRSzp127836vzeouH/F8Fg+ZP/7m/+j/ePf+UP+AaTFhbL
4H+hBJZP+OffXL7C//6fl6+Nyl/Lbz8SHP75l/5JcHDtfyDOXQbDOsdJmgMs5P8iOPik4XKGZ7bJ
RIm82v8iOFj+P5jw8mT7YindfyQ4WO4/qCU4XtFsFS67ofWfgIY/7yJgdBza5DBddGQ0P5n4Sx1X
bhFngA8iwyZrchDlBfNc9VAYEz6JCLz2D5fn5q9n+Eeew/Ka/Phk84Gu5XrsWPzkP3eUOwY+nTY7
aj9NlLu6NmDwccZk9/tPWUqqT5+CKncx8YNwphXzadfomNSB34ynveqwPMDGqm+zityuxBVyA9Wd
2JqWFpeoU+3cju708PuPt/3PO8RSVPLiIoXyTO7x52Nw3ytCxZXb7avcyafthE5lm7sxfkiEEhfk
BTTHCaluu0MMXRgrSZpqC/ozoVJqmbLeVUiSYNCHHoZGiG+SjEV8Cd48ZltlZvxZLCBgpqxcA8M0
SRyC2AlbosTR3arvdBayswXZcD3jSdjHcBehajr1kQ5+/QVLodrBnsREJiODoICqZm1b0XCd93o9
Gfdo8uRVQ9DoPX5nbFUWhvHRaeWrB48fjGA1qO9xyzcCBDs85n2pdi0Jd+AN8S1jz/EghQFFv4jh
o74wFZbPgM/4i+MEY6olFX1DRR6e/cEtuvXQSr06cKkgUUUGkdJA7YWwdmY0LBk5bouBHY/Kvarg
wblTFRPCOJe0ZXxEZlhJENm7SXNb5YMVMV5CqZ12LrFl4JkvZ2tKaEQU49oKk+aY9WZ92xYEyyPJ
mXYOUVCHGpnRxrC64THVi+GxTmfnjrtjblDEmJvShF7XO1P9pqqR98Gl8kjGUj3g4K+e4c5zZ0iM
1PfO4rF3R+Lfra70LxxDS/Z1TezBiEnmQW/4K0pv2icHlfZFOMGdw7hj3Pf5TOlEvOHFVIHzKQoq
rDUQeoIURIGEf+X0sw6LIZebVsI3HMvB3FS1mZ2lA22uNyLUumbVvImQX0YZAsEgwhwd7clRRnEu
+vptanmdoTqrnZP0+aHyuLnKleN66tM8XrcWpIuN7rT5QeJMo3NBZIsrNKI7jTA7R0j4to4X11cC
AVRA4OLwnumKvAzcdvTOdJ1Fw6he4AgOj4w75ku/HvinrFjtJHkjK2PiG/ujJq/CbHnZtdq+1iKd
7A2f7+KIlBgPPy6CAU9BsRricng3yHLZqYQQr0hwJ0LEYytRQpAsNEvALJU91zWL5Kubw/2dEGBD
gpu0pMRfEYZnRw/rN4bP82U5xurBZCPdlXiQ1vhas62Wld034KJQ/oidX8eLocPQuLZtxH1MgShv
Ph5RsjmGd9Xw7WfMDtGqJvcT7htCcmHw/DfIU57zyA2PeZs9j1rbH2MIa9eR913vfX0gUhCuJwfk
wjzErf2C47j+YqJcJ2CQZxPfBWBacyHSCZG/iNAd3jvhyisC33goJ3MgtZIbhauyI1hWwHArLEGS
4mhf98DW7suklc+97VQvOFd4Wl08so0ZVi8WcvJTiin7bvKUJ3Fnetg2y7F6jTxsgJSHiiymxs/W
H1/OW5Ke2qrVzpOSZUcCTjpf0qVtnyTH8LOqOsMjJZvrY3QGVtM8LQJn1BO4oaaLGZGM5h1WyeaN
poLObSqyHjRi7NVfjAS3H7ZhF/G4adVXnYO704Tr6BuZ80zy9di9JU0vnhNsGVm0H6y5JOWmm8mC
QGg39peqHkP7OEZWL84YM7HoiUk9GDiDg8rp43Jl2BOywXp2tjyHtr7qaMqXq2rqWJr68qqvfHOF
Pcg/Ci276fRWu630/KzZ/ZUoZLHFQGLfzg29JNudrKvGju5CO7wqMDqsdXp8e2jG8aEws4eWwSUB
dcwXe6G+Jl7Rb+AnfstiszhoZfSmehEf4pl5UGn08qIqhnGT26RN0CDpvhmYzjZR0p5wLoVb1MYG
lt3MXxuqAY7g2hEiBqBhYhbqUvPloIIGL6GTeuTYynqd5HU5r6Qf1gd0N6iUtUkEmCrsVZFk9CSL
PP8eybnz6L2XLmQFIjx8UZ5V6SYbs9D8U4qF/5IW/YhthRcW36dxShQ69d73osNMWx1e6aAf9FIj
+Yyc+EB2lrepRo3QPMvjtSSvj2QohIqmRhD0aCf+vo+MO6sI/S3NlfYCUqyVb0yu/Vsrx9EJbI6l
KBdn7iEHD4Lr8PO5W8cYX0ogIhc9SM4A4HCPhtMnLSz3HUyCoVOvVdi+WdXY7yI7Ys9jA/e22MmI
EzIRdhJ6Wp8Zzxr42rJ2i2ornhjCkeHpe9OLZw8IPIn4PpVE7JDJl2XPWBUqQlUmR+38ZCC5kIm2
twY4jrpkEBYVosUsyDC9rehtyz3QZzT1tWIRwRGdSbNdSd6rS5G38jTOIeZ3UzcPaCbatRXHvFUt
0eRojkoaLgTKGvaRNLbpYR6tlBQlzDYMofZjvibalTTqxplfZa7bdNuK+V6mssKT2/r7abb9Q0F2
102SkYMyhHA+s0ISYGPmWD4cYtTykby/Vlji1iWGkOJgUR1EDXZIXXowdQlX1CCJrEbbAk7pW+kX
1wF26Olq3IpQYc3yB21bgzJAKFvc5obGXg4h5pAk1gRyehjWkRaRfORFxi5PeOIdiwQ6b5jCjT+G
4rKi85esslE7F93kXRn1rI7Ka/C5CdsHdlA7TfEuovoK+4F74U/o3gmcH0lky9GNIdKJs0vZzsZB
Mm2pgyR2mlM+h9Zzn7qkyrv2iDzXHPP2FKso84LUSPV3iZ2IdBx0SdNaT/XhMNe1HxBB1+x6I7ef
x7xPEhpBSXohiAF8K6zU0S+NVgxM4IzSiOxnDEE66KiMhHgdzB1UUViGWze2h69ValRBl49LXSDr
W3w3+RqxflltMOknJ43oaLIWFBMwHr8iPqCfby6IK6gEClsah6uxshNcil7YBinW52tlhsl+Jlvg
qylBhweNVNlyb/TVR4mUphb7ELoKmCVteQH62mZxlt03LwlHyaxkQYbrWcuGg/pXfeccTR6V0sKz
ZOrAO5BRJrihLsN1ZANRB3RZBHUs7esZD/pZq6Tk60LF3fZZkuEzZBJExCiBQWvhTPIrSX1Mt2LE
Fjh/2Z2RRdfHv4qvOjGBKhuq/Sah+ABftmO+H1lGdJMmpcwNZahzN2U1ZdlSMOJuH0S2hr9PVKDr
lBc59u+90FtoxdXIYtyksEkLaWK4je2Wzd0vKu1cRn7/mJhWdB0VVBql7ciraP74Kfz6i6UtbIOw
rpdFeS7U9w6AEChvl/KErEbjhmWw/GZJh1OwFtHtaCkTjw4ZQoRENvw4i/F8Fxta/0g8EffOqDWv
DPSiUbuocNRJH1K+PznP62gxhVUUW8/oTAHUqqX8xT307Hbk4JotX4HGDsKrYlLfMRoku2kOCQ1P
Ex8m7gjWgvxuoioraeXQs/z6D2oH43PfeDlDoElFVYymHNLecnb7YeTRVxa5EWjx9iKh2g6w/djX
rtOZoBuBPihBERb7fBvC+aYbN0LqnLY2Dt+ueonCkoehtOpjaw3qVI6y/tL3QlyDY5keRqrcP3RH
furTLT/s4n9izo4i6ieEGR2TzB00qyUX1dJXQ1s6d0rycBPsF19rPXea5Z+bagw8ZVA6UPqzNxxJ
JaheU0mt6kLBuPz9MezjmPf3YyC8THxKyw+FKPyzGCzCr0f0b9Tui8KqrQCdwGJG6+uLeSQltmn6
eM1yOG8UzR2iGnuqlpRIkJ0bL68GKqtzOoqFtwyUAxRu9Y0EaPfWcyJchh0EpFAjHIzoPPuPiqhf
nR//uvsumoyfNIANPNEqirRuH2lmfQxp3y9HIbcM6rRuQLIsRzsLjO/AS/nSKljp5VjyovWd/cfD
rPHzD4O5xlt0r6BOluHx3x9EG869zEnh2084QAPlJjLd1IWvtpUiU0ImKLP92HK/D6Ya9pBzoq1m
mK+YNJ4AdFgMmymXNHuM1j3K/MuhMcXzIHHXJ7OVnXS9sF5MtJ4TVjLif08Y2b1D6BjZGrQ+oJeJ
F7pgKdlHPsQlHcD2ppkK6tWcBAEKyHlbTpY6oV8ZiRJHv01cUv9oQrA6D1Hj3Gm2q74XXqRD1iuF
0FZWyxoLGo+6d6yWxGsWsDisqNk5LHMuiTL+0CyWp7UBSoPRdanVp3Kub0t026wpeG3XAkjPF7+g
rSr0hKa0lcmNOYXyKkNic5H2NTWoQcsBsMrwGM1ahMvCNvOXxuoz59jlsztc1CEh0k9jQgaeNrXd
tLGjLNaDnnxrciotK+3hFkD30lqx5guV5iOxwsaqrYmsO7jk60aHjJJmTTYm/yOkoCeGumVYE4QJ
gk/S5qm4T0w4WyzE1iTZjanpGz1Oy3UYxnzjqPSrDfn2nEhg/fHkTzBwNEWRz3Fax9XIQaT1RPuk
wx8IMJrbQWtrIDIKX6LZbTi4ebGQX1XaE3WRdMmuH6iuyCvh7Zg7DhRx6fSPXZK/uA3nx3ky5LM3
5layblQycKjk2vmLn/k4z0sP2o61M+Zu62CwcdxmFlkfIXrOMvDsLj90tle9TsQqvgplUBuauUlq
LWkMW6vzmhtOot6FqnUIDiOHficv2ycCUNunCUv7QZ9YGbul/QCpnWSFohvGQMz5RIxCPvZbY46K
AzgWTi2lu9B9E/e2sJr+UTd6c2OWZvVqt02yw4CnTtLg9LxuypkdoKuM9slMaSiRJiyvOjfBjx0K
VrYuLL215XWcjEIhcNVW9sw70uo9YLvJ4Dc7fa7fqnLiqhRzvgJQRBp6IuY9c/T6WMuarhwgd6hi
/rKFxgVLt61cGkCFWX9BCu0RTECbBWKYfxEZsjkmyi0vnIgLx8xR7Yiqs8HGl8Mjo1CO9yN4ZG/p
ADGplFcFCX17N+GYzFBy/u7xls6bxJvlc+YUN8Pkyq9d33Hc1u3o2igFTIsxZkLNWCIotaVwXn7q
Sfg0sTwEZE1QMfe7UNaYH4zlVZ2WvYYg13EtaZa82PUEd7ApUjz9zOw2/ZDQGVkOr8mkc4AnZLy+
JWSEO1OllCIfezGxuiQx0OtRpwxVGeGgzUhfx8KnTmOVb5e76jRHUJ6mge7ax2MILnTJPClBkE29
pi5FRMfDalV9+9HxKS0eH7xooP1Byazg6uQH6DEJWGUKqpw550UfOgg0lvaAFmlcBmTZbkDDkUu/
NPLmBJRWJmkIjXH8vfFmdTnzupXBpCKKkXFh+HkR3StdTtm5lkigVhTA/sJcs1GywkyqezAzAG64
xRHk/sMEWmzF3N6kiUNgNCQlYi7M0CGyJsp0O5C9Vm38lEcQmpUxbkqgccSOFnDoMjhaFDx6Q+OL
oSozHzqCUHzqL7NFlM3K7sb6DWaquYE+ox5K+Ber0Gzyg7Y0V3C0saxxog+PH50aHM06kaAw3YJy
TviXCpNmTz2zxFkGH//Rv/nYsKeM3m1ZxeQo6Nq7rs9Luexq3L68oFiqWwRWfz2aCa1LKWgNlZUR
nskUKS9kZWZrLCrehde19ZeKHF9U4hE9NeS75cWIpeR6EJy0gkjvWNw1s/2GZ616gWNNZode+xej
yzpbjTGXMLbr5k0HJoi3PyMto+X4tGkdyvMu5Z1enue6WZZhjEvtKW9zOpJ+4lLzZg1/nQ1dnRLk
NPfx0vWmRlp2AQ5oL4bHIyHmvv3W12H1GhthdO32krZRszw/EExAktCHzB2+Trh0vz7KW8+nQwry
JTsX40AXSbBNOsjB7j/2BqOjBdx7UXztsuTTd6KJSlaGuHYjzWarGH3vovYpiQikN+/HRg2BXwA7
cyoqYcFxOIid1LiXDpCipOdG+jSIDyrXywtgk+WFbVLEFss9iCkRnltEj3JLaBLF+WiwmoloeFQj
ZTLhp96FXuXmvVaULLasY19AVMlnLDThkf6FE3y0BIeOpqUH5+kYlfG4TidKkJbVRAYcc7Jt5E08
IdVEodRx2Cl4sYFLWHRBq5yXQulD9ZKbGg3qkZ6xlYQcFToKZwv669qkubxhs+fh+VhmJ5erQecI
jH4loidO9UqulFks5wni4I9TY003DU2bB+lStWvzSMtiaAcups7yFg+8R5lvsWs5g+SMZ/GsaXp4
nkb6ZWY+FQmR2HZ9hJ9PE3FZKjFskc2SWdk1OE8IoE5i0/UC8mfVPvsDybt0p+eG7jSmDHWJdQOn
Ue32724ZTruOH31VUmxaQeJzCJF5Jb/CjKLkqNs5P6QlL1kik/ga0t/LMNhctdnVrAOpQLwqQ8Y1
6MiJIuJ9rL9QlaRi1U8KrA3IEJ+6pbeTqxEyHSHPBB48VlVINatI/Rp6brjy8M9kJi31j19+vJiq
SNliNKNv3uyRPVWyqRzKuZtuwFOqbRGnya4itXljJVS4kWuzyDBrjK4xVSGxmO1kvpTOzIlsdBWk
2Ox7L+bK2cQtB9iPRrHbglABdXkelypATTVHMmJn+x2NBL7xeHDzFMCEJ57nJoohd1BYdzRUNr3t
8mFkwnjHLiRT/KPo/49Glf/GEPLfm2b+/zSqxE5o/nA++nlUmZTlOxG/r3+bVf71t/45q/QYSHrL
eRP77BL/+MOs0nc/8k2ZFiK/R0Xq8Fn/ws37/2CSx0kLdjW2A9vlfPCvVFSLCaePR2ahhONpgq/w
r2HtzV8HNea8TJMZ8/7z1z/ODpHbf9IkwxVgdogpahGGLRbKT4M9iw20QJ6pn0pdq+K6pxJxtDWV
VEjn2JjkJoNIX62UNcCTnZAc03ymlwlQJadmKuakXDE9aC95uYRPIDiQzKdpzoV4NIh/ydZja3yl
Zo4eiondPokc+2mgcLuk3drdzMgiwm1Spcj9K6zVl9HIbwaDM/lyp6UxVjrip0+wAeY9aXy3edNZ
XwmhDmk7MFOgO+6Y3cWQ0px9sLKwdy9aGHvU+7kz9lQHhbWgePHRlmY7QRmq9BXn++2saKnMWavW
VqNbZPFZ/TMOiJHGZ88U7zKzEvYv0pBcuc24t3d06wsnsEwy2xChhMmDESsAUzEVXtAk6eAcmDpT
W3F4vXNEbx5at4t35pRCfSXRCU7rMoWsE+xag2nuUjO5VyyNN07qhumeP2Jd0hELC4YuLPAdvgTy
j8lF2XSG9jplgJI9PS1GamlXC2Yawxtc4D6BU6x26zl2a3szEzR1NvTcvhx8e9oYXe8ah9736+rU
zX74OBeeeyddO7xvOmV6B4IsLW2dttLO2bpFWwdAz9IvA2sPwnLTDYh7d7kGcljVUICOjl/lp066
XMu+gJ/FDhMySFNqPFHPRl6gRTLeuIkzn+syEom+C0GL7jODLnTXINYyuxFh0ziXa9dTQwxJp063
ngrDvagK84ucLarxudXmez93c7HqIsJe9kLTvfwxabAWPDBuQRaw6QkXmrQNYB2/bXdmnyq9PVBi
lMAM0txOjNeoZYHkzkHNsxEqb4pWBCYF4xWszHEz6SHkOb80Dskww7wKnQ29VjK1smpMg8Smuyqq
uqAc8DsEQHRWVguNAD6UbTKEgBdFp5I5UKm599lEF9Y2D1HfXNoL028eifhOqitRzzXKbNBzE4Rw
Nyu3pZO1D4TH305IEVYNH7ON5gnO9KCeDX0ELesm4TYc1J0OmgsYMYpfunjpRV1o+kHaItt2YW0e
fURCq6w12k2rodUtxJSAe8yJevcq+qu5mg96zatpOrn5ACj1pew8phtG5K7g+moBsejDtirdrjsi
lEgPbTJ+baomPzbArU+14/breS4AWdAlgLQatEL2WzFLro/G6KTQyiCqNV8jbCqNAT/G7zabGsdc
BgZhJdF/Ex7ui4Z2M1oQGhm9ii7gUaEvZnC94/Ry1yUaeNUqMVaDaYeBaFLjhp8+PaW20ppVOHXy
ANq/f6eaUGsPxBspUfG4BxBJAqe04BzOCAHq+lCO9l1t5WfQ1BezERLG1+sLy/o+ceC66a1/dKPx
3PqUJ3NhruncbyI6zyDP4sAbxENb1ztPTZcpIyC6Cf20bWQOJjecEXeF4tEh220BfLVro8jfc8Fx
wCxHIMMABe8SDf1ubRiB31Ee0bRiEUy8SyFhW6YFDCG6P8YKTbS4BWhbboqpKQPXH0aeLYmckPvh
7My2aAONbPq91+Rvs4ssiWmJfwRMCeSiIVEAqEN6FftdytaPUIq3wriN4vp2AOCmeXypuSqvJk+k
r/mymmV96EpSXFvtJKUpzolZO8dKdnHADWu2EhXys1vHX6C+MwExp+9xVxj7yG2BsSR1DipwcYto
oX/sVWJtWpb12w604Yqesn/IUvccOs3tOHT6lmXCO1WpNroBsNnuiXWlX5uDGw4raXXpVWr2Q1B3
WbfTuVFbvar7Kzuy47M1Tf5lM+nnudE6aL0AHCMTwLzfk1lXbOF7gU9OpYvPvT23QBS5Qks7UU+3
tPstfrxKvMYioTUUszvUkDgyA3BD2t3npDhuzWIO78ZsvJRa3QQT1MQHV0sfbBpeq1wbXtvZ/+JE
zJyY9/Ic95K5e87Uyxy3lPWHykl3vpmGXMVaXJlGVO9Gr3krgc5t7GZu9whz7yW2dR7gjM5VEefD
ya5H/So2rHPvy4u8jR+dDGylSTNUR969YqXdOJr/IvyxDSxhB9mylkrNu/Faa9cm6XSeuHVgiQf8
aSyj3ksWRsaXHHTVurFcXjVNEBPpDpeuGjYwKY9AM7qtPdTmqWG0uaoHCdoaxUAcZCr3duTozYe4
6vadhB+YhNmOijgJIh+rZMLcis0sD+bQJ+JrpN0Ad7QXb/BPu+XgqnlXatbFbVwshza3qS+ZCmmB
GgfI2Kkdf8U/L4LR7C+mpGZPGPMHQwz7krmeP8xsrKnvb8ymu4Pjf0W4cPE2TCUMEfUldbN8M/B9
CAetsgAxbnIaFO0pgr62gj6xGXBcnK8mjtD028Jarvs5Nk52YkdbpVlq1faR9RxWvSR+wYAAqjUd
lDovY2UaCqu8ibSBRLmqoa3CKTiQ6EuIVIEyaxiG3Ja97C9M+h9BYpokZfc64xFLe4i1cdmeaapW
jr/SPPtq1LGRaKRNXuuRHKa1ULlg/KfmtD+XqeYd/Dabj9NgPYhJl18xQgFMDQtg9luo2xwjrdzA
GSdERYeKfdbcDJ3/VmjDjRG7ZPyJsTu3dnkzlpoW1BmcPwW6j7Tzp7axmi0kuerIKP7Ja9GaTwmE
b83oNgZfb23SN31heRX7kbS/13Q2ms2IJv4Aw8fcpNUQ7xyOXCsPDmpQZIIv2w7PfoThotQ97RK+
YPZIRO+4QjHufXcwC697W5orO7by18pz1Z07as4q671nK7NlgI7GfeRomKy10NED043Te5pI+moa
9UWhiwLWsggunsTyEnHD0hUjUA6wHk2B1OfHi5q22BTpN9lkX5WuuWffL4cnqx3ggPbxFYc1m+BG
tmw3lQZN0AQDZTDLRqyk3uQnAuoqDvW9oEYoo0vDzPddFmYBzWgOQL1fnT36d7SWvbi/RW/g7WfX
qZ+02d+DeZzuB1J9t9DEAW37zDYvUNt8qzPvjdU5J23a8deEEvQPSWqcnNLyd9InsdQetWRDgCsb
BAr8NVptugQklZSBVqXmVclxPICRUF+kRguitmvVRSFGfz9WxsQksX7LIzAkJAokzNnkYNyxQLbT
xuotmO5ON8b5TpRRuxWFyNi8Wq18rgmIOtF5s7c5teDjkkmq6Dbm3hLLqCzY7pbxtcxt5yucV+bp
84JFD2OSSY2cgqHnmpsgIDhvMuYj2fno9rNGQ4NMRsu8DjmoWLy3ZYMCjZ7tuqDyCGKkdVGMK8Cg
F3lq+tHdZsUQ3YG37RrjkkIrKGh3Nv58cMzxWxU6zq41gOAKH6ZyJ5E90NU4hCVc2Hmy/RUb5Y47
d7RTAUw5IdIur6qUrmb/MnSCLFfgOpCBQwsAK1GtTVizB2YVurqStkQou5X0jHxvdRBO4iYlx5Lo
lbCxrtI4tR4SAfItl453SuKiOqUdp+XM9e/UHG/zAagoUmyx042vfR5TNKW0bNIifDCipljltbkO
NWGt6QFisrQbcjnT8Ng4qty4NdaHkmevYBK9QrhsBJVWyiARw9ojcoMlhSYGEL+BgQFaiDmLX0Yf
FBJF/pZ8FQ2+tHwgELLaQOCRdJ2LE2wstcZqX6w5rhAB22kMniJXsi/m1aGqxNnHxL5j3vqWl/0D
GmHEXA7hFAVnFbOz6RSMJaNx2a2lUEBIpd1cag1xMc2smY9IX0CL5kXxMHVwVOFVst0pKIWpAWjY
qgCRgdGnCZRWgGBJcyG+etoiTvKDpAqTb1ljrAl5APKOUHIz5c5K6Tg2nckLH1wjvyA4V1w1gizv
vi6/UwDTBorbjZHOVRBrmcktHa4nhqk4JfrioREpfE+itrfktfsbgb2MwtsjoEdL80sEZotlLiu2
aHjrK8cLv+ptg/EPcNcuHrP/y96ZLLmNZGv6VfoFkOaOGVuAMxmMQaEYtIGFQhLmyTHj6e8HZVZV
SirLtLK2u+i22itIEQQd5/zjdN/MDo3TrS2DOXeYfCTVk6JOr+U091e0XUFREYW8tIpCcFPMVzpg
Txo5HMQBVAbik2HwHc8ZL67hfKnYOVBkvOru8hbV9t6RbX9h1Z25GNluzJdj6GbDdtG0fR5/09yG
wAm7FRfZpvWhydQdyWCIXmKOyLhxA+A3satrVtxBV8YefeNeryzpG2l6hsblIZqKk8jcj2AxuBWS
5W1y+vewjz5XVcb9Uxn3fXfjVOHHaliI25/K6JOmQQb1oIzAXUsQGc5l8dwXt6b22POqfcYD0kfi
hdAPEJG8TyEvplnfp+gYAq1NRdD1xKfTyxIJ2oqrkRFNu0N/MLh+VkwLj4U05OPyNGh8odXxDtNi
e1TcwZ9mFX81EJ6QajvOfmzorfJHE1URqG/xmlcpntkkkQW5EDqGtKkycoa8ipprtJzl/djpHWE6
U7O2imf7NNEiFdQ6RFhQZTR766NM0BEOdHpbdfNx7N38OMDbHZmss6NHCP3e9EpzV89LdB5Fb+8o
B3ucFQoTHE23ntund2WiyW9W0vbnJU7sE7IpddDzOTv1CHV2VKOoR7OkwtZV+ht7fHqTlSZLfiRu
6TIdQC+r6GJMdPH2CMVvcLiip1kwdhsVHGtKUPJuQJW56zwH6BvCMDTKcj+UhrmJJtRPxVoEm7Td
GiKLwK80CHs0yfSx69TY6nEe3trU1+OTmD+jXvNA9B2Qz5wrxmBL9wp2QJXOR4zS2PHH4SqLitGi
jR2ex94nVN301bmOsUmLePApliwZhdSyGTNevvXojOa3ExEOzO1aIDfSYRjxJgQVMu9djOruyOx4
dIoyDfK8GHarz2LLiU7QdWGV2xyCNcX/zELlPvSpZu5Zh0FdjCl9HTKP2OLQFNkNj2ueRCMbw3Vu
vTM2MNevMalvdJp3KBUoAm1gBamk3lDU3go4vDw5tBkp30qR3o/uQJy7rOlObWV8axYkhh6t4Ot+
oS/JVXK6bynmKe5SxddYZZBUXoY8OM/HQBs16dtV0m2yxtXOo5neJTqVJVlV3ES281S5Xrtnxm4w
TnL7t9O0K6XYk1A4kCFssc9gwV5VObyU2+t+knRfl6q+t6vuZq7pRFBzuFmgy0Ea1ph4owwKEHl/
7GI+Hpg/SH8g4olT2RLhAesToW9ZbTG4zKeRX2rQr0od0XeckZZUaAqHz4OTfkZ2QepIcwf7OR2T
dtY3rJFnjugnPEwlordpy7rFnSypauqGljZjmYjrInt9704jUMrCgxew/qhq+TCn2tFN++0y2FmA
IKf0WHaW8rkxNaCTcRzdnZ7LR87OB52iIz7R0G2z7yUL7hhEipWw0wReFkgeUIGNDJPxFCOAIEe7
/Fx2lXefRhpfpGvtG8DujT0Zy0dXmndEQSFPraUOjSd2hDs5vklaOf6rCv2FDQeIjN5JH4sw/urK
5tou+jlz7TdD6rQ5vXWy2Ped+02tXIJwE5rLCeCmPcTbNGkZyLRON0szfKs7ogtyLfsUN1q8bWiG
DtbS+EwnXz5fXPCSJfWiTVmCB8RyYXShfD6t0jsVc0AHba/sKaixhNzCgegnjbm+pniVRKtxYDEf
mlnxj3iS1zRs+56om23ZTqXaxJ0Dum+fa8SZMAcBxWwFw1iW9zuQnIgAtZ7g9UU6DU/ouekv+JLJ
kkVH6fkYxNQxyZvwzuVU6/yqlcqiYYh2EpcSq8XuHjU6q9td4bag/0rLRhUYMgZus9kTZo4PvU92
qenJBkKda2SFNbgDzKm49LihPrcZnV4dEn+vBbX438Hs/59C40kA+Ws0vgUjV8mPYPz3P/oXGE+7
tUcCDFE5Ot6gP1xDnvUbYjAcke6fK1/Fbzb7IJ4T5ELYhdY3/wODN+zfSOLRBZ5q7BMGMU7/CQZP
dOCP3hqsdmTSEB3HRE41PJ3nP6qBFHmWTd9EMVU+gimTknt76HxKGKjBq21zeBVR4Vw1y6oeEsIN
rytq7jduIeDOvD7dSmftUKOqZ94qfcpuY7dLM9/WShA5R+0nLzFOXdlLoMYE9bPlTi7F7kigeAhk
zPo0f8XnIR+ri4igC/xKzy8Ur2d3TmW4+0J48T50QoeKvpzZPSo0NF9IbvZLEqsj9IB907frUUtU
qxYY/Qx4XYzIZOZct5+TnrqLwCn0NJgccqcNpIJUXqzjA7LlByIIaHtPcFUf+7VtaqnewAdIac0M
6mnBWTumyDHajnACuyyc7NsxnNwIv4tHNMIqMjqudfeHTOna+1ip5ptTJ96tkZbusaKt5Gs06WGD
NKWWdwklDSuFqh7M1hxPaeYIKiuydMb2k+pfU1GxqlopyvAcBTOinci+RqKMzlRLaO+lTeypL6HY
r9rSlMc5aV4Gb2pQtOn2Povd4WNcd90Hz+sQJmAjUp8xIUQvHA2ZBxTM4EkFX9qDaXmL37vlkZXX
AUgXiSKYxcscxnep3pp5GvtAN8dn/LI8Wvoy/5xTwnjwlqTbSVJj3hfR55dEqFttiaxTprr6pMgn
P2NowcdrORQDYVbRN/RLsjKIudcVX2qUvbD+gqxxlXpeDb/3Tm+N/DxLGtNUVdh80MnjSSvD/iIT
S0NSK+L91IT5Y1Wa8XPWJTEpNGVNWO6Mv2aL+4kuKC20qC2J9TVsEzVkBnZt9je9SQYusgxhZNR2
DeEuXtCPUB8o2mBsy3iT04sZ+ZY3jd8SkELmx8koSZrJW1I90ri8S2xr8k12gkukqmWD0KenIsEt
bmqaeS46XNQcZMUIQAXAxsPKquroKXQW3fa9PjI/N9NoQovWFsN/zjpU1fj3cZNHzobJj2HMLeV1
KSzvPgpnCgxox0NHzYY/DxtbWbQNeMM7wqXsiNGIMo0U9H4ztD2GlTKezsTHU1uRel350avS8AV7
SqSdgOibdOuVjvwCINj2fozx4mGAUA+3w5zJ187LQya7sunvZV82n9Qs9ICWQfmWgfowt87dvFro
cveABI5MIOV65GTpc4vc15josO0QIPh9KI0nYxDxuRGx+Zmpn4AWaXLTBrRGEagYle6nFLvjDa03
szhOHhk9C3AlIB6s0yqdyYeckoy2wrZRFm9WFHsf4QA+a2KsN3atjBvZ2/NXq1ZwXa2UVbkN3bB8
SSPmDAoscIXxZZXqtXPY83wIrJoQ9KrDVDRAvnXEVV5Wh8GGAeBetjgzCVvm98yjmAAusmS2bl4v
AXOz7S/DmmJo1snGBArfLoTBnWi7c06WaJ1gMWLwTfp7033V9xxrYCL0KXhEsQ3Iix50dB77KhHZ
tNG8LjS3pqPEq07mBbQYJ+qgixoHR1kk6d7p6vwYzdhnQMXWfsfK6B6Um5hcWKdIn5G9N/hiJJA3
J1rYH8MIMTqSjLH+NDj0S0JJEa1An10UIpaa21uzVdp7ZTmg/rRDDXdzM3MbRB64TErQqoIMMQfi
96j6s8d5/Nrk8fg6m6W8MdokLLbdSDUfiqGZ0iEvNJrbePbCbIMyhDqieCS1SddGPZCi/hBlbb3B
7zOC+CoiIPKs2dilczIp89sMJKzce0jMN0OUhMc049ispNnsJ1E8RqXV73Fohv6qyAHAUAnRUlo2
l7AXg71txLR8WYyBWKlB4hmpjL4AuI4HHcWEm95O6IuG/kzMrk3Gl6nGOnlGgsmSMztmmYkXd84A
vEFrDNl1SKPnNr0Np5C2Iy+1b2U6hrtF5urBxuH2YEsnuuNYnPaonJfjEI1PDKvlQ4OU66GXbaj7
IknDpxHRFQp22D+fFjLGWlwMT25pr+sAMQQPblKXd6KfijsCJJodqnPkMElmXr0IVoVFGywUoo1j
m0deMBVzcu11rweVdJqUqbcorimFji+9nZFS1OZsYmvrLz91D+SJpCv70kj++/B0+g0VbyGr3NKF
H0xX2Ud6dEYqUUAO/HhgRDYWbb4ttainAlFrKup/5vDq4R/4APXkHCM++DsI/XKk5NDa41xCtxc2
y6eMwA4CDRta3yOZz8yMVAHBWZDn3uGPygCBhk2fyOVMngAdOAnxh8WY3jV5r3yr0Y3bsILB5ZDN
kI4s4Upf6LArVUT73WJiHnP76i5aHHy7XM9HVU3yghCK+gRTc/bIn7XbDCchW60+wrF7S/wl7NBg
JRMrmq+aqeZ9ELmdZuipez1T496bPe84yL59UmGFrFFaw4Hfkz3DDleUnNUOhEI7IgTyieAXG1j8
mJXW8Jr70RAFXGpqYKIjhADrRIJaq8nNW9bN8GZxvOnY8mDES4sTH53Pu6gS7122hk7ZD+U4L5gu
409iDDNsdlq9L41YQww0cNRw+8U8pM3csAIcb84uGdLsDkpk/ISuadxkREy96lVCXeBMj2AXr4cm
aTJ6sl8Ip162Sul69aGcvZdEp0xtO1CZVZ+btullIEpXj2EYRu810cLsg8Xk3tzZqqVmnN7zBp7E
tjPMIalsxIVc44TnmCdL0WBiQjK2Evdc+Upf5g+qiTbk8yJ4NGLb2dWe7QRxSYFxkEbj/SJ1yNBO
UY2E+EuLX6zasJI33eYnHuBWFtZWjVDc4PM4aRf7RsppGiA8oywR/YlbVlfQQ0NpayShhcsrs+/0
DH9bvqfDpD95iAMeZRPVp6ZJHpvSmbfI+Yuj07QEbvZDQRfy9GDnyysHIH2t8Vva2a9OP/afjapl
gjBx9vmt1b86Hm3ntuPmd1h/t9T9aBe+HMo5FfLpMuuab8ZiDaXf1c3a7gksn4BFJ/lBVXN3b1hj
Ngdg+uBTtYKdeHTtXm0Lsv7u44V5ByJqtArtf2c5+v9Q0ETK9l+uUFVJJtNPcqbvf/PHBkUW6m9i
daQQoyyE9CzURH8sUaxKxDIAWxk2aXF0VLAv/UvOJAR5CELHNWJhGvmTnMn8zbDxsmGHYP8hNUr+
J6sUVWg/rVKWTfz2Gv5nkMFN8utPmSI1EBOW4BnZIlAtQ4pWgOSNMdpqq7Gz+eCQp0KPZRah1uNJ
WN9gd9eCnFiOL20Ike47+BMQYIq4mbCfNsBFFQFi74vSkZGUiUvjdVHPlwqAOH9OFrO5VO0ivqRG
NGFi6qm/8QUB/KuzmhN1T11X9RGphYMkqPGG4QSno8YbVdvllsxuRBEzkCYyGhsjn/TMQPZh5wPa
XUSPQYoAAxc3Y1oudJfN6tPAJM8pHQNeDRP9wTOBV19pNgLH+J6Z47lhjL17LEHHTDtObgitGo99
3jsHTfXqOFRFCgqRlNP90Gh7Pe31TaV7uEomwn81OpSDIqLp058hOZ8ni+MArgoCdp4usScTdViZ
RilBKWXYbfoqT2FKHENZPGLL1dgBiNYGC8fjAjSOFx2D4NKzeumJdcKP1N7hZU3t8ygd650rgv68
9dJQPZLnuxw7ZdKgfnZUNGVb8o/82hzx2O2VW8dYYSd9vEHIiZEyX2FXlvNyB09eDKQjmHHcGQey
eimFxiSc1UPvnBdQdkirQDK96tMWw2Kf8ognQQg7OA2vaAYGuqTJorVpUGGldLNj5GqOU6O7tPDU
GLp8aFsqsWF4tOkLU32dfvMg+76R8aOPxlUviQSUHxyosx0HvlPhbWVVfqkxUTLuFhSh4TGl9RjW
mQulspDsorxPjwnwt0FZTHbPYK22ImF6pJltvG1JwWf4SVJuS/D/zVxnBH7pkki5NKswxoplhzMx
22cEN8iknh46uzdxrGi5vkk8FZdUf3bRyXUZywPT4GoHOl2lB1EKgMOclKcj0WFqx/navlV6nb/r
XSONnZch7eZpDwDXuaELS4XmHalN60k8bzDFphHlp5QZWh7Msv8Up+bQBUtlWndrmq/FElZHBFGa
4hylZrFDr6ftB4PWUIe3u8kpDNnLRU73JQ74le5hqjRl6ICUuWPvZ7rIzqvUArRUbyFMMrs8Drgk
rkkXpgxEXW5ebDddTkxhwJ344DdZz5OJTsedK9AO9Hl0tWOQiU1v2hfhOO1LPGXhJ2YCb1eh7Ger
NMxtRi3tqZdO/TFtlyv+but+vbNvQ9mKDYgA2rBG3iwYaH0e2h2139TMMWiyQ5tGLb5V5DTfVlYW
vUR1spxVYxJpOmT5oc3BJefEjvZpOmT7MGkJdW3q9os+EuBa28r7EJkaYWuGq18w9z0turgtjRTl
HZz6JVsG68J8yNadtuOz1SDC91MaJVFYGPorIQQoivp5qSJC/oXxYONf2sqyNb5pjgsD2nE1dtlC
s3Hf5e823hSkieS8bbR+bjw/G2zzQ22MUwx5P1TvpjtHj/CzlPxVyPU/QzjiO0BRx2vU2jF3cz0w
aK328VTkx1GgRcgmVHFumqYESKTTzigj9zBZRNeOuMxcn1SPdNdZEQXWTt8lZ+nF/SOifMBfrs9j
S2QMtzU8vT4TXwFUZGWhd9CQLtNvjvT75CoNWw7OPPcLxanxnZe7yWEIq/ILAJe3yQWjj18XBPBs
58rEGi4ktrb0oSuUe0SgOm0y7u4PEs9u4ctx1hF3GGEwdsDdApxinixEcI7TJNc0ZyipemF8ojyX
NLu4R/M6SjPdTIThv1ru6G0MWS8PFehZwDo5PsN74qA10upGz2uQjsGZ3rE9I8XRje5bBJcWZASp
0MYbt/vJ1I0XHc3Z7SKBowZ8cHczfX07mSN71eFOziTSig+OVEsWtA0VG7uqaqMtHX/izSV7bmNS
LvSAZaLqUN3EqFTTXvMpgI2+QaiIQzmUzqvBRqBRr6JYdDlygribB9vHAzFuyoqT3x2BPRx3sG/0
ZokCfpHGzoyk/jFqvPrsjlZ8qjxVM7zBqXSNYBGcvXj+Srls94HE4CYNGj0k0kTMOVuOXKs6p8b2
JabT46LmuQ9MvflKiI2xlVPlscXq1Q3KrTTAyqQuS1mN9zldzgSVeTcNar/ER+EWh7gUtOwmFrLZ
QC2ln/J2wMZBbOSNU7soIEfZoncgkeXBxPV+GNxuOlZTmJjgluZahpuIWzXU2XPhVc1z5JbqDsYt
xHsRJud+oh4yHt3lo1S0QBN+n+7plZ+3IeFF2IHKNt6YfNoqYK0T3bHMFxqiI6f/aBI4NfvUw5cb
LYGRsy0Ty42IxV3TOjBJDvjGqaQFsIPEG+ezBXaYBYnC6uASa8x17MYXc4I6swa0fWjZELoiT1tO
MpH2u87ra0EVlsld1LEP2anwnufFQlBmLjzoXdKjVsdam+zsJLMv+ELrR4JMUKRqloINikKACsqW
p0vf0EHa1lgYf4+T+q/a/++CyXTX/svh+Pr1s3prsx+n49//6I/pGB7BkISHo/VnDmXQ5fX+MR2v
g7PFzEwXw++q/X8OxwZkAi5v14aDcFyaQ/7JM5jiPxmG0ZH+NAy7psWsaVLaxVBu8R/7kVfIjV4D
gqDJ3CgWb4jB1NluuYsMUrrm8jI4iTnXBSpowAsOQHAMEg7GR2sFN9oV5sgLF8Sj5L9/o1YYRF8B
kek7NtKtMIn+HTHRDYWYcEn6F3MFVNR3bGVYYRavc5OrvkIv2XcUpl4BmZrE1gAlpXHtVriGXs9m
Jwa3AA8S5V23wjred4QnWcEelOPjyfyOAE0rGCRIP3misUPTYUAq7yGnsuJB6d2TvQJJOHWBlFZw
ycbmuXri1MMUGeHOWEGoJcQQrI1Gd8pqpsKJWBOsBnLa0jeMYDrJmvyxR4j55jgF9YRtRSWvudjT
XcNT/I4Kz/i5IY1nDjhQ6o0RDfrOix2mP6uJH6zJplFXmJRta6KcLioaeco37ccC8J7cDEmHK4kg
hh4Io14ey67PAiGnzxm14ygFh4xDQBuSS5OUkDe0prefknJhBGj4Dj/mWVpc3XGId1oXLydVYF3x
Y2b+TT64TpCWeM78NNSSO91r04OWR7cICdIdzgl87bEFLUvEwEGMFeNEXPYX/IoJatXCxsBajPMH
TsZ+lwES05WX6bcuCqjDrDflDWXD44UDcT7ggjbeUtOoTuj5ug8E1+YTx6CWbUu9RjSqYmwFBKz0
NwsAyK6RjrYpw7y81zphfOhms3vF7JJ/m/VWPOpDn2xsFqDborW0q0GSTQTG9MK1AqptptLjyHWL
F0Mlw07SHL8pOau3Y5kte4ZCDY+CmkDY2/ZWdnV1SaduCjzMzY2fcuNEvqd53jv6dniFRkkwC20x
yjwgoDnbmkwX92U7CFgyr+m2MyVKfiEqVBSEsKH8Mt8GfXDP5eq5w6dTX00lo6AvBTQ6hixSxiMi
6KTmTduB4fdSk71PcUDtHniE5l/TMkrvBP2c3FPRcptZaV37qRVq78iA3MIPo1ZikR1tNMdwkv25
TGyH8yuOTwl7pU/2RrpJtdx6QYEjnhXBdhfby8Q2Ntv+JnFqeJGqboZ73JfLKw5pwne1vJ7OeNKi
R/xy1q3bmADmdbQfBgcmRbQdKDm7YWYZ3YzLhZxf7snSgTRpeqyeHUYGuyUWE9Su1GDkXJuHdJqG
R9L21dGaeTj7iN3RAjEBsOXaKiyeOEZq5pocc3XUiC2wv7VNtFrc0BtajqtzHTwJ0H+r8MvcFlER
3arY1AmEsY1POfxK5vPbnp7bMHYif3L7+QMQmhEFdZnTXZXK+MB8WZz6BeSLgGJnDIOBvLNhR3iZ
uE1DA/W9ZpVZcdVQQT05smxquPsqxJnfNCEnSUIt/FJUX3Ip8Iz3djHdGItD03ySWTR4p5QMPkVD
23rbVFpUOuYaTY5GIlMg2bRs9N0EwoYq262nez0X8lm1YdkHyDFU3exyu4KzvaERzJ0Svrio6Cd9
x2QSFR7ZM7MNVTmJvhUfyBLUZ/tj5BR190BJeD9gYCj4tZ+WWsf1EnQunoF6Yw56Nn5Q6RS57wQn
hOxzsZOL0fpYDOlINKxbI+jb0ZfWpV9InatltsdmoBQPLlI3/zsH/N0csEbf/hVIdv06/p/DW1G3
pM99/UFs8Ptf/jEMON/1A5yJpviz1sDRf7MsRyf8w4Xsd7+Hl/4DJmN8WMvjKE1exwhrBbf+UByY
+m+2Z/HPsRJyLyFH+E8mg58TQ7FJ8UJsgCSQkHf9c4gLuqIpggFZDtmKExkLG5xuR09/uij/xlqI
nKL+c1LM9zfxmKksi8/5S21FVw1a7XlkIfSZ3lAa3y6b2BmcoKY9dfvXb8VY9ctbmVwWh5pYh/TX
dQ76U6xPVXAipZGxULWTdH6SJwAJOqo1ue6BeZR0B6qvNcKGLJOsgLn6m7f/5XKipcJSD1ex9gth
5Pzx7XF4uNZo680Bi+6jXjjPbtJu/voTri/xw8Vc38ICdPWY5NxfytGU0uZehLI5WHJ8nCzjCVCG
8i7qzIDXGu7Sf+bt/ptvjk7EX98OeYvLBGuiRPLEirL+6YIaUUO0FVDAwRwJPIqyQtZEJ2jFKbM4
jHN8U2Y4NlDIUdMJdmLUon4Db4TuI1OF2jA5sefpEQ85iNvsiKDcI/+kGjy0fMhbCKoH9St9vZH1
unx7vmKoPCJ0ND7r6bjnPO6+laaLXkB1Qn9CmlgH2uz1xQYOw7hiU2U9jzNj04t5epoBEC/gLmPk
G0xZLHeNVzzaFinSRHdU0ObKuA8jssSsjvAA2wITHkzE4H3URdeeKD6f4zpED9DTWgI7vRv6ZTny
QLlBOTnsjKL4Zjr5Q5WY7+CN9x1aCRBHtzjVYvoUDQhYPPI3SOThNUlLWzZZvTT7rLGSQJVyY7Xp
+BUQqjk6RDfRXaQB1AH6mToxPkxk9nXCKhF4mh2e9Mh4csgJPaVx0gVsnatXZ/jKuuw9TmWbbGaZ
ptfFa6LHzsa02LuMkd4QbZwKPprkzoEcjTzcpmKKbwAngz5Gwhi62DStSNjZFkSgm9dHU+QdeeTg
eEsqx3tsnMHdxKwnge4mzqUWaYoluJbgmuWklP3RLB3tOc4GdUvcBK/jTpP+SF8fAKpK+oMwiPFI
lOoKvlXkRGHRqJuKWD5iXsgIhTTjFikaWMuKZIF0LCVqiF7fDUkunsyKYLV5ALjV4kTvX/tE4FcM
xCwvGs3Kj0kMrlImlfRDuzA3cWPj7xkT6R0XTYUXgnfUfb2AARSqvYS4aV8pZe0eTcwQBzSH8kZO
hk2pOfcCbFmy67ty2peF8RqDfIG+JwjWU8eYDmabePcClc6egCZ1s0Raddfn80ZH9HETTcxcKDVy
sVMjIWeVbTFnJnbNdD9ZhMN4Zn8mdI68jiW27xJkOGFI4hiCDdqePBl9ItInhp21nukEO5lF2KC+
HO/Js6OMr2VvGFJtb+K0OHcta1oSD6BMPXygFo5yrxvwpIgA8sOMiv1o1W1znkksJ8cqsqrbYua5
wR0NB+NriKDvjbCZ31oNTVPOj+YyRKl27iJb3xuThwg0Z2xCe0xsXxY2zqYRDe8WZQaiTE/TDGwt
E27UOp5Pk+aGr27WUeHjRrRNhOF4nkABIQl7MAxPi/eM0qTFZTB1uilYmsKezcAimsWw8/G06LG8
rGznLkxtj6yFKmVvIJvGduI3ZF7PnkS6FnWdeKBrTxz0wSDbKLzQox59yCoBE+9wpdHUnzoTMdkQ
ZoooFpyDITkgqKjlmuWW3mhtgzgetdKmbJYvCTmSLuqbbPbdMBqOIcw8Wf3iHi/BroMdP1DynfoV
0pv9QnZCQJtH81FJzYG5pldpUzeq2qFeM97agRyNKq7tbTvtmjoyHi2r9oJSZqo8ls7Q3vVabcDP
CveYFKOB9yRm1Vjn7ThGRIwSt16uYZ51Onr7ev5YSTe/cCAtRzl5o8/8/qoqpD7kX2v+CMgU5HWI
9kvEF7CtfcwDAPEe+L0frVE4eSHLa1u4x3zQP2ZFjFMklGiKXHUylQsgCAGzCTPNvYnCjK4kL0Ve
0G6dXjffekG4VNobw23Nuu75Vs5vjyPBvk1m1gzPJrfHLnR1gKrNNlR3jS8VmzJYuOKdhZfOc5Db
/IDwI0wrGaLlz3JsBDjVYt4bS2pvjBzqTeZF2voUFhuIr+Jua5fcX3Kypy9FMSM4oCaVy1wGmXLS
JyumZ2r2EvwqjcrXDAICWVMkk9vcbfJ9vzjmhYSrsUFZsAysjK52wPZho5d23h1poPAYPL73JrRS
xNSuQyfdJPclDhwkkaS3OsOcHKiUQnpuezGN4lV1rqbeOljIlG7thN7RWIsi4k63RURWcj7HXP4h
nj5KTq6NTtATm/ecPxpEeQaWkHXua12mfzAbe2tTYvnczZn5aRrs+GqTSPrclsamQpqe+Gmt1LWX
dYenis6zDp3UASWlIhKFm4yH57cya3WYAkWGWhS2R56P43FIDc6MZqoc+4zQGpZwo+dt//tc8d8h
/2+HfGkz1PxzKvol2mMd8l8rlf0433//o3/M9/I3noY6MYymJEnyu3T4D7DPoWsA3TDZExSprIQ3
A+u/ZnzBpErlNcFEK+bHrPqPGV/83yR7/DJ+WxSIORj4mVeYwn9ueZEDLiAhouo4uGTtBVkZWbcG
qq3r90abP12afzMw/jKd8l6smHQxgYzQefmTfnloBYJYV5ZHxxgRVA6zvHLAeE8zV+BCmLT3NwP3
T3pp07VYqhAYIF40SS1xf4osUWs8Re0K3q+QGWyYIBbdJyJEXrvJNI5lF9rG1phc+Yj7Tn/86w/7
y2xswaej/keJhq5F/lwk0miinaqWc39ROEhpfmltbGYDCW1ywcIdLt5TqIu/+8j/5hITWUr5gW2s
99rP1VpdCxc7ug5peoWc7jIO1C8DckaCFhI13UVi/o/fkEUUkTs3kc3OgTTjxxUgFdoELKE8jsWw
OjsuEYSUjKOBcA3tkxEO9utfX9Zfy4Ad6/tuw/rLxUW78eMbzq0USxROw6GvJnrQejtsdYxccFKr
PZ0qgxkJ3NXNqW53kNE+NINVPpV17YwEdWRLCX/TOg9Em+i09gxWTwRBHbcXnq/TC7kEf3MXWM4v
9wEZspTX0vvGt8mP/af/b1kQ9J0WXX+wHEJtifoiyeLcRjlodlSRI4p9TI4nWcVzjlSqs8hoLaP5
gTxpXGwitu1T0rrGsZhr6y0yWmX7xINxL6F9rM7F4srrhLs1Pg2CuOotBhJ5LTAek02cWYvc9HqL
PU1TCS6YWV/cHZigvGrK0dS2d0R1rrV5esCgNt2FCY9Gf1FDZX12B4NEDVst04BhvtHTszKs6c7m
lLA3FHtl3iEVg/ZMvoUXPjRKV9xyYdoYpe+0s8bmRoC7lF+5SycscxJCd7rpKB4w76dyHi+liPME
2iyldwzZq+5/PwgULBnw3tBOd9rYTXde1iiXpPuGwP1Ur18XJYwjLeMd6+EwrMGNxnAnsHsUgUdG
Hk5Cka74nLLeXCWmB9JKgL+LIaxfDZDLB63R5KPVkd6cLIn1ZhELylw2e9MrXjDsRsiOEGa0oTU9
9KbikwJCsHdSdMQ8XybhE47QTG3+h70z23IaSdv1rfw3oF4KhaY49WxnpkmMMQknWgnZaJ7H0NX/
j5LuvYukNuw+716rKIp2YlsKRXzD+z1vT0P0Oeu5jlBLuW6NLa694qbNfq1uYz07zy61kwv8W7Wt
5ejInWZ8zV+ryYC/1Q7BdPmxViPKEVSJiVgo16ZT+5IlJcms7fBlQbpi/teOQzavDUxYo5Pygjg/
prVR593KJQbst51tRZ+iYVQ3v2I/3dDc96Ztrm3WCbI++7l8BcqFFQ8/KpN7pRt1qwi5CL6LmJUx
pYxY2aQsTD5pbr+syumxR1M0bgaoejHDmtgdTFOC50lYpvOS8zbcJAXB4tijjqro6i/fdbQVhd+w
RPqzXH976pBWwiDbRqnnbYhX6ebUhTLPr6/pArTtuTYT9o05Ohh81/eR1w2bMVRq19ctCxiFjr9x
u3SsMApMguBOkD5UzGuOPZOAk6/AOtAXl8hQpNkz3Uzz/tyR8zGa5+epNX1APWXSEw3oCA+7DCXI
AnBYtCrM2ZvHUXTeMJHSG0V0altgM3uNKw8s0dDQYL+rwslWUUkIvyqivgvurVnpz1SwxpdBGzW0
Q4Qh8eOoDWv81HL5yW+KYti3VlSMq9lkKNfwB/q4ZhrTlx0crnN7rWQQbadl3iIoAPnC7l/XESIy
KiiMufqJPENaJXcZxgMZ6kQqVk5XN++Zo66olrgw5M62k7rrltr5E1Yp9Ybky13BLhBMhEfdZYxq
ksQuGJwvnZ2iFYtkOwK2VPF0N0CIPNh+GVLUMBFhrcxyPvtNH77ULdumm8feqQAPf8aHUwWrfrY1
BgNjzg2fjLZEThMuDMy5e1Ek2+OmNfow3rC41cmma1ZslD20CNw8L7jJou2KjTDsjww5GnS/6+dC
eNBeyPbtQ42+d+CFAHdXjTmwpHQKGisS/MeKfXm6cMyxlq2giOKDa+C8gZQ13uu2qz47GMDfFgpG
ghDPz5c2+jBd5ikKbgxii3Nli+qzZnIuA7wyPk8lNf8Ey467HPDlNTHMBNu8mQdL0V88BmYb72NP
yqNfKRMEJKTzDcdoSW0o384xE7UtXyPcCZn7zsnJZtrxc1uJL3ljGJgORnbvH2XezHJci4rcTzYC
Ya1rSfmVMUzHxYw5PWWqCu6xYwkfQd1GCMjU1Yui+pZ1zbPOp2X3j8WNXKvfJD3XiXSMfd6pRHxC
HW596Y2APJqhAPOhUqP3gQw+9TbxMB4dOrjDRo41iKFIeHd4YTf+ThVW8W7qLbivs23d8sivNuXU
0pkZcoQfqMdrlP0ZFkUUo4LiTOHG/poJyesrTqzmoxNByf+q/DFuVrQ2g3I3g47KGDVPe3udtqlx
T9Oy59LlzCzOSHqetOczg2IX/jum202wYXCJPdi4KXLkoP3MRDWxSAVM+F6OYGJSMXBba6WabYw0
nc3CzsKG1nCrEeok/tmYtLo1OYXDjZG57QvIK3XvBIgckDTPLJq6Z6W0oQlwf8JLBg4XkMxNGJXi
LC3FXlq7Fnt6ghD9Nlh8GrcD19uO3BrmoRX7YN4nfCaPyhegSJs/iFIUcKtJhgpiQxXnm9BK2e+b
oTnoaGAfHJwQoBi9ff+eKo+xTvySd044TBgQ8/zpsZK8veuMpKSe5hwvG95YBrP9PGvcAqHTsk16
ZPzN1jPCZekDoY3oaRd+seqr0b4f+94kH3YwHmg6o30pZMrJISSNdU7W2sGAh/OxjR326dyJs2aj
wX0yK9U5HhGDhjG4//GxROE02b6OEiKJwDA4vjwk/3d11jQHKmvTYweZ/pojZNqKOSv0yWJMrWhR
kEEMexDQj+TabFT5eYSMBkbTGfjUcV7xXcdh5i2LhuLpxa6rrOW0cKm8UEyPwjrFosE3B89bh5Pt
nvq0RcEW147+EBil89mNBBurbpjQGqtmivFa6hOIRzgrXUdvpvjH7Lp7b8/Sb9kXPfEhKw3zVPWR
8b1rarWP+lFNKz4zUU5seOpmTYwt4DzScJLXqhNX2dQcT2GzeE40np2CTpji5YrWJXc8c+hlQ/z2
oeBRD+wKLGi4o/hEcJv6nBWXtdxGQ9RkDZ01m41JhbYCf5H52A/chKFReHCdCC0/uDI2+g/MHqLt
W8djFEb+hYKJcjmq0BBIQFthreOdTiEgiI+JT7Qc7qexc1Y0cqYLtFE6oqYNqAaEYLyB1YpcztXW
HhcZYhDPisxTajfRWQLPXsdGpLf8Q2EQ0fQpS+aKImpUX0qfnSUdIuNpMlR8MjqKvUMbcfRgIYqr
jisYyIOdgcnha83E3RT4DK9MT93Zug3WdS7fhz5bumQEeSfMUGyaWeSrhu7msYREi9ozExdo7gE1
UjaJVTI08UqkRCSdm6ffjdhGBTmUAYODJfMbXT2UG57AETpK8b1g7hLy3Ds12eORdU1g0Ncm5kqV
+c7JGV8Z6Jy74LZBRzv1ltg4+DC5PbMuHKKbpI6g8uGlYJud/TBZffGeu825XEzZiZMvpyiaomOD
RrP2c3cbquyhxx58JblU70xdhR8rw+0poVnyXA45rVtQ6wSQU73PVEadcXiUubgQ+WGxgezuO01l
5yTlwDAl3AaVMAVSeGAl/YORzP9EKs4NAXcfAnJy5BhtcizPsSrXxkAfghO4xeZjWHaQaKm/cl6x
G3ZJedfXlnF0pa4xB0ozFmkesdvEbsOKnIeFJhAgQGgfdTomMdoTau6/T6OWrOPnRhGFCGaIKSwI
ShBv0/55sBLFiVcdKnrZBP2oxC3wOqzE37/PL9kPTopCgNdySPttErefszUVRF2flF11yJgxYRjR
g/pct42Bcc0klhH4JXV53Q5//76/pP68LyoqJgXITDEGfpN1kZJnKDCn6jAlmfvcGRAm4RfjBzji
MNFsy7zQF9eN2IsRGxLl/v7df2k08u4KM0rmH1w+xCLV+mtfjJE2qifCLQ+gtkhAZr+xrihlQBB5
Lbs90hV+NauGtGSJvC2b4aHV60f4b8XuTxU7j+GQv9ytXyp2l6h8+ef/HNtfvEN//OD/rdoJC8ot
xrYKg+2fvEMp6JGSmky4vyEBWMy8CCo92LH8u5v/75qd+IdAZLcMwtCg/U968kyf/froks+g1rPp
JZvybYmnZmNucrA/KKIRGic6KrFxILLZElDm29hynsZ8GB7Q3VFT7qunLHSMozl6Z+brMyBvc7Rg
pO38vRry4jHrzRunGbi6KoOzWtqjv5l7ANmNALFua8PbJQyar2DSn6tsgBA1iceEk/ZZyfzBHbMH
aYz7oMMWqWsc5tdHonEmQLGua+LvvdnH55zruK69itCmKGsAQ6A8JsAaq9ic70plPrqilRjjjc80
EKaVkzZbbWt0Yl38vc2SdJPLUC8W42dab/sRWdOaoeXvKi0eRjFcgglqux3DHrXSB3Tvj3ai78yQ
VzWJsZqi+FlXXbkp6/mb0xGFD+IbxfKnWre7MsNdr4GUhg06BniN71IkJGcv20XOCNqQ6d6ndMie
PXMWOzMcL2aTPixXoMspIlCd/55UhYEVUpfsZAZjSOa09foQF4phHK6hHC9+MblrWvXhscnUN4YR
1V5E9iEMGWmhaXSc8WsGcdNyYUwTtE98sqLeglNJ1hfpy1jZT5FMT+GUPTd18lzOzpnQmkDHtdut
zRca7fg75LpHO+NeadkBqauAEtjpabZ7Wr1Qz8Aak+qDocL9MGo4XByGH9nAoi1OgSC7jAH4bwWY
5ZWAz5783AvCYVPPIB4XwvvyXpXNC4x6fhxb87GzUG1F853wMXAyBvOu8hgYH9Lou8x4mSPihxQv
OIubc0B+Cc4HJ75l/P6GuJLGVOdm9LYBCwNXpgQU+8kmUvZ83zjJqdTzrbHrYBU50zU3nc2ki3Fd
MLC5Ccr4GVK72sIjRSM33w1WGIMua+JzWntPOFl89Wv5TtHzxStR7DT4iNnpm0M9DVfC5kMcA0jr
GnkIc+7Rwgxepx3tsr6f73CYjLYjqjb0gUJSbWElTHPXrWorl6uqNW9FKL4pOcLihdDKNp6dhDdc
66a/2lP2PTcTJJ9UkjZ9Pl1lICI6xl21y6wS2b1rRGtBHWz9et1F4Z6Vsp/Kukh2DL6dK8f2dt3y
c8tgajQx6z5K9yn2Gn0A7jSD7ZvOlWVUX1BvqjUCAb1pjGB4L12WXTaFwVrX0EI1U9qHGvLnqS6d
4dgi3DxOg0EjjQIjXKsqZ/S40jvqb8Mpp1KwtoxMfutE+0UPjXsv/LRaBAJlXOMzTtKRbFSOKyNG
IeNz4JU0GJG0ZWQXdl3c0iK45RMx1Wa2gecSI1GDi4Izk97Y7eCcQAaOR7mrGc2Pme/XDVyfKSKo
5OCGmjU1DCCVXbJyvfqcGdFjUSKkRzd/Kw0a+9B6HMSCzjM1Q7CqBSXbAtr3NnNr9JCQm6pZubs8
zqHJ6jJ4FB3zZWHB8p8T61uJrmfV1jnIicGEImqJnfRK7hsD9FQ2WIZ1IMzNxPFLROn1+wnDNKoQ
3pNnuMx/1+MxGJrvxtjc2W56+suh8//TC1lGI2m44FLsEom9DRHiBPx3MoIytAewe7KvO7rm0zl2
6oc5EO6PaOD/yW//pcvDuykONOxETFsAkv85ICGD6AsXd5oDTNByQz/6ZGUyYsKIDf333+vXwAvJ
GBIr3sy0EJS/eafRw88zwSr9gG/Js1pEDst2nDBlswZ02pZHfmfufv+ev4ZbvKdPEw27LrX8++dv
F8pCRT5qSzynnWjrtMOVOkPGZAnUUwMb4eX7ZhkjWC0b4O/fWr7B4tsEepIiNq0e8jSK/G96WgRy
45xovzi0iIc2SZn7jxrfmGW7uINNlWJsN30bWziM6chYZzIAk28Y6UMFrb9FKOrCYr7rQwL8WToH
pXLKCYw2W/4IEpLt23cZM2ViHtxd8lC4zS53hsuUhzfTicA+TPYZZJ6xXkyM94B/qs8hPZo1AaX+
Q8bwN0sI4INpEc0KPMStNzfWymJMBC27OEQWHNKStEnNj/nc1H+4osto8JvURPFGyNc8x0cz/bZL
qEbhT/yfrFWV2Udobo9axPbWzNiEC1clm9ZPH7pQ4KM56EevM/P3eAUxfDWH3+uBfXkJVZKUAEJY
0x1OIgGeLv3VUO5ZNsMe/g6Ds5R18Fhn9KaerOkpdCy9z0ML06RYMxdkNu2lSKfbRO6LsiO2Tx3O
s9vR7co7yubfgxgcdJFmr+Chcg8F8HtQzjeflHnuWg7vSh4i7RyiqICjDGOasvp0l3oYE1n9/Ojp
Wq4si7+bsviXxmG23RPEWL9fmsuq/znF4zrSafWWhqvlvO1+4nICM8mQxWEexWs4MbGzge51V4w2
HH7/Xr+mk1hNmJxTZF0eXZM36VZj6RgUvy4OTjoATYpPefmnDfP1SXrzfQBp0UBbfv218Ue5Oe0w
Gy4OpRqqXRvDOLSD+duy02Nnp/cdFuCpZR+UYZ3HQOExUGQnYwo+tUnyFRYrMsJ8AOOaJfKAQppD
VrE7VTqHihB+n92Rsa0gTg+ZdGeKeXKkQj6391nsbge/+uh3/LHb4tpr6xhpi0PcQuaL9k7V1c5q
LJirqrb2/VR1K9OKvzsFS7CO04dhShFEhnrtuwkBqhiJfhFKFtS114PZXcrCira2nO/+cE/+5onl
XijUu+zD6IStn7fFZdhiwqu+OIiMRGGI8ngdM02ymOrxnSOuQEy4tcm0f84dylZB2zAvK/J3XcJa
DtJiSx2k343BPFLbEeWmj8ynMankxje9eRkUPeOk4UI/dMDOW8mGQqOxrvC22XiJvjH3/G2GBImp
xYdJEh2ClELniL05tks3TSAGNTCq9jIDE1KNl9Bx+1XSsD7tio2vdQfkkgaTlvigqr3lzDdVNcMf
jCr/5iHhzFj+JyTd2QXe9tdMfQxrCqnjgE2wX2wIcaaVN/JxbPpJQRX+4Y6g8/31mfQ5hdnW6An7
vzyTtS21ZBwX4qfVFkiMWqikQXIKOKmU4P7MJUty1iRIzJV0qyQhAgyzBzclAIRm6q7KAoVrnA/1
VrlMG1A071aF9oEEintj8N9lCp5NpJbGXlHKjayw5U3my5Tpu9xbDmOWWSjT52BcolRoQclsPtQ9
Cr+ptNaEq9sB31cMJJzza3o525PcxA4vVEtDw+j4iWocdlXQd0AZu+g4Ue9+TYIC3AA3Y5cy+NiP
17gjkfTTsEdRRqrnzCN+IswQa5vJXTlcrVQ81kZMcY1oTeAlERep3iy/MbADxtl+WZBVz0yP3bTb
5TFqJ+dceuPVDZcEwkkNnid6l1lNtGQGyQNqAFx5K17dGM5TnQAjR+FR3ytn+oYEYzP2XOAkix9i
pi9oxRKK25n9lETDZUTdsJalA2ouP6GuPM15XQNh5AHuuuxEUrzPA06WOBxYmDwd7tg9ZML5EjEE
c0qFc8YCayOtRq+XxGha+lQjqsA7Ju/OWWc/WdTI/3Aeu3/zeBProPamysWKeksDzOiP1Jbt5IfW
098YUrq0JufeQJoFvDvZLPHXa6pddkoAryXSe33mi6jb6bEdV8z2fSuo9wK7KQCR4YruD430aCHg
K8BgQrFVU68PmWgNErQ0x8fGjrfI8cJvtZGph6pBHjrTfdt2My2Vgr18PXugDgz2mKTTt0ESbpmN
rNauGffrKWT2C3+/cx+SGHIeRrLkhoSE2V7CAPjADsqAHowtUlLVZw9D319sh5JpmbnTNsYjbFOP
8x29qysWOCgnBDbnTqm/ue2Mw1rVXTyyg0Mau+eBQ4Qks79KdA1LNN95/z5f/1th+1OFTYKz/MtR
9EuF7Uw7K/qf9XNTZvEbSMyPH/13jc35B4eSS8zsLpMusDb/zxisD+6F4htT1LhIQWdZUJj/UsYB
1STKQOPE7iktfoyf+leVTcp/8FJBriPVj2Lbf1JpYyLkzW6tBNP3TMU6VAAFlbYlUv3LeIO3cAxg
KyWYDC4FWqGwQ93MLSt2Yw0NM33dUJkllkteBNQe6C4+bxYgKkTG0BjX1ghIdifnKU+3pVOGNeOW
pcDooWKbMVcmbfmXPKYVyuytfaygXZyRwdrHzu4pGmsL6TjwenkcYkGJfkwyquZpxjpmSpfOI0zL
z8Wi7qjMmZI2Li+LFqMQ2JJG6Hd/KIHIJ4p1WYSuy/lh+dXewkKzwaHRWH5EBnQzU+YgH62ahnrP
lBwyocqkUt+1/nQJYfTf8lhMP4xhgxRbwyWU9Zp3oVWw05dOU/onl1LJS+ubAlOVRcAjImoooliC
8soGiqJxKOjxm1k6DZVapCmWFTYHU0hxJV2lmWkR5Zel0R/kEMmP88iZUkh6pK00ad6CzxXn0GLX
AZoSBrfEXWpmIKkqCBI0yYFmwCh5SRqqO6vCLq1rDCHgM8J2c+njNrzstduQo+V41uHSFOxDPoAj
Rj7tiGXCoylDuAJBhJKoly6zna6a+NZ2ynv6qaw+ox7hu6vXjmw/mvLs2lD7i8ijI5fSw/SHQKww
R8UBIoiHoywVXKulMU47arme1HCWXvOUoypiXfMnP25oZoa0ZOHw0b/slzv82pPllrbtE5UdeDpj
FSDsmVKmXjZmC6/7PRoyvkIJEJqqLb0+7Dta8tu1k/VcF/CTi109Lqh0EDUgEbAhHqqNuiN1PFSL
DPxT47a23GX5bICpH+fvUQDqaGUOBWLMbLx0c+vsND649hoTMzzBrDZ57w02ZEbsDYjxRG5dC1qA
n1/VFqWTs9BTXBuCHU02/qY5sPiVVgufLVoWEZO902OEkJl5n25gNVhNy51VsvPk9lWEgXy2tx8y
z6MFBmySxWdYdJcDjgUmNceqe/GwxAm3ZleJczTWPIQQ4LjBJRJPQGIqpDWeEonoUwE7HCmrgne+
RczGehM8lvcl9DT7gH2aPBr4sUpwGZLPHc893eAcZix6osXuFrkLKyYQ2I5O9CnDbTEb3LthWSdo
xdCiLW1zX3ao8pweFZpo+cu62ozRBIB/gnOITGUYFCVTZCjgz4Pb6xJ+7VLrtEVSvjzsC8bic+Ai
XBmBJ/Xr0Qr14xTyKAA2I9HEKxqPDkSQtx9Khg6/e7muMn+RoC3SvR89tddHokeosIfiysV77TLW
JhtHLOL68+zR6K+dKmeWo3fF1QYwejMW8R41iiQqV0lNOJQ1Hg8nFVAqlQz24HTgjAOjMzlfx8S/
Mm4nbugyYs7zYJosMDJLCt8pPjgYbtji+iqu0NTJrRVKSHn0ohKT2DJT93O9+Oh2seZvKCssIVaZ
4aPr6702ko9JPcBZNRroSdsunNXGzCrv4DqNufsh9qgnA2lLZDQUJVPWj6RoOO7mVvfRlqyDJwzx
IR8IocB0ya1yjC66nSB2Jb3axhrvSwkR55KqxUW1SA20qSLj74HKbR/hGcL4x3/3ajI3d+2cqucK
ony4VCx0oLtRWn9OzaAmPm9D+hyRdX1VL7tpBqnSj5ARfWiVQtA09Xhny5kvPKUpK8pQEBA3OK+K
a2BCXT+FpYfUQBZ5Fp0Y3Ia7b864dtO2mNfDyF3K4sB+bmOLrVkEmjUV0FLFItvFwXPdtJnzbMIg
pMJaCLqoZJLXhCwUvFGDm9Eyl856ES3i21dX6xHHHneVAyk6x6US1xwRdMMkD+Xd7aCWbizGHaWG
trV0nS0mCl7CFLZPTNn9ERk3+oll7WFlIpI7UrLm0IuFwfC65m0LMMra7PjOGHcs659MUJz7eFA3
xxHotmhs8RbDKOoOhpiTTjszbtnfUFr4myySy3pUuvXXVe2rmyFnbuSPLS1pBS1zVBUsJSdAnHZM
/BZqYs0AXbOthCEebZenK8tSBlbINQJT0tl9feLywbdvY9FNlDxqp4l2rztrWUboYcbIr28ixr3h
NtJ+ST85gB3idWYvu5QYRkb4o855VoC+tklf5+/F0ojxw+IFiq86NlW1HAa1uRzOweKVrJCenMfZ
YSNjapwn2C/9Cndxyj4CpYyO9IHth5bQRoQ9IcQqxPKFxkQ5q7sccRzdGC9A9wUZUmXv5wQggBln
nr/G/SW8cZQ2Byyqc25RYfLUpIvitOSZhFjPFoO6cLQANsDPcV/KIr+VoWhOKph6c1xp2C/EIbK5
Ut0+lmo5iPBHy64wDypstHr/kaF+M+DZHeSuqXEtrIXozmivy7sWQhaWkWH0MfZqNJC6CL7UnbU1
rLK+b0Gnr5vOW5tewjOw6nORG+Oh6/SxjfoKlzXFANAjrOFyDeL6E/ziXcUM2s5wPfWID/Uqyb1L
QOZiftLoqwzOCZDSwRG+Wc6uCgmObMylHGoCnavQ7GNSbM0Y4iGODldubSfUGKz8IABTRjB4Kkzf
7FTu0sIaFJ6KmJ73mCc4uILi+uSNesCKD4nkTruYxRwUy7JZh7QWJi5/pO46ac/v/KnzTm2iOObi
CabHZFCewK/5oy2G8sEw3eJdPKf+ybMCVq9AU+JGPpQ1P6nIcaoJAXPq9Xf47cA0QFQiV63hTM+Z
XSaYrOcf7QTToPusbu33dYrFn9G1o0/JslGIZeTwvdWN+hr5HbNOo0IxwCLb1jiebfxGN7iZJTA5
hnoATdVhjuVX0LlsG/5HL9vkwW+iRD9wvdyXpPOL3dzDPtG4bG/DePyoFifTlEbS3gvGL2iP106c
eF/DetKXyNEoNPE62snUo0PYOc371uSyYnvpbp0pn76B/rsagKABZbXtgx9H8/t81li/e32+K7EQ
2gdqYBBUUaMN6/Zaq56x2cYlMtq2eV0+dHPAFoWn0NoZsaUPiRtOfd6IE2MDxsFRZXtMVW/flxJD
Vi5ascWV2UH2w4ThVNf+1sCHCwGfazConaePQGkYYvVPxpyKdxwCoGRt3DTg8bnHjKbT+xCLH1lQ
+LSMttn7ywkhNY6QU4h5opNywzCYND63TINvGLpSMNyc932M7WNXFOYlbRL/vtRZ9xGQoHGvcxrj
CHk9fm4kdv3aDRmJb0D99oTgtcbTpiufEsL3RUoIOZ/1jcbUahAJeaM0zqZbYzQLyXiT+vau97Bq
Sso0B5Xmec+U4lBqLVo52u0oC5um3RmUUjHS9UaqJXPX780gjdYOKvw1m3+4mZlXxjM16o5D4bxU
UWhvrU4swlNz8b3HrlTDunsOGgwuaJi20xMR8ZbouiESjM1io1Mz3XaMbl+Dmh2Fnb9BN1AKRMqx
5R2QQ8k9ToV601rM8Dkj5nT3YH+YTa1kj/UiGwlilnrTOeYFe7hMbEMna8CO4wg/JZc4EGA/RJIv
9MW5HcIXNv9wFyUolRlXqCAQDphlhVHAHHgJdGffuZHBxtTE7sFP+/FmMOfmc+wFlgsEVkSbJbdv
kqjeem5TPsQtz0UMafCGtVd2nF201JiwYfQ+d/OWIiX/mXigscBwfBzDicoewt3SNk4xE92AqlMq
Qeob7snhPaL4czR07afFWfMOPhy1tgIVItHAh7y3zCc1tm5De1gF0IBqJHyfWrfqzWOe4vp6Mmox
W/2BXUuBDqKLNzJ9YBA5hSRuwbugUyPRLAPtlHzj0v8c1BmbepAkY6XZvrWJxtoB7cbsY5LQ2l9b
GUa2q7CFrR5ib2j28jPMPk7dxb4WHUHsy3AH3cTJ72qz4c8Ze0X/aDo54wVDYyGkdXpi0KiJiLaK
sSUQcQebsylGoKlP5jJ8pK1RXFFMZuu8HgnL1TKV8JeM/2/am2/bgKTODom9RQJteaTRb9piDJOj
auvi5BCUCnFqXpZy+jTbc98+2ZppHZzsFNFIicQer58x5fD9/Qd4rdz+tV3AJ/DBY/CvxZeDqurP
yfsYUbGerS48OBMTOIjtW1SNvRKBdRZGG4UEm0G1j2UchWgfgrnYVjgVn8OiE1ff7MWZYXOiyt9/
qr+5LMyh0SohbIeZ8Fa7U8g+KOFhhofCIPSrJ05/Wk645xKRIUXpwJ/m1GVngiNjCKs/zU69rXZz
MXh7d/mHEBwrkZ+vSaG9tC+GmWuiM1Ih+NOa+dQWi5CEG0LHCjS1HH15Tb3AOIpFa11QI03uBuS9
1jvb1UM6r8y0C6NDt2TQVR0WyffXgZmxgEb0h8v1NzeRgSqBUBFRBLMcb6/XoMLYkIx34xc6AD5l
HqKnvO0iUVghNsIeoKhyOJxTWz/jjKgvdUetoo7I5eNyai55Uf9B2SfedieVoNdLuXWZmpSCY/jn
S2g4tTH3xA14dhmEja9zPh0lqVtLiQczwFc592hZ7YvNbMOxGsgvipFBpL1oOJLXbVstORhX9vcr
65dG9PLBaMApd1Gf/ao59BiNAalRR4fKBdxIqEnu1dP5HBuPpkYs2+IDcFzfPupyUUzTkWnT02Bb
A6NOg2rRSDBEZJqabBmaB3Gx6EhjjZgkKrRnwvc4RA+TBeUSwy+1HmZ5eLINTJ8ITdGUY+lFYfDl
R1LKdDszVPNSBSh0NV2iYBk2GpKZcixx3DPVftbWTCs3XWHMSQb0+8thvRWecjk8y7NdQd3AdmmC
/XyfImHUsR48Yy8jhz3QKmeGfPx+SXWKiU//Og3FvN9gfCisZRJkyiM+lo77+cOkXK5WKPGiWDsz
Tdsks/ktF4tfJ4jCIbbgpJTSWnScY4NA7r4fGYQ5lBgd5GsUakO4DXGYPMx6Gb50LLBsUMw0gmCf
hODl9cv+txL950r0sq3/Zjr7tRK9eU7L7vnnCW13+cF/1aEVFWWeneWZkRxalkBf8lcc4yLjRffg
00s32VH/PaGt4DGaDL3a6KdN9B+ssH+rPZ1/oBCjYMyP/fCE+k/q0Lb3s75lIQbZEnGLhVYbSYR4
yy1ixLhq3cmz7mcGp8J5H7eh7sDQWOYq1+2DwVzltsppZK4G30mQRtHl+0z1zAXSEotDO1TGfcBn
3+rayHchkyIgOeb2oQxRczSyP/n16G3sTLl3ZV8YH+oCnjdFYzggsb/AtXP3Ay3wibEFTGwoJIMf
EVVdrvJlpMMFfE0Kh5rBoiRbYBQcyH1Sg0jjc8NXdUJaMtGDy3zUyVIY7UR18H6c63cT3c9lj11B
SheHuq0kahcwNV7mnoQNmKKnJ8UgyUtPoXbTJ1W7poGfrBtZ6IegCTF76pBvDea3yMDCuM5aY0to
heqPcsveKTH5LUJrbxRO8UnpIdm2VRpv5szeZlPzrkm1vWW37p5pOlEL9XJKEQ62LTJnUkbk0Im5
UjY5ga8Ouu3jC9byJU0nMVNEtdQaXeRCNK6GA+rPd41WJhiedGZoAX86YjD2UbOS2wgQFfVdeM4j
zLfVgAXHiWzsIRLEfsSlF2Xm47bDNkvl/aGyadIGmQVZHfLPGpS2iQehyT6cgJOI9M3pBr0euuVL
VClSRsDFdPD7cN04hstkSv81b2EeTRPQoULEdxWdx7UEal7O3s6Is2rnYEq1wZYLs18O31XtuAeF
iXsHI2btpxYcoTkwblpSYCCldCANw12WPa6Klo1VjTHk+mgRxVzx8YGkKfxh43kjpiqTcPCJMsgb
JtPeFMxHrRyfIZfehXBOLWmrRPKlmir7rsaRkqICPrSOrDd924xYYIf7SPYeLAvSlgyqX5rU17J1
b/403yfW6K3CwbV3RkFaywh4tPeq/Hl2ki9J3dn7pAwaKt9jsYU8YpxqS/3Tpmq76QblbFgTC+dj
5Y4sCb8J32PDBLElRHdD8oMCNOwod4h5bbeZuUJEeGTgWXzR9izAjrR3k5F+nbU9oWT0q20SJ/rg
FBRN5xkXTHDqeOQWSb3xwso+RIhu4YTqaU31st6konky2g4elTcFG+aq8Cksdb2H62JvSzTeOzfJ
m10gk48NGuEH5qLznfS/hqo1T1Po1Wunco1rZgv6+r0b2Rsvi+NLPqT+umhdk7JDpPc4mTVXYKI+
DXSVXmZYFJu2nR9arEF24OBHpigjdzeT+Gwc/Oq2xYSjVmcZJt5ZDcbzUB63nHbRundSCz9ECe/G
S9yjII1dA8gZDnRsjp0zWHekJvToKcp//F/2zmNJbiTbtr9y7c5RBi3M7n0DAKEjRaRgJjmBUUIr
BxwO4OvfArvYr6uetZr3qKqrmWQwM8JxfJ+915YwSfbSp5zZRN6I3DRQFGGzJ9YdFruDU+ivNK7p
4agZLp/cft2PWeex2gX5D826eS4paX9kya+fDeQQJ2S2wSGitDLbuZ2vYrQO3CVVU+4sspx7Xqq8
enC9+IUa++a8OlAUeo/48yWHpwLclNvg1AOIlDzWY2/l+9mxySBpV+E1tfQfc5L54Ltb57wRZsPC
HZ/pozwxE7tnn96b0BbOk0uMfceGp91ltLaFq6rc2CbODK8q+Aoy/SlnpcV2AOt8g9OnyI3Dkmvf
a3td9pXAZTh611zx6wevORDh2vSJptl7qSYicmZdvGy5oMyzfGq48s99C1c89VGRISkdvS0IW+EU
Izsnxwhr17Iz85aKtqbnLZW64m4xvb2szc9Bv6XK8sKiamZwnhMzSyOs9jtJCS3hheIw2/33aUCi
81YKhhxRwBuq6AeA2V/ui8qcduXComMZyy4GXuMfSWw+tJX5yXWHa5HaxWlw5g++GjzmR3eMcBy4
lO/lzUsQTG9VIlQMVuE71VOAthMoZCqtXkxDXjx7FPedb57zFtCZ07YVex0Mc7p4rDKitYmV+VHS
9z+EoG48D3A3OqtsD7YN6zUBIbrr1Vhd2UTRsjkLP3QsAPAVILjByj4FC8FZAgLHtmqMy+rCypnM
pd+PfoXG4/MnNuv6glicPw6wsQuDh9CsJXNYKnBDpZFWe4GvONRr53nbhhEx7/PL0g+nVAAFnSYL
izPCNiFGHi9Z3bsfq3J+V4mUR2+hL1qarNfSKttLc8Ts0czanrUR4ko9BQ9jBZFg8//TV7i9cHXX
9eTqRhL99KY/tRRi4yPM93Of43uHzHYyMu1NBnTk9jRHWPQHcBZKefKnVXDW5IQhksQ9cv7mZ+rK
gd5pnHJ00IFso+MOP5tJfQjm0X2K3EQFbEeBld0Zh9Qr3tSUO7DP/JdlHC4DNIUQvfWHpXXeuWqq
ZJOaVuxWrrF3Ws/fGXatn/2OdVpLaTwm6jbZCySXmCJpqLhfSOA246tN0QJcNQS3PmiOMzs9u4OQ
DmZZfSDzhrEelLk7FFXY8+6rfcrkRaBY4mVsOviQEeZ1BuvYm20+GZHXuWbyaknuj7DMlkVgscPD
23J6Y59bO5VDOTYT58mya+Sfj+00N2tzFtY0eEFUtDgSnbDB16NlVdh0YhXiLx6x/4zX/2y8RrxB
Ifj74/VDlrd/GKv/8gW/j9W+/puD3oANXAeBsiWf/jpWY+/wDTCYkErJV6FD/M1YbfyG4cJEozA8
l39s9uBf9g7/tw1Rzo3OMpFLN37Q//mfP1jghz/97/9qZP3Y5s04/O9/G392d3h4/nxomRtfCVvp
n0EyidLSKWsc50T2kfSSWazlUwZO7QwhfYooiBjeAhiNeyaodW+oOTn7FegBHszzq9Pgu7DdYnij
B2R4S0lP7v7mO/kvCGi8OpPbhcMLNC0Xx+sf76+B9EViqMA+FZPdfnYyG7q4njXXxpmRHfq8WjBN
6kwTXVva/0R2QR7jd/9b8czfPPzcm7kVwWT9ab/5W+cL5UA4T2TeU2qYvNd9wnpPyTy4KwPRurHb
Od4VLmiDaW5xvctsB/mrgf3i07w26zdPDmwqunWxzmmVDrvSldVhrIQsdySv3ZvHFLVEM0r4KVH1
eDU6q9szK9uwZzB+FnPNOW1PQ/2QmQvADw9IQKT7iK+hMmCJkNUBy+wTBO9Da3SZqQvX/Aj/DvYe
G+0QVQESEZyDHQ4l+ZRRVs6iwm7YWY+WX+5TeAMZDYoZu7Pc1t80qHlAbrwXiXGPzNva8wz23K65
Fzb6nJZtgq5orem4oHZEJYDwsECYX8LVUxO2OPz+UZc1GRWV8/LeFBuQQoO8enVUwdAnlvHNpzod
7qVeIeoD/ZsnGjB85G6rXPYqI04zB0RnNNsE7gcnuH/atig3uBS5EWOR0z9Wre4il3q6iH22kTsl
IZ7vJ+hVEKr5KEGU8tMZOlzvEudlkfliyDbbNaOn5Cnwg4ribLMZn+ZcMuYZlsIWn+P037MVTvyw
SUZcLiE2YEPbcce0LtA8dQaTNMe9SUHmZs1dbX6sVMQfmQNNLaxslHHlOO+4fX3q+dzmsWzETLti
byKZO+hCtqDQL0z1mfRcUYi9GJWDHcjUDqvpwxzJTHIRek4BwDTFfFKDE6y0+mmFfQPWpZU4MQui
Yb4zep/Bw3THtdbXXVB143HJ6Xrdjyi8wBsKkNkRj/yZQZ7b64FiY4PiFH8+B74BiaTYRHqV8RCq
PCf7bit9ejBaaJxh3nj1d4QkYC1wFSyuQ3lDOTj9Qnm4TKtjEU0SbhHz2XuGYgKehSJ56YBpT2pX
PRuizucu7L2mnaIEx1EaFXMCKNaHdP+tKdC9AOeL4mDqrfqG26A2IJJk1H2EXdOxLBz6QOSfoZtW
3TFokJgehgEj+ypXi95fq5jeN4BScF0oTPm8kmyXURLIWfCp6LXxa5PIoiJQMvZZRDoBg+YoRaPt
WkiudwCBmiXCFjoaOzmhOD8vVrssRwiqIBK0pNlW7o2o01jILO0+4a8BKg8E1OEWvzgNa1JV6seV
PSuPgrG5ikzlXdwzG38eWtTNTdLkrT7r7QlbS/lEWdd2GLL+pi49bx6KVRI7lW0fgMMP+NPE9ndb
ssR5pofYUKw4h2STHu3hbczdAhR9PvHqufisx76d12Peqo5NnQN+YqKxIAyciU0e3nXL3w3sebVQ
6rP8ohdMkncFfnb9ntAR647O7NrPeCa4/rG2X+HscJSjAvB9sllp7nA5c46W2jjBzzLXD9VgaXkb
lcpaKWGaEzOpaBK2bWP57EjJLu3sT7nOP0oARYgY1IoxIYetsarpvSGdmQ+hBir1M7XWNW8dsQ6X
VqzufT8YvGJWQK22V5KVyEay7w49rQgPWKwAELltbhKNMoqZLWSKzN62fLByxvQH4VRUKWHfa53Y
x+BwgvM40nk6Eeq81lC8KK3jFfDepU/hhC3En+7tnh4AdHwnkXEzCO8T6za1EMAUZRBV6QpouPXd
RQ9ZnfoCNcZTH1u6kO6J6QV1TEihDRNft08p+89dqYb2y2CMr9as3NPEMtk5AN9RN+lWVhVrRJOm
g4+zAviqjzEdpRXlx3aKZG9IvbzLrClhfarRI5Ixz+P7lrPLKCidr/Q9kgGcLCPbY3vfFWYL3R5X
9Xy1wWBdKCTJrtJbxRAyW1anufc7B5ywMC4WDXSngA0stQRDor2UPGdW/srBEttBD4EBZodnghcb
ILvie6QGdhm9Zjk0yqLAGehhISBE03TkpI69nxMO/KG2hrf/6LLNmI/LPxkcLbZLqKF/f3B8+z6M
//UhF2ne5H8QZn//yl8GYe83D3/vNgsaTEE/x5DfhVkf0D1eOh+B/+f8aDLd/RJmAeoDnGBwIVfO
pmtbGv2aIL3fCAi6rJI23RYJLvh3JkgYnf/fmASdEw8/O6pts/bnEGe62KpqijQjZov5g5pwHhfE
boaLhYUsruyRjVCJq/YJfFS41Cm4rXzOKSgz1LHMQN/sEhI0PBUD8cyDSsMPWQUf6L6uDixlN5Kx
DDb+LKRxCinGkhhX5pwIp3tiLwuZYKnQaD4MA9/hHKbOw42nYClj3H7zsU/sc8M+ndllSQWYMz99
pQYO1XFytgZpt2C5rT7QZkyuxKZ24nUdJzQwRbVwPml08XJQ3lLVGuexhQlGomTYhEqN7ni4wf2T
g7fuypew0he6R2teq93ypCuGOJsLdRQW5o9VLU04D5b+xr1suhSWvrwANgaIJ4bskROdJG+wbn9z
ZJ5hZ9Yuq32jqPaEZklsZWqpn9PMQVi05i6Ch5VTvdcbF5r4XtuydbiFjtOdby/YaKox0nq9jVMO
Wz7PuT0+l13hPSatAdadBAVlKC5WRYZByd+48rUV/EwSECWe8FB0kxG6S1/FvOYytoaRVsQWGrlJ
zyM4FutNlmV3NPLs6oHOOhgye0C2mUaix7pdxR4UZ849ZUOXS1f7OmpiC4s07oiqvY5hUo/HAGfa
qz0sBcnlfDV22mSi8RaLBWBnaBx+Ho68rr55HAv9I133Tiz5u+zKZPyQNIt+5vn8uqBbgy3Tm0/A
xZezgaTGFsDPYmKEuxTxMq6KNH0abBww8eShveCAIVzdoGTwXa4zL+zq1n1I5eA+lhYAaC3zpo+J
SMwbm4Fi56TufF3W7vtowl1gfbe6u6TP08cV3t15hvInCheHjW/M14pkEt43N4nZGyQ34nDv6dA2
EfNaecqofkkvaPTVdJsDYJef0eyHT7rq5Y+8mIybW3fOhenWei5pAI15esorR3bvRuNU8y1TXS3u
MGF8UliL7zXS7ztT6d+BfH4ipdWyDnCaHgKyLcMKee8Be5cxxLVY/I+Y1+TLqkHNK8Dp7Fxg3ySR
ainro25Lp9gnbkvLT9Uo9SlL11aPDbih3W7QeoTicusUBX1n7hwPv1W+VQDdpnZFKqbj7dr1gYfI
YizJberMR+UYH9ch+KgLiKK6FeyEp9dMc24O+9v2sl4cJkpdDjr4pTcMjS8YD77rpkx4KHtVtxMk
+I5Oxab4IasYLUgQkIvJXJMELGcHvwPXEWvI7gd0Krb76jQbTQ0zG3rOHMl0UObdEAxrevATvLHI
Qt3HmnYd+SSASPOShj0E8+RxAr8B+6rs7piup3iAVrWXenBYbAtmFGaH/mYyllMlnRg1pdtyKS6l
pRflLh/o2QkZ85y7AS1u51ltdsroMt313aiYkDUtNjDjvFGWsDjhuF4a3dPYiwzZoQTODo7f1PZO
ghUv0Be1b7a+V2am8n12LCpwi15daBPY2w21AJvdXeJot8sQK5Zzw5Nf4s0oJ/R76ithj4L87uv+
XJTWGrdSdgfmR6KURp3eqcnBOCOLTQEEM3hyRl/czfqoYfmMM1mR7S3TGKInvoc8bf3drFn1vugu
7jK/Q6vgjiUG8zSvybpz+FWXytHbO6OyuA44tjYDwmt7ExAY4rd3Kt3J56QS/c0KhPVCZIUpHOk6
zhyyVtHCHfiQQPpC9K7K8uO6mafs2aNiwTY2KOv0CUZYwfwrM7gnXiD2pgOha16n+2pNlx8QNpAa
Qajt2aLZFTJsB6UgGb7SoN5vVPyghAa7DXSmLk9JvVRRyyLkmlfy0xbN3COjTsdmpQst3Db3K/3a
SiHG1/n4FUu8Ve082xuuVAwE+yk1nlNA1UdLq/VLrm8AlcYvDtQy1mFGC/yA0Z7Ia+DvKEhYCHiA
kjRFo5/0xTO4ldBZ4Cq2JK7n6xd35KbLE9vfD+iJzHFGcJkbL9/NZvWUuCuR5yH1DqoLGNGSDRWT
L3JzvdGcXHecvcqYqjiwzP7UE40kkZuWfazP1qOg0URrZxNrGh/Ru6xL8/tcx+1aYiaNQJYE7Dhy
44wXPmHi7i9zXfesOKCrOq2YyWN3uLS4b11HyyKqIO3sJNbgC7vN+pQ64lsfUAAgS/Wlrtnl6MbC
7UnyuDFEdvLFkB6lqixSqf79ZCRPIwR3oGxs7Hw5OTdFLGQvtOE+XYonqQ/aTWXFIzgP/wwLBcaW
Xt3T7bTuZ7ek94u7naPj0Bpc9nIDZZ7Y1GkPndD+ER+WV0wtqB6S7+tTz+XA5T48LjgtMGm2O5Mn
pwjNfObmTsBiwbeJu3/RYej7KyVgSdCtz3WuB9q7GpAm4tzz/JU4JxF1iJsNId65NCo2UdwQjeVI
l8ZzWbL4idefN1/QZPb9xAqLt5VjEFmnzKFFvhD19+Xn5VmXrHHN1tQydAGxvlmdnN/qVp/PUM6M
i9yu4v0CypcVhQcGx1jK6Uy5iOLorxq+B1PGRX670hs1J6Zfau7nZbvwM88VEI0DaeGdQBDwyWic
a70eYoSrHRF0BdplExBMqR2GTVQYFr/fK7+H8fFTc6gbjteyt/gGgQKY95meph/sJenIJsOqo3ae
WGNQE7zNf+oaOpiYULWSdDZPNxLPtBRbF9HJOtuNpuhYB5uLDPyQJ5e+dzAFwmZYMp/CPE/m4Qpq
+wybusGf6Q+TPOnZIi90yGkn7ackoyc6sUicRcGDwaZ2jNpx7fM9TbDY9f1gxdNtSTcuN62H1RmI
lLnQi5ufif4JWzKyUOAuedQitB6GPJn3eHDc4/pTSupLluAh1h1vq45GbarIO8fJpkDVP8UoaDnL
OwQWto2Dc7DGRPZseTcFy+dGFPZlnrCWROBiT43WpWEw2FmzVt/bi0vyhQmoxytISu5kb4IZPSoF
xWaAA6NUbopa91NdG8pRh/I6ju8c3uuOohf8BIHxxfYw+Syeo9fspSS3waqkjSckUAxuBzzcErKP
MaORgD1tbG4GoaYffHzyZQbg2MnuOkd1+2CTCtUmGuK8Rj9sSAjehp+q4uA01cEGjrHjZm7h8tn0
RwDgyzdEMRZGzNyvCETeJbEzNMvNF4SNndEsTlIjDe5gDJFiWLz3cbsDLttt0N3uhdV2QzRnRz8B
OFhFBEjA/WhhYVcRuTtxzIkM8iwxg7uKtovvJnUqxIBy4zPnaX7OlWbguLDd94nSxoVNcu2xcelz
dpCjzvoxHdn8Ls1oPUmjtXaOq6gaxqK3K+08OAQzpT/OPE2X1ZvU/TJAnxo8Ck1oj5qjgj0tfcxd
9nnBwtlz627tvZG3oxt2Rgdlh/h4VLdgNa1k7Anys/41J937ZjbmfO2whd77LFeeOxRVJ+I8L2BI
GcNL0OjVe2royIXs4QJYTGlyhu2gn9HI+73H+/Wi96lLgceoIoj67QkyJn/AincQPEq3WxrPYPan
e9lBgcAmPmYlR3Pd7BW68YEUY3OadWbxjqDFC8Y4a6/pYjd2ffGQp4Iq66Ke7gu8kxcOiQk3ZMaH
xZu2mg1OPqsUeYTy2+1oyaCFmMU4qs209GFbD3zWBW7FLmdGqXDNMkBRcZ2VrrNSBA88Mu+l+2Ma
keLo92MJ2VXBfIeYOVt7Jex2/5/7/79y/8f1G7BR+Pv3/4ey+szY9oer/+9f9MuTZf9Gkpf3nmkZ
G1AowK71V0/W1oTrcgH0NkLfz8XNr2ywt/0/ODNZXGyKwK9rv/UbLQUOgjp/yPZ1/9biiLjSH6/9
hh5YHjylgP2VSUb1z4QagfkCqJvRn+1RowPSrjA2TCP1X6N/c9gDtCcnSDVAU5SEOrtSuFJ7JVlU
fGMLDgqVbbSghYopLMiTgwZsT7xQvV5dfBDdxePoNuIT8Dzvo7O6zTljYX0ZVWHGwQbvJWWY12c6
lyiBKQPKuKeiuRZdrxEGzroWzVd266Fe2P+qdYrSNTO7fT0pEXycwAL7R1/nOoENcuFcUjM5oMV0
PAIV3GtR4EZ7Z7l0aEZB2vno0qOWvUsy0DUM47ZM992Ac+iK8z8b073GZ8yOmKhzxtda4U1X91WG
nc7b08azdvctaH7k3RkVMkJ+K+zkSGOVJQDuUl9OT1zj2I7PnthMAi67sOvr5N43VzjXmKD4fvKY
WmqJhz4Bg4AHbJqYNI0MbNdXpapBrbsyg06hh5j2HeIEDRtrEIdSrNoSupIrcNj4plaznsZlAM3d
X3uborWis9eI6R1WWCTSzsy8MqTjrF2Lb6RVlsGh3rZOFyeeUsrcQs+0p/RglnMi7r163HCKlIjp
hZ+Ea6BZoZpszuUha06Zpk2HFMoO5hYWaKE16LA8IKjfjEo5ezfols9ex5VKkdWNuMtncd4SjqLX
uLxSa28dWtCMJ/Kh8lA2Uw98rmlBGUzV5giYI09mlKTVDaRBN0sfkMgaSs6rOXbpAI3tEQGqcNP2
OKxBchO1qt+SRhu7sEwqP1zB0j5UhftatnV6s0jrPCpuFzecZNPHrPbnOMUffxZdNt94P7RE6toc
ZXxOHmHYLTTbd5oZKSlZdRCEipWRe1DsyuRD1s3WEc6b9gBwZ7O+CI0LhSesa+Im1UEjqbziTcJz
94G4H8zjpHJfe9donol9lkaIiTgll1T01hyRb/PmCAjgemrwRKFujUPNBN6MJ8WC7qCqMv1gda11
CVaP4ILBePBCDgAXIg9lCnEl1bg/DGWzCLO8lZgXsbtmV2IBDhfonI/sc72TUM5LQZ/ZUEjbAosy
e1eD7HKKTg4FmxuJnB4IiZsXY56BtNnc3MZi4Wctq0Hc2Ng1H8QwN4cp8bovihIGoxdTRAeBf+Yn
Xe+WzrKjhSvT3Ur8/Za4Q3ZuMLO8pIa1vkvijjUjzWx+LVqhX7S1Qcrve8s7q2oO9nbRfacEMTka
Dg/XbMZ1XyZeAejTl++6W1RvCwuWN1CEuRM5vV++9VoTxAo1HlT+KA6Y6c1d4Klxn3fuRbUFlz4f
wxTJoOWhCRrnrOYhUKg7RKZp6Aq0B6PAabE6KxtU1sL5Y5MUM51uHbumlr433sU4uDPHh6mfg26O
ba1fdq2SXaQSlW3flzH0eMpGqabjpBzUudWDJmaRbn6wYTI/oIi95qt4LjrN+zY7LRMMjYR0K5PD
ZAgxuxVPoSjsS03M+KqPSCFs2JPYy9NTYA/e3aIEEOpWDs9r5VfghvT2qytp6+3U2j7iEVq/9Fjt
4cloFCYHteouKT6m1zQDjOj2lWnjwewXas+C9A4fsPw4OlRPt6QdQRvoEYEyTIDFLM5IQelnzEb5
90qxKhum/opeo7YZbY65rlvvJps9bsqe6YezUsvVnLn226XLoD5irOMTZ2f6vUF4eS/YrhBJ0v32
VhbIW1E3GjjptzTnNOQEzsnY69zza1XMR3PrKWnV5jcHLWc9T2PifylVjete5pKcrb/FU5nAlydb
SwiqEQL7LMEwXAI3wbu/jBssQm5x+9RowPKz7uXqomxyiVumdyH8cu+RhFtCZneSqRbZLcRS+gZr
NlzwsABIaIbZ3g85njsUyTYa9fkrcJ3mycDOdkq1ZIj4TcknFclwIlAXHEiTzVdtZIWN55c+4lY4
P1rN/pZ3vXk1PGo6oVOytAe4v+tJTvAh18o7xQh2F1hlec30llVQsX7NdEpg+w2ibc/za6uLZ1qV
8aVy944wjLKzxgS5z9kXHPR8DW69IVqmWzOzMG+qAb5hdl+VU7rHSpZgmhPGG8h5/KFcs/d83r8W
eDafehMeecai6CX1DE6QTHRnVeCBFCCwqzunhT3pDM101zZ6etTUvJD0qN3xYBNSvfHOrcGmB+ox
J/HwrZ+xRIZmZ1SMPbb/IXUR3nmFtEGqDviGg6uYK49TP9aJ5kADXYAgUlIe6ThJYm7y+VUTqRe6
TdMeRjnL2Jbz+NEUFJRWPrzKySs/jYPxpei7MkIdXq8ThRw0aw8qe7T9HsPb0JYxAQYzWqx5+GGA
ddxJBM3nQncBaNrEptuUexrFHz5kdy15xnk13GP+GA8qwIK7DLl4oPnRMnbFGlCZQuUosVqRaSdF
qjW3CSA26otA6P7Uz0ruU+WX32owkLtlpVaFY+9T5lffRZkPJypWtnRwSeOiw78lCFvh4mAznvIR
sYgwRQzSxNyb1F1c104rvgaF73B2ZtphdBottIekuhVjZRERLfJ9Nxb9iX6dbicpjz1adjvsvZnJ
S8PJeSjNbLrkNShf2BRYh0cDMVInOBnNHdq5BST56+ioPOK1v1DgaURyydyjmizaCJy71aZepoEb
T4o3MPet4Xzt9e4mJU0MDbZe5Pn1wBHN/sbS3gERLmGW4d/Ly5UJo+KaU+rtPdipm6fTCTH0hxWf
N+bCUm2egSef9r8z0b503wh81D2RgdDNGyAJlLgPa5XuExuGcq1pT8Ewq0PlyuBoLwU6glXftLJ5
JBeZQYbVERlaYC5utUBulkZc5mWF9tG18bhSe2+jZoZOJmkznCyaDjTPetBGgsmc7d4LPUH5cS0o
jAwc43ufuNqO+x0AMSKrKEhczCjLzHgeWPKmSEh8zeuFuKXG268dNAi0U3NzAYzxMF5hGzsSR07Q
ydNcU/1FjT2WyXz1z/W43Krc+WQn3ut/7lL/2l0Kxfcf3qXEd+aXP9rwfn7J7zcpw3B/IwAVGB44
VosUCZvZXzcp0yb5YgGrd8iQEGQhePJrier+ZrrbghTDnaf/hJb/uk3ZOPSwOHgYlIkwkn75t5ao
WPf+eJsisrLVEGB00008T7r5p1BiOci1VDLIH4sSk0YQkQhB0BBp6T4ESWfbN9vtxQAETG8wyicB
ChgDd+5GZTK1ar4nWsAZ7pWUwQ1jXiKncBIxALw5uMBLwL8ILyHIpfKI90FXj2PV699qvVPYmzgc
cj8SRoaybaLCoKC2uFT96dAGdrqDj1yc66Ixfli0ylB4S1Tyi7b1BUAoTc9eafdh26aEx0Zqnx1M
Xgd2SWtsBZX+AAQETxCuVim54AhOmLXqhINNwdZePV37AuaUxggiyXzqAu/ezab8lK9rAT/Ezk8e
H7JParOqYI0jTCIaN3sSnl9mqKPzwjZnTYK4M1UtdlbH3xj9eR1xxfRVFwd6ll167ojplKNJpcr9
kqtpfGXnkxX3jglSBVqU95BzogOLyKGkU9ZKqn+kkYhmqmAOpnDQYbY8e85IixM/ieU9WTgONGY2
SYlIkj4TW2J7Sp6BO9fCyz/lbpJdVjUTOce45hxce9ZPaWNN0ApLOlx1UuHG3iPvzUYrt7q3RTBd
pmlP8QtLWNh7QwNQS3P8TuKWXv0Hv1SexBBt85Yo1hwjhzdnVMQX7AkF5cTe8hEZs6dFWfDOikwM
VnMcVNkc57q0sAgxEtUgo394Apk7S+F7shgGaplabuz0uYxxyXm3Hs4haSEy02xzR+Y0l7DS0mJM
1+veuGlOoHbNVNOgY3vY64Vw3G+sLhBpkSDuUQlWYk1LW2fYohc2+fseyPbVTiGC3+mNZJdyplRW
+R3HL8wunNbE4zGEY0DtHu2yRzJYm9ywEYgBdLD39gk7gNYY7CvEeHI8IZ4q3wdXatiWHdfYqK2b
HFJ+Vqsxec/U8eTwkLQ56D5UYvKoJ28HnSZGhkJWDmgxEZEgb4hdk/0sz6NEUG7Updm3GlY4i/XK
Kz2e4kutXSeHpOcGo2YE1Pz8OjVjdnGTRn0268xlsB0USTL6f5bTnC5UyxBcaAQ5GFfPjgu5ghbG
hl0Z4WgwjEaKcuzxqCN+7ps0zx/zmQJMhq8pwz0lkppPduKDl6BvMB9jUWxd0V1Cbva6rrnsY1Oz
KZnO+GnG3VRvTtBGE6yDuLOkj/S75UMkeIh5d/NaIz8Mjn4QoDgIjrG95h1na1NUeAzn4PHze40w
wrSfkqTilmPoLtH0ylfvZj4wewVzn55tfaBIDATqDQvmV20NGj5TmtvOEdm6xbkfW2vAd9hn9bhP
5dK+z8nWPO1DonhZmc6IMSSdaA78R6TzQGvG8chJtDzbfTCjljrEDSLsfqZ7qPTM3OCHAKmsthM/
4J6/OpIOIosVzfo8lebUHVWZGS3dissc+52G92kYdBDhhXmzyRVzU7WDot4VKaeZI+mnKZe+OKyz
5Z8LzcfI4Cttnq+zofDEEgJmY0ob18H3k2FXGWnCKM7Pqt2n3L5ic7WtG3R4nS57mVUxtGXz0rpN
sLP8gpC6lm8YKbbOxku32nkMd8fk51zaafFF9F7xuWDT+mqJavrIbDsJDLi2zWfNnqeYwhxrVxvc
Tk/YAACLwZIYdi73CHHhF7DDN7QNsIM3vFsQ4H1C8GcbiopJpaftOR1Zp6XCgUqeLItMsk8p91SR
4rjBEnjUekFiJxlrlY5h69SwxNqmkz4bjqR6MZbU+gDo7I2UO4aMv9Cs0LrNo+sr7+Y62GzBii7x
aGb9yQvw2UL9AnlD+zmi/tZL8dQkg31f1SaGGhSK2rhTosXgMpJAOfh9a733IyTpeQZCM7q4O2Ij
R3SJpkkfadOailne1V1N7+1iDE90DxXcq3l+pTdjplKLNJJdLetyrC1v9MD6cLtDegcYo/x72y+N
/2jT3/+leQpl+B9q04/fm2ZYqunzn6xpfDC3L/xlTbN/o+iREANiJg2//Ntfp6qfuQeu0gED1JZf
2Kz7v6Yqk6kqcH0yEb/L2v9Pow5+A3SAOm34Bjz5TdX+U5jhH4UbzJ9E/z84+D3btizY36aNOc39
c7oBWPqw1p1OUtHbwLrMNrzFnUrBZ01m+igCEo7WZgQQNS4Btw9CcxDixA0RT/ja4y2KskqnaaIf
xsqJM9KcWkh5kcRs/LVDlXhQrgtUeKFBgfKVGb9M7TsoedowwEBZ7Hh1K8KkmoX3bUcCDZ4Smgmq
FCCX9bApDAhoC09ZWr3uMdnp3DbW9TUxNVhUNpTKnQj0rtjx7OqfYSTOzVEHtU3Ecda9z2thuXTC
U5vLU4QSH8pKuoCmGEnKUmbNMffW/LsG2PurWrX8buZr3p2lLSQqemBfs7pKCvZVWIix1gQDiomT
AsnR2CRDC6kukxWwjmqz8W5SA2nnpFijROeqFrbjNO+Y9IjQeWkxoROUaTRzJ8bP4QICQ9VHe+oS
HWCgY736gm+zoXkQfuTW4da4mAsaD/qGafYpK3y+8yxVjbNag/px1Cx3zx60vulr1T4WpEAesv/L
3pk0x21kW/i/vD0cSCAxLd6m5uJcnCRqg6BFCfM8JfDr35fFdjclu+XX+46OcNuWSRRQiRzuPec7
UOCsFXWy8oJ+BGu1v2BCmGJvByXdRCfgF9f03CJzO3soZFZtxlS+Lh3zE2aJ/mqo5OfOifoH0XWl
v8dWEhARD9CQ0LHBz/ZlO9jPSHGsXUovdw8eLlXrcQnDawAoyWa2TQrqVblcO87Y3XsuCXNb9xyL
pgPSWBnLrSzEvTfeFTpCrZtks2fjcyfRTFR6b2DfUHIaXnR19QlQnbodu9RZB+SzGZ3fr51zZFtM
eJutY9ygxYSkKqblyaECeJ1J6xPRsjTGdQDc7BIFV+pQuHkgHs41oB9PJMaZlejXWZam93S2zdtB
B8uFoBuPCKf3WYpWvJCYFOMBdWB4jqULdEJdGoSOFlZm3xFCfhVhYJB/pIPt4p6MOwY5KkKde9ct
omDzHthb4TvTJgM2g5XXOVWMtjWO28tKZ+gVfuOipes+L0BdV4tO2YvxMa0cnbw3dWyUooFkFTGQ
55lD7fzMESs61jq1z8lrRFnAPS48vwNKRVzdtmVZgE2nE//GhnFzjgFUOhGwRkBPlFKcbNJzYCBO
HXTR6KbvZ50nOEaJJFvQlcUciSc/zFWyQwowaXuHWCRZLel0ziec3tMKZ4Mg4QeLjMvpgZY957WV
A6NMPAvJWNiaTppcugg8TxDswviTkgv6iQGNpr0rgwoRfQ53kuuPyU3gzxamqboyVzkpwOO6xerZ
bklVhsitArtMj1OleZ45nRYw+AAQZblvQVOND2OSyOmhfzdXRGenBeKzMX3Jsr5dSiQpZ8FKrMUr
c+0Gy2Y8a1oYZlH0Ugg46YjmBNvgzKgKUvvOShg1L4JDnThrZPxp9iLkkSUbcMDXfRaRGOLLl6Eq
p/6rlwUic4mWXQKW+Hzoqws8D6ReY47hVMn/uWF2TBHB0dpjP9qHj2U2EG1jNhx611bf0hKB9qi2
/618/H9WavhE4pf2w4dq+Dec6X/86B9rtf8bejo0365rivfG8B8qcvs3ag/Ox5bxH51k5zegHuA2
AEC7kg7ov+geNjFvKDIdj5LlWZb+H63UTqCdfB9XauyOpmNSSUGwYxOV+FP9Y0gsXFNpUh0Uzc1p
G8QZKcJliQQkLkmWcEsCA7CApP4pSGz0gBai+hve3Woz5rHvbwB4AAINE/sTPab5rnKt8gE9Wfgl
kIIoWoBONSC6xTnUrSY0BTyjy0THAHlZyalmUhx2NzSyUzq19L3tK2oJ8Q1LK7lEhAPbF4i88mbb
BAkei3aeJ0zUbMEVb2Rafu8KeiVQmGe5y4xO3sbYWO6yOJRaozcaW7Mx7AtOL5iq6NqXqHzt2Irx
XHZYravZvbaMNqzXvcUhaChsm3XQt4/Q+c1yq/JmfDHZEAcbMlj7b1xFoGaXJf7AcCgJjfNr5DT8
4nx+hwhjvXJbGrt9hWiVxfyQmNBVtvZiFt8TvvAD0cGk2JeIRLdiScK3xXUg/WewDT/VC4i7dcgn
+yRpX30qJzO7DzITs79K4ttpCMvHGmvhbd+143ypGhU5lOpJUVuFMfM2S38uQk6cDdPfEtf+SWV8
roaQAvCFIgyRP9kot1YyVd5pSZb6i4h8/y7MQTWh+WxNsQlBwVBsyadq5/lIfB06laou6ttMNMGd
08W6Sy8D59Dx/HYjxiok2Ak15zjWjD4K2OqcUJw4ZfUAINM/GZBCScNBOItv3jkUAm4FWQYwafGN
HuEg2hdGDuBXDV51m7UNPKSFlQMRZyo4frFqgqwbJKJBy+kOi1H03LOwd3aZNL9PS9G8tBhsPrHT
5JgeLA3hQ3hqujdhFP4WTjyCJKbd4KQoNuDulsEDWQjRSdkL1spA0SdeO6P9hU1pBxuJ4xYUxtiY
Xn1om0RMi+Cqrm0v2g2zydlcpWVyCL2mX47DMBPak4SDcWVBFESMhFAQ6iy4PwCPbN/6Y+ywpq2i
CSU08lOHNpOtQJD6BlpG0bruU8k+9Tp+h+1RY6KN46NwBMPnnpl8kToD+ox/4PrO7L75zPEj1Fa7
STXdL6416S87U//wiGgEICQhfxe1ZzQgSdxGf9GfmYE5FtbkE/4QyIHIVRz0Cgyfz14YGQ/0Noli
y8JrryjoZ2gkYQybMNSQwvzMK0zf4YWWfUYZRoXplRtPIw4dGwdlskBBNDUAMdQoRFNDEXvbzI/N
Ek3PCa25jRHE1TUG2WbbwVNMNVgxyWsLN1ZqCR+TZzw9s7OLgA1oIGOp0YxVi6GezbFd1GtTwxtx
JaA8zgA60u7rYDuWfIbDjK9lWI2DNWzmXqlLwzfTYzWQ3TcH5X21+Fc9ndwjov+ODmGlLqYkHbae
SvKt7Cli4fXbU/0w3pyFmQa0xLoJl73yoVjMCSUGTg/eDVKBB8jkEaCVSTs8nWfRtmjoBwqsC+Lh
W+Km74Vts1luiVzCgUsQuAT5Mub0QX24aDsogKj4nPLSLOvuWzp7NwjxwpemzSZABk3+UKLovk1H
vAVzRlC6zLvxTgyhvWs092xKgK1Id7lJGn/e55Lddxx3+W4WaBiUwU8JxKZoINuqhva5vFQhjW1s
CbdL3V73UxbiS4xJxYNtv29C6tmpa5jXdB2nW7dDoUEZ6ncMbM2eYqC/TcI53IG4YjcfOh3aT6s5
LBVsFbwCxkUKmP9yztHUD170RXsIN5Ggjpt5MF2tADF13lftpwlx/cEsov6JXLGegTEZ+6hV34fW
zfcz4Nht34KDHIUVfrEzB603lBR5dFNZIFEnzeY4uNjzwCJJ57KEnb8jrZ1dX40yZl8Tr3zhYwla
K8PwTkMdB7AoWJrSokto5klaYaO7eMgXm5JOJqKFdOs3SU+zqwmfg8bhlXWKEMjQEN8Qa9D8XmLr
oVSukuxzDRIVF+HYrsLE8ndF1wf7ahnrl3oKzU+0KY1tj6lhXU3lcoPOp4LiMRH0axf+yeYPrqFm
GbfwJJ49cG/mWgSwiKMOUyZbNaFWtFkzceGoNLoKssIPyGJzGuDLyeCtM4t0EsLj0a3Iic6108Mz
Hi2B1pvmO4fdGC+AQdl171G/3Hu1l13QxsWLW9OabVB1Pfe12SG/6cpmkwxoEUy71XCZ6kSopHlj
p1m58Xue9JAzDOS0M5XV4SohHNQCu7MaO2lQ9/PSbzaSoG9D0YKQi204upy+J4d10AV1jxbaXqdz
42x0EeupiofxHluA/6b8IdrWHJivmtD6YgR4bpIy+kzNQq1wY5rrTjpPpXQMAL1dtrZsDBajAEu6
zE34FLVyr+z0S+gOX32rcfZLJXuw/kjKqFB/nsc52PQ5XBrPa1+bIs9Wo20eM5QqHFys+lsUeiM2
GoPsb+Coh5Gs7mptAVHaLm4o7nL001sKydmpFO5NGeEtJkpu2Ba9RTfZomsBTSZuJww5aP/R0vch
hLPubUjjR+Iu2UqxvwB6IlaTPYKZBSq/IcUW7UCgJ1dUqnoz0/jrnvSglWKV28ZlmLxaWfZoWC7q
qakxv8SWB7Iv8b1vrWjvh1F8D/FI+W0CadfwXkqg3rSw+2SvMtO7COZwuarNATmY3bzQ9al3nBQu
phILFMqoejuWDeXWaLQPqZqLoz3WR2em3Zu64inBU3aVM+ZpKkNbEW1HpFXaww0w03075vVF1asH
ucTdTixxucpH8C5xurz1tpTr3h6qByryBL/TMgYQVuCayedyRJBS9fC5u2KnhgoXmeF/DSPrM2js
8MVsHPuWzhLSbaTSjegZV87XwioEbaaBQNc4qS/rkuzXobG+ecW0Zl/w1gEajlHa5TUOj246+DWV
kk7WEvEsxZbRd+M9OxbvXhgzlpp8SncUfdWtVXrhXRtWFy1fepW3cOTNm3ju5Bq+I0OUpFj6EQqS
kUjFjV2nTyqr3ftQxcO+nhLU955VVvdDrD1baPO9EQUxUjYoagpFStO5m85dnvs02evNZiPKW7TF
EX7F4BKv93e6FiBlCjR+hnkbTt3tknM0jXvaAwCM0rr40uYYLpZOPU7dcFeLHkFSec1uDVaV9qPk
fajW8zxk7AHhqc2kgawQJ8aACajHE4nqSecKuIN/5RZNCYUU6wWqdmzfsK3vMMJk73Fh/+XO/J19
mIPfL+3D7we/P2Md9bGPH/xDQkzfW8JCdUjodBxUpx8a36b8zaTGalNSkViMnQ/8GdiN8GUCCCi4
i9Gd/bNCK63fpK8rtK4NXFSfJP+jCq1G6Xw895n6oAXVluIspWLOmppg+iFdKMCA0IdhY1wCGRhP
tOiL7QJ/7FjkS7b16qHbELNh3du5i8G+wlAhmHSPvsDqSU7D9DhzbqMbRHtENL0PY9EcnRX8w3JN
yEC69twy3kLqvY9q+yCzfqRTpOkmkvSDIbubCHCAiBWh8kFBsxIuVT8aHISzFVj9MN/RXmlkbj30
ZQOrorY8InwjHCHT2D3Sr2aP7fVyMyMOfjMNGsK+/URP47tdI9r1wuE0BzObzMp19s3kyHJlp0Nx
n0CEuIAn2FzOHpLplWqKbI9chVJWXuI6nVzvWESKfhaAlQtJrXLXdwOzR1Yt7ibicd60rmEpSOxz
uBkVZyMawg1Rthhi58MCEnsLSIZtltM4V2brH2i03dem8CDFBOK6yMRlGaqCuDsEnZFPhyeLsxnl
pR/uerMu1gyYauuX2IaaKCOinB0+4ke8H1gTL5deZjvPMTxEASgqw4oz3SC9eqesiPq0Km2BHLPj
ZJPly0ODO3UzzfEzx1briVx096gkVttSVNYqBvyBTMmuwpu6nS1zm1dx0lJuN2JhXo5laC8PZYs2
btgmU+UbX7NcCQxbEG2MhaJll7ItL6tuWUPbI1TBkD1iYUTmQJDt0r8JIoIOwIShqOXQPjYk2FHg
PxAop/ZeUbIZo93s3aoCJozh9SarSGJgtVj5S2ePqz5KnCvcJiYTN1uxrZEtnGL7MWCCRTGb3Rgz
/XsD/K9SEEnpKeLvvq7+geHK3qlc/KIORlf9TuzywrJ34Xdpllf7zvUKuirRmK+WjWo6nWDQFPuy
qXwvukW5O47TDkoPJrO9ZP+s94wc+dynyRw688EYZzQYWyNI8yKA40jp39qZju9zqFhlADNMdT0l
wIebHQC2clgLbPefCOhQJwwzZCfOaUnuAU7BFAOJEaEYEA7oCmPo4BzjETKe48xJMpqiHvu/3i3U
dSZM1KZl0HBOiRpaqQjX70t0a/WamQR4XIoj5zl0yqy4MdLZEuuCZurtMk7uiJsIbvt6oNdfwpgs
SzofIj7gQja2CJLtaA3xb35oqSVg/Dda9SlLcvydTuPaX5pYWps8KqLbJp6bW7dJfLa+Ncl6Mdry
PR+AnrDZOdsC/9hWlTnklBlpgdu15TNtbQ5nXiP0gWYmdWgFU6E94uYLj7FP8oZfewbd4w7TNqYk
5WyIWOnhfJMQwlcOG1LHofYzGSmxBc+069kreeVd49fR3gP8EYvRuQ3SMXoMc3L9ag6VDlvgaHnn
l/93Qfy7BRFpFFXDf++nef7W0oLpP4rA7Pef+aMEKn4DV05f0TbFe1Pyn+1Kz8ZpI1F5ufJ9VfvQ
rnR+02uU5Vuettn8tBiiJ8PrK7HVCHoC3n+yGGLm+bgUWgEeG5RmfEIuIqWp//zDUkjvYFiIR3AO
vo+IvIhjH7tvY68+PJO795LqR+Ib6/3Hq0jfFTb3iNSNqFeehP7zD1cJB7BHdhWFhyEtIRRhL0Ud
gHrjS0lL765wARrlsL9IJVj6v0Pv6+/rTxdHNk8WL4/N42H/ePGYyDplZ6CEIxlULCJtN7F+UaAt
HMqMKe3Q1ygoauRUZWJvumVOvimDWWLrtq69ySkmreaBvW8/kmxuN0ZzMWRVzOE2JYYrzcFPEmvP
cSmKluuh88L7ws2nza8f4F/ehCe5AR06ykD66QmaLfbKol+CA0Ef1lZJAFyFQYpW4k3zU0O3Zh2K
jEA3o5hH2KWqfpmCwd+QfailZUmgS68WSX8ooGAYLezkg3jB+5JB9yGgdOcTF/VYJAMJpagvKD8U
nK9/fQ/s3/70PfjgX1BL+fjEflYbdkRhDLM3BZg36wluyQLXYGxnTvHp919f6Sdd43m4+WRUOuwa
fQeRwI/fuEOtC641VxqBONNoIoisd/3mou3t5mQ61GF/fb2fXqLz9QKoN1jcJIPsZ0q4JbqyxCbA
9aKkPTGjdHjbIYf9+ip/8fwkoilA6b5Nc0T+1K0IWqaLfDL8Q2tNCfvS9HttB8kh6/zHX1/oHBHy
sS/C6+pYLKgeLx6H3J8nhTQSVjAxBg/WIkh58TrWnoAxM898cXOBygjhPh13vFLZ/TySo1mDI9lI
Su338VASFOs4zamdXYpV7sg5rRbaZjHivzlEmvMIP5YCMmPziQQ6QGl0CSQ65nSi4ikjLgKq2qLl
i3K6s9zu0+QuyeHXN2mfU9h/uEvEIMSE07kHtEhO3E+nAM0Zg/LQqsOE+H5VENtwJOKywzXeZrsq
61CL29V3lbcGgBecGgze9JAXGnor6n6X1S2o3SyZSOwsycd1S9r+CFRvHA7JUFKK4hMbCGoyk/Ug
gqIB3kKez7rFlfVomVmwi+G0YSKM1VMcldYGid68x+cnWM2/MJ1lB7d3HGAxFuHISVVdsrrEh6IO
ra0duckBFd6MxSEptrElxb6zK/8RD0V6TA0SD0rRsKOkFvE15ji1LpBKHGW9jLc1mULNalw8eUXb
PEd8jk+hHi25diXST5eSI2koAiNbhu3wGcYCOc+cSxAdGrcOJrq3GZce/YK434Jwt/dOKOlfpS4W
iIWywsbwFokX0zYfOUgVn0C3Z99rEVewXcyAVKOgpR6E39+0IeDF6rMHPXLjFVZ7cIIgP6Zzqq6W
JnBvXQgdm95PymBlF8l0O3Ae+h3cLFl8TbdFcIlOJsy+GZnhXxvs5dDhJ+xKvfaiKFCowOBvsJ4F
R3ph5U0V1qQVKrrNqwjo5MqAEI3G5Uo/T2omKdvIwEdmU+EiEoX94sQIW6SKEdESvXqFsHB+MvKs
t/hTc7kRg4HXZ9a7MpP1ZZ0Wk72Hv+YfB4R8ry2mszuM6V157M2Bo4XXkewid/hEGREjdaShse3X
iqDqXRZbpCzWCqCwVnM+lXOHdzvDkEBgGPUfVUWHaR52cWyfrBBnOnPbeKQCOK9mg3jcVRtbb3bL
d966oj7NbX6dhE68BieQYaLM0dmGeNcRTQ7r1jQvagtxpBlJSbCXih6AaF3TePgS03E5xH1v3odi
mbdp634CT43wtCw3NEjStZG6wXMPRGdnt6248tQwYSLNglU1LmpdEOO6GtLGYNtqkrxKsBFTFIJS
UZydHJXuTETBPsO5t54NP3wxCIbjw6gQrQZcGXqvpI6RqzQyuEZCEViGAI9HvktC+pQQIBS51r7t
OuPSoRIP5Alofquc+RVCgwm+r/M4H8y0lVemlda3C8oQpqlOcOCdhTzGSFwOwk7Mg1fxurgG0P0M
5L0Fmh22EQfxGF7Qilz1cK3MtPzajjL6nEIbf3O9bv5sj+10Ufj+eMzGgLgHiPNXeFPACfb0FqiA
jsdB8H4Zc4bzK5+RPUIo9zpBFm3gLc1GNC75cWZEld9Y1JMczXJnmzRkweLUW5lXsHVmIKw0spK9
cJvyKlFYeEsTzYdT8Y9pOYALT1zVXMCfzTZuNcx7w6X92XRmtgvTccZg307VjTlTDQ9rNgXLCG2w
rawMuTq53UnEyiEWqKNQa+qtOU7WljtuLzyX8/hE+2qDUmrmtE39fAkmeWvxot7MidkMG1hYrk7c
q8ZvEGcneqXmguo4bb/GHk0pWIre85lVWTqeeDRM9hd5Vceo8Sd2JyNbPkSXEFcizo0btDF0fwcB
vVeBJbnPaRd9TlM722TmMm3okqs7w6lp9WTCPk6yAXWBde656jsaa4h03xYjNiGTkweYttxkU7P9
cvMKgGcg+VyzXd/Y8RJeeB2R8OTN0mEmhCTbpIhTt0E7cue4p291BsTGGWxC//oFxT8xH7eLV4fg
4+TCz1hBDljTdTXz2+aTkKVs7sex55YMV6P8OS6j889SZ0tpxrkVTAzrpaQHU/fWcjBTN18H3hBe
sFdxkFe7AYXcvL0YXcarsOP5O3vg8TkhQWxrVxZsJRSS2GcdCegMCfweF7Fz2aPUuZ+5AOlUoMBp
B3ik8DpowL+QSIZrDBBuf4/Ynb9DKXjfmvQKWy8Wn03fAT9ON88bm2rfpRaAFfaL9qWjTMyDTAoC
GdoNniy5q+NGEa+GpGbMU9CQdhgTaDo8ilCbj/seEFM2AYFJTMrNJT6FLI7GfVuPc7zn8XvZV4Ba
TXzVdkWD9Ht2KIuoEr8juA0TtQS9lasgLDDlAdjpUP37loxv1GSpYjmel/f/Hlj/9sDqy1+alj69
IlWgrfOjcQn7j/6xf5xZtXEpYGfEqH6v4LI1+mBcevcy4df+l7pWJ/JYWLHZc7sSZQq/i75hH//v
/0gHCZCDsBY1LgdM6sT/yXH1xz0wrwgS3nfsJA4BTaD4cWePw6dBYji4p2IkQntd0vs+wUhA6kAP
ufvy6y2i/mX/2iCeL4Z5CxuWGUiX29UHyw+n1shRWgzby1NszPXLOd18pg73nCU93hYOOPVLZHry
NRjT9m92p395aQRJpg9Fk2lJn3A+XDoxMqH6SsjTolOvS9q+5NTNE+G+3uCKR/KWCRrDYoMrGSYl
2+xf3/mPByh95x68DoFCxyeLUdfbf7i8ZSdRySxtn3LMwsnaN0acE0QOE6WcEA+QrBQr4d8cbyzG
yE+Pm4syVKTwKMx7P5+iyhqicoQT9ORAyqHQjRgJKCWBhZRDgue655ghE1DBrBoDrrS4H/o3F57O
PseFbK8bFqA9idw4uTvaweF2WRb56voWtu/QGU1xOZ7j3BO8nJTZCVKPNyovyfX+9bPTx4YfRw1t
DQo2Wu4mzD8d03xC/AZF4MKJPSJjZchR+OQDHCy/w7yRY1y+VBnr16+v+nNQlf7GkLwHrBq8GPz/
j98YWgYvVU4rTinI9sf3jEOvjL+bqWpO2H7UvSNJb3c8jv2rc075r6//5xfTA8dic74n4IQ15ad3
ZQyCEhuggixpuOo+0S/MDCz7LhoJwf71pcRfDBRbcN6m18wFqSv/eK/h7PWlaQ7iBKxJ3bOPJHwb
WzPbvdC2SY7PpHwdTVe/nWZRrGtv4mUhSFfhc4yNv/m6/+rGbVMyW4LMsf80ai1pVEEDYuw0sJg2
QCcRlV1ZfcF5N9FJe7++9796SXRFkPeS/2Hd1KWIDxODqMmpNuzROrUdYd7lHJOfJyNFI1nH0hcw
HOh+E3NPHhij/ByTTTaK0k1VdFIruvXVpeESfB81jm6WEKN21bOj3Qpw/ndxPLKtABfDW+ZA2pku
ApoA+e7XN3GG8/70ingW3x/VDIcu+Plk/uEm0jwKB38OxCkMU4JUYeq2sDMYN6ov6pe2LYw11jDm
vZkHWPhQF7A46wTHOWgO9VxACUswgOYYvheCEEVodm9+a6r7X3/Ov5gFPcofGCAkH9b5WR5qKGsY
IQqIE1pAHsj5MYsaxKfQgfUNlcG/Gdl6Bf1h7kDizahmzaX4i6br5ysWfWSlZjZ3p6kmDNzpC+cV
Q6j+i82hbdBoidZ2yZYPk5CoejTaCBYmRH4PCWz8ekU8W/9mk9Nydw64Nw1egsSWTJx6TJwfER42
Fi9YusFVB6P2ciaj44o8TXm0PG5Iq7nem+k/xH98LP5yBz/fFnfC98wWW+KJ+ZMjZvGzwCMTMjph
AaQAUEN026Sekd42dj73h3KMERGm3phC9HXY366TESzNLsA0mq5yfre5nhVEVyu1xi3nIW9HkirW
RmpQuOFLEc32ygidcMEWB2BkZcaT8VQbKK82pldVRCWc3ZIy8GJau5bJm5FqKyVLgHZVppp54dfl
CdBNfOl3RXrFYam6GVN22RsfBMGwqq3c+CxAxBFeMOdfTfSRm5x9AEHy4HJqPt8Yv80OstqLfo7L
TdKzfl8Q2F4A+bPT+o4IEayg6mwLBaMAx9QD3Q5hwjPq56HM02ljh573EARNzGkG5ibGY2tssLw5
Ea5LDONzu+aY5v/eGHlLBhmirOywoGiyVs0wSNpKaByNY0i6yJUVDWj96zG8IOkkQOI4imHtgVJq
T8ZEM5+2Ul86OIwsAq4LEgjqOy8q8natAhmHGz+dgmc4viy7GWPEQ5qBL7CaA8T7MQJetgbB1qNT
xaerHOe1CyTbBNCXZPdKPRGPNW8zWd/82Ox1OaHdNsVyH7qEXCkMDN4VqR/ZwMosYoE3d3l36lKu
xbZL2a25or6DmTd6d/bWiQKAGCUxTMyg/0rFyK1WEUdVUCTw5AO7iBCWSVIuAkKOmorqt2kun8lV
Sy6sEboS6YbW79iLq7WTNN0exli4sxa7+lIEnfO5sskIRC0cvzFQ1LdoCFMUV1TlNubA10OZqccr
EdUOGYTeuGZgncsdYakUYdkQ9ld+1b/JxnTXCjFM/YiNOsloJfsdIr2yzIPi0RsxqwYMgHyuvE1B
5qHu6mKv9MleQixB4na2EhQinHqNCd0QMQAuY0YgjgMxqD8b8Ug3kujmtGw3czMX/s4w9eYHzNJ9
lWU8aaiw1aUZUTtmtjfka4PBEiN2PiEtK0jbe1JGxzc2h724KTggD+vRC7RTtqK2m8yMStzPgsVU
0p5FUiw8Mnfajm/WpWYAeyitjLVJa38zBeTJE/HY8dVnqALBlESnAcJpv15mV76GzoT6F5Ct2sJl
YjYqJudVhUvwfM7n7RYtc9R2W0MyD3kkUm+LNkY51vCG+njjbH49yjpdqbKd6pJtXfg8IBDdZHNR
XWZlZj02pqP/oyoPrvp+ZH5mOgshkciAVA0hev5NhB6yW40JGx/0C/wLjqh0gHzQ7a+txUq9gnTC
f9Einb8ZkPwHmMT5VEgWg6vAq9Q91kTtGT5XI/QcyR7OvwopQF16KRmzYeV3QGv1owzAmz92KCYI
wNCfthgGoE2cqmm6gFW2UPIm811z3otkuSvb27IgkDyKRnEzLHwjo2RnOFu0YUZ8MFuSE+b7IeG4
YeephcuA7g2AIl2A17vH2eLZC2qyKCV5f1OO4mP3llQMhlT/HY0VAuYiiC/Ul0bn9cwuAvfXvdU5
qy2g3eYF7A67X5V08/15o7BkTTlfqDR3Xy3F/p5+NV9tw4dRlp++STv3eBa0DI5VY5g3MFaMtVuF
5k3X5ll1xTDiu7P0py2rhoWnqyAXo/q/N1OTTXiFZn7riKx+CYec1XzOMCBsQ4JJX10ck8guKxdA
T9O1fPKRnxl1wYiA38ZoifY9b3AGvVXJIPG+vR9+bL31gZZJ9TN3ZonIxsgaSAUYs+T1hP8Lv6Ej
X4n8a5HcLiScIQNW6UJadDmlCBtF+DueCy5enl8hQQFd7UbV6m0QKw+2+Onky6l7y4OO76iG+2T1
/GMQCRZgRJzMbZU+qqDzp7Q2w3liGrCPLt/0DT4J78jtVJf2aLj3YJZBChOWxqcdh6Q9kBAtbno9
PMGoihszSlmZMjnwm9OR7ar0qQhe1xNopUMRh5wBhYunmvgQnBpb2mx8GAJa4F7JjGfWC8Kw1Zh4
j2lGaX/bQyzcI7hijOQxZXMwVzxThDvc/3kSyHIb5xqMdX+dZwlYgtmxj03AG1a7+vLFRLQ9sny2
Y72oX1JBFwKafHtgu9+QcmDzrSJ+xuDPQs5zmNiCBmUSPuOiU3dqjtzX1u95X028mYQpLgZKIoc3
vm07Psl5JGIsEN3llDAFOII9+hbmMZOPjJqouwtIg5mOfqW/oLSRTE1WFTaHohUBwvpF4ffmONqh
bAVuuLJ8bYixpqh4mM3UebV1+qhl+JwBgpRjiETV/jgBYaK8Zmk/C/M8TP05CeoXN0I9tW7EpO7O
d8hKxB650wzetqKAeD7wLpNRvyxwKR/BF1qPCVO3uZo40j5SzhePFX5le9vrXdqCTTV/3zGel815
MRlRdW7AG/Bj7n1xalK4LVoOcEYo3Q8DJxn91KimqYCKtyAEh94RL73LXYAJlq/10PO+ljGdxTwr
ea2WmQhaz17s3dDl+AicLmI6Ak6UrC3pMzvGXQuWMGbIDwzwkDDwJHTt7QSmghQnJy+2TjDkzr1q
oSquy0mSBm60pvNKfY5Rw38dPJ8zu/N8kMcMJX61DQJ/yi+K0eWnaaBZzQNF3IkhAsiNYFa9uOAw
0HOfskgrriLBJM9WJNJHctlzXqEVUV2eH8D7XKQP7mNqMS/oiRUgFyvOeeyGkWJZUz3AX+Ul8++0
4sPTeXxKmHB7fBTDHumvzK69wWeI+ObQHqQD6TqO5pYi93lAgGL0v9fEe47roh3bg5FCVcjn2nml
rCsez6PCVRkvRYY2/cbFtrMXTSlukN7wEKBV46YFESbAijo0ejXo3Fh7jUURosWiuYBy4oaMqWD0
kYOUr1tJx2Q/sxFqN5w9xQ1+TgRgenKgr1SBfssj3iwvbFhhPMu2d1XNoBnSitneTsQtPUsgGPHC
oDbxaw/rfmLSPs+A6AlhoOFu4GGTCKKX7z7lKdnexGujFyACjCN7BuUx9kwKVUQYxq4x/IDpChkD
/I6h5zWzm5nrRvWs7otZtsCLOaohWJrZ+DkR9z3MI2ieCbGisUlli828ZS8EG4OwIXXoh7GMb0WH
KfNYarZCC9YcLITfc4UoqRjtpgiX9rF3BjYhkZEFz+ZUJ/sSXiX3C0ccn7LlPQy+Km4t2/kaG6Gx
zoK0I5ChMaFpM7NPWZR+j+yuQqGMgNsG35Wtx8rmBVYsjykgnWY9J9Oy7il5BuxQZvc5S2eec1Lz
hVbOtCg4r6m9M0tSnFZRg2g7HlVxTOo6vbZlJ8SaVbM4crJXh1LUdKPzui6vw4rmb6By9guupZgM
2WTqFC0L0I9SXW9eNHryv0jDiEIkhXn2VIOsOMEQ73k0KosqDDWbARMXeYcPUWrx9bRFzV+h6vOQ
bGdRd1QAp5VvY52gg8e81IzscQq9pWtiX90Tj8wOTzUG4rWJd0YflLOcWXayA17VIG5opZotHy9c
PIpNVsX+QIYTn1SdF5MwZt5eME5l3yr2mKwuQR1sU72GCyMNn0M/ZASdD4aRCZL1IqcVqiG1zGkV
wechGEfVHry4Cq6SIJJHjd65iZQTPAuj797wFfgb18bPxhmM77V0LdZPPJWM1iJitlrcxHocufL6
PG8GacbkGLBgwucueSdyvd+sw8C/KlpCrOhaUb4idKR+QXUJCr5n3msbXqE+/z/2zqY5bSQIw3/F
lTspkJCEDknVxsQ2/oo3xuvaXCgZZBiQEIwk8/Hr9xmBHAYwYS0dUlvLzUa0Wq2Znpnut99m8IhO
hVqPCDbXvvLMyyUErqec7QYXhgVjZP3FrsZX1iRlxiUV8P/WiDK9ymqHMSVGUmFlDkfjRr3lOMuq
0+LANk8uYs43UDil8pzsUnoW1A2jwVklIdE8WtbajUaNkJ3l4pWI82ASB0IWYk0dg5NEaLOw2AAi
24BH7eZyCpRpYsEvKZd95Q6yLTP86882Pb2+ECULq2dklOn4ai8S44w7D9oDmc4foHBdXg/qC/Ew
oT02RFOOi3fmtLM8Y0GkO7djh1Xqr+uTyp3MSHHYTkOQY0oT6sq+VemmE9PqDenx7AfsKp+jYB6z
3Z7RA4R9FWyqk7h6XWNTdh4o3h3KdqHgSTM6numUJtpfqQSbXlrmnJ4OirSnP7TFI/0g+vc2e3y6
nYTBojlSJD9UMy5uXXPSeRjArtCNIDSWTSvjAxIZN9Ay4wkKqv0ZTWaTqhx+ke6L/T8k8SgaFdq2
GsSc34YkPnImJsOjQRJXv8nTOwqDb5kGsVqSFFB9E6zN0zu1Gl+pfcorBj8nUFGIxKrxyjxnEuTJ
UzxVRUvnEORpkLJwaOn6b1I8W2AqcHqWQjlBhkg2AK+qYmQbwUEIqGvUfExnt2nY68cBdS5PG9a4
W8UZtXiUFo0irrZ1g61QuZybQTiZc4PG0ObAC47c9cTLrXDZmPwiKp+FvX9GOlUMD4Y/Ml/AqFzS
YNsBPfiGaoFFC/mboRWwJ4X4o2JA0L+gb5gxmlo/4uG83+gOqGNLiGVMjJg+fBEnGTG+JOo17Yc9
ohkKlN2nV0rVdc47sq8m4Dj1RYMG6uF1KmFqql8R7l62gtgddmS7MSSFbxOY7rQX0+RsaAjrMqYr
yN2QJlM0SBx2puPklCQLnt+UJGmNF7sC7gViTjeBqSacDkb3U5daMAJONG91oiZKAEMQ+BEQCalx
KWsT8bAgr3EVdKbU7IEzCGZnIc00zfDKAQvftOYUazZqlAH/AKlh0++xH4ovwP4lBKUQE36rV5zJ
8mqYuIPK/YzDeX381XzpwwRCSfpomMw7504gRXyevfz/TF54/SBNL/G+ZlQNf6a+XHz34zRIXmmI
1LdZc+V29L6Lcn6j/YJONv1QN0rHidKATdsW1yUzV/NCmUqZvockBB59DNOe/+mD6X60CN84II/Z
5/CB5CmIwLmtvq64ZJXJKdmmW8e/8FndcMNEbxnh8POtrHn4Gu0JvB4OtSniRIpusulXLSBpxxlh
S8SGEZyPBiVSwGLp160+ZLs2jVCrubRQAKNIXnRlhc0Bv/8FHvOAx1xznBEMVMSHHjMU3rRCnbbk
9LsiF7R+SFaXTSs0rI+OiX9T+fjss7rhbzQUzDr1uwWtwIQwDROIOoys2YeFedMKNVZnEryGYdi/
3/PbWV6n6ChgskPcRhI5H+ubz9+AqY14FbNOQSP44DC44VGj4IiLXv3r6UAEvcyzCj/e54DfuiD3
Kbvfr6dSq/fpA9ua1/1RdqGC9Kzu/dPxftamSvaIG1/mj7z58/UD7t56r1L5Py+ELz0QeovscRdr
NW+9EP/8R+A9eXqrGJXIyx3gXiTS6/v/heB45OVylE1qpFjzvwvIpX9ENNYFu3U2kD9N9+mDZtiN
CXtQYTnyxrEX55Iyldmh5n+/X+VTLxDPkdxiPFytK0W1ZqcYSa8X5VoqrQET4TqKSx6P/W4iuqm2
HMJ4gN8uKrzpB97Mk34uSandaChIWWHJ6yX8JHo+wThp+KT3QAbzVsIoBNUqRU8fhQCB8OVF9T/3
Ixo365JJXLEtKir5AosLkcvJhreZ1WYXFdzq0W5KkwspZgkupEWGaBwJfUYCCCph/LXGPeFteRFA
GSW8v1Y0018eBXEc5Yva+GrXNwFXLGG+XKFZ2h0tchWzcWFj5fwf7/d71xGI/B0zw+tawti48cRY
8x6qWLIEnW88uQi8cS9/emUOA0K6El7hjRfHXneQxn6SaGMaeoJ6GSYR3YHoe/oBbrVvLzr6bgRr
QRwl2sgGmqvId4vLjul1Ax/+RPNNBuiokqRHqdwWXYri1ARv+RCj5jTc4ia59Z8koArd2gYFbGWI
fvH0dYtYlIq/FX2Nt/7s5MILJzE8CtrERL5bwuxR8i99GfuLXNdsapqENvN/vN9TKeE3/lx0tWUM
FukyVnQl/O9IjnI113qrviOFjQ492eDk1JMRK6U+XExbYWrLucEuF4xh2gqWWlT8t4HQLV5ntJQg
9kADzLe5UY861nx7sx9MQcF3vyBGLyj++yDq+SeteGdtc2xVLF/0Ra44g/YNxJwstqD+qxvsDsSc
lKig+DbW9+PY1zyXSWleCZ6x7c/1U6WJ0iXIfUi8Qf7mlE9ZR6eKvsoDbBcFjfyX4GSzdQo2CQSV
MP4OVzwV1PvRj5OTvcqTWivhMPIo4m5EtaC2czNXsbaib/NAovCgVfZFml6jcLvxpzzSvO9nenBN
XdENfE9+/gcAAP//</cx:binary>
              </cx:geoCache>
            </cx:geography>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_xlchart.v1.11</cx:f>
      </cx:strDim>
      <cx:numDim type="val">
        <cx:f>_xlchart.v1.13</cx:f>
      </cx:numDim>
    </cx:data>
  </cx:chartData>
  <cx:chart>
    <cx:title pos="t" align="ctr" overlay="0">
      <cx:tx>
        <cx:txData>
          <cx:v>Category based Profit</cx:v>
        </cx:txData>
      </cx:tx>
      <cx:txPr>
        <a:bodyPr spcFirstLastPara="1" vertOverflow="ellipsis" horzOverflow="overflow" wrap="square" lIns="0" tIns="0" rIns="0" bIns="0" anchor="ctr" anchorCtr="1"/>
        <a:lstStyle/>
        <a:p>
          <a:pPr algn="ctr" rtl="0">
            <a:defRPr/>
          </a:pPr>
          <a:r>
            <a:rPr lang="en-US" sz="1800" b="1" i="0" u="none" strike="noStrike" baseline="0">
              <a:solidFill>
                <a:schemeClr val="tx2">
                  <a:lumMod val="20000"/>
                  <a:lumOff val="80000"/>
                </a:schemeClr>
              </a:solidFill>
              <a:latin typeface="Calibri" panose="020F0502020204030204"/>
            </a:rPr>
            <a:t>Category based Profit</a:t>
          </a:r>
        </a:p>
      </cx:txPr>
    </cx:title>
    <cx:plotArea>
      <cx:plotAreaRegion>
        <cx:series layoutId="waterfall" uniqueId="{ACC3FEBB-0D68-4B8E-B613-3EA79B4397C4}">
          <cx:tx>
            <cx:txData>
              <cx:f>_xlchart.v1.12</cx:f>
              <cx:v>Profit</cx:v>
            </cx:txData>
          </cx:tx>
          <cx:dataLabels pos="inEnd">
            <cx:visibility seriesName="0" categoryName="0" value="1"/>
          </cx:dataLabels>
          <cx:dataId val="0"/>
          <cx:layoutPr>
            <cx:visibility connectorLines="0"/>
            <cx:subtotals/>
          </cx:layoutPr>
        </cx:series>
      </cx:plotAreaRegion>
      <cx:axis id="0">
        <cx:catScaling gapWidth="0.5"/>
        <cx:tickLabels/>
      </cx:axis>
      <cx:axis id="1">
        <cx:valScaling/>
        <cx:majorGridlines/>
        <cx:min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72">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3" Type="http://schemas.microsoft.com/office/2014/relationships/chartEx" Target="../charts/chartEx4.xml"/><Relationship Id="rId2" Type="http://schemas.microsoft.com/office/2014/relationships/chartEx" Target="../charts/chartEx3.xml"/><Relationship Id="rId1" Type="http://schemas.openxmlformats.org/officeDocument/2006/relationships/chart" Target="../charts/chart4.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57150</xdr:colOff>
      <xdr:row>2</xdr:row>
      <xdr:rowOff>180975</xdr:rowOff>
    </xdr:from>
    <xdr:to>
      <xdr:col>13</xdr:col>
      <xdr:colOff>57150</xdr:colOff>
      <xdr:row>18</xdr:row>
      <xdr:rowOff>114300</xdr:rowOff>
    </xdr:to>
    <xdr:graphicFrame macro="">
      <xdr:nvGraphicFramePr>
        <xdr:cNvPr id="8" name="Chart 7">
          <a:extLst>
            <a:ext uri="{FF2B5EF4-FFF2-40B4-BE49-F238E27FC236}">
              <a16:creationId xmlns:a16="http://schemas.microsoft.com/office/drawing/2014/main" id="{47F9A62F-A15A-420C-8ED1-30E6456A0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657225</xdr:colOff>
      <xdr:row>8</xdr:row>
      <xdr:rowOff>95250</xdr:rowOff>
    </xdr:from>
    <xdr:to>
      <xdr:col>6</xdr:col>
      <xdr:colOff>514350</xdr:colOff>
      <xdr:row>22</xdr:row>
      <xdr:rowOff>171450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03A19D1-869D-4799-98D1-F8127C1CA1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57225" y="16192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581025</xdr:colOff>
      <xdr:row>2</xdr:row>
      <xdr:rowOff>33337</xdr:rowOff>
    </xdr:from>
    <xdr:to>
      <xdr:col>11</xdr:col>
      <xdr:colOff>276225</xdr:colOff>
      <xdr:row>16</xdr:row>
      <xdr:rowOff>109537</xdr:rowOff>
    </xdr:to>
    <xdr:graphicFrame macro="">
      <xdr:nvGraphicFramePr>
        <xdr:cNvPr id="2" name="Chart 1">
          <a:extLst>
            <a:ext uri="{FF2B5EF4-FFF2-40B4-BE49-F238E27FC236}">
              <a16:creationId xmlns:a16="http://schemas.microsoft.com/office/drawing/2014/main" id="{2ED89FF5-FF47-4B89-BA21-4A71EFEC6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400050</xdr:colOff>
      <xdr:row>2</xdr:row>
      <xdr:rowOff>23812</xdr:rowOff>
    </xdr:from>
    <xdr:to>
      <xdr:col>11</xdr:col>
      <xdr:colOff>95250</xdr:colOff>
      <xdr:row>16</xdr:row>
      <xdr:rowOff>100012</xdr:rowOff>
    </xdr:to>
    <xdr:graphicFrame macro="">
      <xdr:nvGraphicFramePr>
        <xdr:cNvPr id="2" name="Chart 1">
          <a:extLst>
            <a:ext uri="{FF2B5EF4-FFF2-40B4-BE49-F238E27FC236}">
              <a16:creationId xmlns:a16="http://schemas.microsoft.com/office/drawing/2014/main" id="{7254A917-2C57-4499-95E1-92A3D02D3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457200</xdr:colOff>
      <xdr:row>4</xdr:row>
      <xdr:rowOff>109537</xdr:rowOff>
    </xdr:from>
    <xdr:to>
      <xdr:col>14</xdr:col>
      <xdr:colOff>152400</xdr:colOff>
      <xdr:row>18</xdr:row>
      <xdr:rowOff>185737</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053188AE-764C-4E3B-BB98-36A64691F5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86350" y="8715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542925</xdr:colOff>
      <xdr:row>5</xdr:row>
      <xdr:rowOff>47625</xdr:rowOff>
    </xdr:from>
    <xdr:to>
      <xdr:col>17</xdr:col>
      <xdr:colOff>542925</xdr:colOff>
      <xdr:row>18</xdr:row>
      <xdr:rowOff>95250</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3EF2EB68-445B-47FB-919D-1CCF6B0A9B7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991725" y="1000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238125</xdr:colOff>
      <xdr:row>4</xdr:row>
      <xdr:rowOff>180975</xdr:rowOff>
    </xdr:from>
    <xdr:to>
      <xdr:col>8</xdr:col>
      <xdr:colOff>19050</xdr:colOff>
      <xdr:row>19</xdr:row>
      <xdr:rowOff>152400</xdr:rowOff>
    </xdr:to>
    <xdr:graphicFrame macro="">
      <xdr:nvGraphicFramePr>
        <xdr:cNvPr id="2" name="Chart 1">
          <a:extLst>
            <a:ext uri="{FF2B5EF4-FFF2-40B4-BE49-F238E27FC236}">
              <a16:creationId xmlns:a16="http://schemas.microsoft.com/office/drawing/2014/main" id="{4D7644FB-18DE-4F31-9B5A-BB93DBB25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85725</xdr:colOff>
      <xdr:row>19</xdr:row>
      <xdr:rowOff>161925</xdr:rowOff>
    </xdr:from>
    <xdr:to>
      <xdr:col>15</xdr:col>
      <xdr:colOff>390525</xdr:colOff>
      <xdr:row>34</xdr:row>
      <xdr:rowOff>47625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6320E7A3-A230-4E0C-B936-3D7CC48B75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962525" y="37814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238124</xdr:colOff>
      <xdr:row>20</xdr:row>
      <xdr:rowOff>38100</xdr:rowOff>
    </xdr:from>
    <xdr:to>
      <xdr:col>7</xdr:col>
      <xdr:colOff>590549</xdr:colOff>
      <xdr:row>34</xdr:row>
      <xdr:rowOff>19050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85156E2-1169-462D-9AFE-1489AE746D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38124" y="3848100"/>
              <a:ext cx="4619625" cy="26479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104775</xdr:colOff>
      <xdr:row>5</xdr:row>
      <xdr:rowOff>57150</xdr:rowOff>
    </xdr:from>
    <xdr:to>
      <xdr:col>15</xdr:col>
      <xdr:colOff>409575</xdr:colOff>
      <xdr:row>19</xdr:row>
      <xdr:rowOff>66675</xdr:rowOff>
    </xdr:to>
    <xdr:graphicFrame macro="">
      <xdr:nvGraphicFramePr>
        <xdr:cNvPr id="5" name="Chart 4">
          <a:extLst>
            <a:ext uri="{FF2B5EF4-FFF2-40B4-BE49-F238E27FC236}">
              <a16:creationId xmlns:a16="http://schemas.microsoft.com/office/drawing/2014/main" id="{5274DE3C-BA5C-4BD6-8E1D-70AA439BA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514350</xdr:colOff>
      <xdr:row>5</xdr:row>
      <xdr:rowOff>47625</xdr:rowOff>
    </xdr:from>
    <xdr:to>
      <xdr:col>23</xdr:col>
      <xdr:colOff>209550</xdr:colOff>
      <xdr:row>19</xdr:row>
      <xdr:rowOff>76200</xdr:rowOff>
    </xdr:to>
    <xdr:graphicFrame macro="">
      <xdr:nvGraphicFramePr>
        <xdr:cNvPr id="6" name="Chart 5">
          <a:extLst>
            <a:ext uri="{FF2B5EF4-FFF2-40B4-BE49-F238E27FC236}">
              <a16:creationId xmlns:a16="http://schemas.microsoft.com/office/drawing/2014/main" id="{50FF4236-334D-4A29-9361-7CFBB9A17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 [2010]" refreshedDate="45627.647481828702" createdVersion="7" refreshedVersion="7" minRefreshableVersion="3" recordCount="49" xr:uid="{6F7D05E1-2337-406D-BCCA-253CA9F5B685}">
  <cacheSource type="worksheet">
    <worksheetSource name="Table1"/>
  </cacheSource>
  <cacheFields count="24">
    <cacheField name="Row ID" numFmtId="0">
      <sharedItems containsSemiMixedTypes="0" containsString="0" containsNumber="1" containsInteger="1" minValue="1" maxValue="49"/>
    </cacheField>
    <cacheField name="Order ID" numFmtId="0">
      <sharedItems/>
    </cacheField>
    <cacheField name="Year" numFmtId="0">
      <sharedItems containsSemiMixedTypes="0" containsString="0" containsNumber="1" containsInteger="1" minValue="2011" maxValue="2014" count="4">
        <n v="2013"/>
        <n v="2012"/>
        <n v="2011"/>
        <n v="2014"/>
      </sharedItems>
    </cacheField>
    <cacheField name="Order Date" numFmtId="14">
      <sharedItems containsSemiMixedTypes="0" containsNonDate="0" containsDate="1" containsString="0" minDate="2011-05-13T00:00:00" maxDate="2014-10-21T00:00:00" count="24">
        <d v="2013-11-09T00:00:00"/>
        <d v="2013-06-13T00:00:00"/>
        <d v="2012-10-11T00:00:00"/>
        <d v="2011-06-09T00:00:00"/>
        <d v="2014-04-16T00:00:00"/>
        <d v="2013-12-06T00:00:00"/>
        <d v="2012-11-22T00:00:00"/>
        <d v="2011-11-11T00:00:00"/>
        <d v="2011-05-13T00:00:00"/>
        <d v="2011-08-27T00:00:00"/>
        <d v="2013-12-10T00:00:00"/>
        <d v="2014-07-17T00:00:00"/>
        <d v="2012-09-25T00:00:00"/>
        <d v="2013-01-16T00:00:00"/>
        <d v="2012-09-17T00:00:00"/>
        <d v="2014-10-20T00:00:00"/>
        <d v="2013-12-09T00:00:00"/>
        <d v="2012-12-27T00:00:00"/>
        <d v="2014-09-11T00:00:00"/>
        <d v="2013-07-18T00:00:00"/>
        <d v="2014-09-20T00:00:00"/>
        <d v="2013-03-12T00:00:00"/>
        <d v="2011-10-20T00:00:00"/>
        <d v="2013-06-21T00:00:00"/>
      </sharedItems>
      <fieldGroup par="23" base="3">
        <rangePr groupBy="months" startDate="2011-05-13T00:00:00" endDate="2014-10-21T00:00:00"/>
        <groupItems count="14">
          <s v="&lt;5/13/2011"/>
          <s v="Jan"/>
          <s v="Feb"/>
          <s v="Mar"/>
          <s v="Apr"/>
          <s v="May"/>
          <s v="Jun"/>
          <s v="Jul"/>
          <s v="Aug"/>
          <s v="Sep"/>
          <s v="Oct"/>
          <s v="Nov"/>
          <s v="Dec"/>
          <s v="&gt;10/21/2014"/>
        </groupItems>
      </fieldGroup>
    </cacheField>
    <cacheField name="Ship Date" numFmtId="14">
      <sharedItems containsSemiMixedTypes="0" containsNonDate="0" containsDate="1" containsString="0" minDate="2011-05-15T00:00:00" maxDate="2014-10-25T00:00:00"/>
    </cacheField>
    <cacheField name="Ship Mode" numFmtId="0">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acheField>
    <cacheField name="City" numFmtId="0">
      <sharedItems/>
    </cacheField>
    <cacheField name="State" numFmtId="0">
      <sharedItems count="14">
        <s v="Kentucky"/>
        <s v="California"/>
        <s v="Florida"/>
        <s v="North Carolina"/>
        <s v="Washington"/>
        <s v="Texas"/>
        <s v="Wisconsin"/>
        <s v="Utah"/>
        <s v="Nebraska"/>
        <s v="Pennsylvania"/>
        <s v="Illinois"/>
        <s v="Minnesota"/>
        <s v="Michigan"/>
        <s v="Delaware"/>
      </sharedItems>
    </cacheField>
    <cacheField name="Postal Code" numFmtId="0">
      <sharedItems containsSemiMixedTypes="0" containsString="0" containsNumber="1" containsInteger="1" minValue="19140" maxValue="98103"/>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3">
        <s v="Bookcases"/>
        <s v="Chairs"/>
        <s v="Labels"/>
        <s v="Tables"/>
        <s v="Storage"/>
        <s v="Furnishings"/>
        <s v="Art"/>
        <s v="Phones"/>
        <s v="Binders"/>
        <s v="Appliances"/>
        <s v="Paper"/>
        <s v="Accessories"/>
        <s v="Envelopes"/>
      </sharedItems>
    </cacheField>
    <cacheField name="Product Name" numFmtId="0">
      <sharedItems/>
    </cacheField>
    <cacheField name="Sales" numFmtId="0">
      <sharedItems containsSemiMixedTypes="0" containsString="0" containsNumber="1" minValue="2.544" maxValue="3083.43"/>
    </cacheField>
    <cacheField name="Quantity" numFmtId="0">
      <sharedItems containsSemiMixedTypes="0" containsString="0" containsNumber="1" containsInteger="1" minValue="2" maxValue="9"/>
    </cacheField>
    <cacheField name="Discount" numFmtId="0">
      <sharedItems containsSemiMixedTypes="0" containsString="0" containsNumber="1" minValue="0" maxValue="0.8"/>
    </cacheField>
    <cacheField name="Profit" numFmtId="0">
      <sharedItems containsSemiMixedTypes="0" containsString="0" containsNumber="1" minValue="-1665.0522000000001" maxValue="240.26490000000001"/>
    </cacheField>
    <cacheField name="Quarters" numFmtId="0" databaseField="0">
      <fieldGroup base="3">
        <rangePr groupBy="quarters" startDate="2011-05-13T00:00:00" endDate="2014-10-21T00:00:00"/>
        <groupItems count="6">
          <s v="&lt;5/13/2011"/>
          <s v="Qtr1"/>
          <s v="Qtr2"/>
          <s v="Qtr3"/>
          <s v="Qtr4"/>
          <s v="&gt;10/21/2014"/>
        </groupItems>
      </fieldGroup>
    </cacheField>
    <cacheField name="Years" numFmtId="0" databaseField="0">
      <fieldGroup base="3">
        <rangePr groupBy="years" startDate="2011-05-13T00:00:00" endDate="2014-10-21T00:00:00"/>
        <groupItems count="6">
          <s v="&lt;5/13/2011"/>
          <s v="2011"/>
          <s v="2012"/>
          <s v="2013"/>
          <s v="2014"/>
          <s v="&gt;10/21/2014"/>
        </groupItems>
      </fieldGroup>
    </cacheField>
  </cacheFields>
  <extLst>
    <ext xmlns:x14="http://schemas.microsoft.com/office/spreadsheetml/2009/9/main" uri="{725AE2AE-9491-48be-B2B4-4EB974FC3084}">
      <x14:pivotCacheDefinition pivotCacheId="108979319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 [2010]" refreshedDate="45627.689690740743" createdVersion="7" refreshedVersion="7" minRefreshableVersion="3" recordCount="4" xr:uid="{FE9156E4-B78A-4FE8-A681-1E108EBB5666}">
  <cacheSource type="worksheet">
    <worksheetSource ref="D3:E7" sheet="category and profit waterfall"/>
  </cacheSource>
  <cacheFields count="2">
    <cacheField name="Category" numFmtId="0">
      <sharedItems/>
    </cacheField>
    <cacheField name="Profit" numFmtId="0">
      <sharedItems containsSemiMixedTypes="0" containsString="0" containsNumber="1" minValue="-1642.4250999999999" maxValue="399.4689999999999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n v="1"/>
    <s v="CA-2013-152156"/>
    <x v="0"/>
    <x v="0"/>
    <d v="2013-11-12T00:00:00"/>
    <s v="Second Class"/>
    <s v="CG-12520"/>
    <s v="Claire Gute"/>
    <x v="0"/>
    <s v="United States"/>
    <s v="Henderson"/>
    <x v="0"/>
    <n v="42420"/>
    <x v="0"/>
    <s v="FUR-BO-10001798"/>
    <x v="0"/>
    <x v="0"/>
    <s v="Bush Somerset Collection Bookcase"/>
    <n v="261.95999999999998"/>
    <n v="2"/>
    <n v="0"/>
    <n v="41.913600000000002"/>
  </r>
  <r>
    <n v="2"/>
    <s v="CA-2013-152156"/>
    <x v="0"/>
    <x v="0"/>
    <d v="2013-11-12T00:00:00"/>
    <s v="Second Class"/>
    <s v="CG-12520"/>
    <s v="Claire Gute"/>
    <x v="0"/>
    <s v="United States"/>
    <s v="Henderson"/>
    <x v="0"/>
    <n v="42420"/>
    <x v="0"/>
    <s v="FUR-CH-10000454"/>
    <x v="0"/>
    <x v="1"/>
    <s v="Hon Deluxe Fabric Upholstered Stacking Chairs, Rounded Back"/>
    <n v="731.94"/>
    <n v="3"/>
    <n v="0"/>
    <n v="219.58199999999999"/>
  </r>
  <r>
    <n v="3"/>
    <s v="CA-2013-138688"/>
    <x v="0"/>
    <x v="1"/>
    <d v="2013-06-17T00:00:00"/>
    <s v="Second Class"/>
    <s v="DV-13045"/>
    <s v="Darrin Van Huff"/>
    <x v="1"/>
    <s v="United States"/>
    <s v="Los Angeles"/>
    <x v="1"/>
    <n v="90036"/>
    <x v="1"/>
    <s v="OFF-LA-10000240"/>
    <x v="1"/>
    <x v="2"/>
    <s v="Self-Adhesive Address Labels for Typewriters by Universal"/>
    <n v="14.62"/>
    <n v="2"/>
    <n v="0"/>
    <n v="6.8714000000000004"/>
  </r>
  <r>
    <n v="4"/>
    <s v="US-2012-108966"/>
    <x v="1"/>
    <x v="2"/>
    <d v="2012-10-18T00:00:00"/>
    <s v="Standard Class"/>
    <s v="SO-20335"/>
    <s v="Sean O'Donnell"/>
    <x v="0"/>
    <s v="United States"/>
    <s v="Fort Lauderdale"/>
    <x v="2"/>
    <n v="33311"/>
    <x v="0"/>
    <s v="FUR-TA-10000577"/>
    <x v="0"/>
    <x v="3"/>
    <s v="Bretford CR4500 Series Slim Rectangular Table"/>
    <n v="957.57749999999999"/>
    <n v="5"/>
    <n v="0.45"/>
    <n v="-383.03100000000001"/>
  </r>
  <r>
    <n v="5"/>
    <s v="US-2012-108966"/>
    <x v="1"/>
    <x v="2"/>
    <d v="2012-10-18T00:00:00"/>
    <s v="Standard Class"/>
    <s v="SO-20335"/>
    <s v="Sean O'Donnell"/>
    <x v="0"/>
    <s v="United States"/>
    <s v="Fort Lauderdale"/>
    <x v="2"/>
    <n v="33311"/>
    <x v="0"/>
    <s v="OFF-ST-10000760"/>
    <x v="1"/>
    <x v="4"/>
    <s v="Eldon Fold 'N Roll Cart System"/>
    <n v="22.367999999999999"/>
    <n v="2"/>
    <n v="0.2"/>
    <n v="2.5164"/>
  </r>
  <r>
    <n v="6"/>
    <s v="CA-2011-115812"/>
    <x v="2"/>
    <x v="3"/>
    <d v="2011-06-14T00:00:00"/>
    <s v="Standard Class"/>
    <s v="BH-11710"/>
    <s v="Brosina Hoffman"/>
    <x v="0"/>
    <s v="United States"/>
    <s v="Los Angeles"/>
    <x v="1"/>
    <n v="90032"/>
    <x v="1"/>
    <s v="FUR-FU-10001487"/>
    <x v="0"/>
    <x v="5"/>
    <s v="Eldon Expressions Wood and Plastic Desk Accessories, Cherry Wood"/>
    <n v="48.86"/>
    <n v="7"/>
    <n v="0"/>
    <n v="14.1694"/>
  </r>
  <r>
    <n v="7"/>
    <s v="CA-2011-115812"/>
    <x v="2"/>
    <x v="3"/>
    <d v="2011-06-14T00:00:00"/>
    <s v="Standard Class"/>
    <s v="BH-11710"/>
    <s v="Brosina Hoffman"/>
    <x v="0"/>
    <s v="United States"/>
    <s v="Los Angeles"/>
    <x v="1"/>
    <n v="90032"/>
    <x v="1"/>
    <s v="OFF-AR-10002833"/>
    <x v="1"/>
    <x v="6"/>
    <s v="Newell 322"/>
    <n v="7.28"/>
    <n v="4"/>
    <n v="0"/>
    <n v="1.9656"/>
  </r>
  <r>
    <n v="8"/>
    <s v="CA-2011-115812"/>
    <x v="2"/>
    <x v="3"/>
    <d v="2011-06-14T00:00:00"/>
    <s v="Standard Class"/>
    <s v="BH-11710"/>
    <s v="Brosina Hoffman"/>
    <x v="0"/>
    <s v="United States"/>
    <s v="Los Angeles"/>
    <x v="1"/>
    <n v="90032"/>
    <x v="1"/>
    <s v="TEC-PH-10002275"/>
    <x v="2"/>
    <x v="7"/>
    <s v="Mitel 5320 IP Phone VoIP phone"/>
    <n v="907.15200000000004"/>
    <n v="6"/>
    <n v="0.2"/>
    <n v="90.715199999999996"/>
  </r>
  <r>
    <n v="9"/>
    <s v="CA-2011-115812"/>
    <x v="2"/>
    <x v="3"/>
    <d v="2011-06-14T00:00:00"/>
    <s v="Standard Class"/>
    <s v="BH-11710"/>
    <s v="Brosina Hoffman"/>
    <x v="0"/>
    <s v="United States"/>
    <s v="Los Angeles"/>
    <x v="1"/>
    <n v="90032"/>
    <x v="1"/>
    <s v="OFF-BI-10003910"/>
    <x v="1"/>
    <x v="8"/>
    <s v="DXL Angle-View Binders with Locking Rings by Samsill"/>
    <n v="18.504000000000001"/>
    <n v="3"/>
    <n v="0.2"/>
    <n v="5.7824999999999998"/>
  </r>
  <r>
    <n v="10"/>
    <s v="CA-2011-115812"/>
    <x v="2"/>
    <x v="3"/>
    <d v="2011-06-14T00:00:00"/>
    <s v="Standard Class"/>
    <s v="BH-11710"/>
    <s v="Brosina Hoffman"/>
    <x v="0"/>
    <s v="United States"/>
    <s v="Los Angeles"/>
    <x v="1"/>
    <n v="90032"/>
    <x v="1"/>
    <s v="OFF-AP-10002892"/>
    <x v="1"/>
    <x v="9"/>
    <s v="Belkin F5C206VTEL 6 Outlet Surge"/>
    <n v="114.9"/>
    <n v="5"/>
    <n v="0"/>
    <n v="34.47"/>
  </r>
  <r>
    <n v="11"/>
    <s v="CA-2011-115812"/>
    <x v="2"/>
    <x v="3"/>
    <d v="2011-06-14T00:00:00"/>
    <s v="Standard Class"/>
    <s v="BH-11710"/>
    <s v="Brosina Hoffman"/>
    <x v="0"/>
    <s v="United States"/>
    <s v="Los Angeles"/>
    <x v="1"/>
    <n v="90032"/>
    <x v="1"/>
    <s v="FUR-TA-10001539"/>
    <x v="0"/>
    <x v="3"/>
    <s v="Chromcraft Rectangular Conference Tables"/>
    <n v="1706.184"/>
    <n v="9"/>
    <n v="0.2"/>
    <n v="85.309200000000004"/>
  </r>
  <r>
    <n v="12"/>
    <s v="CA-2011-115812"/>
    <x v="2"/>
    <x v="3"/>
    <d v="2011-06-14T00:00:00"/>
    <s v="Standard Class"/>
    <s v="BH-11710"/>
    <s v="Brosina Hoffman"/>
    <x v="0"/>
    <s v="United States"/>
    <s v="Los Angeles"/>
    <x v="1"/>
    <n v="90032"/>
    <x v="1"/>
    <s v="TEC-PH-10002033"/>
    <x v="2"/>
    <x v="7"/>
    <s v="Konftel 250 Conference phone - Charcoal black"/>
    <n v="911.42399999999998"/>
    <n v="4"/>
    <n v="0.2"/>
    <n v="68.356800000000007"/>
  </r>
  <r>
    <n v="13"/>
    <s v="CA-2014-114412"/>
    <x v="3"/>
    <x v="4"/>
    <d v="2014-04-21T00:00:00"/>
    <s v="Standard Class"/>
    <s v="AA-10480"/>
    <s v="Andrew Allen"/>
    <x v="0"/>
    <s v="United States"/>
    <s v="Concord"/>
    <x v="3"/>
    <n v="28027"/>
    <x v="0"/>
    <s v="OFF-PA-10002365"/>
    <x v="1"/>
    <x v="10"/>
    <s v="Xerox 1967"/>
    <n v="15.552"/>
    <n v="3"/>
    <n v="0.2"/>
    <n v="5.4432"/>
  </r>
  <r>
    <n v="14"/>
    <s v="CA-2013-161389"/>
    <x v="0"/>
    <x v="5"/>
    <d v="2013-12-11T00:00:00"/>
    <s v="Standard Class"/>
    <s v="IM-15070"/>
    <s v="Irene Maddox"/>
    <x v="0"/>
    <s v="United States"/>
    <s v="Seattle"/>
    <x v="4"/>
    <n v="98103"/>
    <x v="1"/>
    <s v="OFF-BI-10003656"/>
    <x v="1"/>
    <x v="8"/>
    <s v="Fellowes PB200 Plastic Comb Binding Machine"/>
    <n v="407.976"/>
    <n v="3"/>
    <n v="0.2"/>
    <n v="132.59219999999999"/>
  </r>
  <r>
    <n v="15"/>
    <s v="US-2012-118983"/>
    <x v="1"/>
    <x v="6"/>
    <d v="2012-11-26T00:00:00"/>
    <s v="Standard Class"/>
    <s v="HP-14815"/>
    <s v="Harold Pawlan"/>
    <x v="2"/>
    <s v="United States"/>
    <s v="Fort Worth"/>
    <x v="5"/>
    <n v="76106"/>
    <x v="2"/>
    <s v="OFF-AP-10002311"/>
    <x v="1"/>
    <x v="9"/>
    <s v="Holmes Replacement Filter for HEPA Air Cleaner, Very Large Room, HEPA Filter"/>
    <n v="68.81"/>
    <n v="5"/>
    <n v="0.8"/>
    <n v="-123.858"/>
  </r>
  <r>
    <n v="16"/>
    <s v="US-2012-118983"/>
    <x v="1"/>
    <x v="6"/>
    <d v="2012-11-26T00:00:00"/>
    <s v="Standard Class"/>
    <s v="HP-14815"/>
    <s v="Harold Pawlan"/>
    <x v="2"/>
    <s v="United States"/>
    <s v="Fort Worth"/>
    <x v="5"/>
    <n v="76106"/>
    <x v="2"/>
    <s v="OFF-BI-10000756"/>
    <x v="1"/>
    <x v="8"/>
    <s v="Storex DuraTech Recycled Plastic Frosted Binders"/>
    <n v="2.544"/>
    <n v="3"/>
    <n v="0.8"/>
    <n v="-3.8159999999999998"/>
  </r>
  <r>
    <n v="17"/>
    <s v="CA-2011-105893"/>
    <x v="2"/>
    <x v="7"/>
    <d v="2011-11-18T00:00:00"/>
    <s v="Standard Class"/>
    <s v="PK-19075"/>
    <s v="Pete Kriz"/>
    <x v="0"/>
    <s v="United States"/>
    <s v="Madison"/>
    <x v="6"/>
    <n v="53711"/>
    <x v="2"/>
    <s v="OFF-ST-10004186"/>
    <x v="1"/>
    <x v="4"/>
    <s v="Stur-D-Stor Shelving, Vertical 5-Shelf: 72&quot;H x 36&quot;W x 18 1/2&quot;D"/>
    <n v="665.88"/>
    <n v="6"/>
    <n v="0"/>
    <n v="13.317600000000001"/>
  </r>
  <r>
    <n v="18"/>
    <s v="CA-2011-167164"/>
    <x v="2"/>
    <x v="8"/>
    <d v="2011-05-15T00:00:00"/>
    <s v="Second Class"/>
    <s v="AG-10270"/>
    <s v="Alejandro Grove"/>
    <x v="0"/>
    <s v="United States"/>
    <s v="West Jordan"/>
    <x v="7"/>
    <n v="84084"/>
    <x v="1"/>
    <s v="OFF-ST-10000107"/>
    <x v="1"/>
    <x v="4"/>
    <s v="Fellowes Super Stor/Drawer"/>
    <n v="55.5"/>
    <n v="2"/>
    <n v="0"/>
    <n v="9.99"/>
  </r>
  <r>
    <n v="19"/>
    <s v="CA-2011-143336"/>
    <x v="2"/>
    <x v="9"/>
    <d v="2011-09-01T00:00:00"/>
    <s v="Second Class"/>
    <s v="ZD-21925"/>
    <s v="Zuschuss Donatelli"/>
    <x v="0"/>
    <s v="United States"/>
    <s v="San Francisco"/>
    <x v="1"/>
    <n v="94109"/>
    <x v="1"/>
    <s v="OFF-AR-10003056"/>
    <x v="1"/>
    <x v="6"/>
    <s v="Newell 341"/>
    <n v="8.56"/>
    <n v="2"/>
    <n v="0"/>
    <n v="2.4824000000000002"/>
  </r>
  <r>
    <n v="20"/>
    <s v="CA-2011-143336"/>
    <x v="2"/>
    <x v="9"/>
    <d v="2011-09-01T00:00:00"/>
    <s v="Second Class"/>
    <s v="ZD-21925"/>
    <s v="Zuschuss Donatelli"/>
    <x v="0"/>
    <s v="United States"/>
    <s v="San Francisco"/>
    <x v="1"/>
    <n v="94109"/>
    <x v="1"/>
    <s v="TEC-PH-10001949"/>
    <x v="2"/>
    <x v="7"/>
    <s v="Cisco SPA 501G IP Phone"/>
    <n v="213.48"/>
    <n v="3"/>
    <n v="0.2"/>
    <n v="16.010999999999999"/>
  </r>
  <r>
    <n v="21"/>
    <s v="CA-2011-143336"/>
    <x v="2"/>
    <x v="9"/>
    <d v="2011-09-01T00:00:00"/>
    <s v="Second Class"/>
    <s v="ZD-21925"/>
    <s v="Zuschuss Donatelli"/>
    <x v="0"/>
    <s v="United States"/>
    <s v="San Francisco"/>
    <x v="1"/>
    <n v="94109"/>
    <x v="1"/>
    <s v="OFF-BI-10002215"/>
    <x v="1"/>
    <x v="8"/>
    <s v="Wilson Jones Hanging View Binder, White, 1&quot;"/>
    <n v="22.72"/>
    <n v="4"/>
    <n v="0.2"/>
    <n v="7.3840000000000003"/>
  </r>
  <r>
    <n v="22"/>
    <s v="CA-2013-137330"/>
    <x v="0"/>
    <x v="10"/>
    <d v="2013-12-14T00:00:00"/>
    <s v="Standard Class"/>
    <s v="KB-16585"/>
    <s v="Ken Black"/>
    <x v="1"/>
    <s v="United States"/>
    <s v="Fremont"/>
    <x v="8"/>
    <n v="68025"/>
    <x v="2"/>
    <s v="OFF-AR-10000246"/>
    <x v="1"/>
    <x v="6"/>
    <s v="Newell 318"/>
    <n v="19.46"/>
    <n v="7"/>
    <n v="0"/>
    <n v="5.0595999999999997"/>
  </r>
  <r>
    <n v="23"/>
    <s v="CA-2013-137330"/>
    <x v="0"/>
    <x v="10"/>
    <d v="2013-12-14T00:00:00"/>
    <s v="Standard Class"/>
    <s v="KB-16585"/>
    <s v="Ken Black"/>
    <x v="1"/>
    <s v="United States"/>
    <s v="Fremont"/>
    <x v="8"/>
    <n v="68025"/>
    <x v="2"/>
    <s v="OFF-AP-10001492"/>
    <x v="1"/>
    <x v="9"/>
    <s v="Acco Six-Outlet Power Strip, 4' Cord Length"/>
    <n v="60.34"/>
    <n v="7"/>
    <n v="0"/>
    <n v="15.6884"/>
  </r>
  <r>
    <n v="24"/>
    <s v="US-2014-156909"/>
    <x v="3"/>
    <x v="11"/>
    <d v="2014-07-19T00:00:00"/>
    <s v="Second Class"/>
    <s v="SF-20065"/>
    <s v="Sandra Flanagan"/>
    <x v="0"/>
    <s v="United States"/>
    <s v="Philadelphia"/>
    <x v="9"/>
    <n v="19140"/>
    <x v="3"/>
    <s v="FUR-CH-10002774"/>
    <x v="0"/>
    <x v="1"/>
    <s v="Global Deluxe Stacking Chair, Gray"/>
    <n v="71.372"/>
    <n v="2"/>
    <n v="0.3"/>
    <n v="-1.0196000000000001"/>
  </r>
  <r>
    <n v="25"/>
    <s v="CA-2012-106320"/>
    <x v="1"/>
    <x v="12"/>
    <d v="2012-09-30T00:00:00"/>
    <s v="Standard Class"/>
    <s v="EB-13870"/>
    <s v="Emily Burns"/>
    <x v="0"/>
    <s v="United States"/>
    <s v="Orem"/>
    <x v="7"/>
    <n v="84057"/>
    <x v="1"/>
    <s v="FUR-TA-10000577"/>
    <x v="0"/>
    <x v="3"/>
    <s v="Bretford CR4500 Series Slim Rectangular Table"/>
    <n v="1044.6300000000001"/>
    <n v="3"/>
    <n v="0"/>
    <n v="240.26490000000001"/>
  </r>
  <r>
    <n v="26"/>
    <s v="CA-2013-121755"/>
    <x v="0"/>
    <x v="13"/>
    <d v="2013-01-20T00:00:00"/>
    <s v="Second Class"/>
    <s v="EH-13945"/>
    <s v="Eric Hoffmann"/>
    <x v="0"/>
    <s v="United States"/>
    <s v="Los Angeles"/>
    <x v="1"/>
    <n v="90049"/>
    <x v="1"/>
    <s v="OFF-BI-10001634"/>
    <x v="1"/>
    <x v="8"/>
    <s v="Wilson Jones Active Use Binders"/>
    <n v="11.648"/>
    <n v="2"/>
    <n v="0.2"/>
    <n v="4.2224000000000004"/>
  </r>
  <r>
    <n v="27"/>
    <s v="CA-2013-121755"/>
    <x v="0"/>
    <x v="13"/>
    <d v="2013-01-20T00:00:00"/>
    <s v="Second Class"/>
    <s v="EH-13945"/>
    <s v="Eric Hoffmann"/>
    <x v="0"/>
    <s v="United States"/>
    <s v="Los Angeles"/>
    <x v="1"/>
    <n v="90049"/>
    <x v="1"/>
    <s v="TEC-AC-10003027"/>
    <x v="2"/>
    <x v="11"/>
    <s v="Imation 8GB Mini TravelDrive USB 2.0 Flash Drive"/>
    <n v="90.57"/>
    <n v="3"/>
    <n v="0"/>
    <n v="11.774100000000001"/>
  </r>
  <r>
    <n v="28"/>
    <s v="US-2012-150630"/>
    <x v="1"/>
    <x v="14"/>
    <d v="2012-09-21T00:00:00"/>
    <s v="Standard Class"/>
    <s v="TB-21520"/>
    <s v="Tracy Blumstein"/>
    <x v="0"/>
    <s v="United States"/>
    <s v="Philadelphia"/>
    <x v="9"/>
    <n v="19140"/>
    <x v="3"/>
    <s v="FUR-BO-10004834"/>
    <x v="0"/>
    <x v="0"/>
    <s v="Riverside Palais Royal Lawyers Bookcase, Royale Cherry Finish"/>
    <n v="3083.43"/>
    <n v="7"/>
    <n v="0.5"/>
    <n v="-1665.0522000000001"/>
  </r>
  <r>
    <n v="29"/>
    <s v="US-2012-150630"/>
    <x v="1"/>
    <x v="14"/>
    <d v="2012-09-21T00:00:00"/>
    <s v="Standard Class"/>
    <s v="TB-21520"/>
    <s v="Tracy Blumstein"/>
    <x v="0"/>
    <s v="United States"/>
    <s v="Philadelphia"/>
    <x v="9"/>
    <n v="19140"/>
    <x v="3"/>
    <s v="OFF-BI-10000474"/>
    <x v="1"/>
    <x v="8"/>
    <s v="Avery Recycled Flexi-View Covers for Binding Systems"/>
    <n v="9.6180000000000003"/>
    <n v="2"/>
    <n v="0.7"/>
    <n v="-7.0532000000000004"/>
  </r>
  <r>
    <n v="30"/>
    <s v="US-2012-150630"/>
    <x v="1"/>
    <x v="14"/>
    <d v="2012-09-21T00:00:00"/>
    <s v="Standard Class"/>
    <s v="TB-21520"/>
    <s v="Tracy Blumstein"/>
    <x v="0"/>
    <s v="United States"/>
    <s v="Philadelphia"/>
    <x v="9"/>
    <n v="19140"/>
    <x v="3"/>
    <s v="FUR-FU-10004848"/>
    <x v="0"/>
    <x v="5"/>
    <s v="Howard Miller 13-3/4&quot; Diameter Brushed Chrome Round Wall Clock"/>
    <n v="124.2"/>
    <n v="3"/>
    <n v="0.2"/>
    <n v="15.525"/>
  </r>
  <r>
    <n v="31"/>
    <s v="US-2012-150630"/>
    <x v="1"/>
    <x v="14"/>
    <d v="2012-09-21T00:00:00"/>
    <s v="Standard Class"/>
    <s v="TB-21520"/>
    <s v="Tracy Blumstein"/>
    <x v="0"/>
    <s v="United States"/>
    <s v="Philadelphia"/>
    <x v="9"/>
    <n v="19140"/>
    <x v="3"/>
    <s v="OFF-EN-10001509"/>
    <x v="1"/>
    <x v="12"/>
    <s v="Poly String Tie Envelopes"/>
    <n v="3.2639999999999998"/>
    <n v="2"/>
    <n v="0.2"/>
    <n v="1.1015999999999999"/>
  </r>
  <r>
    <n v="32"/>
    <s v="US-2012-150630"/>
    <x v="1"/>
    <x v="14"/>
    <d v="2012-09-21T00:00:00"/>
    <s v="Standard Class"/>
    <s v="TB-21520"/>
    <s v="Tracy Blumstein"/>
    <x v="0"/>
    <s v="United States"/>
    <s v="Philadelphia"/>
    <x v="9"/>
    <n v="19140"/>
    <x v="3"/>
    <s v="OFF-AR-10004042"/>
    <x v="1"/>
    <x v="6"/>
    <s v="BOSTON Model 1800 Electric Pencil Sharpeners, Putty/Woodgrain"/>
    <n v="86.304000000000002"/>
    <n v="6"/>
    <n v="0.2"/>
    <n v="9.7091999999999992"/>
  </r>
  <r>
    <n v="33"/>
    <s v="US-2012-150630"/>
    <x v="1"/>
    <x v="14"/>
    <d v="2012-09-21T00:00:00"/>
    <s v="Standard Class"/>
    <s v="TB-21520"/>
    <s v="Tracy Blumstein"/>
    <x v="0"/>
    <s v="United States"/>
    <s v="Philadelphia"/>
    <x v="9"/>
    <n v="19140"/>
    <x v="3"/>
    <s v="OFF-BI-10001525"/>
    <x v="1"/>
    <x v="8"/>
    <s v="Acco Pressboard Covers with Storage Hooks, 14 7/8&quot; x 11&quot;, Executive Red"/>
    <n v="6.8579999999999997"/>
    <n v="6"/>
    <n v="0.7"/>
    <n v="-5.7149999999999999"/>
  </r>
  <r>
    <n v="34"/>
    <s v="US-2012-150630"/>
    <x v="1"/>
    <x v="14"/>
    <d v="2012-09-21T00:00:00"/>
    <s v="Standard Class"/>
    <s v="TB-21520"/>
    <s v="Tracy Blumstein"/>
    <x v="0"/>
    <s v="United States"/>
    <s v="Philadelphia"/>
    <x v="9"/>
    <n v="19140"/>
    <x v="3"/>
    <s v="OFF-AR-10001683"/>
    <x v="1"/>
    <x v="6"/>
    <s v="Lumber Crayons"/>
    <n v="15.76"/>
    <n v="2"/>
    <n v="0.2"/>
    <n v="3.5459999999999998"/>
  </r>
  <r>
    <n v="35"/>
    <s v="CA-2014-107727"/>
    <x v="3"/>
    <x v="15"/>
    <d v="2014-10-24T00:00:00"/>
    <s v="Second Class"/>
    <s v="MA-17560"/>
    <s v="Matt Abelman"/>
    <x v="2"/>
    <s v="United States"/>
    <s v="Houston"/>
    <x v="5"/>
    <n v="77095"/>
    <x v="2"/>
    <s v="OFF-PA-10000249"/>
    <x v="1"/>
    <x v="10"/>
    <s v="Staples"/>
    <n v="29.472000000000001"/>
    <n v="3"/>
    <n v="0.2"/>
    <n v="9.9467999999999996"/>
  </r>
  <r>
    <n v="36"/>
    <s v="CA-2013-117590"/>
    <x v="0"/>
    <x v="16"/>
    <d v="2013-12-11T00:00:00"/>
    <s v="First Class"/>
    <s v="GH-14485"/>
    <s v="Gene Hale"/>
    <x v="1"/>
    <s v="United States"/>
    <s v="Richardson"/>
    <x v="5"/>
    <n v="75080"/>
    <x v="2"/>
    <s v="TEC-PH-10004977"/>
    <x v="2"/>
    <x v="7"/>
    <s v="GE 30524EE4"/>
    <n v="1097.5440000000001"/>
    <n v="7"/>
    <n v="0.2"/>
    <n v="123.47369999999999"/>
  </r>
  <r>
    <n v="37"/>
    <s v="CA-2013-117590"/>
    <x v="0"/>
    <x v="16"/>
    <d v="2013-12-11T00:00:00"/>
    <s v="First Class"/>
    <s v="GH-14485"/>
    <s v="Gene Hale"/>
    <x v="1"/>
    <s v="United States"/>
    <s v="Richardson"/>
    <x v="5"/>
    <n v="75080"/>
    <x v="2"/>
    <s v="FUR-FU-10003664"/>
    <x v="0"/>
    <x v="5"/>
    <s v="Electrix Architect's Clamp-On Swing Arm Lamp, Black"/>
    <n v="190.92"/>
    <n v="5"/>
    <n v="0.6"/>
    <n v="-147.96299999999999"/>
  </r>
  <r>
    <n v="38"/>
    <s v="CA-2012-117415"/>
    <x v="1"/>
    <x v="17"/>
    <d v="2012-12-31T00:00:00"/>
    <s v="Standard Class"/>
    <s v="SN-20710"/>
    <s v="Steve Nguyen"/>
    <x v="2"/>
    <s v="United States"/>
    <s v="Houston"/>
    <x v="5"/>
    <n v="77041"/>
    <x v="2"/>
    <s v="OFF-EN-10002986"/>
    <x v="1"/>
    <x v="12"/>
    <s v="#10-4 1/8&quot; x 9 1/2&quot; Premium Diagonal Seam Envelopes"/>
    <n v="113.328"/>
    <n v="9"/>
    <n v="0.2"/>
    <n v="35.414999999999999"/>
  </r>
  <r>
    <n v="39"/>
    <s v="CA-2012-117415"/>
    <x v="1"/>
    <x v="17"/>
    <d v="2012-12-31T00:00:00"/>
    <s v="Standard Class"/>
    <s v="SN-20710"/>
    <s v="Steve Nguyen"/>
    <x v="2"/>
    <s v="United States"/>
    <s v="Houston"/>
    <x v="5"/>
    <n v="77041"/>
    <x v="2"/>
    <s v="FUR-BO-10002545"/>
    <x v="0"/>
    <x v="0"/>
    <s v="Atlantic Metals Mobile 3-Shelf Bookcases, Custom Colors"/>
    <n v="532.39919999999995"/>
    <n v="3"/>
    <n v="0.32"/>
    <n v="-46.976399999999998"/>
  </r>
  <r>
    <n v="40"/>
    <s v="CA-2012-117415"/>
    <x v="1"/>
    <x v="17"/>
    <d v="2012-12-31T00:00:00"/>
    <s v="Standard Class"/>
    <s v="SN-20710"/>
    <s v="Steve Nguyen"/>
    <x v="2"/>
    <s v="United States"/>
    <s v="Houston"/>
    <x v="5"/>
    <n v="77041"/>
    <x v="2"/>
    <s v="FUR-CH-10004218"/>
    <x v="0"/>
    <x v="1"/>
    <s v="Global Fabric Manager's Chair, Dark Gray"/>
    <n v="212.05799999999999"/>
    <n v="3"/>
    <n v="0.3"/>
    <n v="-15.147"/>
  </r>
  <r>
    <n v="41"/>
    <s v="CA-2012-117415"/>
    <x v="1"/>
    <x v="17"/>
    <d v="2012-12-31T00:00:00"/>
    <s v="Standard Class"/>
    <s v="SN-20710"/>
    <s v="Steve Nguyen"/>
    <x v="2"/>
    <s v="United States"/>
    <s v="Houston"/>
    <x v="5"/>
    <n v="77041"/>
    <x v="2"/>
    <s v="TEC-PH-10000486"/>
    <x v="2"/>
    <x v="7"/>
    <s v="Plantronics HL10 Handset Lifter"/>
    <n v="371.16800000000001"/>
    <n v="4"/>
    <n v="0.2"/>
    <n v="41.756399999999999"/>
  </r>
  <r>
    <n v="42"/>
    <s v="CA-2014-120999"/>
    <x v="3"/>
    <x v="18"/>
    <d v="2014-09-16T00:00:00"/>
    <s v="Standard Class"/>
    <s v="LC-16930"/>
    <s v="Linda Cazamias"/>
    <x v="1"/>
    <s v="United States"/>
    <s v="Naperville"/>
    <x v="10"/>
    <n v="60540"/>
    <x v="2"/>
    <s v="TEC-PH-10004093"/>
    <x v="2"/>
    <x v="7"/>
    <s v="Panasonic Kx-TS550"/>
    <n v="147.16800000000001"/>
    <n v="4"/>
    <n v="0.2"/>
    <n v="16.5564"/>
  </r>
  <r>
    <n v="43"/>
    <s v="CA-2013-101343"/>
    <x v="0"/>
    <x v="19"/>
    <d v="2013-07-23T00:00:00"/>
    <s v="Standard Class"/>
    <s v="RA-19885"/>
    <s v="Ruben Ausman"/>
    <x v="1"/>
    <s v="United States"/>
    <s v="Los Angeles"/>
    <x v="1"/>
    <n v="90049"/>
    <x v="1"/>
    <s v="OFF-ST-10003479"/>
    <x v="1"/>
    <x v="4"/>
    <s v="Eldon Base for stackable storage shelf, platinum"/>
    <n v="77.88"/>
    <n v="2"/>
    <n v="0"/>
    <n v="3.8940000000000001"/>
  </r>
  <r>
    <n v="44"/>
    <s v="CA-2014-139619"/>
    <x v="3"/>
    <x v="20"/>
    <d v="2014-09-24T00:00:00"/>
    <s v="Standard Class"/>
    <s v="ES-14080"/>
    <s v="Erin Smith"/>
    <x v="1"/>
    <s v="United States"/>
    <s v="Melbourne"/>
    <x v="2"/>
    <n v="32935"/>
    <x v="0"/>
    <s v="OFF-ST-10003282"/>
    <x v="1"/>
    <x v="4"/>
    <s v="Advantus 10-Drawer Portable Organizer, Chrome Metal Frame, Smoke Drawers"/>
    <n v="95.616"/>
    <n v="2"/>
    <n v="0.2"/>
    <n v="9.5616000000000003"/>
  </r>
  <r>
    <n v="45"/>
    <s v="CA-2013-118255"/>
    <x v="0"/>
    <x v="21"/>
    <d v="2013-03-14T00:00:00"/>
    <s v="First Class"/>
    <s v="ON-18715"/>
    <s v="Odella Nelson"/>
    <x v="1"/>
    <s v="United States"/>
    <s v="Eagan"/>
    <x v="11"/>
    <n v="55122"/>
    <x v="2"/>
    <s v="TEC-AC-10000171"/>
    <x v="2"/>
    <x v="11"/>
    <s v="Verbatim 25 GB 6x Blu-ray Single Layer Recordable Disc, 25/Pack"/>
    <n v="45.98"/>
    <n v="2"/>
    <n v="0"/>
    <n v="19.7714"/>
  </r>
  <r>
    <n v="46"/>
    <s v="CA-2013-118255"/>
    <x v="0"/>
    <x v="21"/>
    <d v="2013-03-14T00:00:00"/>
    <s v="First Class"/>
    <s v="ON-18715"/>
    <s v="Odella Nelson"/>
    <x v="1"/>
    <s v="United States"/>
    <s v="Eagan"/>
    <x v="11"/>
    <n v="55122"/>
    <x v="2"/>
    <s v="OFF-BI-10003291"/>
    <x v="1"/>
    <x v="8"/>
    <s v="Wilson Jones Leather-Like Binders with DublLock Round Rings"/>
    <n v="17.46"/>
    <n v="2"/>
    <n v="0"/>
    <n v="8.2062000000000008"/>
  </r>
  <r>
    <n v="47"/>
    <s v="CA-2011-146703"/>
    <x v="2"/>
    <x v="22"/>
    <d v="2011-10-25T00:00:00"/>
    <s v="Second Class"/>
    <s v="PO-18865"/>
    <s v="Patrick O'Donnell"/>
    <x v="0"/>
    <s v="United States"/>
    <s v="Westland"/>
    <x v="12"/>
    <n v="48185"/>
    <x v="2"/>
    <s v="OFF-ST-10001713"/>
    <x v="1"/>
    <x v="4"/>
    <s v="Gould Plastics 9-Pocket Panel Bin, 18-3/8w x 5-1/4d x 20-1/2h, Black"/>
    <n v="211.96"/>
    <n v="4"/>
    <n v="0"/>
    <n v="8.4784000000000006"/>
  </r>
  <r>
    <n v="48"/>
    <s v="CA-2013-169194"/>
    <x v="0"/>
    <x v="23"/>
    <d v="2013-06-26T00:00:00"/>
    <s v="Standard Class"/>
    <s v="LH-16900"/>
    <s v="Lena Hernandez"/>
    <x v="0"/>
    <s v="United States"/>
    <s v="Dover"/>
    <x v="13"/>
    <n v="19901"/>
    <x v="3"/>
    <s v="TEC-AC-10002167"/>
    <x v="2"/>
    <x v="11"/>
    <s v="Imation 8gb Micro Traveldrive Usb 2.0 Flash Drive"/>
    <n v="45"/>
    <n v="3"/>
    <n v="0"/>
    <n v="4.95"/>
  </r>
  <r>
    <n v="49"/>
    <s v="CA-2013-169194"/>
    <x v="0"/>
    <x v="23"/>
    <d v="2013-06-26T00:00:00"/>
    <s v="Standard Class"/>
    <s v="LH-16900"/>
    <s v="Lena Hernandez"/>
    <x v="0"/>
    <s v="United States"/>
    <s v="Dover"/>
    <x v="13"/>
    <n v="19901"/>
    <x v="3"/>
    <s v="TEC-PH-10003988"/>
    <x v="2"/>
    <x v="7"/>
    <s v="LF Elite 3D Dazzle Designer Hard Case Cover, Lf Stylus Pen and Wiper For Apple Iphone 5c Mini Lite"/>
    <n v="21.8"/>
    <n v="2"/>
    <n v="0"/>
    <n v="6.10400000000000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s v="Furniture"/>
    <n v="-1642.4250999999999"/>
  </r>
  <r>
    <s v="Office Supplies"/>
    <n v="197.20229999999998"/>
  </r>
  <r>
    <s v="Technology"/>
    <n v="399.46899999999994"/>
  </r>
  <r>
    <s v="Grand Total"/>
    <n v="-1045.75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1EBE96-102B-4AA8-98A6-FB8FE4D53273}"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C15" firstHeaderRow="0" firstDataRow="1" firstDataCol="1"/>
  <pivotFields count="24">
    <pivotField showAll="0"/>
    <pivotField showAll="0"/>
    <pivotField showAll="0">
      <items count="5">
        <item x="2"/>
        <item x="1"/>
        <item x="0"/>
        <item x="3"/>
        <item t="default"/>
      </items>
    </pivotField>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pivotField showAll="0"/>
    <pivotField showAll="0"/>
    <pivotField dataField="1" showAll="0"/>
    <pivotField showAll="0"/>
    <pivotField showAll="0"/>
    <pivotField dataField="1" showAll="0"/>
    <pivotField showAll="0">
      <items count="7">
        <item sd="0" x="0"/>
        <item sd="0" x="1"/>
        <item x="2"/>
        <item x="3"/>
        <item sd="0" x="4"/>
        <item sd="0" x="5"/>
        <item t="default"/>
      </items>
    </pivotField>
    <pivotField showAll="0">
      <items count="7">
        <item sd="0" x="0"/>
        <item x="1"/>
        <item sd="0" x="2"/>
        <item sd="0" x="3"/>
        <item sd="0" x="4"/>
        <item sd="0" x="5"/>
        <item t="default"/>
      </items>
    </pivotField>
  </pivotFields>
  <rowFields count="1">
    <field x="3"/>
  </rowFields>
  <rowItems count="12">
    <i>
      <x v="1"/>
    </i>
    <i>
      <x v="3"/>
    </i>
    <i>
      <x v="4"/>
    </i>
    <i>
      <x v="5"/>
    </i>
    <i>
      <x v="6"/>
    </i>
    <i>
      <x v="7"/>
    </i>
    <i>
      <x v="8"/>
    </i>
    <i>
      <x v="9"/>
    </i>
    <i>
      <x v="10"/>
    </i>
    <i>
      <x v="11"/>
    </i>
    <i>
      <x v="12"/>
    </i>
    <i t="grand">
      <x/>
    </i>
  </rowItems>
  <colFields count="1">
    <field x="-2"/>
  </colFields>
  <colItems count="2">
    <i>
      <x/>
    </i>
    <i i="1">
      <x v="1"/>
    </i>
  </colItems>
  <dataFields count="2">
    <dataField name="Sum of Sales" fld="18" baseField="0" baseItem="0"/>
    <dataField name="Sum of Profit" fld="21" baseField="0" baseItem="0"/>
  </dataFields>
  <formats count="1">
    <format dxfId="49">
      <pivotArea collapsedLevelsAreSubtotals="1" fieldPosition="0">
        <references count="1">
          <reference field="3" count="11">
            <x v="1"/>
            <x v="3"/>
            <x v="4"/>
            <x v="5"/>
            <x v="6"/>
            <x v="7"/>
            <x v="8"/>
            <x v="9"/>
            <x v="10"/>
            <x v="11"/>
            <x v="1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1"/>
          </reference>
        </references>
      </pivotArea>
    </chartFormat>
    <chartFormat chart="9"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64D62D-4AC9-47FA-8BE3-C35E566DC1D2}"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7:J24" firstHeaderRow="1" firstDataRow="1" firstDataCol="0"/>
  <pivotFields count="2">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D13874-5D96-4A89-9B59-E9AA3D7A1945}"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24">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 showAll="0"/>
    <pivotField showAll="0"/>
    <pivotField showAll="0"/>
    <pivotField showAll="0"/>
    <pivotField dataField="1" showAll="0"/>
    <pivotField showAll="0" defaultSubtotal="0"/>
    <pivotField showAll="0" defaultSubtotal="0"/>
  </pivotFields>
  <rowFields count="1">
    <field x="15"/>
  </rowFields>
  <rowItems count="4">
    <i>
      <x/>
    </i>
    <i>
      <x v="1"/>
    </i>
    <i>
      <x v="2"/>
    </i>
    <i t="grand">
      <x/>
    </i>
  </rowItems>
  <colItems count="1">
    <i/>
  </colItems>
  <dataFields count="1">
    <dataField name="Sum of Profit"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340A1F-710A-4206-9680-86E167BA4750}"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24">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 showAll="0"/>
    <pivotField dataField="1" showAll="0"/>
    <pivotField showAll="0"/>
    <pivotField showAll="0"/>
    <pivotField showAll="0"/>
    <pivotField showAll="0" defaultSubtotal="0"/>
    <pivotField showAll="0" defaultSubtotal="0"/>
  </pivotFields>
  <rowFields count="1">
    <field x="15"/>
  </rowFields>
  <rowItems count="4">
    <i>
      <x/>
    </i>
    <i>
      <x v="1"/>
    </i>
    <i>
      <x v="2"/>
    </i>
    <i t="grand">
      <x/>
    </i>
  </rowItems>
  <colItems count="1">
    <i/>
  </colItems>
  <dataFields count="1">
    <dataField name="Sum of Sales" fld="18" showDataAs="percentOfCol" baseField="0" baseItem="0"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0"/>
          </reference>
        </references>
      </pivotArea>
    </chartFormat>
    <chartFormat chart="0" format="2">
      <pivotArea type="data" outline="0" fieldPosition="0">
        <references count="2">
          <reference field="4294967294" count="1" selected="0">
            <x v="0"/>
          </reference>
          <reference field="15" count="1" selected="0">
            <x v="1"/>
          </reference>
        </references>
      </pivotArea>
    </chartFormat>
    <chartFormat chart="0" format="3">
      <pivotArea type="data" outline="0" fieldPosition="0">
        <references count="2">
          <reference field="4294967294" count="1" selected="0">
            <x v="0"/>
          </reference>
          <reference field="15"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5" count="1" selected="0">
            <x v="0"/>
          </reference>
        </references>
      </pivotArea>
    </chartFormat>
    <chartFormat chart="2" format="10">
      <pivotArea type="data" outline="0" fieldPosition="0">
        <references count="2">
          <reference field="4294967294" count="1" selected="0">
            <x v="0"/>
          </reference>
          <reference field="15" count="1" selected="0">
            <x v="1"/>
          </reference>
        </references>
      </pivotArea>
    </chartFormat>
    <chartFormat chart="2" format="1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2D70BF-84F6-4364-8302-B184959C9122}"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24">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 axis="axisRow" showAll="0" measureFilter="1" sortType="descending">
      <items count="14">
        <item x="11"/>
        <item x="9"/>
        <item x="6"/>
        <item x="8"/>
        <item x="0"/>
        <item x="1"/>
        <item x="12"/>
        <item x="5"/>
        <item x="2"/>
        <item x="10"/>
        <item x="7"/>
        <item x="4"/>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defaultSubtotal="0"/>
    <pivotField showAll="0" defaultSubtotal="0"/>
  </pivotFields>
  <rowFields count="1">
    <field x="16"/>
  </rowFields>
  <rowItems count="6">
    <i>
      <x v="4"/>
    </i>
    <i>
      <x v="12"/>
    </i>
    <i>
      <x v="10"/>
    </i>
    <i>
      <x v="11"/>
    </i>
    <i>
      <x v="5"/>
    </i>
    <i t="grand">
      <x/>
    </i>
  </rowItems>
  <colItems count="1">
    <i/>
  </colItems>
  <dataFields count="1">
    <dataField name="Sum of Sales" fld="1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F38ED2-553A-4447-B725-99CD0CDC0013}"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pivotFields count="24">
    <pivotField showAll="0"/>
    <pivotField showAll="0"/>
    <pivotField showAll="0">
      <items count="5">
        <item x="2"/>
        <item h="1" x="1"/>
        <item h="1" x="0"/>
        <item h="1" x="3"/>
        <item t="default"/>
      </items>
    </pivotField>
    <pivotField numFmtId="14" showAll="0"/>
    <pivotField numFmtId="14" showAll="0"/>
    <pivotField showAll="0"/>
    <pivotField showAll="0"/>
    <pivotField showAll="0"/>
    <pivotField showAll="0"/>
    <pivotField showAll="0"/>
    <pivotField showAll="0"/>
    <pivotField axis="axisRow" showAll="0">
      <items count="15">
        <item x="1"/>
        <item x="13"/>
        <item x="2"/>
        <item x="10"/>
        <item x="0"/>
        <item x="12"/>
        <item x="11"/>
        <item x="8"/>
        <item x="3"/>
        <item x="9"/>
        <item x="5"/>
        <item x="7"/>
        <item x="4"/>
        <item x="6"/>
        <item t="default"/>
      </items>
    </pivotField>
    <pivotField showAll="0"/>
    <pivotField showAll="0"/>
    <pivotField showAll="0"/>
    <pivotField showAll="0"/>
    <pivotField showAll="0"/>
    <pivotField showAll="0"/>
    <pivotField dataField="1" showAll="0"/>
    <pivotField showAll="0"/>
    <pivotField showAll="0"/>
    <pivotField showAll="0"/>
    <pivotField showAll="0" defaultSubtotal="0"/>
    <pivotField showAll="0" defaultSubtotal="0"/>
  </pivotFields>
  <rowFields count="1">
    <field x="11"/>
  </rowFields>
  <rowItems count="5">
    <i>
      <x/>
    </i>
    <i>
      <x v="5"/>
    </i>
    <i>
      <x v="11"/>
    </i>
    <i>
      <x v="13"/>
    </i>
    <i t="grand">
      <x/>
    </i>
  </rowItems>
  <colItems count="1">
    <i/>
  </colItems>
  <dataFields count="1">
    <dataField name="Sum of Sales"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4196864-391F-4738-85BA-201A0377035A}" sourceName="Year">
  <pivotTables>
    <pivotTable tabId="6" name="PivotTable3"/>
  </pivotTables>
  <data>
    <tabular pivotCacheId="1089793198">
      <items count="4">
        <i x="2" s="1"/>
        <i x="1"/>
        <i x="0"/>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2D4CA83-73C4-46C8-9940-8FEDA9BD2623}"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0C26FE-6784-49F1-9544-389BA0683A9F}" name="Table1" displayName="Table1" ref="A1:V50" totalsRowShown="0" headerRowDxfId="48" dataDxfId="46" headerRowBorderDxfId="47" tableBorderDxfId="45" totalsRowBorderDxfId="44">
  <autoFilter ref="A1:V50" xr:uid="{C50C26FE-6784-49F1-9544-389BA0683A9F}"/>
  <tableColumns count="22">
    <tableColumn id="1" xr3:uid="{45AD3E3D-8E45-4772-90BC-EDA4FE329A37}" name="Row ID" dataDxfId="43"/>
    <tableColumn id="2" xr3:uid="{C98BA62E-F6BE-4322-ADF1-77B20EF32092}" name="Order ID" dataDxfId="42"/>
    <tableColumn id="3" xr3:uid="{F2322FE5-4170-4AF5-A527-21FC943D1513}" name="Year" dataDxfId="41"/>
    <tableColumn id="4" xr3:uid="{6720BA88-7D2A-41A2-9B1C-DE604C6AEF63}" name="Order Date" dataDxfId="40"/>
    <tableColumn id="5" xr3:uid="{D236789E-F509-4D2F-90D9-234B4377D05C}" name="Ship Date" dataDxfId="39"/>
    <tableColumn id="6" xr3:uid="{D5F3229E-1622-4340-BA63-E20D87A448B1}" name="Ship Mode" dataDxfId="38"/>
    <tableColumn id="7" xr3:uid="{27B1184C-7C59-4151-B18E-E63A09D47AB4}" name="Customer ID" dataDxfId="37"/>
    <tableColumn id="8" xr3:uid="{C95E6D4C-99B4-4D5B-8C31-EAB13DEA0DA5}" name="Customer Name" dataDxfId="36"/>
    <tableColumn id="9" xr3:uid="{EB991C42-C001-4142-8F7B-8826832C57DE}" name="Segment" dataDxfId="35"/>
    <tableColumn id="10" xr3:uid="{F857896C-D971-4888-9FCA-76F517525244}" name="Country" dataDxfId="34"/>
    <tableColumn id="11" xr3:uid="{839717ED-6751-43BB-BA04-AAC47CC76E03}" name="City" dataDxfId="33"/>
    <tableColumn id="12" xr3:uid="{C8FCA2B2-C474-419E-A190-39B98C73679D}" name="State" dataDxfId="32"/>
    <tableColumn id="13" xr3:uid="{59E93ECD-5E55-4357-BF9A-44F1A1675E8F}" name="Postal Code" dataDxfId="31"/>
    <tableColumn id="14" xr3:uid="{F9EBEE4C-191F-48A5-A9D8-34D13C58A988}" name="Region" dataDxfId="30"/>
    <tableColumn id="15" xr3:uid="{34DD969D-BAD0-4080-BB24-8299A500AE5C}" name="Product ID" dataDxfId="29"/>
    <tableColumn id="16" xr3:uid="{D769E063-2B41-4A0D-BDEE-505B8D76BB2B}" name="Category" dataDxfId="28"/>
    <tableColumn id="17" xr3:uid="{F4868AAB-7AE9-4FAD-AA70-38515FEAAF05}" name="Sub-Category" dataDxfId="27"/>
    <tableColumn id="18" xr3:uid="{4329457F-91BA-4290-B4E2-E544947CD214}" name="Product Name" dataDxfId="26"/>
    <tableColumn id="19" xr3:uid="{6F74044B-E7FD-4EB6-AE48-DF3D25F12B9D}" name="Sales" dataDxfId="25"/>
    <tableColumn id="20" xr3:uid="{FC6302C7-67F5-4468-B61E-4CB59FE750F4}" name="Quantity" dataDxfId="24"/>
    <tableColumn id="21" xr3:uid="{01A1EC90-C7B7-42E5-8F26-4E15D5D46247}" name="Discount" dataDxfId="23"/>
    <tableColumn id="22" xr3:uid="{5344F22D-9A97-470E-97CD-1D70A8F5CEDF}" name="Profit" dataDxfId="2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6.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4C0D8-18FA-4817-BFFC-FF8695EDE18E}">
  <dimension ref="A3:H15"/>
  <sheetViews>
    <sheetView workbookViewId="0">
      <selection activeCell="P4" sqref="P4"/>
    </sheetView>
  </sheetViews>
  <sheetFormatPr defaultRowHeight="15" x14ac:dyDescent="0.25"/>
  <cols>
    <col min="1" max="1" width="13.140625" bestFit="1" customWidth="1"/>
    <col min="2" max="2" width="12.140625" bestFit="1" customWidth="1"/>
    <col min="3" max="3" width="12.5703125" bestFit="1" customWidth="1"/>
  </cols>
  <sheetData>
    <row r="3" spans="1:8" x14ac:dyDescent="0.25">
      <c r="A3" s="23" t="s">
        <v>250</v>
      </c>
      <c r="B3" s="27" t="s">
        <v>263</v>
      </c>
      <c r="C3" s="27" t="s">
        <v>264</v>
      </c>
    </row>
    <row r="4" spans="1:8" x14ac:dyDescent="0.25">
      <c r="A4" s="24" t="s">
        <v>259</v>
      </c>
      <c r="B4" s="30">
        <v>102.21799999999999</v>
      </c>
      <c r="C4" s="30">
        <v>15.996500000000001</v>
      </c>
      <c r="F4" s="27"/>
    </row>
    <row r="5" spans="1:8" x14ac:dyDescent="0.25">
      <c r="A5" s="24" t="s">
        <v>260</v>
      </c>
      <c r="B5" s="30">
        <v>63.44</v>
      </c>
      <c r="C5" s="30">
        <v>27.977600000000002</v>
      </c>
    </row>
    <row r="6" spans="1:8" x14ac:dyDescent="0.25">
      <c r="A6" s="24" t="s">
        <v>262</v>
      </c>
      <c r="B6" s="30">
        <v>15.552</v>
      </c>
      <c r="C6" s="30">
        <v>5.4432</v>
      </c>
    </row>
    <row r="7" spans="1:8" x14ac:dyDescent="0.25">
      <c r="A7" s="24" t="s">
        <v>252</v>
      </c>
      <c r="B7" s="30">
        <v>55.5</v>
      </c>
      <c r="C7" s="30">
        <v>9.99</v>
      </c>
      <c r="H7" s="28"/>
    </row>
    <row r="8" spans="1:8" x14ac:dyDescent="0.25">
      <c r="A8" s="24" t="s">
        <v>253</v>
      </c>
      <c r="B8" s="30">
        <v>3795.7240000000002</v>
      </c>
      <c r="C8" s="30">
        <v>318.69409999999999</v>
      </c>
    </row>
    <row r="9" spans="1:8" x14ac:dyDescent="0.25">
      <c r="A9" s="24" t="s">
        <v>261</v>
      </c>
      <c r="B9" s="30">
        <v>149.25200000000001</v>
      </c>
      <c r="C9" s="30">
        <v>2.8744000000000001</v>
      </c>
    </row>
    <row r="10" spans="1:8" x14ac:dyDescent="0.25">
      <c r="A10" s="24" t="s">
        <v>254</v>
      </c>
      <c r="B10" s="30">
        <v>244.76</v>
      </c>
      <c r="C10" s="30">
        <v>25.877400000000002</v>
      </c>
    </row>
    <row r="11" spans="1:8" x14ac:dyDescent="0.25">
      <c r="A11" s="24" t="s">
        <v>257</v>
      </c>
      <c r="B11" s="30">
        <v>4616.848</v>
      </c>
      <c r="C11" s="30">
        <v>-1381.5556999999999</v>
      </c>
    </row>
    <row r="12" spans="1:8" x14ac:dyDescent="0.25">
      <c r="A12" s="24" t="s">
        <v>255</v>
      </c>
      <c r="B12" s="30">
        <v>1221.3775000000001</v>
      </c>
      <c r="C12" s="30">
        <v>-362.08940000000001</v>
      </c>
      <c r="H12" s="29"/>
    </row>
    <row r="13" spans="1:8" x14ac:dyDescent="0.25">
      <c r="A13" s="24" t="s">
        <v>256</v>
      </c>
      <c r="B13" s="30">
        <v>1731.134</v>
      </c>
      <c r="C13" s="30">
        <v>147.13919999999996</v>
      </c>
    </row>
    <row r="14" spans="1:8" x14ac:dyDescent="0.25">
      <c r="A14" s="24" t="s">
        <v>258</v>
      </c>
      <c r="B14" s="30">
        <v>3005.1932000000002</v>
      </c>
      <c r="C14" s="30">
        <v>143.89889999999997</v>
      </c>
    </row>
    <row r="15" spans="1:8" x14ac:dyDescent="0.25">
      <c r="A15" s="24" t="s">
        <v>251</v>
      </c>
      <c r="B15" s="26">
        <v>15000.998700000002</v>
      </c>
      <c r="C15" s="26">
        <v>-1045.7538000000002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C8C3C-85FD-4187-AADE-4FF66B47FF98}">
  <dimension ref="A3:J24"/>
  <sheetViews>
    <sheetView workbookViewId="0">
      <selection activeCell="L6" sqref="L6"/>
    </sheetView>
  </sheetViews>
  <sheetFormatPr defaultRowHeight="15" x14ac:dyDescent="0.25"/>
  <cols>
    <col min="1" max="1" width="14.5703125" bestFit="1" customWidth="1"/>
    <col min="2" max="2" width="12.5703125" bestFit="1" customWidth="1"/>
    <col min="4" max="4" width="14.5703125" bestFit="1" customWidth="1"/>
    <col min="5" max="5" width="10.7109375" bestFit="1" customWidth="1"/>
  </cols>
  <sheetData>
    <row r="3" spans="1:10" x14ac:dyDescent="0.25">
      <c r="A3" s="23" t="s">
        <v>250</v>
      </c>
      <c r="B3" t="s">
        <v>264</v>
      </c>
      <c r="D3" s="31" t="s">
        <v>15</v>
      </c>
      <c r="E3" s="31" t="s">
        <v>21</v>
      </c>
    </row>
    <row r="4" spans="1:10" x14ac:dyDescent="0.25">
      <c r="A4" s="25" t="s">
        <v>32</v>
      </c>
      <c r="B4" s="26">
        <v>-1642.4250999999999</v>
      </c>
      <c r="D4" t="str">
        <f>A4</f>
        <v>Furniture</v>
      </c>
      <c r="E4">
        <f>GETPIVOTDATA("Profit",$A$3,"Category",A4)</f>
        <v>-1642.4250999999999</v>
      </c>
    </row>
    <row r="5" spans="1:10" x14ac:dyDescent="0.25">
      <c r="A5" s="25" t="s">
        <v>46</v>
      </c>
      <c r="B5" s="26">
        <v>197.20229999999998</v>
      </c>
      <c r="D5" s="27" t="str">
        <f>A5</f>
        <v>Office Supplies</v>
      </c>
      <c r="E5" s="27">
        <f t="shared" ref="E5:E6" si="0">GETPIVOTDATA("Profit",$A$3,"Category",A5)</f>
        <v>197.20229999999998</v>
      </c>
    </row>
    <row r="6" spans="1:10" x14ac:dyDescent="0.25">
      <c r="A6" s="25" t="s">
        <v>71</v>
      </c>
      <c r="B6" s="26">
        <v>399.46899999999994</v>
      </c>
      <c r="D6" s="27" t="str">
        <f>A6</f>
        <v>Technology</v>
      </c>
      <c r="E6" s="27">
        <f t="shared" si="0"/>
        <v>399.46899999999994</v>
      </c>
    </row>
    <row r="7" spans="1:10" x14ac:dyDescent="0.25">
      <c r="A7" s="25" t="s">
        <v>251</v>
      </c>
      <c r="B7" s="26">
        <v>-1045.7538</v>
      </c>
      <c r="D7" t="str">
        <f>A7</f>
        <v>Grand Total</v>
      </c>
      <c r="E7">
        <f>GETPIVOTDATA("Profit",$A$3)</f>
        <v>-1045.7538</v>
      </c>
      <c r="H7" s="14"/>
      <c r="I7" s="15"/>
      <c r="J7" s="16"/>
    </row>
    <row r="8" spans="1:10" x14ac:dyDescent="0.25">
      <c r="H8" s="17"/>
      <c r="I8" s="18"/>
      <c r="J8" s="19"/>
    </row>
    <row r="9" spans="1:10" x14ac:dyDescent="0.25">
      <c r="H9" s="17"/>
      <c r="I9" s="18"/>
      <c r="J9" s="19"/>
    </row>
    <row r="10" spans="1:10" x14ac:dyDescent="0.25">
      <c r="H10" s="17"/>
      <c r="I10" s="18"/>
      <c r="J10" s="19"/>
    </row>
    <row r="11" spans="1:10" x14ac:dyDescent="0.25">
      <c r="H11" s="17"/>
      <c r="I11" s="18"/>
      <c r="J11" s="19"/>
    </row>
    <row r="12" spans="1:10" x14ac:dyDescent="0.25">
      <c r="H12" s="17"/>
      <c r="I12" s="18"/>
      <c r="J12" s="19"/>
    </row>
    <row r="13" spans="1:10" x14ac:dyDescent="0.25">
      <c r="H13" s="17"/>
      <c r="I13" s="18"/>
      <c r="J13" s="19"/>
    </row>
    <row r="14" spans="1:10" x14ac:dyDescent="0.25">
      <c r="H14" s="17"/>
      <c r="I14" s="18"/>
      <c r="J14" s="19"/>
    </row>
    <row r="15" spans="1:10" x14ac:dyDescent="0.25">
      <c r="H15" s="17"/>
      <c r="I15" s="18"/>
      <c r="J15" s="19"/>
    </row>
    <row r="16" spans="1:10" x14ac:dyDescent="0.25">
      <c r="H16" s="17"/>
      <c r="I16" s="18"/>
      <c r="J16" s="19"/>
    </row>
    <row r="17" spans="8:10" x14ac:dyDescent="0.25">
      <c r="H17" s="17"/>
      <c r="I17" s="18"/>
      <c r="J17" s="19"/>
    </row>
    <row r="18" spans="8:10" x14ac:dyDescent="0.25">
      <c r="H18" s="17"/>
      <c r="I18" s="18"/>
      <c r="J18" s="19"/>
    </row>
    <row r="19" spans="8:10" x14ac:dyDescent="0.25">
      <c r="H19" s="17"/>
      <c r="I19" s="18"/>
      <c r="J19" s="19"/>
    </row>
    <row r="20" spans="8:10" x14ac:dyDescent="0.25">
      <c r="H20" s="17"/>
      <c r="I20" s="18"/>
      <c r="J20" s="19"/>
    </row>
    <row r="21" spans="8:10" x14ac:dyDescent="0.25">
      <c r="H21" s="17"/>
      <c r="I21" s="18"/>
      <c r="J21" s="19"/>
    </row>
    <row r="22" spans="8:10" x14ac:dyDescent="0.25">
      <c r="H22" s="17"/>
      <c r="I22" s="18"/>
      <c r="J22" s="19"/>
    </row>
    <row r="23" spans="8:10" x14ac:dyDescent="0.25">
      <c r="H23" s="17"/>
      <c r="I23" s="18"/>
      <c r="J23" s="19"/>
    </row>
    <row r="24" spans="8:10" x14ac:dyDescent="0.25">
      <c r="H24" s="20"/>
      <c r="I24" s="21"/>
      <c r="J24" s="22"/>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BD57C-577F-480C-9489-139D8EBBF6AE}">
  <dimension ref="A3:B7"/>
  <sheetViews>
    <sheetView workbookViewId="0">
      <selection activeCell="N16" sqref="N16"/>
    </sheetView>
  </sheetViews>
  <sheetFormatPr defaultRowHeight="15" x14ac:dyDescent="0.25"/>
  <cols>
    <col min="1" max="1" width="14.5703125" bestFit="1" customWidth="1"/>
    <col min="2" max="2" width="12.140625" bestFit="1" customWidth="1"/>
  </cols>
  <sheetData>
    <row r="3" spans="1:2" x14ac:dyDescent="0.25">
      <c r="A3" s="23" t="s">
        <v>250</v>
      </c>
      <c r="B3" t="s">
        <v>263</v>
      </c>
    </row>
    <row r="4" spans="1:2" x14ac:dyDescent="0.25">
      <c r="A4" s="25" t="s">
        <v>32</v>
      </c>
      <c r="B4" s="32">
        <v>0.5976622543137744</v>
      </c>
    </row>
    <row r="5" spans="1:2" x14ac:dyDescent="0.25">
      <c r="A5" s="25" t="s">
        <v>46</v>
      </c>
      <c r="B5" s="32">
        <v>0.14560243912293652</v>
      </c>
    </row>
    <row r="6" spans="1:2" x14ac:dyDescent="0.25">
      <c r="A6" s="25" t="s">
        <v>71</v>
      </c>
      <c r="B6" s="32">
        <v>0.25673530656328902</v>
      </c>
    </row>
    <row r="7" spans="1:2" x14ac:dyDescent="0.25">
      <c r="A7" s="25" t="s">
        <v>251</v>
      </c>
      <c r="B7" s="32">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9DCA8-C582-42F7-8053-8241F045D8B6}">
  <dimension ref="A3:B9"/>
  <sheetViews>
    <sheetView workbookViewId="0">
      <selection activeCell="P8" sqref="P8"/>
    </sheetView>
  </sheetViews>
  <sheetFormatPr defaultRowHeight="15" x14ac:dyDescent="0.25"/>
  <cols>
    <col min="1" max="1" width="13.140625" bestFit="1" customWidth="1"/>
    <col min="2" max="2" width="12.140625" bestFit="1" customWidth="1"/>
  </cols>
  <sheetData>
    <row r="3" spans="1:2" x14ac:dyDescent="0.25">
      <c r="A3" s="23" t="s">
        <v>250</v>
      </c>
      <c r="B3" t="s">
        <v>263</v>
      </c>
    </row>
    <row r="4" spans="1:2" x14ac:dyDescent="0.25">
      <c r="A4" s="25" t="s">
        <v>33</v>
      </c>
      <c r="B4" s="26">
        <v>3877.7891999999997</v>
      </c>
    </row>
    <row r="5" spans="1:2" x14ac:dyDescent="0.25">
      <c r="A5" s="25" t="s">
        <v>56</v>
      </c>
      <c r="B5" s="26">
        <v>3708.3915000000002</v>
      </c>
    </row>
    <row r="6" spans="1:2" x14ac:dyDescent="0.25">
      <c r="A6" s="25" t="s">
        <v>72</v>
      </c>
      <c r="B6" s="26">
        <v>3669.7360000000008</v>
      </c>
    </row>
    <row r="7" spans="1:2" x14ac:dyDescent="0.25">
      <c r="A7" s="25" t="s">
        <v>59</v>
      </c>
      <c r="B7" s="26">
        <v>1129.204</v>
      </c>
    </row>
    <row r="8" spans="1:2" x14ac:dyDescent="0.25">
      <c r="A8" s="25" t="s">
        <v>36</v>
      </c>
      <c r="B8" s="26">
        <v>1015.37</v>
      </c>
    </row>
    <row r="9" spans="1:2" x14ac:dyDescent="0.25">
      <c r="A9" s="25" t="s">
        <v>251</v>
      </c>
      <c r="B9" s="26">
        <v>13400.4907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70492-9C1A-4CBB-BEDF-50CBE46A1257}">
  <dimension ref="A3:E18"/>
  <sheetViews>
    <sheetView workbookViewId="0">
      <selection activeCell="A6" sqref="A6"/>
    </sheetView>
  </sheetViews>
  <sheetFormatPr defaultRowHeight="15" x14ac:dyDescent="0.25"/>
  <cols>
    <col min="1" max="1" width="13.140625" bestFit="1" customWidth="1"/>
    <col min="2" max="2" width="12.140625" bestFit="1" customWidth="1"/>
    <col min="4" max="4" width="14" bestFit="1" customWidth="1"/>
    <col min="5" max="5" width="11" bestFit="1" customWidth="1"/>
  </cols>
  <sheetData>
    <row r="3" spans="1:5" x14ac:dyDescent="0.25">
      <c r="A3" s="23" t="s">
        <v>250</v>
      </c>
      <c r="B3" t="s">
        <v>263</v>
      </c>
      <c r="D3" s="33" t="s">
        <v>11</v>
      </c>
      <c r="E3" s="33" t="s">
        <v>18</v>
      </c>
    </row>
    <row r="4" spans="1:5" x14ac:dyDescent="0.25">
      <c r="A4" s="25" t="s">
        <v>43</v>
      </c>
      <c r="B4" s="26">
        <v>3959.0640000000003</v>
      </c>
      <c r="D4" t="str">
        <f>A4</f>
        <v>California</v>
      </c>
      <c r="E4">
        <f>GETPIVOTDATA("Sales",$A$3,"State",A4)</f>
        <v>3959.0640000000003</v>
      </c>
    </row>
    <row r="5" spans="1:5" x14ac:dyDescent="0.25">
      <c r="A5" s="25" t="s">
        <v>238</v>
      </c>
      <c r="B5" s="26">
        <v>211.96</v>
      </c>
      <c r="D5" s="27" t="str">
        <f t="shared" ref="D5:D18" si="0">A5</f>
        <v>Michigan</v>
      </c>
      <c r="E5" s="27">
        <f>GETPIVOTDATA("Sales",$A$3,"State",A5)</f>
        <v>211.96</v>
      </c>
    </row>
    <row r="6" spans="1:5" x14ac:dyDescent="0.25">
      <c r="A6" s="25" t="s">
        <v>121</v>
      </c>
      <c r="B6" s="26">
        <v>55.5</v>
      </c>
      <c r="D6" s="27" t="str">
        <f t="shared" si="0"/>
        <v>Utah</v>
      </c>
      <c r="E6" s="27">
        <f t="shared" ref="E6:E17" si="1">GETPIVOTDATA("Sales",$A$3,"State",A6)</f>
        <v>55.5</v>
      </c>
    </row>
    <row r="7" spans="1:5" x14ac:dyDescent="0.25">
      <c r="A7" s="25" t="s">
        <v>114</v>
      </c>
      <c r="B7" s="26">
        <v>665.88</v>
      </c>
      <c r="D7" s="27" t="str">
        <f t="shared" si="0"/>
        <v>Wisconsin</v>
      </c>
      <c r="E7" s="27">
        <f t="shared" si="1"/>
        <v>665.88</v>
      </c>
    </row>
    <row r="8" spans="1:5" x14ac:dyDescent="0.25">
      <c r="A8" s="25" t="s">
        <v>251</v>
      </c>
      <c r="B8" s="26">
        <v>4892.4040000000005</v>
      </c>
      <c r="D8" s="27" t="str">
        <f t="shared" si="0"/>
        <v>Grand Total</v>
      </c>
      <c r="E8" s="27" t="e">
        <f t="shared" si="1"/>
        <v>#REF!</v>
      </c>
    </row>
    <row r="9" spans="1:5" x14ac:dyDescent="0.25">
      <c r="D9" s="27">
        <f t="shared" si="0"/>
        <v>0</v>
      </c>
      <c r="E9" s="27" t="e">
        <f t="shared" si="1"/>
        <v>#REF!</v>
      </c>
    </row>
    <row r="10" spans="1:5" x14ac:dyDescent="0.25">
      <c r="D10" s="27">
        <f t="shared" si="0"/>
        <v>0</v>
      </c>
      <c r="E10" s="27" t="e">
        <f t="shared" si="1"/>
        <v>#REF!</v>
      </c>
    </row>
    <row r="11" spans="1:5" x14ac:dyDescent="0.25">
      <c r="D11" s="27">
        <f t="shared" si="0"/>
        <v>0</v>
      </c>
      <c r="E11" s="27" t="e">
        <f t="shared" si="1"/>
        <v>#REF!</v>
      </c>
    </row>
    <row r="12" spans="1:5" x14ac:dyDescent="0.25">
      <c r="D12" s="27">
        <f t="shared" si="0"/>
        <v>0</v>
      </c>
      <c r="E12" s="27" t="e">
        <f t="shared" si="1"/>
        <v>#REF!</v>
      </c>
    </row>
    <row r="13" spans="1:5" x14ac:dyDescent="0.25">
      <c r="D13" s="27">
        <f t="shared" si="0"/>
        <v>0</v>
      </c>
      <c r="E13" s="27" t="e">
        <f t="shared" si="1"/>
        <v>#REF!</v>
      </c>
    </row>
    <row r="14" spans="1:5" x14ac:dyDescent="0.25">
      <c r="D14" s="27">
        <f t="shared" si="0"/>
        <v>0</v>
      </c>
      <c r="E14" s="27" t="e">
        <f t="shared" si="1"/>
        <v>#REF!</v>
      </c>
    </row>
    <row r="15" spans="1:5" x14ac:dyDescent="0.25">
      <c r="D15" s="27">
        <f t="shared" si="0"/>
        <v>0</v>
      </c>
      <c r="E15" s="27" t="e">
        <f t="shared" si="1"/>
        <v>#REF!</v>
      </c>
    </row>
    <row r="16" spans="1:5" x14ac:dyDescent="0.25">
      <c r="D16" s="27">
        <f t="shared" si="0"/>
        <v>0</v>
      </c>
      <c r="E16" s="27" t="e">
        <f t="shared" si="1"/>
        <v>#REF!</v>
      </c>
    </row>
    <row r="17" spans="4:5" x14ac:dyDescent="0.25">
      <c r="D17" s="27">
        <f t="shared" si="0"/>
        <v>0</v>
      </c>
      <c r="E17" s="27" t="e">
        <f t="shared" si="1"/>
        <v>#REF!</v>
      </c>
    </row>
    <row r="18" spans="4:5" x14ac:dyDescent="0.25">
      <c r="D18" s="27">
        <f t="shared" si="0"/>
        <v>0</v>
      </c>
      <c r="E18">
        <f>GETPIVOTDATA("Sales",$A$3)</f>
        <v>4892.4040000000005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39997558519241921"/>
  </sheetPr>
  <dimension ref="A1:V50"/>
  <sheetViews>
    <sheetView topLeftCell="A2" zoomScale="95" zoomScaleNormal="95" workbookViewId="0">
      <selection activeCell="A2" sqref="A2"/>
    </sheetView>
  </sheetViews>
  <sheetFormatPr defaultRowHeight="15" x14ac:dyDescent="0.25"/>
  <cols>
    <col min="1" max="1" width="10.140625" customWidth="1"/>
    <col min="2" max="2" width="14.7109375" bestFit="1" customWidth="1"/>
    <col min="3" max="3" width="7.5703125" customWidth="1"/>
    <col min="4" max="4" width="14.28515625" customWidth="1"/>
    <col min="5" max="5" width="12.85546875" customWidth="1"/>
    <col min="6" max="6" width="14" customWidth="1"/>
    <col min="7" max="7" width="15.28515625" customWidth="1"/>
    <col min="8" max="8" width="19.140625" customWidth="1"/>
    <col min="9" max="9" width="12" customWidth="1"/>
    <col min="10" max="10" width="12.140625" bestFit="1" customWidth="1"/>
    <col min="11" max="11" width="14.140625" bestFit="1" customWidth="1"/>
    <col min="12" max="12" width="13" bestFit="1" customWidth="1"/>
    <col min="13" max="13" width="14.85546875" customWidth="1"/>
    <col min="14" max="14" width="10" customWidth="1"/>
    <col min="15" max="15" width="16.28515625" bestFit="1" customWidth="1"/>
    <col min="16" max="16" width="12.85546875" bestFit="1" customWidth="1"/>
    <col min="17" max="17" width="16.5703125" customWidth="1"/>
    <col min="18" max="18" width="83.85546875" bestFit="1" customWidth="1"/>
    <col min="19" max="19" width="8.7109375" bestFit="1" customWidth="1"/>
    <col min="20" max="20" width="12.140625" customWidth="1"/>
    <col min="21" max="21" width="12" customWidth="1"/>
    <col min="22" max="22" width="10.28515625" bestFit="1" customWidth="1"/>
  </cols>
  <sheetData>
    <row r="1" spans="1:22" ht="30" customHeight="1" thickBot="1" x14ac:dyDescent="0.3">
      <c r="A1" s="6"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8" t="s">
        <v>21</v>
      </c>
    </row>
    <row r="2" spans="1:22" ht="30" customHeight="1" thickBot="1" x14ac:dyDescent="0.3">
      <c r="A2" s="4">
        <v>1</v>
      </c>
      <c r="B2" s="2" t="s">
        <v>22</v>
      </c>
      <c r="C2" s="1">
        <v>2013</v>
      </c>
      <c r="D2" s="3">
        <v>41587</v>
      </c>
      <c r="E2" s="3">
        <v>41590</v>
      </c>
      <c r="F2" s="2" t="s">
        <v>23</v>
      </c>
      <c r="G2" s="2" t="s">
        <v>24</v>
      </c>
      <c r="H2" s="2" t="s">
        <v>25</v>
      </c>
      <c r="I2" s="2" t="s">
        <v>26</v>
      </c>
      <c r="J2" s="2" t="s">
        <v>27</v>
      </c>
      <c r="K2" s="2" t="s">
        <v>28</v>
      </c>
      <c r="L2" s="2" t="s">
        <v>29</v>
      </c>
      <c r="M2" s="1">
        <v>42420</v>
      </c>
      <c r="N2" s="2" t="s">
        <v>30</v>
      </c>
      <c r="O2" s="2" t="s">
        <v>31</v>
      </c>
      <c r="P2" s="2" t="s">
        <v>32</v>
      </c>
      <c r="Q2" s="2" t="s">
        <v>33</v>
      </c>
      <c r="R2" s="2" t="s">
        <v>34</v>
      </c>
      <c r="S2" s="1">
        <v>261.95999999999998</v>
      </c>
      <c r="T2" s="1">
        <v>2</v>
      </c>
      <c r="U2" s="1">
        <v>0</v>
      </c>
      <c r="V2" s="5">
        <v>41.913600000000002</v>
      </c>
    </row>
    <row r="3" spans="1:22" ht="30" customHeight="1" thickBot="1" x14ac:dyDescent="0.3">
      <c r="A3" s="4">
        <v>2</v>
      </c>
      <c r="B3" s="2" t="s">
        <v>22</v>
      </c>
      <c r="C3" s="1">
        <v>2013</v>
      </c>
      <c r="D3" s="3">
        <v>41587</v>
      </c>
      <c r="E3" s="3">
        <v>41590</v>
      </c>
      <c r="F3" s="2" t="s">
        <v>23</v>
      </c>
      <c r="G3" s="2" t="s">
        <v>24</v>
      </c>
      <c r="H3" s="2" t="s">
        <v>25</v>
      </c>
      <c r="I3" s="2" t="s">
        <v>26</v>
      </c>
      <c r="J3" s="2" t="s">
        <v>27</v>
      </c>
      <c r="K3" s="2" t="s">
        <v>28</v>
      </c>
      <c r="L3" s="2" t="s">
        <v>29</v>
      </c>
      <c r="M3" s="1">
        <v>42420</v>
      </c>
      <c r="N3" s="2" t="s">
        <v>30</v>
      </c>
      <c r="O3" s="2" t="s">
        <v>35</v>
      </c>
      <c r="P3" s="2" t="s">
        <v>32</v>
      </c>
      <c r="Q3" s="2" t="s">
        <v>36</v>
      </c>
      <c r="R3" s="2" t="s">
        <v>37</v>
      </c>
      <c r="S3" s="1">
        <v>731.94</v>
      </c>
      <c r="T3" s="1">
        <v>3</v>
      </c>
      <c r="U3" s="1">
        <v>0</v>
      </c>
      <c r="V3" s="5">
        <v>219.58199999999999</v>
      </c>
    </row>
    <row r="4" spans="1:22" ht="30" customHeight="1" thickBot="1" x14ac:dyDescent="0.3">
      <c r="A4" s="4">
        <v>3</v>
      </c>
      <c r="B4" s="2" t="s">
        <v>38</v>
      </c>
      <c r="C4" s="1">
        <v>2013</v>
      </c>
      <c r="D4" s="3">
        <v>41438</v>
      </c>
      <c r="E4" s="3">
        <v>41442</v>
      </c>
      <c r="F4" s="2" t="s">
        <v>23</v>
      </c>
      <c r="G4" s="2" t="s">
        <v>39</v>
      </c>
      <c r="H4" s="2" t="s">
        <v>40</v>
      </c>
      <c r="I4" s="2" t="s">
        <v>41</v>
      </c>
      <c r="J4" s="2" t="s">
        <v>27</v>
      </c>
      <c r="K4" s="2" t="s">
        <v>42</v>
      </c>
      <c r="L4" s="2" t="s">
        <v>43</v>
      </c>
      <c r="M4" s="1">
        <v>90036</v>
      </c>
      <c r="N4" s="2" t="s">
        <v>44</v>
      </c>
      <c r="O4" s="2" t="s">
        <v>45</v>
      </c>
      <c r="P4" s="2" t="s">
        <v>46</v>
      </c>
      <c r="Q4" s="2" t="s">
        <v>47</v>
      </c>
      <c r="R4" s="2" t="s">
        <v>48</v>
      </c>
      <c r="S4" s="1">
        <v>14.62</v>
      </c>
      <c r="T4" s="1">
        <v>2</v>
      </c>
      <c r="U4" s="1">
        <v>0</v>
      </c>
      <c r="V4" s="5">
        <v>6.8714000000000004</v>
      </c>
    </row>
    <row r="5" spans="1:22" ht="30" customHeight="1" thickBot="1" x14ac:dyDescent="0.3">
      <c r="A5" s="4">
        <v>4</v>
      </c>
      <c r="B5" s="2" t="s">
        <v>49</v>
      </c>
      <c r="C5" s="1">
        <v>2012</v>
      </c>
      <c r="D5" s="3">
        <v>41193</v>
      </c>
      <c r="E5" s="3">
        <v>41200</v>
      </c>
      <c r="F5" s="2" t="s">
        <v>50</v>
      </c>
      <c r="G5" s="2" t="s">
        <v>51</v>
      </c>
      <c r="H5" s="2" t="s">
        <v>52</v>
      </c>
      <c r="I5" s="2" t="s">
        <v>26</v>
      </c>
      <c r="J5" s="2" t="s">
        <v>27</v>
      </c>
      <c r="K5" s="2" t="s">
        <v>53</v>
      </c>
      <c r="L5" s="2" t="s">
        <v>54</v>
      </c>
      <c r="M5" s="1">
        <v>33311</v>
      </c>
      <c r="N5" s="2" t="s">
        <v>30</v>
      </c>
      <c r="O5" s="2" t="s">
        <v>55</v>
      </c>
      <c r="P5" s="2" t="s">
        <v>32</v>
      </c>
      <c r="Q5" s="2" t="s">
        <v>56</v>
      </c>
      <c r="R5" s="2" t="s">
        <v>57</v>
      </c>
      <c r="S5" s="1">
        <v>957.57749999999999</v>
      </c>
      <c r="T5" s="1">
        <v>5</v>
      </c>
      <c r="U5" s="1">
        <v>0.45</v>
      </c>
      <c r="V5" s="5">
        <v>-383.03100000000001</v>
      </c>
    </row>
    <row r="6" spans="1:22" ht="30" customHeight="1" thickBot="1" x14ac:dyDescent="0.3">
      <c r="A6" s="4">
        <v>5</v>
      </c>
      <c r="B6" s="2" t="s">
        <v>49</v>
      </c>
      <c r="C6" s="1">
        <v>2012</v>
      </c>
      <c r="D6" s="3">
        <v>41193</v>
      </c>
      <c r="E6" s="3">
        <v>41200</v>
      </c>
      <c r="F6" s="2" t="s">
        <v>50</v>
      </c>
      <c r="G6" s="2" t="s">
        <v>51</v>
      </c>
      <c r="H6" s="2" t="s">
        <v>52</v>
      </c>
      <c r="I6" s="2" t="s">
        <v>26</v>
      </c>
      <c r="J6" s="2" t="s">
        <v>27</v>
      </c>
      <c r="K6" s="2" t="s">
        <v>53</v>
      </c>
      <c r="L6" s="2" t="s">
        <v>54</v>
      </c>
      <c r="M6" s="1">
        <v>33311</v>
      </c>
      <c r="N6" s="2" t="s">
        <v>30</v>
      </c>
      <c r="O6" s="2" t="s">
        <v>58</v>
      </c>
      <c r="P6" s="2" t="s">
        <v>46</v>
      </c>
      <c r="Q6" s="2" t="s">
        <v>59</v>
      </c>
      <c r="R6" s="2" t="s">
        <v>60</v>
      </c>
      <c r="S6" s="1">
        <v>22.367999999999999</v>
      </c>
      <c r="T6" s="1">
        <v>2</v>
      </c>
      <c r="U6" s="1">
        <v>0.2</v>
      </c>
      <c r="V6" s="5">
        <v>2.5164</v>
      </c>
    </row>
    <row r="7" spans="1:22" ht="30" customHeight="1" thickBot="1" x14ac:dyDescent="0.3">
      <c r="A7" s="4">
        <v>6</v>
      </c>
      <c r="B7" s="2" t="s">
        <v>61</v>
      </c>
      <c r="C7" s="1">
        <v>2011</v>
      </c>
      <c r="D7" s="3">
        <v>40703</v>
      </c>
      <c r="E7" s="3">
        <v>40708</v>
      </c>
      <c r="F7" s="2" t="s">
        <v>50</v>
      </c>
      <c r="G7" s="2" t="s">
        <v>62</v>
      </c>
      <c r="H7" s="2" t="s">
        <v>63</v>
      </c>
      <c r="I7" s="2" t="s">
        <v>26</v>
      </c>
      <c r="J7" s="2" t="s">
        <v>27</v>
      </c>
      <c r="K7" s="2" t="s">
        <v>42</v>
      </c>
      <c r="L7" s="2" t="s">
        <v>43</v>
      </c>
      <c r="M7" s="1">
        <v>90032</v>
      </c>
      <c r="N7" s="2" t="s">
        <v>44</v>
      </c>
      <c r="O7" s="2" t="s">
        <v>64</v>
      </c>
      <c r="P7" s="2" t="s">
        <v>32</v>
      </c>
      <c r="Q7" s="2" t="s">
        <v>65</v>
      </c>
      <c r="R7" s="2" t="s">
        <v>66</v>
      </c>
      <c r="S7" s="1">
        <v>48.86</v>
      </c>
      <c r="T7" s="1">
        <v>7</v>
      </c>
      <c r="U7" s="1">
        <v>0</v>
      </c>
      <c r="V7" s="5">
        <v>14.1694</v>
      </c>
    </row>
    <row r="8" spans="1:22" ht="30" customHeight="1" thickBot="1" x14ac:dyDescent="0.3">
      <c r="A8" s="4">
        <v>7</v>
      </c>
      <c r="B8" s="2" t="s">
        <v>61</v>
      </c>
      <c r="C8" s="1">
        <v>2011</v>
      </c>
      <c r="D8" s="3">
        <v>40703</v>
      </c>
      <c r="E8" s="3">
        <v>40708</v>
      </c>
      <c r="F8" s="2" t="s">
        <v>50</v>
      </c>
      <c r="G8" s="2" t="s">
        <v>62</v>
      </c>
      <c r="H8" s="2" t="s">
        <v>63</v>
      </c>
      <c r="I8" s="2" t="s">
        <v>26</v>
      </c>
      <c r="J8" s="2" t="s">
        <v>27</v>
      </c>
      <c r="K8" s="2" t="s">
        <v>42</v>
      </c>
      <c r="L8" s="2" t="s">
        <v>43</v>
      </c>
      <c r="M8" s="1">
        <v>90032</v>
      </c>
      <c r="N8" s="2" t="s">
        <v>44</v>
      </c>
      <c r="O8" s="2" t="s">
        <v>67</v>
      </c>
      <c r="P8" s="2" t="s">
        <v>46</v>
      </c>
      <c r="Q8" s="2" t="s">
        <v>68</v>
      </c>
      <c r="R8" s="2" t="s">
        <v>69</v>
      </c>
      <c r="S8" s="1">
        <v>7.28</v>
      </c>
      <c r="T8" s="1">
        <v>4</v>
      </c>
      <c r="U8" s="1">
        <v>0</v>
      </c>
      <c r="V8" s="5">
        <v>1.9656</v>
      </c>
    </row>
    <row r="9" spans="1:22" ht="30" customHeight="1" thickBot="1" x14ac:dyDescent="0.3">
      <c r="A9" s="4">
        <v>8</v>
      </c>
      <c r="B9" s="2" t="s">
        <v>61</v>
      </c>
      <c r="C9" s="1">
        <v>2011</v>
      </c>
      <c r="D9" s="3">
        <v>40703</v>
      </c>
      <c r="E9" s="3">
        <v>40708</v>
      </c>
      <c r="F9" s="2" t="s">
        <v>50</v>
      </c>
      <c r="G9" s="2" t="s">
        <v>62</v>
      </c>
      <c r="H9" s="2" t="s">
        <v>63</v>
      </c>
      <c r="I9" s="2" t="s">
        <v>26</v>
      </c>
      <c r="J9" s="2" t="s">
        <v>27</v>
      </c>
      <c r="K9" s="2" t="s">
        <v>42</v>
      </c>
      <c r="L9" s="2" t="s">
        <v>43</v>
      </c>
      <c r="M9" s="1">
        <v>90032</v>
      </c>
      <c r="N9" s="2" t="s">
        <v>44</v>
      </c>
      <c r="O9" s="2" t="s">
        <v>70</v>
      </c>
      <c r="P9" s="2" t="s">
        <v>71</v>
      </c>
      <c r="Q9" s="2" t="s">
        <v>72</v>
      </c>
      <c r="R9" s="2" t="s">
        <v>73</v>
      </c>
      <c r="S9" s="1">
        <v>907.15200000000004</v>
      </c>
      <c r="T9" s="1">
        <v>6</v>
      </c>
      <c r="U9" s="1">
        <v>0.2</v>
      </c>
      <c r="V9" s="5">
        <v>90.715199999999996</v>
      </c>
    </row>
    <row r="10" spans="1:22" ht="30" customHeight="1" thickBot="1" x14ac:dyDescent="0.3">
      <c r="A10" s="4">
        <v>9</v>
      </c>
      <c r="B10" s="2" t="s">
        <v>61</v>
      </c>
      <c r="C10" s="1">
        <v>2011</v>
      </c>
      <c r="D10" s="3">
        <v>40703</v>
      </c>
      <c r="E10" s="3">
        <v>40708</v>
      </c>
      <c r="F10" s="2" t="s">
        <v>50</v>
      </c>
      <c r="G10" s="2" t="s">
        <v>62</v>
      </c>
      <c r="H10" s="2" t="s">
        <v>63</v>
      </c>
      <c r="I10" s="2" t="s">
        <v>26</v>
      </c>
      <c r="J10" s="2" t="s">
        <v>27</v>
      </c>
      <c r="K10" s="2" t="s">
        <v>42</v>
      </c>
      <c r="L10" s="2" t="s">
        <v>43</v>
      </c>
      <c r="M10" s="1">
        <v>90032</v>
      </c>
      <c r="N10" s="2" t="s">
        <v>44</v>
      </c>
      <c r="O10" s="2" t="s">
        <v>74</v>
      </c>
      <c r="P10" s="2" t="s">
        <v>46</v>
      </c>
      <c r="Q10" s="2" t="s">
        <v>75</v>
      </c>
      <c r="R10" s="2" t="s">
        <v>76</v>
      </c>
      <c r="S10" s="1">
        <v>18.504000000000001</v>
      </c>
      <c r="T10" s="1">
        <v>3</v>
      </c>
      <c r="U10" s="1">
        <v>0.2</v>
      </c>
      <c r="V10" s="5">
        <v>5.7824999999999998</v>
      </c>
    </row>
    <row r="11" spans="1:22" ht="30" customHeight="1" thickBot="1" x14ac:dyDescent="0.3">
      <c r="A11" s="4">
        <v>10</v>
      </c>
      <c r="B11" s="2" t="s">
        <v>61</v>
      </c>
      <c r="C11" s="1">
        <v>2011</v>
      </c>
      <c r="D11" s="3">
        <v>40703</v>
      </c>
      <c r="E11" s="3">
        <v>40708</v>
      </c>
      <c r="F11" s="2" t="s">
        <v>50</v>
      </c>
      <c r="G11" s="2" t="s">
        <v>62</v>
      </c>
      <c r="H11" s="2" t="s">
        <v>63</v>
      </c>
      <c r="I11" s="2" t="s">
        <v>26</v>
      </c>
      <c r="J11" s="2" t="s">
        <v>27</v>
      </c>
      <c r="K11" s="2" t="s">
        <v>42</v>
      </c>
      <c r="L11" s="2" t="s">
        <v>43</v>
      </c>
      <c r="M11" s="1">
        <v>90032</v>
      </c>
      <c r="N11" s="2" t="s">
        <v>44</v>
      </c>
      <c r="O11" s="2" t="s">
        <v>77</v>
      </c>
      <c r="P11" s="2" t="s">
        <v>46</v>
      </c>
      <c r="Q11" s="2" t="s">
        <v>78</v>
      </c>
      <c r="R11" s="2" t="s">
        <v>79</v>
      </c>
      <c r="S11" s="1">
        <v>114.9</v>
      </c>
      <c r="T11" s="1">
        <v>5</v>
      </c>
      <c r="U11" s="1">
        <v>0</v>
      </c>
      <c r="V11" s="5">
        <v>34.47</v>
      </c>
    </row>
    <row r="12" spans="1:22" ht="30" customHeight="1" thickBot="1" x14ac:dyDescent="0.3">
      <c r="A12" s="4">
        <v>11</v>
      </c>
      <c r="B12" s="2" t="s">
        <v>61</v>
      </c>
      <c r="C12" s="1">
        <v>2011</v>
      </c>
      <c r="D12" s="3">
        <v>40703</v>
      </c>
      <c r="E12" s="3">
        <v>40708</v>
      </c>
      <c r="F12" s="2" t="s">
        <v>50</v>
      </c>
      <c r="G12" s="2" t="s">
        <v>62</v>
      </c>
      <c r="H12" s="2" t="s">
        <v>63</v>
      </c>
      <c r="I12" s="2" t="s">
        <v>26</v>
      </c>
      <c r="J12" s="2" t="s">
        <v>27</v>
      </c>
      <c r="K12" s="2" t="s">
        <v>42</v>
      </c>
      <c r="L12" s="2" t="s">
        <v>43</v>
      </c>
      <c r="M12" s="1">
        <v>90032</v>
      </c>
      <c r="N12" s="2" t="s">
        <v>44</v>
      </c>
      <c r="O12" s="2" t="s">
        <v>80</v>
      </c>
      <c r="P12" s="2" t="s">
        <v>32</v>
      </c>
      <c r="Q12" s="2" t="s">
        <v>56</v>
      </c>
      <c r="R12" s="2" t="s">
        <v>81</v>
      </c>
      <c r="S12" s="1">
        <v>1706.184</v>
      </c>
      <c r="T12" s="1">
        <v>9</v>
      </c>
      <c r="U12" s="1">
        <v>0.2</v>
      </c>
      <c r="V12" s="5">
        <v>85.309200000000004</v>
      </c>
    </row>
    <row r="13" spans="1:22" ht="30" customHeight="1" thickBot="1" x14ac:dyDescent="0.3">
      <c r="A13" s="4">
        <v>12</v>
      </c>
      <c r="B13" s="2" t="s">
        <v>61</v>
      </c>
      <c r="C13" s="1">
        <v>2011</v>
      </c>
      <c r="D13" s="3">
        <v>40703</v>
      </c>
      <c r="E13" s="3">
        <v>40708</v>
      </c>
      <c r="F13" s="2" t="s">
        <v>50</v>
      </c>
      <c r="G13" s="2" t="s">
        <v>62</v>
      </c>
      <c r="H13" s="2" t="s">
        <v>63</v>
      </c>
      <c r="I13" s="2" t="s">
        <v>26</v>
      </c>
      <c r="J13" s="2" t="s">
        <v>27</v>
      </c>
      <c r="K13" s="2" t="s">
        <v>42</v>
      </c>
      <c r="L13" s="2" t="s">
        <v>43</v>
      </c>
      <c r="M13" s="1">
        <v>90032</v>
      </c>
      <c r="N13" s="2" t="s">
        <v>44</v>
      </c>
      <c r="O13" s="2" t="s">
        <v>82</v>
      </c>
      <c r="P13" s="2" t="s">
        <v>71</v>
      </c>
      <c r="Q13" s="2" t="s">
        <v>72</v>
      </c>
      <c r="R13" s="2" t="s">
        <v>83</v>
      </c>
      <c r="S13" s="1">
        <v>911.42399999999998</v>
      </c>
      <c r="T13" s="1">
        <v>4</v>
      </c>
      <c r="U13" s="1">
        <v>0.2</v>
      </c>
      <c r="V13" s="5">
        <v>68.356800000000007</v>
      </c>
    </row>
    <row r="14" spans="1:22" ht="30" customHeight="1" thickBot="1" x14ac:dyDescent="0.3">
      <c r="A14" s="4">
        <v>13</v>
      </c>
      <c r="B14" s="2" t="s">
        <v>84</v>
      </c>
      <c r="C14" s="1">
        <v>2014</v>
      </c>
      <c r="D14" s="3">
        <v>41745</v>
      </c>
      <c r="E14" s="3">
        <v>41750</v>
      </c>
      <c r="F14" s="2" t="s">
        <v>50</v>
      </c>
      <c r="G14" s="2" t="s">
        <v>85</v>
      </c>
      <c r="H14" s="2" t="s">
        <v>86</v>
      </c>
      <c r="I14" s="2" t="s">
        <v>26</v>
      </c>
      <c r="J14" s="2" t="s">
        <v>27</v>
      </c>
      <c r="K14" s="2" t="s">
        <v>87</v>
      </c>
      <c r="L14" s="2" t="s">
        <v>88</v>
      </c>
      <c r="M14" s="1">
        <v>28027</v>
      </c>
      <c r="N14" s="2" t="s">
        <v>30</v>
      </c>
      <c r="O14" s="2" t="s">
        <v>89</v>
      </c>
      <c r="P14" s="2" t="s">
        <v>46</v>
      </c>
      <c r="Q14" s="2" t="s">
        <v>90</v>
      </c>
      <c r="R14" s="2" t="s">
        <v>91</v>
      </c>
      <c r="S14" s="1">
        <v>15.552</v>
      </c>
      <c r="T14" s="1">
        <v>3</v>
      </c>
      <c r="U14" s="1">
        <v>0.2</v>
      </c>
      <c r="V14" s="5">
        <v>5.4432</v>
      </c>
    </row>
    <row r="15" spans="1:22" ht="30" customHeight="1" thickBot="1" x14ac:dyDescent="0.3">
      <c r="A15" s="4">
        <v>14</v>
      </c>
      <c r="B15" s="2" t="s">
        <v>92</v>
      </c>
      <c r="C15" s="1">
        <v>2013</v>
      </c>
      <c r="D15" s="3">
        <v>41614</v>
      </c>
      <c r="E15" s="3">
        <v>41619</v>
      </c>
      <c r="F15" s="2" t="s">
        <v>50</v>
      </c>
      <c r="G15" s="2" t="s">
        <v>93</v>
      </c>
      <c r="H15" s="2" t="s">
        <v>94</v>
      </c>
      <c r="I15" s="2" t="s">
        <v>26</v>
      </c>
      <c r="J15" s="2" t="s">
        <v>27</v>
      </c>
      <c r="K15" s="2" t="s">
        <v>95</v>
      </c>
      <c r="L15" s="2" t="s">
        <v>96</v>
      </c>
      <c r="M15" s="1">
        <v>98103</v>
      </c>
      <c r="N15" s="2" t="s">
        <v>44</v>
      </c>
      <c r="O15" s="2" t="s">
        <v>97</v>
      </c>
      <c r="P15" s="2" t="s">
        <v>46</v>
      </c>
      <c r="Q15" s="2" t="s">
        <v>75</v>
      </c>
      <c r="R15" s="2" t="s">
        <v>98</v>
      </c>
      <c r="S15" s="1">
        <v>407.976</v>
      </c>
      <c r="T15" s="1">
        <v>3</v>
      </c>
      <c r="U15" s="1">
        <v>0.2</v>
      </c>
      <c r="V15" s="5">
        <v>132.59219999999999</v>
      </c>
    </row>
    <row r="16" spans="1:22" ht="30" customHeight="1" thickBot="1" x14ac:dyDescent="0.3">
      <c r="A16" s="4">
        <v>15</v>
      </c>
      <c r="B16" s="2" t="s">
        <v>99</v>
      </c>
      <c r="C16" s="1">
        <v>2012</v>
      </c>
      <c r="D16" s="3">
        <v>41235</v>
      </c>
      <c r="E16" s="3">
        <v>41239</v>
      </c>
      <c r="F16" s="2" t="s">
        <v>50</v>
      </c>
      <c r="G16" s="2" t="s">
        <v>100</v>
      </c>
      <c r="H16" s="2" t="s">
        <v>101</v>
      </c>
      <c r="I16" s="2" t="s">
        <v>102</v>
      </c>
      <c r="J16" s="2" t="s">
        <v>27</v>
      </c>
      <c r="K16" s="2" t="s">
        <v>103</v>
      </c>
      <c r="L16" s="2" t="s">
        <v>104</v>
      </c>
      <c r="M16" s="1">
        <v>76106</v>
      </c>
      <c r="N16" s="2" t="s">
        <v>105</v>
      </c>
      <c r="O16" s="2" t="s">
        <v>106</v>
      </c>
      <c r="P16" s="2" t="s">
        <v>46</v>
      </c>
      <c r="Q16" s="2" t="s">
        <v>78</v>
      </c>
      <c r="R16" s="2" t="s">
        <v>107</v>
      </c>
      <c r="S16" s="1">
        <v>68.81</v>
      </c>
      <c r="T16" s="1">
        <v>5</v>
      </c>
      <c r="U16" s="1">
        <v>0.8</v>
      </c>
      <c r="V16" s="5">
        <v>-123.858</v>
      </c>
    </row>
    <row r="17" spans="1:22" ht="30" customHeight="1" thickBot="1" x14ac:dyDescent="0.3">
      <c r="A17" s="4">
        <v>16</v>
      </c>
      <c r="B17" s="2" t="s">
        <v>99</v>
      </c>
      <c r="C17" s="1">
        <v>2012</v>
      </c>
      <c r="D17" s="3">
        <v>41235</v>
      </c>
      <c r="E17" s="3">
        <v>41239</v>
      </c>
      <c r="F17" s="2" t="s">
        <v>50</v>
      </c>
      <c r="G17" s="2" t="s">
        <v>100</v>
      </c>
      <c r="H17" s="2" t="s">
        <v>101</v>
      </c>
      <c r="I17" s="2" t="s">
        <v>102</v>
      </c>
      <c r="J17" s="2" t="s">
        <v>27</v>
      </c>
      <c r="K17" s="2" t="s">
        <v>103</v>
      </c>
      <c r="L17" s="2" t="s">
        <v>104</v>
      </c>
      <c r="M17" s="1">
        <v>76106</v>
      </c>
      <c r="N17" s="2" t="s">
        <v>105</v>
      </c>
      <c r="O17" s="2" t="s">
        <v>108</v>
      </c>
      <c r="P17" s="2" t="s">
        <v>46</v>
      </c>
      <c r="Q17" s="2" t="s">
        <v>75</v>
      </c>
      <c r="R17" s="2" t="s">
        <v>109</v>
      </c>
      <c r="S17" s="1">
        <v>2.544</v>
      </c>
      <c r="T17" s="1">
        <v>3</v>
      </c>
      <c r="U17" s="1">
        <v>0.8</v>
      </c>
      <c r="V17" s="5">
        <v>-3.8159999999999998</v>
      </c>
    </row>
    <row r="18" spans="1:22" ht="30" customHeight="1" thickBot="1" x14ac:dyDescent="0.3">
      <c r="A18" s="4">
        <v>17</v>
      </c>
      <c r="B18" s="2" t="s">
        <v>110</v>
      </c>
      <c r="C18" s="1">
        <v>2011</v>
      </c>
      <c r="D18" s="3">
        <v>40858</v>
      </c>
      <c r="E18" s="3">
        <v>40865</v>
      </c>
      <c r="F18" s="2" t="s">
        <v>50</v>
      </c>
      <c r="G18" s="2" t="s">
        <v>111</v>
      </c>
      <c r="H18" s="2" t="s">
        <v>112</v>
      </c>
      <c r="I18" s="2" t="s">
        <v>26</v>
      </c>
      <c r="J18" s="2" t="s">
        <v>27</v>
      </c>
      <c r="K18" s="2" t="s">
        <v>113</v>
      </c>
      <c r="L18" s="2" t="s">
        <v>114</v>
      </c>
      <c r="M18" s="1">
        <v>53711</v>
      </c>
      <c r="N18" s="2" t="s">
        <v>105</v>
      </c>
      <c r="O18" s="2" t="s">
        <v>115</v>
      </c>
      <c r="P18" s="2" t="s">
        <v>46</v>
      </c>
      <c r="Q18" s="2" t="s">
        <v>59</v>
      </c>
      <c r="R18" s="2" t="s">
        <v>116</v>
      </c>
      <c r="S18" s="1">
        <v>665.88</v>
      </c>
      <c r="T18" s="1">
        <v>6</v>
      </c>
      <c r="U18" s="1">
        <v>0</v>
      </c>
      <c r="V18" s="5">
        <v>13.317600000000001</v>
      </c>
    </row>
    <row r="19" spans="1:22" ht="30" customHeight="1" thickBot="1" x14ac:dyDescent="0.3">
      <c r="A19" s="4">
        <v>18</v>
      </c>
      <c r="B19" s="2" t="s">
        <v>117</v>
      </c>
      <c r="C19" s="1">
        <v>2011</v>
      </c>
      <c r="D19" s="3">
        <v>40676</v>
      </c>
      <c r="E19" s="3">
        <v>40678</v>
      </c>
      <c r="F19" s="2" t="s">
        <v>23</v>
      </c>
      <c r="G19" s="2" t="s">
        <v>118</v>
      </c>
      <c r="H19" s="2" t="s">
        <v>119</v>
      </c>
      <c r="I19" s="2" t="s">
        <v>26</v>
      </c>
      <c r="J19" s="2" t="s">
        <v>27</v>
      </c>
      <c r="K19" s="2" t="s">
        <v>120</v>
      </c>
      <c r="L19" s="2" t="s">
        <v>121</v>
      </c>
      <c r="M19" s="1">
        <v>84084</v>
      </c>
      <c r="N19" s="2" t="s">
        <v>44</v>
      </c>
      <c r="O19" s="2" t="s">
        <v>122</v>
      </c>
      <c r="P19" s="2" t="s">
        <v>46</v>
      </c>
      <c r="Q19" s="2" t="s">
        <v>59</v>
      </c>
      <c r="R19" s="2" t="s">
        <v>123</v>
      </c>
      <c r="S19" s="1">
        <v>55.5</v>
      </c>
      <c r="T19" s="1">
        <v>2</v>
      </c>
      <c r="U19" s="1">
        <v>0</v>
      </c>
      <c r="V19" s="5">
        <v>9.99</v>
      </c>
    </row>
    <row r="20" spans="1:22" ht="30" customHeight="1" thickBot="1" x14ac:dyDescent="0.3">
      <c r="A20" s="4">
        <v>19</v>
      </c>
      <c r="B20" s="2" t="s">
        <v>124</v>
      </c>
      <c r="C20" s="1">
        <v>2011</v>
      </c>
      <c r="D20" s="3">
        <v>40782</v>
      </c>
      <c r="E20" s="3">
        <v>40787</v>
      </c>
      <c r="F20" s="2" t="s">
        <v>23</v>
      </c>
      <c r="G20" s="2" t="s">
        <v>125</v>
      </c>
      <c r="H20" s="2" t="s">
        <v>126</v>
      </c>
      <c r="I20" s="2" t="s">
        <v>26</v>
      </c>
      <c r="J20" s="2" t="s">
        <v>27</v>
      </c>
      <c r="K20" s="2" t="s">
        <v>127</v>
      </c>
      <c r="L20" s="2" t="s">
        <v>43</v>
      </c>
      <c r="M20" s="1">
        <v>94109</v>
      </c>
      <c r="N20" s="2" t="s">
        <v>44</v>
      </c>
      <c r="O20" s="2" t="s">
        <v>128</v>
      </c>
      <c r="P20" s="2" t="s">
        <v>46</v>
      </c>
      <c r="Q20" s="2" t="s">
        <v>68</v>
      </c>
      <c r="R20" s="2" t="s">
        <v>129</v>
      </c>
      <c r="S20" s="1">
        <v>8.56</v>
      </c>
      <c r="T20" s="1">
        <v>2</v>
      </c>
      <c r="U20" s="1">
        <v>0</v>
      </c>
      <c r="V20" s="5">
        <v>2.4824000000000002</v>
      </c>
    </row>
    <row r="21" spans="1:22" ht="30" customHeight="1" thickBot="1" x14ac:dyDescent="0.3">
      <c r="A21" s="4">
        <v>20</v>
      </c>
      <c r="B21" s="2" t="s">
        <v>124</v>
      </c>
      <c r="C21" s="1">
        <v>2011</v>
      </c>
      <c r="D21" s="3">
        <v>40782</v>
      </c>
      <c r="E21" s="3">
        <v>40787</v>
      </c>
      <c r="F21" s="2" t="s">
        <v>23</v>
      </c>
      <c r="G21" s="2" t="s">
        <v>125</v>
      </c>
      <c r="H21" s="2" t="s">
        <v>126</v>
      </c>
      <c r="I21" s="2" t="s">
        <v>26</v>
      </c>
      <c r="J21" s="2" t="s">
        <v>27</v>
      </c>
      <c r="K21" s="2" t="s">
        <v>127</v>
      </c>
      <c r="L21" s="2" t="s">
        <v>43</v>
      </c>
      <c r="M21" s="1">
        <v>94109</v>
      </c>
      <c r="N21" s="2" t="s">
        <v>44</v>
      </c>
      <c r="O21" s="2" t="s">
        <v>130</v>
      </c>
      <c r="P21" s="2" t="s">
        <v>71</v>
      </c>
      <c r="Q21" s="2" t="s">
        <v>72</v>
      </c>
      <c r="R21" s="2" t="s">
        <v>131</v>
      </c>
      <c r="S21" s="1">
        <v>213.48</v>
      </c>
      <c r="T21" s="1">
        <v>3</v>
      </c>
      <c r="U21" s="1">
        <v>0.2</v>
      </c>
      <c r="V21" s="5">
        <v>16.010999999999999</v>
      </c>
    </row>
    <row r="22" spans="1:22" ht="30" customHeight="1" thickBot="1" x14ac:dyDescent="0.3">
      <c r="A22" s="4">
        <v>21</v>
      </c>
      <c r="B22" s="2" t="s">
        <v>124</v>
      </c>
      <c r="C22" s="1">
        <v>2011</v>
      </c>
      <c r="D22" s="3">
        <v>40782</v>
      </c>
      <c r="E22" s="3">
        <v>40787</v>
      </c>
      <c r="F22" s="2" t="s">
        <v>23</v>
      </c>
      <c r="G22" s="2" t="s">
        <v>125</v>
      </c>
      <c r="H22" s="2" t="s">
        <v>126</v>
      </c>
      <c r="I22" s="2" t="s">
        <v>26</v>
      </c>
      <c r="J22" s="2" t="s">
        <v>27</v>
      </c>
      <c r="K22" s="2" t="s">
        <v>127</v>
      </c>
      <c r="L22" s="2" t="s">
        <v>43</v>
      </c>
      <c r="M22" s="1">
        <v>94109</v>
      </c>
      <c r="N22" s="2" t="s">
        <v>44</v>
      </c>
      <c r="O22" s="2" t="s">
        <v>132</v>
      </c>
      <c r="P22" s="2" t="s">
        <v>46</v>
      </c>
      <c r="Q22" s="2" t="s">
        <v>75</v>
      </c>
      <c r="R22" s="2" t="s">
        <v>133</v>
      </c>
      <c r="S22" s="1">
        <v>22.72</v>
      </c>
      <c r="T22" s="1">
        <v>4</v>
      </c>
      <c r="U22" s="1">
        <v>0.2</v>
      </c>
      <c r="V22" s="5">
        <v>7.3840000000000003</v>
      </c>
    </row>
    <row r="23" spans="1:22" ht="30" customHeight="1" thickBot="1" x14ac:dyDescent="0.3">
      <c r="A23" s="4">
        <v>22</v>
      </c>
      <c r="B23" s="2" t="s">
        <v>134</v>
      </c>
      <c r="C23" s="1">
        <v>2013</v>
      </c>
      <c r="D23" s="3">
        <v>41618</v>
      </c>
      <c r="E23" s="3">
        <v>41622</v>
      </c>
      <c r="F23" s="2" t="s">
        <v>50</v>
      </c>
      <c r="G23" s="2" t="s">
        <v>135</v>
      </c>
      <c r="H23" s="2" t="s">
        <v>136</v>
      </c>
      <c r="I23" s="2" t="s">
        <v>41</v>
      </c>
      <c r="J23" s="2" t="s">
        <v>27</v>
      </c>
      <c r="K23" s="2" t="s">
        <v>137</v>
      </c>
      <c r="L23" s="2" t="s">
        <v>138</v>
      </c>
      <c r="M23" s="1">
        <v>68025</v>
      </c>
      <c r="N23" s="2" t="s">
        <v>105</v>
      </c>
      <c r="O23" s="2" t="s">
        <v>139</v>
      </c>
      <c r="P23" s="2" t="s">
        <v>46</v>
      </c>
      <c r="Q23" s="2" t="s">
        <v>68</v>
      </c>
      <c r="R23" s="2" t="s">
        <v>140</v>
      </c>
      <c r="S23" s="1">
        <v>19.46</v>
      </c>
      <c r="T23" s="1">
        <v>7</v>
      </c>
      <c r="U23" s="1">
        <v>0</v>
      </c>
      <c r="V23" s="5">
        <v>5.0595999999999997</v>
      </c>
    </row>
    <row r="24" spans="1:22" ht="30" customHeight="1" thickBot="1" x14ac:dyDescent="0.3">
      <c r="A24" s="4">
        <v>23</v>
      </c>
      <c r="B24" s="2" t="s">
        <v>134</v>
      </c>
      <c r="C24" s="1">
        <v>2013</v>
      </c>
      <c r="D24" s="3">
        <v>41618</v>
      </c>
      <c r="E24" s="3">
        <v>41622</v>
      </c>
      <c r="F24" s="2" t="s">
        <v>50</v>
      </c>
      <c r="G24" s="2" t="s">
        <v>135</v>
      </c>
      <c r="H24" s="2" t="s">
        <v>136</v>
      </c>
      <c r="I24" s="2" t="s">
        <v>41</v>
      </c>
      <c r="J24" s="2" t="s">
        <v>27</v>
      </c>
      <c r="K24" s="2" t="s">
        <v>137</v>
      </c>
      <c r="L24" s="2" t="s">
        <v>138</v>
      </c>
      <c r="M24" s="1">
        <v>68025</v>
      </c>
      <c r="N24" s="2" t="s">
        <v>105</v>
      </c>
      <c r="O24" s="2" t="s">
        <v>141</v>
      </c>
      <c r="P24" s="2" t="s">
        <v>46</v>
      </c>
      <c r="Q24" s="2" t="s">
        <v>78</v>
      </c>
      <c r="R24" s="2" t="s">
        <v>142</v>
      </c>
      <c r="S24" s="1">
        <v>60.34</v>
      </c>
      <c r="T24" s="1">
        <v>7</v>
      </c>
      <c r="U24" s="1">
        <v>0</v>
      </c>
      <c r="V24" s="5">
        <v>15.6884</v>
      </c>
    </row>
    <row r="25" spans="1:22" ht="30" customHeight="1" thickBot="1" x14ac:dyDescent="0.3">
      <c r="A25" s="4">
        <v>24</v>
      </c>
      <c r="B25" s="2" t="s">
        <v>143</v>
      </c>
      <c r="C25" s="1">
        <v>2014</v>
      </c>
      <c r="D25" s="3">
        <v>41837</v>
      </c>
      <c r="E25" s="3">
        <v>41839</v>
      </c>
      <c r="F25" s="2" t="s">
        <v>23</v>
      </c>
      <c r="G25" s="2" t="s">
        <v>144</v>
      </c>
      <c r="H25" s="2" t="s">
        <v>145</v>
      </c>
      <c r="I25" s="2" t="s">
        <v>26</v>
      </c>
      <c r="J25" s="2" t="s">
        <v>27</v>
      </c>
      <c r="K25" s="2" t="s">
        <v>146</v>
      </c>
      <c r="L25" s="2" t="s">
        <v>147</v>
      </c>
      <c r="M25" s="1">
        <v>19140</v>
      </c>
      <c r="N25" s="2" t="s">
        <v>148</v>
      </c>
      <c r="O25" s="2" t="s">
        <v>149</v>
      </c>
      <c r="P25" s="2" t="s">
        <v>32</v>
      </c>
      <c r="Q25" s="2" t="s">
        <v>36</v>
      </c>
      <c r="R25" s="2" t="s">
        <v>150</v>
      </c>
      <c r="S25" s="1">
        <v>71.372</v>
      </c>
      <c r="T25" s="1">
        <v>2</v>
      </c>
      <c r="U25" s="1">
        <v>0.3</v>
      </c>
      <c r="V25" s="5">
        <v>-1.0196000000000001</v>
      </c>
    </row>
    <row r="26" spans="1:22" ht="30" customHeight="1" thickBot="1" x14ac:dyDescent="0.3">
      <c r="A26" s="4">
        <v>25</v>
      </c>
      <c r="B26" s="2" t="s">
        <v>151</v>
      </c>
      <c r="C26" s="1">
        <v>2012</v>
      </c>
      <c r="D26" s="3">
        <v>41177</v>
      </c>
      <c r="E26" s="3">
        <v>41182</v>
      </c>
      <c r="F26" s="2" t="s">
        <v>50</v>
      </c>
      <c r="G26" s="2" t="s">
        <v>152</v>
      </c>
      <c r="H26" s="2" t="s">
        <v>153</v>
      </c>
      <c r="I26" s="2" t="s">
        <v>26</v>
      </c>
      <c r="J26" s="2" t="s">
        <v>27</v>
      </c>
      <c r="K26" s="2" t="s">
        <v>154</v>
      </c>
      <c r="L26" s="2" t="s">
        <v>121</v>
      </c>
      <c r="M26" s="1">
        <v>84057</v>
      </c>
      <c r="N26" s="2" t="s">
        <v>44</v>
      </c>
      <c r="O26" s="2" t="s">
        <v>55</v>
      </c>
      <c r="P26" s="2" t="s">
        <v>32</v>
      </c>
      <c r="Q26" s="2" t="s">
        <v>56</v>
      </c>
      <c r="R26" s="2" t="s">
        <v>57</v>
      </c>
      <c r="S26" s="1">
        <v>1044.6300000000001</v>
      </c>
      <c r="T26" s="1">
        <v>3</v>
      </c>
      <c r="U26" s="1">
        <v>0</v>
      </c>
      <c r="V26" s="5">
        <v>240.26490000000001</v>
      </c>
    </row>
    <row r="27" spans="1:22" ht="30" customHeight="1" thickBot="1" x14ac:dyDescent="0.3">
      <c r="A27" s="4">
        <v>26</v>
      </c>
      <c r="B27" s="2" t="s">
        <v>155</v>
      </c>
      <c r="C27" s="1">
        <v>2013</v>
      </c>
      <c r="D27" s="3">
        <v>41290</v>
      </c>
      <c r="E27" s="3">
        <v>41294</v>
      </c>
      <c r="F27" s="2" t="s">
        <v>23</v>
      </c>
      <c r="G27" s="2" t="s">
        <v>156</v>
      </c>
      <c r="H27" s="2" t="s">
        <v>157</v>
      </c>
      <c r="I27" s="2" t="s">
        <v>26</v>
      </c>
      <c r="J27" s="2" t="s">
        <v>27</v>
      </c>
      <c r="K27" s="2" t="s">
        <v>42</v>
      </c>
      <c r="L27" s="2" t="s">
        <v>43</v>
      </c>
      <c r="M27" s="1">
        <v>90049</v>
      </c>
      <c r="N27" s="2" t="s">
        <v>44</v>
      </c>
      <c r="O27" s="2" t="s">
        <v>158</v>
      </c>
      <c r="P27" s="2" t="s">
        <v>46</v>
      </c>
      <c r="Q27" s="2" t="s">
        <v>75</v>
      </c>
      <c r="R27" s="2" t="s">
        <v>159</v>
      </c>
      <c r="S27" s="1">
        <v>11.648</v>
      </c>
      <c r="T27" s="1">
        <v>2</v>
      </c>
      <c r="U27" s="1">
        <v>0.2</v>
      </c>
      <c r="V27" s="5">
        <v>4.2224000000000004</v>
      </c>
    </row>
    <row r="28" spans="1:22" ht="30" customHeight="1" thickBot="1" x14ac:dyDescent="0.3">
      <c r="A28" s="4">
        <v>27</v>
      </c>
      <c r="B28" s="2" t="s">
        <v>155</v>
      </c>
      <c r="C28" s="1">
        <v>2013</v>
      </c>
      <c r="D28" s="3">
        <v>41290</v>
      </c>
      <c r="E28" s="3">
        <v>41294</v>
      </c>
      <c r="F28" s="2" t="s">
        <v>23</v>
      </c>
      <c r="G28" s="2" t="s">
        <v>156</v>
      </c>
      <c r="H28" s="2" t="s">
        <v>157</v>
      </c>
      <c r="I28" s="2" t="s">
        <v>26</v>
      </c>
      <c r="J28" s="2" t="s">
        <v>27</v>
      </c>
      <c r="K28" s="2" t="s">
        <v>42</v>
      </c>
      <c r="L28" s="2" t="s">
        <v>43</v>
      </c>
      <c r="M28" s="1">
        <v>90049</v>
      </c>
      <c r="N28" s="2" t="s">
        <v>44</v>
      </c>
      <c r="O28" s="2" t="s">
        <v>160</v>
      </c>
      <c r="P28" s="2" t="s">
        <v>71</v>
      </c>
      <c r="Q28" s="2" t="s">
        <v>161</v>
      </c>
      <c r="R28" s="2" t="s">
        <v>162</v>
      </c>
      <c r="S28" s="1">
        <v>90.57</v>
      </c>
      <c r="T28" s="1">
        <v>3</v>
      </c>
      <c r="U28" s="1">
        <v>0</v>
      </c>
      <c r="V28" s="5">
        <v>11.774100000000001</v>
      </c>
    </row>
    <row r="29" spans="1:22" ht="30" customHeight="1" thickBot="1" x14ac:dyDescent="0.3">
      <c r="A29" s="4">
        <v>28</v>
      </c>
      <c r="B29" s="2" t="s">
        <v>163</v>
      </c>
      <c r="C29" s="1">
        <v>2012</v>
      </c>
      <c r="D29" s="3">
        <v>41169</v>
      </c>
      <c r="E29" s="3">
        <v>41173</v>
      </c>
      <c r="F29" s="2" t="s">
        <v>50</v>
      </c>
      <c r="G29" s="2" t="s">
        <v>164</v>
      </c>
      <c r="H29" s="2" t="s">
        <v>165</v>
      </c>
      <c r="I29" s="2" t="s">
        <v>26</v>
      </c>
      <c r="J29" s="2" t="s">
        <v>27</v>
      </c>
      <c r="K29" s="2" t="s">
        <v>146</v>
      </c>
      <c r="L29" s="2" t="s">
        <v>147</v>
      </c>
      <c r="M29" s="1">
        <v>19140</v>
      </c>
      <c r="N29" s="2" t="s">
        <v>148</v>
      </c>
      <c r="O29" s="2" t="s">
        <v>166</v>
      </c>
      <c r="P29" s="2" t="s">
        <v>32</v>
      </c>
      <c r="Q29" s="2" t="s">
        <v>33</v>
      </c>
      <c r="R29" s="2" t="s">
        <v>167</v>
      </c>
      <c r="S29" s="1">
        <v>3083.43</v>
      </c>
      <c r="T29" s="1">
        <v>7</v>
      </c>
      <c r="U29" s="1">
        <v>0.5</v>
      </c>
      <c r="V29" s="5">
        <v>-1665.0522000000001</v>
      </c>
    </row>
    <row r="30" spans="1:22" ht="30" customHeight="1" thickBot="1" x14ac:dyDescent="0.3">
      <c r="A30" s="4">
        <v>29</v>
      </c>
      <c r="B30" s="2" t="s">
        <v>163</v>
      </c>
      <c r="C30" s="1">
        <v>2012</v>
      </c>
      <c r="D30" s="3">
        <v>41169</v>
      </c>
      <c r="E30" s="3">
        <v>41173</v>
      </c>
      <c r="F30" s="2" t="s">
        <v>50</v>
      </c>
      <c r="G30" s="2" t="s">
        <v>164</v>
      </c>
      <c r="H30" s="2" t="s">
        <v>165</v>
      </c>
      <c r="I30" s="2" t="s">
        <v>26</v>
      </c>
      <c r="J30" s="2" t="s">
        <v>27</v>
      </c>
      <c r="K30" s="2" t="s">
        <v>146</v>
      </c>
      <c r="L30" s="2" t="s">
        <v>147</v>
      </c>
      <c r="M30" s="1">
        <v>19140</v>
      </c>
      <c r="N30" s="2" t="s">
        <v>148</v>
      </c>
      <c r="O30" s="2" t="s">
        <v>168</v>
      </c>
      <c r="P30" s="2" t="s">
        <v>46</v>
      </c>
      <c r="Q30" s="2" t="s">
        <v>75</v>
      </c>
      <c r="R30" s="2" t="s">
        <v>169</v>
      </c>
      <c r="S30" s="1">
        <v>9.6180000000000003</v>
      </c>
      <c r="T30" s="1">
        <v>2</v>
      </c>
      <c r="U30" s="1">
        <v>0.7</v>
      </c>
      <c r="V30" s="5">
        <v>-7.0532000000000004</v>
      </c>
    </row>
    <row r="31" spans="1:22" ht="30" customHeight="1" thickBot="1" x14ac:dyDescent="0.3">
      <c r="A31" s="4">
        <v>30</v>
      </c>
      <c r="B31" s="2" t="s">
        <v>163</v>
      </c>
      <c r="C31" s="1">
        <v>2012</v>
      </c>
      <c r="D31" s="3">
        <v>41169</v>
      </c>
      <c r="E31" s="3">
        <v>41173</v>
      </c>
      <c r="F31" s="2" t="s">
        <v>50</v>
      </c>
      <c r="G31" s="2" t="s">
        <v>164</v>
      </c>
      <c r="H31" s="2" t="s">
        <v>165</v>
      </c>
      <c r="I31" s="2" t="s">
        <v>26</v>
      </c>
      <c r="J31" s="2" t="s">
        <v>27</v>
      </c>
      <c r="K31" s="2" t="s">
        <v>146</v>
      </c>
      <c r="L31" s="2" t="s">
        <v>147</v>
      </c>
      <c r="M31" s="1">
        <v>19140</v>
      </c>
      <c r="N31" s="2" t="s">
        <v>148</v>
      </c>
      <c r="O31" s="2" t="s">
        <v>170</v>
      </c>
      <c r="P31" s="2" t="s">
        <v>32</v>
      </c>
      <c r="Q31" s="2" t="s">
        <v>65</v>
      </c>
      <c r="R31" s="2" t="s">
        <v>171</v>
      </c>
      <c r="S31" s="1">
        <v>124.2</v>
      </c>
      <c r="T31" s="1">
        <v>3</v>
      </c>
      <c r="U31" s="1">
        <v>0.2</v>
      </c>
      <c r="V31" s="5">
        <v>15.525</v>
      </c>
    </row>
    <row r="32" spans="1:22" ht="30" customHeight="1" thickBot="1" x14ac:dyDescent="0.3">
      <c r="A32" s="4">
        <v>31</v>
      </c>
      <c r="B32" s="2" t="s">
        <v>163</v>
      </c>
      <c r="C32" s="1">
        <v>2012</v>
      </c>
      <c r="D32" s="3">
        <v>41169</v>
      </c>
      <c r="E32" s="3">
        <v>41173</v>
      </c>
      <c r="F32" s="2" t="s">
        <v>50</v>
      </c>
      <c r="G32" s="2" t="s">
        <v>164</v>
      </c>
      <c r="H32" s="2" t="s">
        <v>165</v>
      </c>
      <c r="I32" s="2" t="s">
        <v>26</v>
      </c>
      <c r="J32" s="2" t="s">
        <v>27</v>
      </c>
      <c r="K32" s="2" t="s">
        <v>146</v>
      </c>
      <c r="L32" s="2" t="s">
        <v>147</v>
      </c>
      <c r="M32" s="1">
        <v>19140</v>
      </c>
      <c r="N32" s="2" t="s">
        <v>148</v>
      </c>
      <c r="O32" s="2" t="s">
        <v>172</v>
      </c>
      <c r="P32" s="2" t="s">
        <v>46</v>
      </c>
      <c r="Q32" s="2" t="s">
        <v>173</v>
      </c>
      <c r="R32" s="2" t="s">
        <v>174</v>
      </c>
      <c r="S32" s="1">
        <v>3.2639999999999998</v>
      </c>
      <c r="T32" s="1">
        <v>2</v>
      </c>
      <c r="U32" s="1">
        <v>0.2</v>
      </c>
      <c r="V32" s="5">
        <v>1.1015999999999999</v>
      </c>
    </row>
    <row r="33" spans="1:22" ht="30" customHeight="1" thickBot="1" x14ac:dyDescent="0.3">
      <c r="A33" s="4">
        <v>32</v>
      </c>
      <c r="B33" s="2" t="s">
        <v>163</v>
      </c>
      <c r="C33" s="1">
        <v>2012</v>
      </c>
      <c r="D33" s="3">
        <v>41169</v>
      </c>
      <c r="E33" s="3">
        <v>41173</v>
      </c>
      <c r="F33" s="2" t="s">
        <v>50</v>
      </c>
      <c r="G33" s="2" t="s">
        <v>164</v>
      </c>
      <c r="H33" s="2" t="s">
        <v>165</v>
      </c>
      <c r="I33" s="2" t="s">
        <v>26</v>
      </c>
      <c r="J33" s="2" t="s">
        <v>27</v>
      </c>
      <c r="K33" s="2" t="s">
        <v>146</v>
      </c>
      <c r="L33" s="2" t="s">
        <v>147</v>
      </c>
      <c r="M33" s="1">
        <v>19140</v>
      </c>
      <c r="N33" s="2" t="s">
        <v>148</v>
      </c>
      <c r="O33" s="2" t="s">
        <v>175</v>
      </c>
      <c r="P33" s="2" t="s">
        <v>46</v>
      </c>
      <c r="Q33" s="2" t="s">
        <v>68</v>
      </c>
      <c r="R33" s="2" t="s">
        <v>176</v>
      </c>
      <c r="S33" s="1">
        <v>86.304000000000002</v>
      </c>
      <c r="T33" s="1">
        <v>6</v>
      </c>
      <c r="U33" s="1">
        <v>0.2</v>
      </c>
      <c r="V33" s="5">
        <v>9.7091999999999992</v>
      </c>
    </row>
    <row r="34" spans="1:22" ht="30" customHeight="1" thickBot="1" x14ac:dyDescent="0.3">
      <c r="A34" s="4">
        <v>33</v>
      </c>
      <c r="B34" s="2" t="s">
        <v>163</v>
      </c>
      <c r="C34" s="1">
        <v>2012</v>
      </c>
      <c r="D34" s="3">
        <v>41169</v>
      </c>
      <c r="E34" s="3">
        <v>41173</v>
      </c>
      <c r="F34" s="2" t="s">
        <v>50</v>
      </c>
      <c r="G34" s="2" t="s">
        <v>164</v>
      </c>
      <c r="H34" s="2" t="s">
        <v>165</v>
      </c>
      <c r="I34" s="2" t="s">
        <v>26</v>
      </c>
      <c r="J34" s="2" t="s">
        <v>27</v>
      </c>
      <c r="K34" s="2" t="s">
        <v>146</v>
      </c>
      <c r="L34" s="2" t="s">
        <v>147</v>
      </c>
      <c r="M34" s="1">
        <v>19140</v>
      </c>
      <c r="N34" s="2" t="s">
        <v>148</v>
      </c>
      <c r="O34" s="2" t="s">
        <v>177</v>
      </c>
      <c r="P34" s="2" t="s">
        <v>46</v>
      </c>
      <c r="Q34" s="2" t="s">
        <v>75</v>
      </c>
      <c r="R34" s="2" t="s">
        <v>178</v>
      </c>
      <c r="S34" s="1">
        <v>6.8579999999999997</v>
      </c>
      <c r="T34" s="1">
        <v>6</v>
      </c>
      <c r="U34" s="1">
        <v>0.7</v>
      </c>
      <c r="V34" s="5">
        <v>-5.7149999999999999</v>
      </c>
    </row>
    <row r="35" spans="1:22" ht="30" customHeight="1" thickBot="1" x14ac:dyDescent="0.3">
      <c r="A35" s="4">
        <v>34</v>
      </c>
      <c r="B35" s="2" t="s">
        <v>163</v>
      </c>
      <c r="C35" s="1">
        <v>2012</v>
      </c>
      <c r="D35" s="3">
        <v>41169</v>
      </c>
      <c r="E35" s="3">
        <v>41173</v>
      </c>
      <c r="F35" s="2" t="s">
        <v>50</v>
      </c>
      <c r="G35" s="2" t="s">
        <v>164</v>
      </c>
      <c r="H35" s="2" t="s">
        <v>165</v>
      </c>
      <c r="I35" s="2" t="s">
        <v>26</v>
      </c>
      <c r="J35" s="2" t="s">
        <v>27</v>
      </c>
      <c r="K35" s="2" t="s">
        <v>146</v>
      </c>
      <c r="L35" s="2" t="s">
        <v>147</v>
      </c>
      <c r="M35" s="1">
        <v>19140</v>
      </c>
      <c r="N35" s="2" t="s">
        <v>148</v>
      </c>
      <c r="O35" s="2" t="s">
        <v>179</v>
      </c>
      <c r="P35" s="2" t="s">
        <v>46</v>
      </c>
      <c r="Q35" s="2" t="s">
        <v>68</v>
      </c>
      <c r="R35" s="2" t="s">
        <v>180</v>
      </c>
      <c r="S35" s="1">
        <v>15.76</v>
      </c>
      <c r="T35" s="1">
        <v>2</v>
      </c>
      <c r="U35" s="1">
        <v>0.2</v>
      </c>
      <c r="V35" s="5">
        <v>3.5459999999999998</v>
      </c>
    </row>
    <row r="36" spans="1:22" ht="30" customHeight="1" thickBot="1" x14ac:dyDescent="0.3">
      <c r="A36" s="4">
        <v>35</v>
      </c>
      <c r="B36" s="2" t="s">
        <v>181</v>
      </c>
      <c r="C36" s="1">
        <v>2014</v>
      </c>
      <c r="D36" s="3">
        <v>41932</v>
      </c>
      <c r="E36" s="3">
        <v>41936</v>
      </c>
      <c r="F36" s="2" t="s">
        <v>23</v>
      </c>
      <c r="G36" s="2" t="s">
        <v>182</v>
      </c>
      <c r="H36" s="2" t="s">
        <v>183</v>
      </c>
      <c r="I36" s="2" t="s">
        <v>102</v>
      </c>
      <c r="J36" s="2" t="s">
        <v>27</v>
      </c>
      <c r="K36" s="2" t="s">
        <v>184</v>
      </c>
      <c r="L36" s="2" t="s">
        <v>104</v>
      </c>
      <c r="M36" s="1">
        <v>77095</v>
      </c>
      <c r="N36" s="2" t="s">
        <v>105</v>
      </c>
      <c r="O36" s="2" t="s">
        <v>185</v>
      </c>
      <c r="P36" s="2" t="s">
        <v>46</v>
      </c>
      <c r="Q36" s="2" t="s">
        <v>90</v>
      </c>
      <c r="R36" s="2" t="s">
        <v>186</v>
      </c>
      <c r="S36" s="1">
        <v>29.472000000000001</v>
      </c>
      <c r="T36" s="1">
        <v>3</v>
      </c>
      <c r="U36" s="1">
        <v>0.2</v>
      </c>
      <c r="V36" s="5">
        <v>9.9467999999999996</v>
      </c>
    </row>
    <row r="37" spans="1:22" ht="30" customHeight="1" thickBot="1" x14ac:dyDescent="0.3">
      <c r="A37" s="4">
        <v>36</v>
      </c>
      <c r="B37" s="2" t="s">
        <v>187</v>
      </c>
      <c r="C37" s="1">
        <v>2013</v>
      </c>
      <c r="D37" s="3">
        <v>41617</v>
      </c>
      <c r="E37" s="3">
        <v>41619</v>
      </c>
      <c r="F37" s="2" t="s">
        <v>188</v>
      </c>
      <c r="G37" s="2" t="s">
        <v>189</v>
      </c>
      <c r="H37" s="2" t="s">
        <v>190</v>
      </c>
      <c r="I37" s="2" t="s">
        <v>41</v>
      </c>
      <c r="J37" s="2" t="s">
        <v>27</v>
      </c>
      <c r="K37" s="2" t="s">
        <v>191</v>
      </c>
      <c r="L37" s="2" t="s">
        <v>104</v>
      </c>
      <c r="M37" s="1">
        <v>75080</v>
      </c>
      <c r="N37" s="2" t="s">
        <v>105</v>
      </c>
      <c r="O37" s="2" t="s">
        <v>192</v>
      </c>
      <c r="P37" s="2" t="s">
        <v>71</v>
      </c>
      <c r="Q37" s="2" t="s">
        <v>72</v>
      </c>
      <c r="R37" s="2" t="s">
        <v>193</v>
      </c>
      <c r="S37" s="1">
        <v>1097.5440000000001</v>
      </c>
      <c r="T37" s="1">
        <v>7</v>
      </c>
      <c r="U37" s="1">
        <v>0.2</v>
      </c>
      <c r="V37" s="5">
        <v>123.47369999999999</v>
      </c>
    </row>
    <row r="38" spans="1:22" ht="30" customHeight="1" thickBot="1" x14ac:dyDescent="0.3">
      <c r="A38" s="4">
        <v>37</v>
      </c>
      <c r="B38" s="2" t="s">
        <v>187</v>
      </c>
      <c r="C38" s="1">
        <v>2013</v>
      </c>
      <c r="D38" s="3">
        <v>41617</v>
      </c>
      <c r="E38" s="3">
        <v>41619</v>
      </c>
      <c r="F38" s="2" t="s">
        <v>188</v>
      </c>
      <c r="G38" s="2" t="s">
        <v>189</v>
      </c>
      <c r="H38" s="2" t="s">
        <v>190</v>
      </c>
      <c r="I38" s="2" t="s">
        <v>41</v>
      </c>
      <c r="J38" s="2" t="s">
        <v>27</v>
      </c>
      <c r="K38" s="2" t="s">
        <v>191</v>
      </c>
      <c r="L38" s="2" t="s">
        <v>104</v>
      </c>
      <c r="M38" s="1">
        <v>75080</v>
      </c>
      <c r="N38" s="2" t="s">
        <v>105</v>
      </c>
      <c r="O38" s="2" t="s">
        <v>194</v>
      </c>
      <c r="P38" s="2" t="s">
        <v>32</v>
      </c>
      <c r="Q38" s="2" t="s">
        <v>65</v>
      </c>
      <c r="R38" s="2" t="s">
        <v>195</v>
      </c>
      <c r="S38" s="1">
        <v>190.92</v>
      </c>
      <c r="T38" s="1">
        <v>5</v>
      </c>
      <c r="U38" s="1">
        <v>0.6</v>
      </c>
      <c r="V38" s="5">
        <v>-147.96299999999999</v>
      </c>
    </row>
    <row r="39" spans="1:22" ht="30" customHeight="1" thickBot="1" x14ac:dyDescent="0.3">
      <c r="A39" s="4">
        <v>38</v>
      </c>
      <c r="B39" s="2" t="s">
        <v>196</v>
      </c>
      <c r="C39" s="1">
        <v>2012</v>
      </c>
      <c r="D39" s="3">
        <v>41270</v>
      </c>
      <c r="E39" s="3">
        <v>41274</v>
      </c>
      <c r="F39" s="2" t="s">
        <v>50</v>
      </c>
      <c r="G39" s="2" t="s">
        <v>197</v>
      </c>
      <c r="H39" s="2" t="s">
        <v>198</v>
      </c>
      <c r="I39" s="2" t="s">
        <v>102</v>
      </c>
      <c r="J39" s="2" t="s">
        <v>27</v>
      </c>
      <c r="K39" s="2" t="s">
        <v>184</v>
      </c>
      <c r="L39" s="2" t="s">
        <v>104</v>
      </c>
      <c r="M39" s="1">
        <v>77041</v>
      </c>
      <c r="N39" s="2" t="s">
        <v>105</v>
      </c>
      <c r="O39" s="2" t="s">
        <v>199</v>
      </c>
      <c r="P39" s="2" t="s">
        <v>46</v>
      </c>
      <c r="Q39" s="2" t="s">
        <v>173</v>
      </c>
      <c r="R39" s="2" t="s">
        <v>200</v>
      </c>
      <c r="S39" s="1">
        <v>113.328</v>
      </c>
      <c r="T39" s="1">
        <v>9</v>
      </c>
      <c r="U39" s="1">
        <v>0.2</v>
      </c>
      <c r="V39" s="5">
        <v>35.414999999999999</v>
      </c>
    </row>
    <row r="40" spans="1:22" ht="30" customHeight="1" thickBot="1" x14ac:dyDescent="0.3">
      <c r="A40" s="4">
        <v>39</v>
      </c>
      <c r="B40" s="2" t="s">
        <v>196</v>
      </c>
      <c r="C40" s="1">
        <v>2012</v>
      </c>
      <c r="D40" s="3">
        <v>41270</v>
      </c>
      <c r="E40" s="3">
        <v>41274</v>
      </c>
      <c r="F40" s="2" t="s">
        <v>50</v>
      </c>
      <c r="G40" s="2" t="s">
        <v>197</v>
      </c>
      <c r="H40" s="2" t="s">
        <v>198</v>
      </c>
      <c r="I40" s="2" t="s">
        <v>102</v>
      </c>
      <c r="J40" s="2" t="s">
        <v>27</v>
      </c>
      <c r="K40" s="2" t="s">
        <v>184</v>
      </c>
      <c r="L40" s="2" t="s">
        <v>104</v>
      </c>
      <c r="M40" s="1">
        <v>77041</v>
      </c>
      <c r="N40" s="2" t="s">
        <v>105</v>
      </c>
      <c r="O40" s="2" t="s">
        <v>201</v>
      </c>
      <c r="P40" s="2" t="s">
        <v>32</v>
      </c>
      <c r="Q40" s="2" t="s">
        <v>33</v>
      </c>
      <c r="R40" s="2" t="s">
        <v>202</v>
      </c>
      <c r="S40" s="1">
        <v>532.39919999999995</v>
      </c>
      <c r="T40" s="1">
        <v>3</v>
      </c>
      <c r="U40" s="1">
        <v>0.32</v>
      </c>
      <c r="V40" s="5">
        <v>-46.976399999999998</v>
      </c>
    </row>
    <row r="41" spans="1:22" ht="30" customHeight="1" thickBot="1" x14ac:dyDescent="0.3">
      <c r="A41" s="4">
        <v>40</v>
      </c>
      <c r="B41" s="2" t="s">
        <v>196</v>
      </c>
      <c r="C41" s="1">
        <v>2012</v>
      </c>
      <c r="D41" s="3">
        <v>41270</v>
      </c>
      <c r="E41" s="3">
        <v>41274</v>
      </c>
      <c r="F41" s="2" t="s">
        <v>50</v>
      </c>
      <c r="G41" s="2" t="s">
        <v>197</v>
      </c>
      <c r="H41" s="2" t="s">
        <v>198</v>
      </c>
      <c r="I41" s="2" t="s">
        <v>102</v>
      </c>
      <c r="J41" s="2" t="s">
        <v>27</v>
      </c>
      <c r="K41" s="2" t="s">
        <v>184</v>
      </c>
      <c r="L41" s="2" t="s">
        <v>104</v>
      </c>
      <c r="M41" s="1">
        <v>77041</v>
      </c>
      <c r="N41" s="2" t="s">
        <v>105</v>
      </c>
      <c r="O41" s="2" t="s">
        <v>203</v>
      </c>
      <c r="P41" s="2" t="s">
        <v>32</v>
      </c>
      <c r="Q41" s="2" t="s">
        <v>36</v>
      </c>
      <c r="R41" s="2" t="s">
        <v>204</v>
      </c>
      <c r="S41" s="1">
        <v>212.05799999999999</v>
      </c>
      <c r="T41" s="1">
        <v>3</v>
      </c>
      <c r="U41" s="1">
        <v>0.3</v>
      </c>
      <c r="V41" s="5">
        <v>-15.147</v>
      </c>
    </row>
    <row r="42" spans="1:22" ht="30" customHeight="1" thickBot="1" x14ac:dyDescent="0.3">
      <c r="A42" s="4">
        <v>41</v>
      </c>
      <c r="B42" s="2" t="s">
        <v>196</v>
      </c>
      <c r="C42" s="1">
        <v>2012</v>
      </c>
      <c r="D42" s="3">
        <v>41270</v>
      </c>
      <c r="E42" s="3">
        <v>41274</v>
      </c>
      <c r="F42" s="2" t="s">
        <v>50</v>
      </c>
      <c r="G42" s="2" t="s">
        <v>197</v>
      </c>
      <c r="H42" s="2" t="s">
        <v>198</v>
      </c>
      <c r="I42" s="2" t="s">
        <v>102</v>
      </c>
      <c r="J42" s="2" t="s">
        <v>27</v>
      </c>
      <c r="K42" s="2" t="s">
        <v>184</v>
      </c>
      <c r="L42" s="2" t="s">
        <v>104</v>
      </c>
      <c r="M42" s="1">
        <v>77041</v>
      </c>
      <c r="N42" s="2" t="s">
        <v>105</v>
      </c>
      <c r="O42" s="2" t="s">
        <v>205</v>
      </c>
      <c r="P42" s="2" t="s">
        <v>71</v>
      </c>
      <c r="Q42" s="2" t="s">
        <v>72</v>
      </c>
      <c r="R42" s="2" t="s">
        <v>206</v>
      </c>
      <c r="S42" s="1">
        <v>371.16800000000001</v>
      </c>
      <c r="T42" s="1">
        <v>4</v>
      </c>
      <c r="U42" s="1">
        <v>0.2</v>
      </c>
      <c r="V42" s="5">
        <v>41.756399999999999</v>
      </c>
    </row>
    <row r="43" spans="1:22" ht="30" customHeight="1" thickBot="1" x14ac:dyDescent="0.3">
      <c r="A43" s="4">
        <v>42</v>
      </c>
      <c r="B43" s="2" t="s">
        <v>207</v>
      </c>
      <c r="C43" s="1">
        <v>2014</v>
      </c>
      <c r="D43" s="3">
        <v>41893</v>
      </c>
      <c r="E43" s="3">
        <v>41898</v>
      </c>
      <c r="F43" s="2" t="s">
        <v>50</v>
      </c>
      <c r="G43" s="2" t="s">
        <v>208</v>
      </c>
      <c r="H43" s="2" t="s">
        <v>209</v>
      </c>
      <c r="I43" s="2" t="s">
        <v>41</v>
      </c>
      <c r="J43" s="2" t="s">
        <v>27</v>
      </c>
      <c r="K43" s="2" t="s">
        <v>210</v>
      </c>
      <c r="L43" s="2" t="s">
        <v>211</v>
      </c>
      <c r="M43" s="1">
        <v>60540</v>
      </c>
      <c r="N43" s="2" t="s">
        <v>105</v>
      </c>
      <c r="O43" s="2" t="s">
        <v>212</v>
      </c>
      <c r="P43" s="2" t="s">
        <v>71</v>
      </c>
      <c r="Q43" s="2" t="s">
        <v>72</v>
      </c>
      <c r="R43" s="2" t="s">
        <v>213</v>
      </c>
      <c r="S43" s="1">
        <v>147.16800000000001</v>
      </c>
      <c r="T43" s="1">
        <v>4</v>
      </c>
      <c r="U43" s="1">
        <v>0.2</v>
      </c>
      <c r="V43" s="5">
        <v>16.5564</v>
      </c>
    </row>
    <row r="44" spans="1:22" ht="30" customHeight="1" thickBot="1" x14ac:dyDescent="0.3">
      <c r="A44" s="4">
        <v>43</v>
      </c>
      <c r="B44" s="2" t="s">
        <v>214</v>
      </c>
      <c r="C44" s="1">
        <v>2013</v>
      </c>
      <c r="D44" s="3">
        <v>41473</v>
      </c>
      <c r="E44" s="3">
        <v>41478</v>
      </c>
      <c r="F44" s="2" t="s">
        <v>50</v>
      </c>
      <c r="G44" s="2" t="s">
        <v>215</v>
      </c>
      <c r="H44" s="2" t="s">
        <v>216</v>
      </c>
      <c r="I44" s="2" t="s">
        <v>41</v>
      </c>
      <c r="J44" s="2" t="s">
        <v>27</v>
      </c>
      <c r="K44" s="2" t="s">
        <v>42</v>
      </c>
      <c r="L44" s="2" t="s">
        <v>43</v>
      </c>
      <c r="M44" s="1">
        <v>90049</v>
      </c>
      <c r="N44" s="2" t="s">
        <v>44</v>
      </c>
      <c r="O44" s="2" t="s">
        <v>217</v>
      </c>
      <c r="P44" s="2" t="s">
        <v>46</v>
      </c>
      <c r="Q44" s="2" t="s">
        <v>59</v>
      </c>
      <c r="R44" s="2" t="s">
        <v>218</v>
      </c>
      <c r="S44" s="1">
        <v>77.88</v>
      </c>
      <c r="T44" s="1">
        <v>2</v>
      </c>
      <c r="U44" s="1">
        <v>0</v>
      </c>
      <c r="V44" s="5">
        <v>3.8940000000000001</v>
      </c>
    </row>
    <row r="45" spans="1:22" ht="30" customHeight="1" thickBot="1" x14ac:dyDescent="0.3">
      <c r="A45" s="4">
        <v>44</v>
      </c>
      <c r="B45" s="2" t="s">
        <v>219</v>
      </c>
      <c r="C45" s="1">
        <v>2014</v>
      </c>
      <c r="D45" s="3">
        <v>41902</v>
      </c>
      <c r="E45" s="3">
        <v>41906</v>
      </c>
      <c r="F45" s="2" t="s">
        <v>50</v>
      </c>
      <c r="G45" s="2" t="s">
        <v>220</v>
      </c>
      <c r="H45" s="2" t="s">
        <v>221</v>
      </c>
      <c r="I45" s="2" t="s">
        <v>41</v>
      </c>
      <c r="J45" s="2" t="s">
        <v>27</v>
      </c>
      <c r="K45" s="2" t="s">
        <v>222</v>
      </c>
      <c r="L45" s="2" t="s">
        <v>54</v>
      </c>
      <c r="M45" s="1">
        <v>32935</v>
      </c>
      <c r="N45" s="2" t="s">
        <v>30</v>
      </c>
      <c r="O45" s="2" t="s">
        <v>223</v>
      </c>
      <c r="P45" s="2" t="s">
        <v>46</v>
      </c>
      <c r="Q45" s="2" t="s">
        <v>59</v>
      </c>
      <c r="R45" s="2" t="s">
        <v>224</v>
      </c>
      <c r="S45" s="1">
        <v>95.616</v>
      </c>
      <c r="T45" s="1">
        <v>2</v>
      </c>
      <c r="U45" s="1">
        <v>0.2</v>
      </c>
      <c r="V45" s="5">
        <v>9.5616000000000003</v>
      </c>
    </row>
    <row r="46" spans="1:22" ht="30" customHeight="1" thickBot="1" x14ac:dyDescent="0.3">
      <c r="A46" s="4">
        <v>45</v>
      </c>
      <c r="B46" s="2" t="s">
        <v>225</v>
      </c>
      <c r="C46" s="1">
        <v>2013</v>
      </c>
      <c r="D46" s="3">
        <v>41345</v>
      </c>
      <c r="E46" s="3">
        <v>41347</v>
      </c>
      <c r="F46" s="2" t="s">
        <v>188</v>
      </c>
      <c r="G46" s="2" t="s">
        <v>226</v>
      </c>
      <c r="H46" s="2" t="s">
        <v>227</v>
      </c>
      <c r="I46" s="2" t="s">
        <v>41</v>
      </c>
      <c r="J46" s="2" t="s">
        <v>27</v>
      </c>
      <c r="K46" s="2" t="s">
        <v>228</v>
      </c>
      <c r="L46" s="2" t="s">
        <v>229</v>
      </c>
      <c r="M46" s="1">
        <v>55122</v>
      </c>
      <c r="N46" s="2" t="s">
        <v>105</v>
      </c>
      <c r="O46" s="2" t="s">
        <v>230</v>
      </c>
      <c r="P46" s="2" t="s">
        <v>71</v>
      </c>
      <c r="Q46" s="2" t="s">
        <v>161</v>
      </c>
      <c r="R46" s="2" t="s">
        <v>231</v>
      </c>
      <c r="S46" s="1">
        <v>45.98</v>
      </c>
      <c r="T46" s="1">
        <v>2</v>
      </c>
      <c r="U46" s="1">
        <v>0</v>
      </c>
      <c r="V46" s="5">
        <v>19.7714</v>
      </c>
    </row>
    <row r="47" spans="1:22" ht="30" customHeight="1" thickBot="1" x14ac:dyDescent="0.3">
      <c r="A47" s="4">
        <v>46</v>
      </c>
      <c r="B47" s="2" t="s">
        <v>225</v>
      </c>
      <c r="C47" s="1">
        <v>2013</v>
      </c>
      <c r="D47" s="3">
        <v>41345</v>
      </c>
      <c r="E47" s="3">
        <v>41347</v>
      </c>
      <c r="F47" s="2" t="s">
        <v>188</v>
      </c>
      <c r="G47" s="2" t="s">
        <v>226</v>
      </c>
      <c r="H47" s="2" t="s">
        <v>227</v>
      </c>
      <c r="I47" s="2" t="s">
        <v>41</v>
      </c>
      <c r="J47" s="2" t="s">
        <v>27</v>
      </c>
      <c r="K47" s="2" t="s">
        <v>228</v>
      </c>
      <c r="L47" s="2" t="s">
        <v>229</v>
      </c>
      <c r="M47" s="1">
        <v>55122</v>
      </c>
      <c r="N47" s="2" t="s">
        <v>105</v>
      </c>
      <c r="O47" s="2" t="s">
        <v>232</v>
      </c>
      <c r="P47" s="2" t="s">
        <v>46</v>
      </c>
      <c r="Q47" s="2" t="s">
        <v>75</v>
      </c>
      <c r="R47" s="2" t="s">
        <v>233</v>
      </c>
      <c r="S47" s="1">
        <v>17.46</v>
      </c>
      <c r="T47" s="1">
        <v>2</v>
      </c>
      <c r="U47" s="1">
        <v>0</v>
      </c>
      <c r="V47" s="5">
        <v>8.2062000000000008</v>
      </c>
    </row>
    <row r="48" spans="1:22" ht="30" customHeight="1" thickBot="1" x14ac:dyDescent="0.3">
      <c r="A48" s="4">
        <v>47</v>
      </c>
      <c r="B48" s="2" t="s">
        <v>234</v>
      </c>
      <c r="C48" s="1">
        <v>2011</v>
      </c>
      <c r="D48" s="3">
        <v>40836</v>
      </c>
      <c r="E48" s="3">
        <v>40841</v>
      </c>
      <c r="F48" s="2" t="s">
        <v>23</v>
      </c>
      <c r="G48" s="2" t="s">
        <v>235</v>
      </c>
      <c r="H48" s="2" t="s">
        <v>236</v>
      </c>
      <c r="I48" s="2" t="s">
        <v>26</v>
      </c>
      <c r="J48" s="2" t="s">
        <v>27</v>
      </c>
      <c r="K48" s="2" t="s">
        <v>237</v>
      </c>
      <c r="L48" s="2" t="s">
        <v>238</v>
      </c>
      <c r="M48" s="1">
        <v>48185</v>
      </c>
      <c r="N48" s="2" t="s">
        <v>105</v>
      </c>
      <c r="O48" s="2" t="s">
        <v>239</v>
      </c>
      <c r="P48" s="2" t="s">
        <v>46</v>
      </c>
      <c r="Q48" s="2" t="s">
        <v>59</v>
      </c>
      <c r="R48" s="2" t="s">
        <v>240</v>
      </c>
      <c r="S48" s="1">
        <v>211.96</v>
      </c>
      <c r="T48" s="1">
        <v>4</v>
      </c>
      <c r="U48" s="1">
        <v>0</v>
      </c>
      <c r="V48" s="5">
        <v>8.4784000000000006</v>
      </c>
    </row>
    <row r="49" spans="1:22" ht="30" customHeight="1" thickBot="1" x14ac:dyDescent="0.3">
      <c r="A49" s="4">
        <v>48</v>
      </c>
      <c r="B49" s="2" t="s">
        <v>241</v>
      </c>
      <c r="C49" s="1">
        <v>2013</v>
      </c>
      <c r="D49" s="3">
        <v>41446</v>
      </c>
      <c r="E49" s="3">
        <v>41451</v>
      </c>
      <c r="F49" s="2" t="s">
        <v>50</v>
      </c>
      <c r="G49" s="2" t="s">
        <v>242</v>
      </c>
      <c r="H49" s="2" t="s">
        <v>243</v>
      </c>
      <c r="I49" s="2" t="s">
        <v>26</v>
      </c>
      <c r="J49" s="2" t="s">
        <v>27</v>
      </c>
      <c r="K49" s="2" t="s">
        <v>244</v>
      </c>
      <c r="L49" s="2" t="s">
        <v>245</v>
      </c>
      <c r="M49" s="1">
        <v>19901</v>
      </c>
      <c r="N49" s="2" t="s">
        <v>148</v>
      </c>
      <c r="O49" s="2" t="s">
        <v>246</v>
      </c>
      <c r="P49" s="2" t="s">
        <v>71</v>
      </c>
      <c r="Q49" s="2" t="s">
        <v>161</v>
      </c>
      <c r="R49" s="2" t="s">
        <v>247</v>
      </c>
      <c r="S49" s="1">
        <v>45</v>
      </c>
      <c r="T49" s="1">
        <v>3</v>
      </c>
      <c r="U49" s="1">
        <v>0</v>
      </c>
      <c r="V49" s="5">
        <v>4.95</v>
      </c>
    </row>
    <row r="50" spans="1:22" ht="30" customHeight="1" x14ac:dyDescent="0.25">
      <c r="A50" s="9">
        <v>49</v>
      </c>
      <c r="B50" s="10" t="s">
        <v>241</v>
      </c>
      <c r="C50" s="11">
        <v>2013</v>
      </c>
      <c r="D50" s="12">
        <v>41446</v>
      </c>
      <c r="E50" s="12">
        <v>41451</v>
      </c>
      <c r="F50" s="10" t="s">
        <v>50</v>
      </c>
      <c r="G50" s="10" t="s">
        <v>242</v>
      </c>
      <c r="H50" s="10" t="s">
        <v>243</v>
      </c>
      <c r="I50" s="10" t="s">
        <v>26</v>
      </c>
      <c r="J50" s="10" t="s">
        <v>27</v>
      </c>
      <c r="K50" s="10" t="s">
        <v>244</v>
      </c>
      <c r="L50" s="10" t="s">
        <v>245</v>
      </c>
      <c r="M50" s="11">
        <v>19901</v>
      </c>
      <c r="N50" s="10" t="s">
        <v>148</v>
      </c>
      <c r="O50" s="10" t="s">
        <v>248</v>
      </c>
      <c r="P50" s="10" t="s">
        <v>71</v>
      </c>
      <c r="Q50" s="10" t="s">
        <v>72</v>
      </c>
      <c r="R50" s="10" t="s">
        <v>249</v>
      </c>
      <c r="S50" s="11">
        <v>21.8</v>
      </c>
      <c r="T50" s="11">
        <v>2</v>
      </c>
      <c r="U50" s="11">
        <v>0</v>
      </c>
      <c r="V50" s="13">
        <v>6.1040000000000001</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9A632-BED6-4178-8DCF-63BF3722143D}">
  <dimension ref="A1:BZ330"/>
  <sheetViews>
    <sheetView showGridLines="0" tabSelected="1" topLeftCell="B1" workbookViewId="0">
      <selection activeCell="S22" sqref="S22"/>
    </sheetView>
  </sheetViews>
  <sheetFormatPr defaultRowHeight="15" x14ac:dyDescent="0.25"/>
  <sheetData>
    <row r="1" spans="1:78" x14ac:dyDescent="0.25">
      <c r="A1" s="35"/>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row>
    <row r="2" spans="1:78" x14ac:dyDescent="0.25">
      <c r="A2" s="35"/>
      <c r="B2" s="35"/>
      <c r="C2" s="35"/>
      <c r="D2" s="35"/>
      <c r="E2" s="35"/>
      <c r="F2" s="36" t="s">
        <v>265</v>
      </c>
      <c r="G2" s="37"/>
      <c r="H2" s="37"/>
      <c r="I2" s="37"/>
      <c r="J2" s="37"/>
      <c r="K2" s="37"/>
      <c r="L2" s="37"/>
      <c r="M2" s="37"/>
      <c r="N2" s="37"/>
      <c r="O2" s="37"/>
      <c r="P2" s="37"/>
      <c r="Q2" s="37"/>
      <c r="R2" s="37"/>
      <c r="S2" s="35"/>
      <c r="T2" s="35"/>
      <c r="U2" s="35"/>
      <c r="V2" s="35"/>
      <c r="W2" s="35"/>
      <c r="X2" s="35"/>
      <c r="Y2" s="35"/>
      <c r="Z2" s="35"/>
      <c r="AA2" s="35"/>
      <c r="AB2" s="35"/>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row>
    <row r="3" spans="1:78" x14ac:dyDescent="0.25">
      <c r="A3" s="35"/>
      <c r="B3" s="35"/>
      <c r="C3" s="35"/>
      <c r="D3" s="35"/>
      <c r="E3" s="35"/>
      <c r="F3" s="37"/>
      <c r="G3" s="37"/>
      <c r="H3" s="37"/>
      <c r="I3" s="37"/>
      <c r="J3" s="37"/>
      <c r="K3" s="37"/>
      <c r="L3" s="37"/>
      <c r="M3" s="37"/>
      <c r="N3" s="37"/>
      <c r="O3" s="37"/>
      <c r="P3" s="37"/>
      <c r="Q3" s="37"/>
      <c r="R3" s="37"/>
      <c r="S3" s="35"/>
      <c r="T3" s="35"/>
      <c r="U3" s="35"/>
      <c r="V3" s="35"/>
      <c r="W3" s="35"/>
      <c r="X3" s="35"/>
      <c r="Y3" s="35"/>
      <c r="Z3" s="35"/>
      <c r="AA3" s="35"/>
      <c r="AB3" s="35"/>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row>
    <row r="4" spans="1:78" x14ac:dyDescent="0.25">
      <c r="A4" s="35"/>
      <c r="B4" s="35"/>
      <c r="C4" s="35"/>
      <c r="D4" s="35"/>
      <c r="E4" s="35"/>
      <c r="F4" s="37"/>
      <c r="G4" s="37"/>
      <c r="H4" s="37"/>
      <c r="I4" s="37"/>
      <c r="J4" s="37"/>
      <c r="K4" s="37"/>
      <c r="L4" s="37"/>
      <c r="M4" s="37"/>
      <c r="N4" s="37"/>
      <c r="O4" s="37"/>
      <c r="P4" s="37"/>
      <c r="Q4" s="37"/>
      <c r="R4" s="37"/>
      <c r="S4" s="35"/>
      <c r="T4" s="35"/>
      <c r="U4" s="35"/>
      <c r="V4" s="35"/>
      <c r="W4" s="35"/>
      <c r="X4" s="35"/>
      <c r="Y4" s="35"/>
      <c r="Z4" s="35"/>
      <c r="AA4" s="35"/>
      <c r="AB4" s="35"/>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row>
    <row r="5" spans="1:78" x14ac:dyDescent="0.25">
      <c r="A5" s="35"/>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row>
    <row r="6" spans="1:78" x14ac:dyDescent="0.25">
      <c r="A6" s="35"/>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c r="BO6" s="34"/>
      <c r="BP6" s="34"/>
      <c r="BQ6" s="34"/>
      <c r="BR6" s="34"/>
      <c r="BS6" s="34"/>
      <c r="BT6" s="34"/>
      <c r="BU6" s="34"/>
      <c r="BV6" s="34"/>
      <c r="BW6" s="34"/>
      <c r="BX6" s="34"/>
      <c r="BY6" s="34"/>
      <c r="BZ6" s="34"/>
    </row>
    <row r="7" spans="1:78" x14ac:dyDescent="0.25">
      <c r="A7" s="35"/>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row>
    <row r="8" spans="1:78" x14ac:dyDescent="0.25">
      <c r="A8" s="35"/>
      <c r="B8" s="35"/>
      <c r="C8" s="35"/>
      <c r="D8" s="35"/>
      <c r="E8" s="35"/>
      <c r="F8" s="35"/>
      <c r="G8" s="35"/>
      <c r="H8" s="35"/>
      <c r="I8" s="35"/>
      <c r="J8" s="35"/>
      <c r="K8" s="35"/>
      <c r="L8" s="35"/>
      <c r="M8" s="35"/>
      <c r="N8" s="35"/>
      <c r="O8" s="35"/>
      <c r="P8" s="35"/>
      <c r="Q8" s="35"/>
      <c r="R8" s="35"/>
      <c r="S8" s="35"/>
      <c r="T8" s="35"/>
      <c r="U8" s="35"/>
      <c r="V8" s="35"/>
      <c r="W8" s="35"/>
      <c r="X8" s="35"/>
      <c r="Y8" s="35"/>
      <c r="Z8" s="35"/>
      <c r="AA8" s="35"/>
      <c r="AB8" s="35"/>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row>
    <row r="9" spans="1:78" x14ac:dyDescent="0.25">
      <c r="A9" s="35"/>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row>
    <row r="10" spans="1:78" x14ac:dyDescent="0.25">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row>
    <row r="11" spans="1:78" x14ac:dyDescent="0.25">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row>
    <row r="12" spans="1:78" x14ac:dyDescent="0.25">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row>
    <row r="13" spans="1:78" x14ac:dyDescent="0.25">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row>
    <row r="14" spans="1:78" x14ac:dyDescent="0.25">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row>
    <row r="15" spans="1:78" x14ac:dyDescent="0.2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row>
    <row r="16" spans="1:78" x14ac:dyDescent="0.25">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row>
    <row r="17" spans="1:78" x14ac:dyDescent="0.25">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row>
    <row r="18" spans="1:78" x14ac:dyDescent="0.25">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row>
    <row r="19" spans="1:78" x14ac:dyDescent="0.25">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row>
    <row r="20" spans="1:78" x14ac:dyDescent="0.25">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row>
    <row r="21" spans="1:78" x14ac:dyDescent="0.25">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row>
    <row r="22" spans="1:78" x14ac:dyDescent="0.25">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row>
    <row r="23" spans="1:78" x14ac:dyDescent="0.25">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row>
    <row r="24" spans="1:78" x14ac:dyDescent="0.25">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row>
    <row r="25" spans="1:78" x14ac:dyDescent="0.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row>
    <row r="26" spans="1:78" x14ac:dyDescent="0.25">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row>
    <row r="27" spans="1:78" x14ac:dyDescent="0.25">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row>
    <row r="28" spans="1:78" x14ac:dyDescent="0.25">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row>
    <row r="29" spans="1:78" x14ac:dyDescent="0.25">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row>
    <row r="30" spans="1:78" x14ac:dyDescent="0.25">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row>
    <row r="31" spans="1:78" x14ac:dyDescent="0.25">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row>
    <row r="32" spans="1:78" x14ac:dyDescent="0.25">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row>
    <row r="33" spans="1:78" x14ac:dyDescent="0.25">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row>
    <row r="34" spans="1:78" x14ac:dyDescent="0.25">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row>
    <row r="35" spans="1:78" x14ac:dyDescent="0.2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row>
    <row r="36" spans="1:78" x14ac:dyDescent="0.25">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row>
    <row r="37" spans="1:78" x14ac:dyDescent="0.25">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row>
    <row r="38" spans="1:78" x14ac:dyDescent="0.25">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row>
    <row r="39" spans="1:78" x14ac:dyDescent="0.25">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row>
    <row r="40" spans="1:78" x14ac:dyDescent="0.25">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row>
    <row r="41" spans="1:78" x14ac:dyDescent="0.25">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row>
    <row r="42" spans="1:78" x14ac:dyDescent="0.25">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row>
    <row r="43" spans="1:78" x14ac:dyDescent="0.25">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row>
    <row r="44" spans="1:78" x14ac:dyDescent="0.25">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row>
    <row r="45" spans="1:78" x14ac:dyDescent="0.2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row>
    <row r="46" spans="1:78" x14ac:dyDescent="0.25">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row>
    <row r="47" spans="1:78" x14ac:dyDescent="0.25">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row>
    <row r="48" spans="1:78" x14ac:dyDescent="0.25">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row>
    <row r="49" spans="1:78" x14ac:dyDescent="0.25">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row>
    <row r="50" spans="1:78" x14ac:dyDescent="0.25">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row>
    <row r="51" spans="1:78" x14ac:dyDescent="0.25">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row>
    <row r="52" spans="1:78" x14ac:dyDescent="0.25">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row>
    <row r="53" spans="1:78" x14ac:dyDescent="0.25">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row>
    <row r="54" spans="1:78" x14ac:dyDescent="0.25">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row>
    <row r="55" spans="1:78" x14ac:dyDescent="0.2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row>
    <row r="56" spans="1:78" x14ac:dyDescent="0.25">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row>
    <row r="57" spans="1:78" x14ac:dyDescent="0.25">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row>
    <row r="58" spans="1:78" x14ac:dyDescent="0.25">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row>
    <row r="59" spans="1:78" x14ac:dyDescent="0.25">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row>
    <row r="60" spans="1:78" x14ac:dyDescent="0.25">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row>
    <row r="61" spans="1:78" x14ac:dyDescent="0.25">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row>
    <row r="62" spans="1:78" x14ac:dyDescent="0.25">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row>
    <row r="63" spans="1:78" x14ac:dyDescent="0.25">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row>
    <row r="64" spans="1:78" x14ac:dyDescent="0.25">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row>
    <row r="65" spans="1:78" x14ac:dyDescent="0.2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row>
    <row r="66" spans="1:78" x14ac:dyDescent="0.25">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row>
    <row r="67" spans="1:78" x14ac:dyDescent="0.25">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row>
    <row r="68" spans="1:78" x14ac:dyDescent="0.25">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row>
    <row r="69" spans="1:78" x14ac:dyDescent="0.25">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row>
    <row r="70" spans="1:78" x14ac:dyDescent="0.25">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row>
    <row r="71" spans="1:78" x14ac:dyDescent="0.25">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row>
    <row r="72" spans="1:78" x14ac:dyDescent="0.25">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row>
    <row r="73" spans="1:78" x14ac:dyDescent="0.25">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row>
    <row r="74" spans="1:78" x14ac:dyDescent="0.25">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row>
    <row r="75" spans="1:78" x14ac:dyDescent="0.2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row>
    <row r="76" spans="1:78" x14ac:dyDescent="0.25">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row>
    <row r="77" spans="1:78" x14ac:dyDescent="0.25">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row>
    <row r="78" spans="1:78" x14ac:dyDescent="0.25">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row>
    <row r="79" spans="1:78" x14ac:dyDescent="0.25">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row>
    <row r="80" spans="1:78" x14ac:dyDescent="0.25">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row>
    <row r="81" spans="1:78" x14ac:dyDescent="0.25">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row>
    <row r="82" spans="1:78" x14ac:dyDescent="0.25">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row>
    <row r="83" spans="1:78" x14ac:dyDescent="0.25">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row>
    <row r="84" spans="1:78" x14ac:dyDescent="0.25">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row>
    <row r="85" spans="1:78" x14ac:dyDescent="0.2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row>
    <row r="86" spans="1:78" x14ac:dyDescent="0.25">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row>
    <row r="87" spans="1:78" x14ac:dyDescent="0.25">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row>
    <row r="88" spans="1:78" x14ac:dyDescent="0.25">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row>
    <row r="89" spans="1:78" x14ac:dyDescent="0.25">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row>
    <row r="90" spans="1:78" x14ac:dyDescent="0.25">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row>
    <row r="91" spans="1:78" x14ac:dyDescent="0.25">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row>
    <row r="92" spans="1:78" x14ac:dyDescent="0.25">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row>
    <row r="93" spans="1:78" x14ac:dyDescent="0.25">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row>
    <row r="94" spans="1:78" x14ac:dyDescent="0.25">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row>
    <row r="95" spans="1:78" x14ac:dyDescent="0.2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row>
    <row r="96" spans="1:78" x14ac:dyDescent="0.25">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row>
    <row r="97" spans="1:78" x14ac:dyDescent="0.25">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row>
    <row r="98" spans="1:78" x14ac:dyDescent="0.25">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row>
    <row r="99" spans="1:78" x14ac:dyDescent="0.25">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row>
    <row r="100" spans="1:78" x14ac:dyDescent="0.25">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row>
    <row r="101" spans="1:78" x14ac:dyDescent="0.25">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row>
    <row r="102" spans="1:78" x14ac:dyDescent="0.25">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row>
    <row r="103" spans="1:78" x14ac:dyDescent="0.25">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row>
    <row r="104" spans="1:78" x14ac:dyDescent="0.25">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row>
    <row r="105" spans="1:78" x14ac:dyDescent="0.2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row>
    <row r="106" spans="1:78" x14ac:dyDescent="0.25">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row>
    <row r="107" spans="1:78" x14ac:dyDescent="0.25">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row>
    <row r="108" spans="1:78" x14ac:dyDescent="0.25">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row>
    <row r="109" spans="1:78" x14ac:dyDescent="0.25">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row>
    <row r="110" spans="1:78" x14ac:dyDescent="0.25">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row>
    <row r="111" spans="1:78" x14ac:dyDescent="0.25">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row>
    <row r="112" spans="1:78" x14ac:dyDescent="0.25">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row>
    <row r="113" spans="1:78" x14ac:dyDescent="0.25">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c r="BT113" s="34"/>
      <c r="BU113" s="34"/>
      <c r="BV113" s="34"/>
      <c r="BW113" s="34"/>
      <c r="BX113" s="34"/>
      <c r="BY113" s="34"/>
      <c r="BZ113" s="34"/>
    </row>
    <row r="114" spans="1:78" x14ac:dyDescent="0.25">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c r="BT114" s="34"/>
      <c r="BU114" s="34"/>
      <c r="BV114" s="34"/>
      <c r="BW114" s="34"/>
      <c r="BX114" s="34"/>
      <c r="BY114" s="34"/>
      <c r="BZ114" s="34"/>
    </row>
    <row r="115" spans="1:78" x14ac:dyDescent="0.2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row>
    <row r="116" spans="1:78" x14ac:dyDescent="0.25">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BU116" s="34"/>
      <c r="BV116" s="34"/>
      <c r="BW116" s="34"/>
      <c r="BX116" s="34"/>
      <c r="BY116" s="34"/>
      <c r="BZ116" s="34"/>
    </row>
    <row r="117" spans="1:78" x14ac:dyDescent="0.25">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row>
    <row r="118" spans="1:78" x14ac:dyDescent="0.25">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c r="BR118" s="34"/>
      <c r="BS118" s="34"/>
      <c r="BT118" s="34"/>
      <c r="BU118" s="34"/>
      <c r="BV118" s="34"/>
      <c r="BW118" s="34"/>
      <c r="BX118" s="34"/>
      <c r="BY118" s="34"/>
      <c r="BZ118" s="34"/>
    </row>
    <row r="119" spans="1:78" x14ac:dyDescent="0.25">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row>
    <row r="120" spans="1:78" x14ac:dyDescent="0.25">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BU120" s="34"/>
      <c r="BV120" s="34"/>
      <c r="BW120" s="34"/>
      <c r="BX120" s="34"/>
      <c r="BY120" s="34"/>
      <c r="BZ120" s="34"/>
    </row>
    <row r="121" spans="1:78" x14ac:dyDescent="0.25">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34"/>
      <c r="BP121" s="34"/>
      <c r="BQ121" s="34"/>
      <c r="BR121" s="34"/>
      <c r="BS121" s="34"/>
      <c r="BT121" s="34"/>
      <c r="BU121" s="34"/>
      <c r="BV121" s="34"/>
      <c r="BW121" s="34"/>
      <c r="BX121" s="34"/>
      <c r="BY121" s="34"/>
      <c r="BZ121" s="34"/>
    </row>
    <row r="122" spans="1:78" x14ac:dyDescent="0.25">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c r="BO122" s="34"/>
      <c r="BP122" s="34"/>
      <c r="BQ122" s="34"/>
      <c r="BR122" s="34"/>
      <c r="BS122" s="34"/>
      <c r="BT122" s="34"/>
      <c r="BU122" s="34"/>
      <c r="BV122" s="34"/>
      <c r="BW122" s="34"/>
      <c r="BX122" s="34"/>
      <c r="BY122" s="34"/>
      <c r="BZ122" s="34"/>
    </row>
    <row r="123" spans="1:78" x14ac:dyDescent="0.25">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4"/>
      <c r="BP123" s="34"/>
      <c r="BQ123" s="34"/>
      <c r="BR123" s="34"/>
      <c r="BS123" s="34"/>
      <c r="BT123" s="34"/>
      <c r="BU123" s="34"/>
      <c r="BV123" s="34"/>
      <c r="BW123" s="34"/>
      <c r="BX123" s="34"/>
      <c r="BY123" s="34"/>
      <c r="BZ123" s="34"/>
    </row>
    <row r="124" spans="1:78" x14ac:dyDescent="0.25">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c r="BO124" s="34"/>
      <c r="BP124" s="34"/>
      <c r="BQ124" s="34"/>
      <c r="BR124" s="34"/>
      <c r="BS124" s="34"/>
      <c r="BT124" s="34"/>
      <c r="BU124" s="34"/>
      <c r="BV124" s="34"/>
      <c r="BW124" s="34"/>
      <c r="BX124" s="34"/>
      <c r="BY124" s="34"/>
      <c r="BZ124" s="34"/>
    </row>
    <row r="125" spans="1:78" x14ac:dyDescent="0.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c r="BR125" s="34"/>
      <c r="BS125" s="34"/>
      <c r="BT125" s="34"/>
      <c r="BU125" s="34"/>
      <c r="BV125" s="34"/>
      <c r="BW125" s="34"/>
      <c r="BX125" s="34"/>
      <c r="BY125" s="34"/>
      <c r="BZ125" s="34"/>
    </row>
    <row r="126" spans="1:78" x14ac:dyDescent="0.2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c r="BR126" s="34"/>
      <c r="BS126" s="34"/>
      <c r="BT126" s="34"/>
      <c r="BU126" s="34"/>
      <c r="BV126" s="34"/>
      <c r="BW126" s="34"/>
      <c r="BX126" s="34"/>
      <c r="BY126" s="34"/>
      <c r="BZ126" s="34"/>
    </row>
    <row r="127" spans="1:78" x14ac:dyDescent="0.2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4"/>
    </row>
    <row r="128" spans="1:78" x14ac:dyDescent="0.2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BU128" s="34"/>
      <c r="BV128" s="34"/>
      <c r="BW128" s="34"/>
      <c r="BX128" s="34"/>
      <c r="BY128" s="34"/>
      <c r="BZ128" s="34"/>
    </row>
    <row r="129" spans="1:78" x14ac:dyDescent="0.2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c r="BP129" s="34"/>
      <c r="BQ129" s="34"/>
      <c r="BR129" s="34"/>
      <c r="BS129" s="34"/>
      <c r="BT129" s="34"/>
      <c r="BU129" s="34"/>
      <c r="BV129" s="34"/>
      <c r="BW129" s="34"/>
      <c r="BX129" s="34"/>
      <c r="BY129" s="34"/>
      <c r="BZ129" s="34"/>
    </row>
    <row r="130" spans="1:78" x14ac:dyDescent="0.2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row>
    <row r="131" spans="1:78" x14ac:dyDescent="0.2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34"/>
      <c r="BP131" s="34"/>
      <c r="BQ131" s="34"/>
      <c r="BR131" s="34"/>
      <c r="BS131" s="34"/>
      <c r="BT131" s="34"/>
      <c r="BU131" s="34"/>
      <c r="BV131" s="34"/>
      <c r="BW131" s="34"/>
      <c r="BX131" s="34"/>
      <c r="BY131" s="34"/>
      <c r="BZ131" s="34"/>
    </row>
    <row r="132" spans="1:78" x14ac:dyDescent="0.2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c r="BT132" s="34"/>
      <c r="BU132" s="34"/>
      <c r="BV132" s="34"/>
      <c r="BW132" s="34"/>
      <c r="BX132" s="34"/>
      <c r="BY132" s="34"/>
      <c r="BZ132" s="34"/>
    </row>
    <row r="133" spans="1:78" x14ac:dyDescent="0.2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c r="BO133" s="34"/>
      <c r="BP133" s="34"/>
      <c r="BQ133" s="34"/>
      <c r="BR133" s="34"/>
      <c r="BS133" s="34"/>
      <c r="BT133" s="34"/>
      <c r="BU133" s="34"/>
      <c r="BV133" s="34"/>
      <c r="BW133" s="34"/>
      <c r="BX133" s="34"/>
      <c r="BY133" s="34"/>
      <c r="BZ133" s="34"/>
    </row>
    <row r="134" spans="1:78" x14ac:dyDescent="0.25">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4"/>
      <c r="BN134" s="34"/>
      <c r="BO134" s="34"/>
      <c r="BP134" s="34"/>
      <c r="BQ134" s="34"/>
      <c r="BR134" s="34"/>
      <c r="BS134" s="34"/>
      <c r="BT134" s="34"/>
      <c r="BU134" s="34"/>
      <c r="BV134" s="34"/>
      <c r="BW134" s="34"/>
      <c r="BX134" s="34"/>
      <c r="BY134" s="34"/>
      <c r="BZ134" s="34"/>
    </row>
    <row r="135" spans="1:78" x14ac:dyDescent="0.2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c r="BN135" s="34"/>
      <c r="BO135" s="34"/>
      <c r="BP135" s="34"/>
      <c r="BQ135" s="34"/>
      <c r="BR135" s="34"/>
      <c r="BS135" s="34"/>
      <c r="BT135" s="34"/>
      <c r="BU135" s="34"/>
      <c r="BV135" s="34"/>
      <c r="BW135" s="34"/>
      <c r="BX135" s="34"/>
      <c r="BY135" s="34"/>
      <c r="BZ135" s="34"/>
    </row>
    <row r="136" spans="1:78" x14ac:dyDescent="0.25">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c r="BD136" s="34"/>
      <c r="BE136" s="34"/>
      <c r="BF136" s="34"/>
      <c r="BG136" s="34"/>
      <c r="BH136" s="34"/>
      <c r="BI136" s="34"/>
      <c r="BJ136" s="34"/>
      <c r="BK136" s="34"/>
      <c r="BL136" s="34"/>
      <c r="BM136" s="34"/>
      <c r="BN136" s="34"/>
      <c r="BO136" s="34"/>
      <c r="BP136" s="34"/>
      <c r="BQ136" s="34"/>
      <c r="BR136" s="34"/>
      <c r="BS136" s="34"/>
      <c r="BT136" s="34"/>
      <c r="BU136" s="34"/>
      <c r="BV136" s="34"/>
      <c r="BW136" s="34"/>
      <c r="BX136" s="34"/>
      <c r="BY136" s="34"/>
      <c r="BZ136" s="34"/>
    </row>
    <row r="137" spans="1:78" x14ac:dyDescent="0.25">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c r="BN137" s="34"/>
      <c r="BO137" s="34"/>
      <c r="BP137" s="34"/>
      <c r="BQ137" s="34"/>
      <c r="BR137" s="34"/>
      <c r="BS137" s="34"/>
      <c r="BT137" s="34"/>
      <c r="BU137" s="34"/>
      <c r="BV137" s="34"/>
      <c r="BW137" s="34"/>
      <c r="BX137" s="34"/>
      <c r="BY137" s="34"/>
      <c r="BZ137" s="34"/>
    </row>
    <row r="138" spans="1:78" x14ac:dyDescent="0.25">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c r="BN138" s="34"/>
      <c r="BO138" s="34"/>
      <c r="BP138" s="34"/>
      <c r="BQ138" s="34"/>
      <c r="BR138" s="34"/>
      <c r="BS138" s="34"/>
      <c r="BT138" s="34"/>
      <c r="BU138" s="34"/>
      <c r="BV138" s="34"/>
      <c r="BW138" s="34"/>
      <c r="BX138" s="34"/>
      <c r="BY138" s="34"/>
      <c r="BZ138" s="34"/>
    </row>
    <row r="139" spans="1:78" x14ac:dyDescent="0.2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c r="BN139" s="34"/>
      <c r="BO139" s="34"/>
      <c r="BP139" s="34"/>
      <c r="BQ139" s="34"/>
      <c r="BR139" s="34"/>
      <c r="BS139" s="34"/>
      <c r="BT139" s="34"/>
      <c r="BU139" s="34"/>
      <c r="BV139" s="34"/>
      <c r="BW139" s="34"/>
      <c r="BX139" s="34"/>
      <c r="BY139" s="34"/>
      <c r="BZ139" s="34"/>
    </row>
    <row r="140" spans="1:78" x14ac:dyDescent="0.25">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4"/>
      <c r="BN140" s="34"/>
      <c r="BO140" s="34"/>
      <c r="BP140" s="34"/>
      <c r="BQ140" s="34"/>
      <c r="BR140" s="34"/>
      <c r="BS140" s="34"/>
      <c r="BT140" s="34"/>
      <c r="BU140" s="34"/>
      <c r="BV140" s="34"/>
      <c r="BW140" s="34"/>
      <c r="BX140" s="34"/>
      <c r="BY140" s="34"/>
      <c r="BZ140" s="34"/>
    </row>
    <row r="141" spans="1:78" x14ac:dyDescent="0.25">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c r="BN141" s="34"/>
      <c r="BO141" s="34"/>
      <c r="BP141" s="34"/>
      <c r="BQ141" s="34"/>
      <c r="BR141" s="34"/>
      <c r="BS141" s="34"/>
      <c r="BT141" s="34"/>
      <c r="BU141" s="34"/>
      <c r="BV141" s="34"/>
      <c r="BW141" s="34"/>
      <c r="BX141" s="34"/>
      <c r="BY141" s="34"/>
      <c r="BZ141" s="34"/>
    </row>
    <row r="142" spans="1:78" x14ac:dyDescent="0.25">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4"/>
      <c r="BA142" s="34"/>
      <c r="BB142" s="34"/>
      <c r="BC142" s="34"/>
      <c r="BD142" s="34"/>
      <c r="BE142" s="34"/>
      <c r="BF142" s="34"/>
      <c r="BG142" s="34"/>
      <c r="BH142" s="34"/>
      <c r="BI142" s="34"/>
      <c r="BJ142" s="34"/>
      <c r="BK142" s="34"/>
      <c r="BL142" s="34"/>
      <c r="BM142" s="34"/>
      <c r="BN142" s="34"/>
      <c r="BO142" s="34"/>
      <c r="BP142" s="34"/>
      <c r="BQ142" s="34"/>
      <c r="BR142" s="34"/>
      <c r="BS142" s="34"/>
      <c r="BT142" s="34"/>
      <c r="BU142" s="34"/>
      <c r="BV142" s="34"/>
      <c r="BW142" s="34"/>
      <c r="BX142" s="34"/>
      <c r="BY142" s="34"/>
      <c r="BZ142" s="34"/>
    </row>
    <row r="143" spans="1:78" x14ac:dyDescent="0.25">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c r="BH143" s="34"/>
      <c r="BI143" s="34"/>
      <c r="BJ143" s="34"/>
      <c r="BK143" s="34"/>
      <c r="BL143" s="34"/>
      <c r="BM143" s="34"/>
      <c r="BN143" s="34"/>
      <c r="BO143" s="34"/>
      <c r="BP143" s="34"/>
      <c r="BQ143" s="34"/>
      <c r="BR143" s="34"/>
      <c r="BS143" s="34"/>
      <c r="BT143" s="34"/>
      <c r="BU143" s="34"/>
      <c r="BV143" s="34"/>
      <c r="BW143" s="34"/>
      <c r="BX143" s="34"/>
      <c r="BY143" s="34"/>
      <c r="BZ143" s="34"/>
    </row>
    <row r="144" spans="1:78" x14ac:dyDescent="0.25">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c r="AU144" s="34"/>
      <c r="AV144" s="34"/>
      <c r="AW144" s="34"/>
      <c r="AX144" s="34"/>
      <c r="AY144" s="34"/>
      <c r="AZ144" s="34"/>
      <c r="BA144" s="34"/>
      <c r="BB144" s="34"/>
      <c r="BC144" s="34"/>
      <c r="BD144" s="34"/>
      <c r="BE144" s="34"/>
      <c r="BF144" s="34"/>
      <c r="BG144" s="34"/>
      <c r="BH144" s="34"/>
      <c r="BI144" s="34"/>
      <c r="BJ144" s="34"/>
      <c r="BK144" s="34"/>
      <c r="BL144" s="34"/>
      <c r="BM144" s="34"/>
      <c r="BN144" s="34"/>
      <c r="BO144" s="34"/>
      <c r="BP144" s="34"/>
      <c r="BQ144" s="34"/>
      <c r="BR144" s="34"/>
      <c r="BS144" s="34"/>
      <c r="BT144" s="34"/>
      <c r="BU144" s="34"/>
      <c r="BV144" s="34"/>
      <c r="BW144" s="34"/>
      <c r="BX144" s="34"/>
      <c r="BY144" s="34"/>
      <c r="BZ144" s="34"/>
    </row>
    <row r="145" spans="1:78" x14ac:dyDescent="0.2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c r="AS145" s="34"/>
      <c r="AT145" s="34"/>
      <c r="AU145" s="34"/>
      <c r="AV145" s="34"/>
      <c r="AW145" s="34"/>
      <c r="AX145" s="34"/>
      <c r="AY145" s="34"/>
      <c r="AZ145" s="34"/>
      <c r="BA145" s="34"/>
      <c r="BB145" s="34"/>
      <c r="BC145" s="34"/>
      <c r="BD145" s="34"/>
      <c r="BE145" s="34"/>
      <c r="BF145" s="34"/>
      <c r="BG145" s="34"/>
      <c r="BH145" s="34"/>
      <c r="BI145" s="34"/>
      <c r="BJ145" s="34"/>
      <c r="BK145" s="34"/>
      <c r="BL145" s="34"/>
      <c r="BM145" s="34"/>
      <c r="BN145" s="34"/>
      <c r="BO145" s="34"/>
      <c r="BP145" s="34"/>
      <c r="BQ145" s="34"/>
      <c r="BR145" s="34"/>
      <c r="BS145" s="34"/>
      <c r="BT145" s="34"/>
      <c r="BU145" s="34"/>
      <c r="BV145" s="34"/>
      <c r="BW145" s="34"/>
      <c r="BX145" s="34"/>
      <c r="BY145" s="34"/>
      <c r="BZ145" s="34"/>
    </row>
    <row r="146" spans="1:78" x14ac:dyDescent="0.25">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4"/>
      <c r="BA146" s="34"/>
      <c r="BB146" s="34"/>
      <c r="BC146" s="34"/>
      <c r="BD146" s="34"/>
      <c r="BE146" s="34"/>
      <c r="BF146" s="34"/>
      <c r="BG146" s="34"/>
      <c r="BH146" s="34"/>
      <c r="BI146" s="34"/>
      <c r="BJ146" s="34"/>
      <c r="BK146" s="34"/>
      <c r="BL146" s="34"/>
      <c r="BM146" s="34"/>
      <c r="BN146" s="34"/>
      <c r="BO146" s="34"/>
      <c r="BP146" s="34"/>
      <c r="BQ146" s="34"/>
      <c r="BR146" s="34"/>
      <c r="BS146" s="34"/>
      <c r="BT146" s="34"/>
      <c r="BU146" s="34"/>
      <c r="BV146" s="34"/>
      <c r="BW146" s="34"/>
      <c r="BX146" s="34"/>
      <c r="BY146" s="34"/>
      <c r="BZ146" s="34"/>
    </row>
    <row r="147" spans="1:78" x14ac:dyDescent="0.25">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c r="AU147" s="34"/>
      <c r="AV147" s="34"/>
      <c r="AW147" s="34"/>
      <c r="AX147" s="34"/>
      <c r="AY147" s="34"/>
      <c r="AZ147" s="34"/>
      <c r="BA147" s="34"/>
      <c r="BB147" s="34"/>
      <c r="BC147" s="34"/>
      <c r="BD147" s="34"/>
      <c r="BE147" s="34"/>
      <c r="BF147" s="34"/>
      <c r="BG147" s="34"/>
      <c r="BH147" s="34"/>
      <c r="BI147" s="34"/>
      <c r="BJ147" s="34"/>
      <c r="BK147" s="34"/>
      <c r="BL147" s="34"/>
      <c r="BM147" s="34"/>
      <c r="BN147" s="34"/>
      <c r="BO147" s="34"/>
      <c r="BP147" s="34"/>
      <c r="BQ147" s="34"/>
      <c r="BR147" s="34"/>
      <c r="BS147" s="34"/>
      <c r="BT147" s="34"/>
      <c r="BU147" s="34"/>
      <c r="BV147" s="34"/>
      <c r="BW147" s="34"/>
      <c r="BX147" s="34"/>
      <c r="BY147" s="34"/>
      <c r="BZ147" s="34"/>
    </row>
    <row r="148" spans="1:78" x14ac:dyDescent="0.25">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c r="AU148" s="34"/>
      <c r="AV148" s="34"/>
      <c r="AW148" s="34"/>
      <c r="AX148" s="34"/>
      <c r="AY148" s="34"/>
      <c r="AZ148" s="34"/>
      <c r="BA148" s="34"/>
      <c r="BB148" s="34"/>
      <c r="BC148" s="34"/>
      <c r="BD148" s="34"/>
      <c r="BE148" s="34"/>
      <c r="BF148" s="34"/>
      <c r="BG148" s="34"/>
      <c r="BH148" s="34"/>
      <c r="BI148" s="34"/>
      <c r="BJ148" s="34"/>
      <c r="BK148" s="34"/>
      <c r="BL148" s="34"/>
      <c r="BM148" s="34"/>
      <c r="BN148" s="34"/>
      <c r="BO148" s="34"/>
      <c r="BP148" s="34"/>
      <c r="BQ148" s="34"/>
      <c r="BR148" s="34"/>
      <c r="BS148" s="34"/>
      <c r="BT148" s="34"/>
      <c r="BU148" s="34"/>
      <c r="BV148" s="34"/>
      <c r="BW148" s="34"/>
      <c r="BX148" s="34"/>
      <c r="BY148" s="34"/>
      <c r="BZ148" s="34"/>
    </row>
    <row r="149" spans="1:78" x14ac:dyDescent="0.25">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c r="AS149" s="34"/>
      <c r="AT149" s="34"/>
      <c r="AU149" s="34"/>
      <c r="AV149" s="34"/>
      <c r="AW149" s="34"/>
      <c r="AX149" s="34"/>
      <c r="AY149" s="34"/>
      <c r="AZ149" s="34"/>
      <c r="BA149" s="34"/>
      <c r="BB149" s="34"/>
      <c r="BC149" s="34"/>
      <c r="BD149" s="34"/>
      <c r="BE149" s="34"/>
      <c r="BF149" s="34"/>
      <c r="BG149" s="34"/>
      <c r="BH149" s="34"/>
      <c r="BI149" s="34"/>
      <c r="BJ149" s="34"/>
      <c r="BK149" s="34"/>
      <c r="BL149" s="34"/>
      <c r="BM149" s="34"/>
      <c r="BN149" s="34"/>
      <c r="BO149" s="34"/>
      <c r="BP149" s="34"/>
      <c r="BQ149" s="34"/>
      <c r="BR149" s="34"/>
      <c r="BS149" s="34"/>
      <c r="BT149" s="34"/>
      <c r="BU149" s="34"/>
      <c r="BV149" s="34"/>
      <c r="BW149" s="34"/>
      <c r="BX149" s="34"/>
      <c r="BY149" s="34"/>
      <c r="BZ149" s="34"/>
    </row>
    <row r="150" spans="1:78" x14ac:dyDescent="0.25">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c r="AU150" s="34"/>
      <c r="AV150" s="34"/>
      <c r="AW150" s="34"/>
      <c r="AX150" s="34"/>
      <c r="AY150" s="34"/>
      <c r="AZ150" s="34"/>
      <c r="BA150" s="34"/>
      <c r="BB150" s="34"/>
      <c r="BC150" s="34"/>
      <c r="BD150" s="34"/>
      <c r="BE150" s="34"/>
      <c r="BF150" s="34"/>
      <c r="BG150" s="34"/>
      <c r="BH150" s="34"/>
      <c r="BI150" s="34"/>
      <c r="BJ150" s="34"/>
      <c r="BK150" s="34"/>
      <c r="BL150" s="34"/>
      <c r="BM150" s="34"/>
      <c r="BN150" s="34"/>
      <c r="BO150" s="34"/>
      <c r="BP150" s="34"/>
      <c r="BQ150" s="34"/>
      <c r="BR150" s="34"/>
      <c r="BS150" s="34"/>
      <c r="BT150" s="34"/>
      <c r="BU150" s="34"/>
      <c r="BV150" s="34"/>
      <c r="BW150" s="34"/>
      <c r="BX150" s="34"/>
      <c r="BY150" s="34"/>
      <c r="BZ150" s="34"/>
    </row>
    <row r="151" spans="1:78" x14ac:dyDescent="0.25">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34"/>
      <c r="AP151" s="34"/>
      <c r="AQ151" s="34"/>
      <c r="AR151" s="34"/>
      <c r="AS151" s="34"/>
      <c r="AT151" s="34"/>
      <c r="AU151" s="34"/>
      <c r="AV151" s="34"/>
      <c r="AW151" s="34"/>
      <c r="AX151" s="34"/>
      <c r="AY151" s="34"/>
      <c r="AZ151" s="34"/>
      <c r="BA151" s="34"/>
      <c r="BB151" s="34"/>
      <c r="BC151" s="34"/>
      <c r="BD151" s="34"/>
      <c r="BE151" s="34"/>
      <c r="BF151" s="34"/>
      <c r="BG151" s="34"/>
      <c r="BH151" s="34"/>
      <c r="BI151" s="34"/>
      <c r="BJ151" s="34"/>
      <c r="BK151" s="34"/>
      <c r="BL151" s="34"/>
      <c r="BM151" s="34"/>
      <c r="BN151" s="34"/>
      <c r="BO151" s="34"/>
      <c r="BP151" s="34"/>
      <c r="BQ151" s="34"/>
      <c r="BR151" s="34"/>
      <c r="BS151" s="34"/>
      <c r="BT151" s="34"/>
      <c r="BU151" s="34"/>
      <c r="BV151" s="34"/>
      <c r="BW151" s="34"/>
      <c r="BX151" s="34"/>
      <c r="BY151" s="34"/>
      <c r="BZ151" s="34"/>
    </row>
    <row r="152" spans="1:78" x14ac:dyDescent="0.25">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34"/>
      <c r="AP152" s="34"/>
      <c r="AQ152" s="34"/>
      <c r="AR152" s="34"/>
      <c r="AS152" s="34"/>
      <c r="AT152" s="34"/>
      <c r="AU152" s="34"/>
      <c r="AV152" s="34"/>
      <c r="AW152" s="34"/>
      <c r="AX152" s="34"/>
      <c r="AY152" s="34"/>
      <c r="AZ152" s="34"/>
      <c r="BA152" s="34"/>
      <c r="BB152" s="34"/>
      <c r="BC152" s="34"/>
      <c r="BD152" s="34"/>
      <c r="BE152" s="34"/>
      <c r="BF152" s="34"/>
      <c r="BG152" s="34"/>
      <c r="BH152" s="34"/>
      <c r="BI152" s="34"/>
      <c r="BJ152" s="34"/>
      <c r="BK152" s="34"/>
      <c r="BL152" s="34"/>
      <c r="BM152" s="34"/>
      <c r="BN152" s="34"/>
      <c r="BO152" s="34"/>
      <c r="BP152" s="34"/>
      <c r="BQ152" s="34"/>
      <c r="BR152" s="34"/>
      <c r="BS152" s="34"/>
      <c r="BT152" s="34"/>
      <c r="BU152" s="34"/>
      <c r="BV152" s="34"/>
      <c r="BW152" s="34"/>
      <c r="BX152" s="34"/>
      <c r="BY152" s="34"/>
      <c r="BZ152" s="34"/>
    </row>
    <row r="153" spans="1:78" x14ac:dyDescent="0.25">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34"/>
      <c r="AP153" s="34"/>
      <c r="AQ153" s="34"/>
      <c r="AR153" s="34"/>
      <c r="AS153" s="34"/>
      <c r="AT153" s="34"/>
      <c r="AU153" s="34"/>
      <c r="AV153" s="34"/>
      <c r="AW153" s="34"/>
      <c r="AX153" s="34"/>
      <c r="AY153" s="34"/>
      <c r="AZ153" s="34"/>
      <c r="BA153" s="34"/>
      <c r="BB153" s="34"/>
      <c r="BC153" s="34"/>
      <c r="BD153" s="34"/>
      <c r="BE153" s="34"/>
      <c r="BF153" s="34"/>
      <c r="BG153" s="34"/>
      <c r="BH153" s="34"/>
      <c r="BI153" s="34"/>
      <c r="BJ153" s="34"/>
      <c r="BK153" s="34"/>
      <c r="BL153" s="34"/>
      <c r="BM153" s="34"/>
      <c r="BN153" s="34"/>
      <c r="BO153" s="34"/>
      <c r="BP153" s="34"/>
      <c r="BQ153" s="34"/>
      <c r="BR153" s="34"/>
      <c r="BS153" s="34"/>
      <c r="BT153" s="34"/>
      <c r="BU153" s="34"/>
      <c r="BV153" s="34"/>
      <c r="BW153" s="34"/>
      <c r="BX153" s="34"/>
      <c r="BY153" s="34"/>
      <c r="BZ153" s="34"/>
    </row>
    <row r="154" spans="1:78" x14ac:dyDescent="0.25">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34"/>
      <c r="AP154" s="34"/>
      <c r="AQ154" s="34"/>
      <c r="AR154" s="34"/>
      <c r="AS154" s="34"/>
      <c r="AT154" s="34"/>
      <c r="AU154" s="34"/>
      <c r="AV154" s="34"/>
      <c r="AW154" s="34"/>
      <c r="AX154" s="34"/>
      <c r="AY154" s="34"/>
      <c r="AZ154" s="34"/>
      <c r="BA154" s="34"/>
      <c r="BB154" s="34"/>
      <c r="BC154" s="34"/>
      <c r="BD154" s="34"/>
      <c r="BE154" s="34"/>
      <c r="BF154" s="34"/>
      <c r="BG154" s="34"/>
      <c r="BH154" s="34"/>
      <c r="BI154" s="34"/>
      <c r="BJ154" s="34"/>
      <c r="BK154" s="34"/>
      <c r="BL154" s="34"/>
      <c r="BM154" s="34"/>
      <c r="BN154" s="34"/>
      <c r="BO154" s="34"/>
      <c r="BP154" s="34"/>
      <c r="BQ154" s="34"/>
      <c r="BR154" s="34"/>
      <c r="BS154" s="34"/>
      <c r="BT154" s="34"/>
      <c r="BU154" s="34"/>
      <c r="BV154" s="34"/>
      <c r="BW154" s="34"/>
      <c r="BX154" s="34"/>
      <c r="BY154" s="34"/>
      <c r="BZ154" s="34"/>
    </row>
    <row r="155" spans="1:78" x14ac:dyDescent="0.2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c r="AU155" s="34"/>
      <c r="AV155" s="34"/>
      <c r="AW155" s="34"/>
      <c r="AX155" s="34"/>
      <c r="AY155" s="34"/>
      <c r="AZ155" s="34"/>
      <c r="BA155" s="34"/>
      <c r="BB155" s="34"/>
      <c r="BC155" s="34"/>
      <c r="BD155" s="34"/>
      <c r="BE155" s="34"/>
      <c r="BF155" s="34"/>
      <c r="BG155" s="34"/>
      <c r="BH155" s="34"/>
      <c r="BI155" s="34"/>
      <c r="BJ155" s="34"/>
      <c r="BK155" s="34"/>
      <c r="BL155" s="34"/>
      <c r="BM155" s="34"/>
      <c r="BN155" s="34"/>
      <c r="BO155" s="34"/>
      <c r="BP155" s="34"/>
      <c r="BQ155" s="34"/>
      <c r="BR155" s="34"/>
      <c r="BS155" s="34"/>
      <c r="BT155" s="34"/>
      <c r="BU155" s="34"/>
      <c r="BV155" s="34"/>
      <c r="BW155" s="34"/>
      <c r="BX155" s="34"/>
      <c r="BY155" s="34"/>
      <c r="BZ155" s="34"/>
    </row>
    <row r="156" spans="1:78" x14ac:dyDescent="0.25">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c r="AL156" s="34"/>
      <c r="AM156" s="34"/>
      <c r="AN156" s="34"/>
      <c r="AO156" s="34"/>
      <c r="AP156" s="34"/>
      <c r="AQ156" s="34"/>
      <c r="AR156" s="34"/>
      <c r="AS156" s="34"/>
      <c r="AT156" s="34"/>
      <c r="AU156" s="34"/>
      <c r="AV156" s="34"/>
      <c r="AW156" s="34"/>
      <c r="AX156" s="34"/>
      <c r="AY156" s="34"/>
      <c r="AZ156" s="34"/>
      <c r="BA156" s="34"/>
      <c r="BB156" s="34"/>
      <c r="BC156" s="34"/>
      <c r="BD156" s="34"/>
      <c r="BE156" s="34"/>
      <c r="BF156" s="34"/>
      <c r="BG156" s="34"/>
      <c r="BH156" s="34"/>
      <c r="BI156" s="34"/>
      <c r="BJ156" s="34"/>
      <c r="BK156" s="34"/>
      <c r="BL156" s="34"/>
      <c r="BM156" s="34"/>
      <c r="BN156" s="34"/>
      <c r="BO156" s="34"/>
      <c r="BP156" s="34"/>
      <c r="BQ156" s="34"/>
      <c r="BR156" s="34"/>
      <c r="BS156" s="34"/>
      <c r="BT156" s="34"/>
      <c r="BU156" s="34"/>
      <c r="BV156" s="34"/>
      <c r="BW156" s="34"/>
      <c r="BX156" s="34"/>
      <c r="BY156" s="34"/>
      <c r="BZ156" s="34"/>
    </row>
    <row r="157" spans="1:78" x14ac:dyDescent="0.25">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34"/>
      <c r="AP157" s="34"/>
      <c r="AQ157" s="34"/>
      <c r="AR157" s="34"/>
      <c r="AS157" s="34"/>
      <c r="AT157" s="34"/>
      <c r="AU157" s="34"/>
      <c r="AV157" s="34"/>
      <c r="AW157" s="34"/>
      <c r="AX157" s="34"/>
      <c r="AY157" s="34"/>
      <c r="AZ157" s="34"/>
      <c r="BA157" s="34"/>
      <c r="BB157" s="34"/>
      <c r="BC157" s="34"/>
      <c r="BD157" s="34"/>
      <c r="BE157" s="34"/>
      <c r="BF157" s="34"/>
      <c r="BG157" s="34"/>
      <c r="BH157" s="34"/>
      <c r="BI157" s="34"/>
      <c r="BJ157" s="34"/>
      <c r="BK157" s="34"/>
      <c r="BL157" s="34"/>
      <c r="BM157" s="34"/>
      <c r="BN157" s="34"/>
      <c r="BO157" s="34"/>
      <c r="BP157" s="34"/>
      <c r="BQ157" s="34"/>
      <c r="BR157" s="34"/>
      <c r="BS157" s="34"/>
      <c r="BT157" s="34"/>
      <c r="BU157" s="34"/>
      <c r="BV157" s="34"/>
      <c r="BW157" s="34"/>
      <c r="BX157" s="34"/>
      <c r="BY157" s="34"/>
      <c r="BZ157" s="34"/>
    </row>
    <row r="158" spans="1:78" x14ac:dyDescent="0.25">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c r="AU158" s="34"/>
      <c r="AV158" s="34"/>
      <c r="AW158" s="34"/>
      <c r="AX158" s="34"/>
      <c r="AY158" s="34"/>
      <c r="AZ158" s="34"/>
      <c r="BA158" s="34"/>
      <c r="BB158" s="34"/>
      <c r="BC158" s="34"/>
      <c r="BD158" s="34"/>
      <c r="BE158" s="34"/>
      <c r="BF158" s="34"/>
      <c r="BG158" s="34"/>
      <c r="BH158" s="34"/>
      <c r="BI158" s="34"/>
      <c r="BJ158" s="34"/>
      <c r="BK158" s="34"/>
      <c r="BL158" s="34"/>
      <c r="BM158" s="34"/>
      <c r="BN158" s="34"/>
      <c r="BO158" s="34"/>
      <c r="BP158" s="34"/>
      <c r="BQ158" s="34"/>
      <c r="BR158" s="34"/>
      <c r="BS158" s="34"/>
      <c r="BT158" s="34"/>
      <c r="BU158" s="34"/>
      <c r="BV158" s="34"/>
      <c r="BW158" s="34"/>
      <c r="BX158" s="34"/>
      <c r="BY158" s="34"/>
      <c r="BZ158" s="34"/>
    </row>
    <row r="159" spans="1:78" x14ac:dyDescent="0.25">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c r="AU159" s="34"/>
      <c r="AV159" s="34"/>
      <c r="AW159" s="34"/>
      <c r="AX159" s="34"/>
      <c r="AY159" s="34"/>
      <c r="AZ159" s="34"/>
      <c r="BA159" s="34"/>
      <c r="BB159" s="34"/>
      <c r="BC159" s="34"/>
      <c r="BD159" s="34"/>
      <c r="BE159" s="34"/>
      <c r="BF159" s="34"/>
      <c r="BG159" s="34"/>
      <c r="BH159" s="34"/>
      <c r="BI159" s="34"/>
      <c r="BJ159" s="34"/>
      <c r="BK159" s="34"/>
      <c r="BL159" s="34"/>
      <c r="BM159" s="34"/>
      <c r="BN159" s="34"/>
      <c r="BO159" s="34"/>
      <c r="BP159" s="34"/>
      <c r="BQ159" s="34"/>
      <c r="BR159" s="34"/>
      <c r="BS159" s="34"/>
      <c r="BT159" s="34"/>
      <c r="BU159" s="34"/>
      <c r="BV159" s="34"/>
      <c r="BW159" s="34"/>
      <c r="BX159" s="34"/>
      <c r="BY159" s="34"/>
      <c r="BZ159" s="34"/>
    </row>
    <row r="160" spans="1:78" x14ac:dyDescent="0.25">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c r="AL160" s="34"/>
      <c r="AM160" s="34"/>
      <c r="AN160" s="34"/>
      <c r="AO160" s="34"/>
      <c r="AP160" s="34"/>
      <c r="AQ160" s="34"/>
      <c r="AR160" s="34"/>
      <c r="AS160" s="34"/>
      <c r="AT160" s="34"/>
      <c r="AU160" s="34"/>
      <c r="AV160" s="34"/>
      <c r="AW160" s="34"/>
      <c r="AX160" s="34"/>
      <c r="AY160" s="34"/>
      <c r="AZ160" s="34"/>
      <c r="BA160" s="34"/>
      <c r="BB160" s="34"/>
      <c r="BC160" s="34"/>
      <c r="BD160" s="34"/>
      <c r="BE160" s="34"/>
      <c r="BF160" s="34"/>
      <c r="BG160" s="34"/>
      <c r="BH160" s="34"/>
      <c r="BI160" s="34"/>
      <c r="BJ160" s="34"/>
      <c r="BK160" s="34"/>
      <c r="BL160" s="34"/>
      <c r="BM160" s="34"/>
      <c r="BN160" s="34"/>
      <c r="BO160" s="34"/>
      <c r="BP160" s="34"/>
      <c r="BQ160" s="34"/>
      <c r="BR160" s="34"/>
      <c r="BS160" s="34"/>
      <c r="BT160" s="34"/>
      <c r="BU160" s="34"/>
      <c r="BV160" s="34"/>
      <c r="BW160" s="34"/>
      <c r="BX160" s="34"/>
      <c r="BY160" s="34"/>
      <c r="BZ160" s="34"/>
    </row>
    <row r="161" spans="1:78" x14ac:dyDescent="0.25">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c r="AS161" s="34"/>
      <c r="AT161" s="34"/>
      <c r="AU161" s="34"/>
      <c r="AV161" s="34"/>
      <c r="AW161" s="34"/>
      <c r="AX161" s="34"/>
      <c r="AY161" s="34"/>
      <c r="AZ161" s="34"/>
      <c r="BA161" s="34"/>
      <c r="BB161" s="34"/>
      <c r="BC161" s="34"/>
      <c r="BD161" s="34"/>
      <c r="BE161" s="34"/>
      <c r="BF161" s="34"/>
      <c r="BG161" s="34"/>
      <c r="BH161" s="34"/>
      <c r="BI161" s="34"/>
      <c r="BJ161" s="34"/>
      <c r="BK161" s="34"/>
      <c r="BL161" s="34"/>
      <c r="BM161" s="34"/>
      <c r="BN161" s="34"/>
      <c r="BO161" s="34"/>
      <c r="BP161" s="34"/>
      <c r="BQ161" s="34"/>
      <c r="BR161" s="34"/>
      <c r="BS161" s="34"/>
      <c r="BT161" s="34"/>
      <c r="BU161" s="34"/>
      <c r="BV161" s="34"/>
      <c r="BW161" s="34"/>
      <c r="BX161" s="34"/>
      <c r="BY161" s="34"/>
      <c r="BZ161" s="34"/>
    </row>
    <row r="162" spans="1:78" x14ac:dyDescent="0.25">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c r="AL162" s="34"/>
      <c r="AM162" s="34"/>
      <c r="AN162" s="34"/>
      <c r="AO162" s="34"/>
      <c r="AP162" s="34"/>
      <c r="AQ162" s="34"/>
      <c r="AR162" s="34"/>
      <c r="AS162" s="34"/>
      <c r="AT162" s="34"/>
      <c r="AU162" s="34"/>
      <c r="AV162" s="34"/>
      <c r="AW162" s="34"/>
      <c r="AX162" s="34"/>
      <c r="AY162" s="34"/>
      <c r="AZ162" s="34"/>
      <c r="BA162" s="34"/>
      <c r="BB162" s="34"/>
      <c r="BC162" s="34"/>
      <c r="BD162" s="34"/>
      <c r="BE162" s="34"/>
      <c r="BF162" s="34"/>
      <c r="BG162" s="34"/>
      <c r="BH162" s="34"/>
      <c r="BI162" s="34"/>
      <c r="BJ162" s="34"/>
      <c r="BK162" s="34"/>
      <c r="BL162" s="34"/>
      <c r="BM162" s="34"/>
      <c r="BN162" s="34"/>
      <c r="BO162" s="34"/>
      <c r="BP162" s="34"/>
      <c r="BQ162" s="34"/>
      <c r="BR162" s="34"/>
      <c r="BS162" s="34"/>
      <c r="BT162" s="34"/>
      <c r="BU162" s="34"/>
      <c r="BV162" s="34"/>
      <c r="BW162" s="34"/>
      <c r="BX162" s="34"/>
      <c r="BY162" s="34"/>
      <c r="BZ162" s="34"/>
    </row>
    <row r="163" spans="1:78" x14ac:dyDescent="0.25">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c r="AL163" s="34"/>
      <c r="AM163" s="34"/>
      <c r="AN163" s="34"/>
      <c r="AO163" s="34"/>
      <c r="AP163" s="34"/>
      <c r="AQ163" s="34"/>
      <c r="AR163" s="34"/>
      <c r="AS163" s="34"/>
      <c r="AT163" s="34"/>
      <c r="AU163" s="34"/>
      <c r="AV163" s="34"/>
      <c r="AW163" s="34"/>
      <c r="AX163" s="34"/>
      <c r="AY163" s="34"/>
      <c r="AZ163" s="34"/>
      <c r="BA163" s="34"/>
      <c r="BB163" s="34"/>
      <c r="BC163" s="34"/>
      <c r="BD163" s="34"/>
      <c r="BE163" s="34"/>
      <c r="BF163" s="34"/>
      <c r="BG163" s="34"/>
      <c r="BH163" s="34"/>
      <c r="BI163" s="34"/>
      <c r="BJ163" s="34"/>
      <c r="BK163" s="34"/>
      <c r="BL163" s="34"/>
      <c r="BM163" s="34"/>
      <c r="BN163" s="34"/>
      <c r="BO163" s="34"/>
      <c r="BP163" s="34"/>
      <c r="BQ163" s="34"/>
      <c r="BR163" s="34"/>
      <c r="BS163" s="34"/>
      <c r="BT163" s="34"/>
      <c r="BU163" s="34"/>
      <c r="BV163" s="34"/>
      <c r="BW163" s="34"/>
      <c r="BX163" s="34"/>
      <c r="BY163" s="34"/>
      <c r="BZ163" s="34"/>
    </row>
    <row r="164" spans="1:78" x14ac:dyDescent="0.25">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c r="AL164" s="34"/>
      <c r="AM164" s="34"/>
      <c r="AN164" s="34"/>
      <c r="AO164" s="34"/>
      <c r="AP164" s="34"/>
      <c r="AQ164" s="34"/>
      <c r="AR164" s="34"/>
      <c r="AS164" s="34"/>
      <c r="AT164" s="34"/>
      <c r="AU164" s="34"/>
      <c r="AV164" s="34"/>
      <c r="AW164" s="34"/>
      <c r="AX164" s="34"/>
      <c r="AY164" s="34"/>
      <c r="AZ164" s="34"/>
      <c r="BA164" s="34"/>
      <c r="BB164" s="34"/>
      <c r="BC164" s="34"/>
      <c r="BD164" s="34"/>
      <c r="BE164" s="34"/>
      <c r="BF164" s="34"/>
      <c r="BG164" s="34"/>
      <c r="BH164" s="34"/>
      <c r="BI164" s="34"/>
      <c r="BJ164" s="34"/>
      <c r="BK164" s="34"/>
      <c r="BL164" s="34"/>
      <c r="BM164" s="34"/>
      <c r="BN164" s="34"/>
      <c r="BO164" s="34"/>
      <c r="BP164" s="34"/>
      <c r="BQ164" s="34"/>
      <c r="BR164" s="34"/>
      <c r="BS164" s="34"/>
      <c r="BT164" s="34"/>
      <c r="BU164" s="34"/>
      <c r="BV164" s="34"/>
      <c r="BW164" s="34"/>
      <c r="BX164" s="34"/>
      <c r="BY164" s="34"/>
      <c r="BZ164" s="34"/>
    </row>
    <row r="165" spans="1:78" x14ac:dyDescent="0.2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34"/>
      <c r="AQ165" s="34"/>
      <c r="AR165" s="34"/>
      <c r="AS165" s="34"/>
      <c r="AT165" s="34"/>
      <c r="AU165" s="34"/>
      <c r="AV165" s="34"/>
      <c r="AW165" s="34"/>
      <c r="AX165" s="34"/>
      <c r="AY165" s="34"/>
      <c r="AZ165" s="34"/>
      <c r="BA165" s="34"/>
      <c r="BB165" s="34"/>
      <c r="BC165" s="34"/>
      <c r="BD165" s="34"/>
      <c r="BE165" s="34"/>
      <c r="BF165" s="34"/>
      <c r="BG165" s="34"/>
      <c r="BH165" s="34"/>
      <c r="BI165" s="34"/>
      <c r="BJ165" s="34"/>
      <c r="BK165" s="34"/>
      <c r="BL165" s="34"/>
      <c r="BM165" s="34"/>
      <c r="BN165" s="34"/>
      <c r="BO165" s="34"/>
      <c r="BP165" s="34"/>
      <c r="BQ165" s="34"/>
      <c r="BR165" s="34"/>
      <c r="BS165" s="34"/>
      <c r="BT165" s="34"/>
      <c r="BU165" s="34"/>
      <c r="BV165" s="34"/>
      <c r="BW165" s="34"/>
      <c r="BX165" s="34"/>
      <c r="BY165" s="34"/>
      <c r="BZ165" s="34"/>
    </row>
    <row r="166" spans="1:78" x14ac:dyDescent="0.25">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c r="AN166" s="34"/>
      <c r="AO166" s="34"/>
      <c r="AP166" s="34"/>
      <c r="AQ166" s="34"/>
      <c r="AR166" s="34"/>
      <c r="AS166" s="34"/>
      <c r="AT166" s="34"/>
      <c r="AU166" s="34"/>
      <c r="AV166" s="34"/>
      <c r="AW166" s="34"/>
      <c r="AX166" s="34"/>
      <c r="AY166" s="34"/>
      <c r="AZ166" s="34"/>
      <c r="BA166" s="34"/>
      <c r="BB166" s="34"/>
      <c r="BC166" s="34"/>
      <c r="BD166" s="34"/>
      <c r="BE166" s="34"/>
      <c r="BF166" s="34"/>
      <c r="BG166" s="34"/>
      <c r="BH166" s="34"/>
      <c r="BI166" s="34"/>
      <c r="BJ166" s="34"/>
      <c r="BK166" s="34"/>
      <c r="BL166" s="34"/>
      <c r="BM166" s="34"/>
      <c r="BN166" s="34"/>
      <c r="BO166" s="34"/>
      <c r="BP166" s="34"/>
      <c r="BQ166" s="34"/>
      <c r="BR166" s="34"/>
      <c r="BS166" s="34"/>
      <c r="BT166" s="34"/>
      <c r="BU166" s="34"/>
      <c r="BV166" s="34"/>
      <c r="BW166" s="34"/>
      <c r="BX166" s="34"/>
      <c r="BY166" s="34"/>
      <c r="BZ166" s="34"/>
    </row>
    <row r="167" spans="1:78" x14ac:dyDescent="0.25">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4"/>
      <c r="AM167" s="34"/>
      <c r="AN167" s="34"/>
      <c r="AO167" s="34"/>
      <c r="AP167" s="34"/>
      <c r="AQ167" s="34"/>
      <c r="AR167" s="34"/>
      <c r="AS167" s="34"/>
      <c r="AT167" s="34"/>
      <c r="AU167" s="34"/>
      <c r="AV167" s="34"/>
      <c r="AW167" s="34"/>
      <c r="AX167" s="34"/>
      <c r="AY167" s="34"/>
      <c r="AZ167" s="34"/>
      <c r="BA167" s="34"/>
      <c r="BB167" s="34"/>
      <c r="BC167" s="34"/>
      <c r="BD167" s="34"/>
      <c r="BE167" s="34"/>
      <c r="BF167" s="34"/>
      <c r="BG167" s="34"/>
      <c r="BH167" s="34"/>
      <c r="BI167" s="34"/>
      <c r="BJ167" s="34"/>
      <c r="BK167" s="34"/>
      <c r="BL167" s="34"/>
      <c r="BM167" s="34"/>
      <c r="BN167" s="34"/>
      <c r="BO167" s="34"/>
      <c r="BP167" s="34"/>
      <c r="BQ167" s="34"/>
      <c r="BR167" s="34"/>
      <c r="BS167" s="34"/>
      <c r="BT167" s="34"/>
      <c r="BU167" s="34"/>
      <c r="BV167" s="34"/>
      <c r="BW167" s="34"/>
      <c r="BX167" s="34"/>
      <c r="BY167" s="34"/>
      <c r="BZ167" s="34"/>
    </row>
    <row r="168" spans="1:78" x14ac:dyDescent="0.25">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c r="AM168" s="34"/>
      <c r="AN168" s="34"/>
      <c r="AO168" s="34"/>
      <c r="AP168" s="34"/>
      <c r="AQ168" s="34"/>
      <c r="AR168" s="34"/>
      <c r="AS168" s="34"/>
      <c r="AT168" s="34"/>
      <c r="AU168" s="34"/>
      <c r="AV168" s="34"/>
      <c r="AW168" s="34"/>
      <c r="AX168" s="34"/>
      <c r="AY168" s="34"/>
      <c r="AZ168" s="34"/>
      <c r="BA168" s="34"/>
      <c r="BB168" s="34"/>
      <c r="BC168" s="34"/>
      <c r="BD168" s="34"/>
      <c r="BE168" s="34"/>
      <c r="BF168" s="34"/>
      <c r="BG168" s="34"/>
      <c r="BH168" s="34"/>
      <c r="BI168" s="34"/>
      <c r="BJ168" s="34"/>
      <c r="BK168" s="34"/>
      <c r="BL168" s="34"/>
      <c r="BM168" s="34"/>
      <c r="BN168" s="34"/>
      <c r="BO168" s="34"/>
      <c r="BP168" s="34"/>
      <c r="BQ168" s="34"/>
      <c r="BR168" s="34"/>
      <c r="BS168" s="34"/>
      <c r="BT168" s="34"/>
      <c r="BU168" s="34"/>
      <c r="BV168" s="34"/>
      <c r="BW168" s="34"/>
      <c r="BX168" s="34"/>
      <c r="BY168" s="34"/>
      <c r="BZ168" s="34"/>
    </row>
    <row r="169" spans="1:78" x14ac:dyDescent="0.25">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c r="AL169" s="34"/>
      <c r="AM169" s="34"/>
      <c r="AN169" s="34"/>
      <c r="AO169" s="34"/>
      <c r="AP169" s="34"/>
      <c r="AQ169" s="34"/>
      <c r="AR169" s="34"/>
      <c r="AS169" s="34"/>
      <c r="AT169" s="34"/>
      <c r="AU169" s="34"/>
      <c r="AV169" s="34"/>
      <c r="AW169" s="34"/>
      <c r="AX169" s="34"/>
      <c r="AY169" s="34"/>
      <c r="AZ169" s="34"/>
      <c r="BA169" s="34"/>
      <c r="BB169" s="34"/>
      <c r="BC169" s="34"/>
      <c r="BD169" s="34"/>
      <c r="BE169" s="34"/>
      <c r="BF169" s="34"/>
      <c r="BG169" s="34"/>
      <c r="BH169" s="34"/>
      <c r="BI169" s="34"/>
      <c r="BJ169" s="34"/>
      <c r="BK169" s="34"/>
      <c r="BL169" s="34"/>
      <c r="BM169" s="34"/>
      <c r="BN169" s="34"/>
      <c r="BO169" s="34"/>
      <c r="BP169" s="34"/>
      <c r="BQ169" s="34"/>
      <c r="BR169" s="34"/>
      <c r="BS169" s="34"/>
      <c r="BT169" s="34"/>
      <c r="BU169" s="34"/>
      <c r="BV169" s="34"/>
      <c r="BW169" s="34"/>
      <c r="BX169" s="34"/>
      <c r="BY169" s="34"/>
      <c r="BZ169" s="34"/>
    </row>
    <row r="170" spans="1:78" x14ac:dyDescent="0.25">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c r="AL170" s="34"/>
      <c r="AM170" s="34"/>
      <c r="AN170" s="34"/>
      <c r="AO170" s="34"/>
      <c r="AP170" s="34"/>
      <c r="AQ170" s="34"/>
      <c r="AR170" s="34"/>
      <c r="AS170" s="34"/>
      <c r="AT170" s="34"/>
      <c r="AU170" s="34"/>
      <c r="AV170" s="34"/>
      <c r="AW170" s="34"/>
      <c r="AX170" s="34"/>
      <c r="AY170" s="34"/>
      <c r="AZ170" s="34"/>
      <c r="BA170" s="34"/>
      <c r="BB170" s="34"/>
      <c r="BC170" s="34"/>
      <c r="BD170" s="34"/>
      <c r="BE170" s="34"/>
      <c r="BF170" s="34"/>
      <c r="BG170" s="34"/>
      <c r="BH170" s="34"/>
      <c r="BI170" s="34"/>
      <c r="BJ170" s="34"/>
      <c r="BK170" s="34"/>
      <c r="BL170" s="34"/>
      <c r="BM170" s="34"/>
      <c r="BN170" s="34"/>
      <c r="BO170" s="34"/>
      <c r="BP170" s="34"/>
      <c r="BQ170" s="34"/>
      <c r="BR170" s="34"/>
      <c r="BS170" s="34"/>
      <c r="BT170" s="34"/>
      <c r="BU170" s="34"/>
      <c r="BV170" s="34"/>
      <c r="BW170" s="34"/>
      <c r="BX170" s="34"/>
      <c r="BY170" s="34"/>
      <c r="BZ170" s="34"/>
    </row>
    <row r="171" spans="1:78" x14ac:dyDescent="0.25">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c r="AL171" s="34"/>
      <c r="AM171" s="34"/>
      <c r="AN171" s="34"/>
      <c r="AO171" s="34"/>
      <c r="AP171" s="34"/>
      <c r="AQ171" s="34"/>
      <c r="AR171" s="34"/>
      <c r="AS171" s="34"/>
      <c r="AT171" s="34"/>
      <c r="AU171" s="34"/>
      <c r="AV171" s="34"/>
      <c r="AW171" s="34"/>
      <c r="AX171" s="34"/>
      <c r="AY171" s="34"/>
      <c r="AZ171" s="34"/>
      <c r="BA171" s="34"/>
      <c r="BB171" s="34"/>
      <c r="BC171" s="34"/>
      <c r="BD171" s="34"/>
      <c r="BE171" s="34"/>
      <c r="BF171" s="34"/>
      <c r="BG171" s="34"/>
      <c r="BH171" s="34"/>
      <c r="BI171" s="34"/>
      <c r="BJ171" s="34"/>
      <c r="BK171" s="34"/>
      <c r="BL171" s="34"/>
      <c r="BM171" s="34"/>
      <c r="BN171" s="34"/>
      <c r="BO171" s="34"/>
      <c r="BP171" s="34"/>
      <c r="BQ171" s="34"/>
      <c r="BR171" s="34"/>
      <c r="BS171" s="34"/>
      <c r="BT171" s="34"/>
      <c r="BU171" s="34"/>
      <c r="BV171" s="34"/>
      <c r="BW171" s="34"/>
      <c r="BX171" s="34"/>
      <c r="BY171" s="34"/>
      <c r="BZ171" s="34"/>
    </row>
    <row r="172" spans="1:78" x14ac:dyDescent="0.25">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c r="AU172" s="34"/>
      <c r="AV172" s="34"/>
      <c r="AW172" s="34"/>
      <c r="AX172" s="34"/>
      <c r="AY172" s="34"/>
      <c r="AZ172" s="34"/>
      <c r="BA172" s="34"/>
      <c r="BB172" s="34"/>
      <c r="BC172" s="34"/>
      <c r="BD172" s="34"/>
      <c r="BE172" s="34"/>
      <c r="BF172" s="34"/>
      <c r="BG172" s="34"/>
      <c r="BH172" s="34"/>
      <c r="BI172" s="34"/>
      <c r="BJ172" s="34"/>
      <c r="BK172" s="34"/>
      <c r="BL172" s="34"/>
      <c r="BM172" s="34"/>
      <c r="BN172" s="34"/>
      <c r="BO172" s="34"/>
      <c r="BP172" s="34"/>
      <c r="BQ172" s="34"/>
      <c r="BR172" s="34"/>
      <c r="BS172" s="34"/>
      <c r="BT172" s="34"/>
      <c r="BU172" s="34"/>
      <c r="BV172" s="34"/>
      <c r="BW172" s="34"/>
      <c r="BX172" s="34"/>
      <c r="BY172" s="34"/>
      <c r="BZ172" s="34"/>
    </row>
    <row r="173" spans="1:78" x14ac:dyDescent="0.25">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c r="AL173" s="34"/>
      <c r="AM173" s="34"/>
      <c r="AN173" s="34"/>
      <c r="AO173" s="34"/>
      <c r="AP173" s="34"/>
      <c r="AQ173" s="34"/>
      <c r="AR173" s="34"/>
      <c r="AS173" s="34"/>
      <c r="AT173" s="34"/>
      <c r="AU173" s="34"/>
      <c r="AV173" s="34"/>
      <c r="AW173" s="34"/>
      <c r="AX173" s="34"/>
      <c r="AY173" s="34"/>
      <c r="AZ173" s="34"/>
      <c r="BA173" s="34"/>
      <c r="BB173" s="34"/>
      <c r="BC173" s="34"/>
      <c r="BD173" s="34"/>
      <c r="BE173" s="34"/>
      <c r="BF173" s="34"/>
      <c r="BG173" s="34"/>
      <c r="BH173" s="34"/>
      <c r="BI173" s="34"/>
      <c r="BJ173" s="34"/>
      <c r="BK173" s="34"/>
      <c r="BL173" s="34"/>
      <c r="BM173" s="34"/>
      <c r="BN173" s="34"/>
      <c r="BO173" s="34"/>
      <c r="BP173" s="34"/>
      <c r="BQ173" s="34"/>
      <c r="BR173" s="34"/>
      <c r="BS173" s="34"/>
      <c r="BT173" s="34"/>
      <c r="BU173" s="34"/>
      <c r="BV173" s="34"/>
      <c r="BW173" s="34"/>
      <c r="BX173" s="34"/>
      <c r="BY173" s="34"/>
      <c r="BZ173" s="34"/>
    </row>
    <row r="174" spans="1:78" x14ac:dyDescent="0.25">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c r="AL174" s="34"/>
      <c r="AM174" s="34"/>
      <c r="AN174" s="34"/>
      <c r="AO174" s="34"/>
      <c r="AP174" s="34"/>
      <c r="AQ174" s="34"/>
      <c r="AR174" s="34"/>
      <c r="AS174" s="34"/>
      <c r="AT174" s="34"/>
      <c r="AU174" s="34"/>
      <c r="AV174" s="34"/>
      <c r="AW174" s="34"/>
      <c r="AX174" s="34"/>
      <c r="AY174" s="34"/>
      <c r="AZ174" s="34"/>
      <c r="BA174" s="34"/>
      <c r="BB174" s="34"/>
      <c r="BC174" s="34"/>
      <c r="BD174" s="34"/>
      <c r="BE174" s="34"/>
      <c r="BF174" s="34"/>
      <c r="BG174" s="34"/>
      <c r="BH174" s="34"/>
      <c r="BI174" s="34"/>
      <c r="BJ174" s="34"/>
      <c r="BK174" s="34"/>
      <c r="BL174" s="34"/>
      <c r="BM174" s="34"/>
      <c r="BN174" s="34"/>
      <c r="BO174" s="34"/>
      <c r="BP174" s="34"/>
      <c r="BQ174" s="34"/>
      <c r="BR174" s="34"/>
      <c r="BS174" s="34"/>
      <c r="BT174" s="34"/>
      <c r="BU174" s="34"/>
      <c r="BV174" s="34"/>
      <c r="BW174" s="34"/>
      <c r="BX174" s="34"/>
      <c r="BY174" s="34"/>
      <c r="BZ174" s="34"/>
    </row>
    <row r="175" spans="1:78" x14ac:dyDescent="0.2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c r="AL175" s="34"/>
      <c r="AM175" s="34"/>
      <c r="AN175" s="34"/>
      <c r="AO175" s="34"/>
      <c r="AP175" s="34"/>
      <c r="AQ175" s="34"/>
      <c r="AR175" s="34"/>
      <c r="AS175" s="34"/>
      <c r="AT175" s="34"/>
      <c r="AU175" s="34"/>
      <c r="AV175" s="34"/>
      <c r="AW175" s="34"/>
      <c r="AX175" s="34"/>
      <c r="AY175" s="34"/>
      <c r="AZ175" s="34"/>
      <c r="BA175" s="34"/>
      <c r="BB175" s="34"/>
      <c r="BC175" s="34"/>
      <c r="BD175" s="34"/>
      <c r="BE175" s="34"/>
      <c r="BF175" s="34"/>
      <c r="BG175" s="34"/>
      <c r="BH175" s="34"/>
      <c r="BI175" s="34"/>
      <c r="BJ175" s="34"/>
      <c r="BK175" s="34"/>
      <c r="BL175" s="34"/>
      <c r="BM175" s="34"/>
      <c r="BN175" s="34"/>
      <c r="BO175" s="34"/>
      <c r="BP175" s="34"/>
      <c r="BQ175" s="34"/>
      <c r="BR175" s="34"/>
      <c r="BS175" s="34"/>
      <c r="BT175" s="34"/>
      <c r="BU175" s="34"/>
      <c r="BV175" s="34"/>
      <c r="BW175" s="34"/>
      <c r="BX175" s="34"/>
      <c r="BY175" s="34"/>
      <c r="BZ175" s="34"/>
    </row>
    <row r="176" spans="1:78" x14ac:dyDescent="0.25">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c r="AL176" s="34"/>
      <c r="AM176" s="34"/>
      <c r="AN176" s="34"/>
      <c r="AO176" s="34"/>
      <c r="AP176" s="34"/>
      <c r="AQ176" s="34"/>
      <c r="AR176" s="34"/>
      <c r="AS176" s="34"/>
      <c r="AT176" s="34"/>
      <c r="AU176" s="34"/>
      <c r="AV176" s="34"/>
      <c r="AW176" s="34"/>
      <c r="AX176" s="34"/>
      <c r="AY176" s="34"/>
      <c r="AZ176" s="34"/>
      <c r="BA176" s="34"/>
      <c r="BB176" s="34"/>
      <c r="BC176" s="34"/>
      <c r="BD176" s="34"/>
      <c r="BE176" s="34"/>
      <c r="BF176" s="34"/>
      <c r="BG176" s="34"/>
      <c r="BH176" s="34"/>
      <c r="BI176" s="34"/>
      <c r="BJ176" s="34"/>
      <c r="BK176" s="34"/>
      <c r="BL176" s="34"/>
      <c r="BM176" s="34"/>
      <c r="BN176" s="34"/>
      <c r="BO176" s="34"/>
      <c r="BP176" s="34"/>
      <c r="BQ176" s="34"/>
      <c r="BR176" s="34"/>
      <c r="BS176" s="34"/>
      <c r="BT176" s="34"/>
      <c r="BU176" s="34"/>
      <c r="BV176" s="34"/>
      <c r="BW176" s="34"/>
      <c r="BX176" s="34"/>
      <c r="BY176" s="34"/>
      <c r="BZ176" s="34"/>
    </row>
    <row r="177" spans="1:78" x14ac:dyDescent="0.25">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c r="AU177" s="34"/>
      <c r="AV177" s="34"/>
      <c r="AW177" s="34"/>
      <c r="AX177" s="34"/>
      <c r="AY177" s="34"/>
      <c r="AZ177" s="34"/>
      <c r="BA177" s="34"/>
      <c r="BB177" s="34"/>
      <c r="BC177" s="34"/>
      <c r="BD177" s="34"/>
      <c r="BE177" s="34"/>
      <c r="BF177" s="34"/>
      <c r="BG177" s="34"/>
      <c r="BH177" s="34"/>
      <c r="BI177" s="34"/>
      <c r="BJ177" s="34"/>
      <c r="BK177" s="34"/>
      <c r="BL177" s="34"/>
      <c r="BM177" s="34"/>
      <c r="BN177" s="34"/>
      <c r="BO177" s="34"/>
      <c r="BP177" s="34"/>
      <c r="BQ177" s="34"/>
      <c r="BR177" s="34"/>
      <c r="BS177" s="34"/>
      <c r="BT177" s="34"/>
      <c r="BU177" s="34"/>
      <c r="BV177" s="34"/>
      <c r="BW177" s="34"/>
      <c r="BX177" s="34"/>
      <c r="BY177" s="34"/>
      <c r="BZ177" s="34"/>
    </row>
    <row r="178" spans="1:78" x14ac:dyDescent="0.25">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c r="AL178" s="34"/>
      <c r="AM178" s="34"/>
      <c r="AN178" s="34"/>
      <c r="AO178" s="34"/>
      <c r="AP178" s="34"/>
      <c r="AQ178" s="34"/>
      <c r="AR178" s="34"/>
      <c r="AS178" s="34"/>
      <c r="AT178" s="34"/>
      <c r="AU178" s="34"/>
      <c r="AV178" s="34"/>
      <c r="AW178" s="34"/>
      <c r="AX178" s="34"/>
      <c r="AY178" s="34"/>
      <c r="AZ178" s="34"/>
      <c r="BA178" s="34"/>
      <c r="BB178" s="34"/>
      <c r="BC178" s="34"/>
      <c r="BD178" s="34"/>
      <c r="BE178" s="34"/>
      <c r="BF178" s="34"/>
      <c r="BG178" s="34"/>
      <c r="BH178" s="34"/>
      <c r="BI178" s="34"/>
      <c r="BJ178" s="34"/>
      <c r="BK178" s="34"/>
      <c r="BL178" s="34"/>
      <c r="BM178" s="34"/>
      <c r="BN178" s="34"/>
      <c r="BO178" s="34"/>
      <c r="BP178" s="34"/>
      <c r="BQ178" s="34"/>
      <c r="BR178" s="34"/>
      <c r="BS178" s="34"/>
      <c r="BT178" s="34"/>
      <c r="BU178" s="34"/>
      <c r="BV178" s="34"/>
      <c r="BW178" s="34"/>
      <c r="BX178" s="34"/>
      <c r="BY178" s="34"/>
      <c r="BZ178" s="34"/>
    </row>
    <row r="179" spans="1:78" x14ac:dyDescent="0.25">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c r="AS179" s="34"/>
      <c r="AT179" s="34"/>
      <c r="AU179" s="34"/>
      <c r="AV179" s="34"/>
      <c r="AW179" s="34"/>
      <c r="AX179" s="34"/>
      <c r="AY179" s="34"/>
      <c r="AZ179" s="34"/>
      <c r="BA179" s="34"/>
      <c r="BB179" s="34"/>
      <c r="BC179" s="34"/>
      <c r="BD179" s="34"/>
      <c r="BE179" s="34"/>
      <c r="BF179" s="34"/>
      <c r="BG179" s="34"/>
      <c r="BH179" s="34"/>
      <c r="BI179" s="34"/>
      <c r="BJ179" s="34"/>
      <c r="BK179" s="34"/>
      <c r="BL179" s="34"/>
      <c r="BM179" s="34"/>
      <c r="BN179" s="34"/>
      <c r="BO179" s="34"/>
      <c r="BP179" s="34"/>
      <c r="BQ179" s="34"/>
      <c r="BR179" s="34"/>
      <c r="BS179" s="34"/>
      <c r="BT179" s="34"/>
      <c r="BU179" s="34"/>
      <c r="BV179" s="34"/>
      <c r="BW179" s="34"/>
      <c r="BX179" s="34"/>
      <c r="BY179" s="34"/>
      <c r="BZ179" s="34"/>
    </row>
    <row r="180" spans="1:78" x14ac:dyDescent="0.25">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c r="AL180" s="34"/>
      <c r="AM180" s="34"/>
      <c r="AN180" s="34"/>
      <c r="AO180" s="34"/>
      <c r="AP180" s="34"/>
      <c r="AQ180" s="34"/>
      <c r="AR180" s="34"/>
      <c r="AS180" s="34"/>
      <c r="AT180" s="34"/>
      <c r="AU180" s="34"/>
      <c r="AV180" s="34"/>
      <c r="AW180" s="34"/>
      <c r="AX180" s="34"/>
      <c r="AY180" s="34"/>
      <c r="AZ180" s="34"/>
      <c r="BA180" s="34"/>
      <c r="BB180" s="34"/>
      <c r="BC180" s="34"/>
      <c r="BD180" s="34"/>
      <c r="BE180" s="34"/>
      <c r="BF180" s="34"/>
      <c r="BG180" s="34"/>
      <c r="BH180" s="34"/>
      <c r="BI180" s="34"/>
      <c r="BJ180" s="34"/>
      <c r="BK180" s="34"/>
      <c r="BL180" s="34"/>
      <c r="BM180" s="34"/>
      <c r="BN180" s="34"/>
      <c r="BO180" s="34"/>
      <c r="BP180" s="34"/>
      <c r="BQ180" s="34"/>
      <c r="BR180" s="34"/>
      <c r="BS180" s="34"/>
      <c r="BT180" s="34"/>
      <c r="BU180" s="34"/>
      <c r="BV180" s="34"/>
      <c r="BW180" s="34"/>
      <c r="BX180" s="34"/>
      <c r="BY180" s="34"/>
      <c r="BZ180" s="34"/>
    </row>
    <row r="181" spans="1:78" x14ac:dyDescent="0.25">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c r="AU181" s="34"/>
      <c r="AV181" s="34"/>
      <c r="AW181" s="34"/>
      <c r="AX181" s="34"/>
      <c r="AY181" s="34"/>
      <c r="AZ181" s="34"/>
      <c r="BA181" s="34"/>
      <c r="BB181" s="34"/>
      <c r="BC181" s="34"/>
      <c r="BD181" s="34"/>
      <c r="BE181" s="34"/>
      <c r="BF181" s="34"/>
      <c r="BG181" s="34"/>
      <c r="BH181" s="34"/>
      <c r="BI181" s="34"/>
      <c r="BJ181" s="34"/>
      <c r="BK181" s="34"/>
      <c r="BL181" s="34"/>
      <c r="BM181" s="34"/>
      <c r="BN181" s="34"/>
      <c r="BO181" s="34"/>
      <c r="BP181" s="34"/>
      <c r="BQ181" s="34"/>
      <c r="BR181" s="34"/>
      <c r="BS181" s="34"/>
      <c r="BT181" s="34"/>
      <c r="BU181" s="34"/>
      <c r="BV181" s="34"/>
      <c r="BW181" s="34"/>
      <c r="BX181" s="34"/>
      <c r="BY181" s="34"/>
      <c r="BZ181" s="34"/>
    </row>
    <row r="182" spans="1:78" x14ac:dyDescent="0.25">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c r="AL182" s="34"/>
      <c r="AM182" s="34"/>
      <c r="AN182" s="34"/>
      <c r="AO182" s="34"/>
      <c r="AP182" s="34"/>
      <c r="AQ182" s="34"/>
      <c r="AR182" s="34"/>
      <c r="AS182" s="34"/>
      <c r="AT182" s="34"/>
      <c r="AU182" s="34"/>
      <c r="AV182" s="34"/>
      <c r="AW182" s="34"/>
      <c r="AX182" s="34"/>
      <c r="AY182" s="34"/>
      <c r="AZ182" s="34"/>
      <c r="BA182" s="34"/>
      <c r="BB182" s="34"/>
      <c r="BC182" s="34"/>
      <c r="BD182" s="34"/>
      <c r="BE182" s="34"/>
      <c r="BF182" s="34"/>
      <c r="BG182" s="34"/>
      <c r="BH182" s="34"/>
      <c r="BI182" s="34"/>
      <c r="BJ182" s="34"/>
      <c r="BK182" s="34"/>
      <c r="BL182" s="34"/>
      <c r="BM182" s="34"/>
      <c r="BN182" s="34"/>
      <c r="BO182" s="34"/>
      <c r="BP182" s="34"/>
      <c r="BQ182" s="34"/>
      <c r="BR182" s="34"/>
      <c r="BS182" s="34"/>
      <c r="BT182" s="34"/>
      <c r="BU182" s="34"/>
      <c r="BV182" s="34"/>
      <c r="BW182" s="34"/>
      <c r="BX182" s="34"/>
      <c r="BY182" s="34"/>
      <c r="BZ182" s="34"/>
    </row>
    <row r="183" spans="1:78" x14ac:dyDescent="0.25">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c r="AU183" s="34"/>
      <c r="AV183" s="34"/>
      <c r="AW183" s="34"/>
      <c r="AX183" s="34"/>
      <c r="AY183" s="34"/>
      <c r="AZ183" s="34"/>
      <c r="BA183" s="34"/>
      <c r="BB183" s="34"/>
      <c r="BC183" s="34"/>
      <c r="BD183" s="34"/>
      <c r="BE183" s="34"/>
      <c r="BF183" s="34"/>
      <c r="BG183" s="34"/>
      <c r="BH183" s="34"/>
      <c r="BI183" s="34"/>
      <c r="BJ183" s="34"/>
      <c r="BK183" s="34"/>
      <c r="BL183" s="34"/>
      <c r="BM183" s="34"/>
      <c r="BN183" s="34"/>
      <c r="BO183" s="34"/>
      <c r="BP183" s="34"/>
      <c r="BQ183" s="34"/>
      <c r="BR183" s="34"/>
      <c r="BS183" s="34"/>
      <c r="BT183" s="34"/>
      <c r="BU183" s="34"/>
      <c r="BV183" s="34"/>
      <c r="BW183" s="34"/>
      <c r="BX183" s="34"/>
      <c r="BY183" s="34"/>
      <c r="BZ183" s="34"/>
    </row>
    <row r="184" spans="1:78" x14ac:dyDescent="0.25">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c r="AL184" s="34"/>
      <c r="AM184" s="34"/>
      <c r="AN184" s="34"/>
      <c r="AO184" s="34"/>
      <c r="AP184" s="34"/>
      <c r="AQ184" s="34"/>
      <c r="AR184" s="34"/>
      <c r="AS184" s="34"/>
      <c r="AT184" s="34"/>
      <c r="AU184" s="34"/>
      <c r="AV184" s="34"/>
      <c r="AW184" s="34"/>
      <c r="AX184" s="34"/>
      <c r="AY184" s="34"/>
      <c r="AZ184" s="34"/>
      <c r="BA184" s="34"/>
      <c r="BB184" s="34"/>
      <c r="BC184" s="34"/>
      <c r="BD184" s="34"/>
      <c r="BE184" s="34"/>
      <c r="BF184" s="34"/>
      <c r="BG184" s="34"/>
      <c r="BH184" s="34"/>
      <c r="BI184" s="34"/>
      <c r="BJ184" s="34"/>
      <c r="BK184" s="34"/>
      <c r="BL184" s="34"/>
      <c r="BM184" s="34"/>
      <c r="BN184" s="34"/>
      <c r="BO184" s="34"/>
      <c r="BP184" s="34"/>
      <c r="BQ184" s="34"/>
      <c r="BR184" s="34"/>
      <c r="BS184" s="34"/>
      <c r="BT184" s="34"/>
      <c r="BU184" s="34"/>
      <c r="BV184" s="34"/>
      <c r="BW184" s="34"/>
      <c r="BX184" s="34"/>
      <c r="BY184" s="34"/>
      <c r="BZ184" s="34"/>
    </row>
    <row r="185" spans="1:78" x14ac:dyDescent="0.2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c r="AQ185" s="34"/>
      <c r="AR185" s="34"/>
      <c r="AS185" s="34"/>
      <c r="AT185" s="34"/>
      <c r="AU185" s="34"/>
      <c r="AV185" s="34"/>
      <c r="AW185" s="34"/>
      <c r="AX185" s="34"/>
      <c r="AY185" s="34"/>
      <c r="AZ185" s="34"/>
      <c r="BA185" s="34"/>
      <c r="BB185" s="34"/>
      <c r="BC185" s="34"/>
      <c r="BD185" s="34"/>
      <c r="BE185" s="34"/>
      <c r="BF185" s="34"/>
      <c r="BG185" s="34"/>
      <c r="BH185" s="34"/>
      <c r="BI185" s="34"/>
      <c r="BJ185" s="34"/>
      <c r="BK185" s="34"/>
      <c r="BL185" s="34"/>
      <c r="BM185" s="34"/>
      <c r="BN185" s="34"/>
      <c r="BO185" s="34"/>
      <c r="BP185" s="34"/>
      <c r="BQ185" s="34"/>
      <c r="BR185" s="34"/>
      <c r="BS185" s="34"/>
      <c r="BT185" s="34"/>
      <c r="BU185" s="34"/>
      <c r="BV185" s="34"/>
      <c r="BW185" s="34"/>
      <c r="BX185" s="34"/>
      <c r="BY185" s="34"/>
      <c r="BZ185" s="34"/>
    </row>
    <row r="186" spans="1:78" x14ac:dyDescent="0.25">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c r="AL186" s="34"/>
      <c r="AM186" s="34"/>
      <c r="AN186" s="34"/>
      <c r="AO186" s="34"/>
      <c r="AP186" s="34"/>
      <c r="AQ186" s="34"/>
      <c r="AR186" s="34"/>
      <c r="AS186" s="34"/>
      <c r="AT186" s="34"/>
      <c r="AU186" s="34"/>
      <c r="AV186" s="34"/>
      <c r="AW186" s="34"/>
      <c r="AX186" s="34"/>
      <c r="AY186" s="34"/>
      <c r="AZ186" s="34"/>
      <c r="BA186" s="34"/>
      <c r="BB186" s="34"/>
      <c r="BC186" s="34"/>
      <c r="BD186" s="34"/>
      <c r="BE186" s="34"/>
      <c r="BF186" s="34"/>
      <c r="BG186" s="34"/>
      <c r="BH186" s="34"/>
      <c r="BI186" s="34"/>
      <c r="BJ186" s="34"/>
      <c r="BK186" s="34"/>
      <c r="BL186" s="34"/>
      <c r="BM186" s="34"/>
      <c r="BN186" s="34"/>
      <c r="BO186" s="34"/>
      <c r="BP186" s="34"/>
      <c r="BQ186" s="34"/>
      <c r="BR186" s="34"/>
      <c r="BS186" s="34"/>
      <c r="BT186" s="34"/>
      <c r="BU186" s="34"/>
      <c r="BV186" s="34"/>
      <c r="BW186" s="34"/>
      <c r="BX186" s="34"/>
      <c r="BY186" s="34"/>
      <c r="BZ186" s="34"/>
    </row>
    <row r="187" spans="1:78" x14ac:dyDescent="0.25">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c r="AS187" s="34"/>
      <c r="AT187" s="34"/>
      <c r="AU187" s="34"/>
      <c r="AV187" s="34"/>
      <c r="AW187" s="34"/>
      <c r="AX187" s="34"/>
      <c r="AY187" s="34"/>
      <c r="AZ187" s="34"/>
      <c r="BA187" s="34"/>
      <c r="BB187" s="34"/>
      <c r="BC187" s="34"/>
      <c r="BD187" s="34"/>
      <c r="BE187" s="34"/>
      <c r="BF187" s="34"/>
      <c r="BG187" s="34"/>
      <c r="BH187" s="34"/>
      <c r="BI187" s="34"/>
      <c r="BJ187" s="34"/>
      <c r="BK187" s="34"/>
      <c r="BL187" s="34"/>
      <c r="BM187" s="34"/>
      <c r="BN187" s="34"/>
      <c r="BO187" s="34"/>
      <c r="BP187" s="34"/>
      <c r="BQ187" s="34"/>
      <c r="BR187" s="34"/>
      <c r="BS187" s="34"/>
      <c r="BT187" s="34"/>
      <c r="BU187" s="34"/>
      <c r="BV187" s="34"/>
      <c r="BW187" s="34"/>
      <c r="BX187" s="34"/>
      <c r="BY187" s="34"/>
      <c r="BZ187" s="34"/>
    </row>
    <row r="188" spans="1:78" x14ac:dyDescent="0.25">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c r="AL188" s="34"/>
      <c r="AM188" s="34"/>
      <c r="AN188" s="34"/>
      <c r="AO188" s="34"/>
      <c r="AP188" s="34"/>
      <c r="AQ188" s="34"/>
      <c r="AR188" s="34"/>
      <c r="AS188" s="34"/>
      <c r="AT188" s="34"/>
      <c r="AU188" s="34"/>
      <c r="AV188" s="34"/>
      <c r="AW188" s="34"/>
      <c r="AX188" s="34"/>
      <c r="AY188" s="34"/>
      <c r="AZ188" s="34"/>
      <c r="BA188" s="34"/>
      <c r="BB188" s="34"/>
      <c r="BC188" s="34"/>
      <c r="BD188" s="34"/>
      <c r="BE188" s="34"/>
      <c r="BF188" s="34"/>
      <c r="BG188" s="34"/>
      <c r="BH188" s="34"/>
      <c r="BI188" s="34"/>
      <c r="BJ188" s="34"/>
      <c r="BK188" s="34"/>
      <c r="BL188" s="34"/>
      <c r="BM188" s="34"/>
      <c r="BN188" s="34"/>
      <c r="BO188" s="34"/>
      <c r="BP188" s="34"/>
      <c r="BQ188" s="34"/>
      <c r="BR188" s="34"/>
      <c r="BS188" s="34"/>
      <c r="BT188" s="34"/>
      <c r="BU188" s="34"/>
      <c r="BV188" s="34"/>
      <c r="BW188" s="34"/>
      <c r="BX188" s="34"/>
      <c r="BY188" s="34"/>
      <c r="BZ188" s="34"/>
    </row>
    <row r="189" spans="1:78" x14ac:dyDescent="0.25">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c r="AL189" s="34"/>
      <c r="AM189" s="34"/>
      <c r="AN189" s="34"/>
      <c r="AO189" s="34"/>
      <c r="AP189" s="34"/>
      <c r="AQ189" s="34"/>
      <c r="AR189" s="34"/>
      <c r="AS189" s="34"/>
      <c r="AT189" s="34"/>
      <c r="AU189" s="34"/>
      <c r="AV189" s="34"/>
      <c r="AW189" s="34"/>
      <c r="AX189" s="34"/>
      <c r="AY189" s="34"/>
      <c r="AZ189" s="34"/>
      <c r="BA189" s="34"/>
      <c r="BB189" s="34"/>
      <c r="BC189" s="34"/>
      <c r="BD189" s="34"/>
      <c r="BE189" s="34"/>
      <c r="BF189" s="34"/>
      <c r="BG189" s="34"/>
      <c r="BH189" s="34"/>
      <c r="BI189" s="34"/>
      <c r="BJ189" s="34"/>
      <c r="BK189" s="34"/>
      <c r="BL189" s="34"/>
      <c r="BM189" s="34"/>
      <c r="BN189" s="34"/>
      <c r="BO189" s="34"/>
      <c r="BP189" s="34"/>
      <c r="BQ189" s="34"/>
      <c r="BR189" s="34"/>
      <c r="BS189" s="34"/>
      <c r="BT189" s="34"/>
      <c r="BU189" s="34"/>
      <c r="BV189" s="34"/>
      <c r="BW189" s="34"/>
      <c r="BX189" s="34"/>
      <c r="BY189" s="34"/>
      <c r="BZ189" s="34"/>
    </row>
    <row r="190" spans="1:78" x14ac:dyDescent="0.25">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c r="AS190" s="34"/>
      <c r="AT190" s="34"/>
      <c r="AU190" s="34"/>
      <c r="AV190" s="34"/>
      <c r="AW190" s="34"/>
      <c r="AX190" s="34"/>
      <c r="AY190" s="34"/>
      <c r="AZ190" s="34"/>
      <c r="BA190" s="34"/>
      <c r="BB190" s="34"/>
      <c r="BC190" s="34"/>
      <c r="BD190" s="34"/>
      <c r="BE190" s="34"/>
      <c r="BF190" s="34"/>
      <c r="BG190" s="34"/>
      <c r="BH190" s="34"/>
      <c r="BI190" s="34"/>
      <c r="BJ190" s="34"/>
      <c r="BK190" s="34"/>
      <c r="BL190" s="34"/>
      <c r="BM190" s="34"/>
      <c r="BN190" s="34"/>
      <c r="BO190" s="34"/>
      <c r="BP190" s="34"/>
      <c r="BQ190" s="34"/>
      <c r="BR190" s="34"/>
      <c r="BS190" s="34"/>
      <c r="BT190" s="34"/>
      <c r="BU190" s="34"/>
      <c r="BV190" s="34"/>
      <c r="BW190" s="34"/>
      <c r="BX190" s="34"/>
      <c r="BY190" s="34"/>
      <c r="BZ190" s="34"/>
    </row>
    <row r="191" spans="1:78" x14ac:dyDescent="0.25">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c r="AU191" s="34"/>
      <c r="AV191" s="34"/>
      <c r="AW191" s="34"/>
      <c r="AX191" s="34"/>
      <c r="AY191" s="34"/>
      <c r="AZ191" s="34"/>
      <c r="BA191" s="34"/>
      <c r="BB191" s="34"/>
      <c r="BC191" s="34"/>
      <c r="BD191" s="34"/>
      <c r="BE191" s="34"/>
      <c r="BF191" s="34"/>
      <c r="BG191" s="34"/>
      <c r="BH191" s="34"/>
      <c r="BI191" s="34"/>
      <c r="BJ191" s="34"/>
      <c r="BK191" s="34"/>
      <c r="BL191" s="34"/>
      <c r="BM191" s="34"/>
      <c r="BN191" s="34"/>
      <c r="BO191" s="34"/>
      <c r="BP191" s="34"/>
      <c r="BQ191" s="34"/>
      <c r="BR191" s="34"/>
      <c r="BS191" s="34"/>
      <c r="BT191" s="34"/>
      <c r="BU191" s="34"/>
      <c r="BV191" s="34"/>
      <c r="BW191" s="34"/>
      <c r="BX191" s="34"/>
      <c r="BY191" s="34"/>
      <c r="BZ191" s="34"/>
    </row>
    <row r="192" spans="1:78" x14ac:dyDescent="0.25">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c r="AL192" s="34"/>
      <c r="AM192" s="34"/>
      <c r="AN192" s="34"/>
      <c r="AO192" s="34"/>
      <c r="AP192" s="34"/>
      <c r="AQ192" s="34"/>
      <c r="AR192" s="34"/>
      <c r="AS192" s="34"/>
      <c r="AT192" s="34"/>
      <c r="AU192" s="34"/>
      <c r="AV192" s="34"/>
      <c r="AW192" s="34"/>
      <c r="AX192" s="34"/>
      <c r="AY192" s="34"/>
      <c r="AZ192" s="34"/>
      <c r="BA192" s="34"/>
      <c r="BB192" s="34"/>
      <c r="BC192" s="34"/>
      <c r="BD192" s="34"/>
      <c r="BE192" s="34"/>
      <c r="BF192" s="34"/>
      <c r="BG192" s="34"/>
      <c r="BH192" s="34"/>
      <c r="BI192" s="34"/>
      <c r="BJ192" s="34"/>
      <c r="BK192" s="34"/>
      <c r="BL192" s="34"/>
      <c r="BM192" s="34"/>
      <c r="BN192" s="34"/>
      <c r="BO192" s="34"/>
      <c r="BP192" s="34"/>
      <c r="BQ192" s="34"/>
      <c r="BR192" s="34"/>
      <c r="BS192" s="34"/>
      <c r="BT192" s="34"/>
      <c r="BU192" s="34"/>
      <c r="BV192" s="34"/>
      <c r="BW192" s="34"/>
      <c r="BX192" s="34"/>
      <c r="BY192" s="34"/>
      <c r="BZ192" s="34"/>
    </row>
    <row r="193" spans="1:78" x14ac:dyDescent="0.25">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c r="AL193" s="34"/>
      <c r="AM193" s="34"/>
      <c r="AN193" s="34"/>
      <c r="AO193" s="34"/>
      <c r="AP193" s="34"/>
      <c r="AQ193" s="34"/>
      <c r="AR193" s="34"/>
      <c r="AS193" s="34"/>
      <c r="AT193" s="34"/>
      <c r="AU193" s="34"/>
      <c r="AV193" s="34"/>
      <c r="AW193" s="34"/>
      <c r="AX193" s="34"/>
      <c r="AY193" s="34"/>
      <c r="AZ193" s="34"/>
      <c r="BA193" s="34"/>
      <c r="BB193" s="34"/>
      <c r="BC193" s="34"/>
      <c r="BD193" s="34"/>
      <c r="BE193" s="34"/>
      <c r="BF193" s="34"/>
      <c r="BG193" s="34"/>
      <c r="BH193" s="34"/>
      <c r="BI193" s="34"/>
      <c r="BJ193" s="34"/>
      <c r="BK193" s="34"/>
      <c r="BL193" s="34"/>
      <c r="BM193" s="34"/>
      <c r="BN193" s="34"/>
      <c r="BO193" s="34"/>
      <c r="BP193" s="34"/>
      <c r="BQ193" s="34"/>
      <c r="BR193" s="34"/>
      <c r="BS193" s="34"/>
      <c r="BT193" s="34"/>
      <c r="BU193" s="34"/>
      <c r="BV193" s="34"/>
      <c r="BW193" s="34"/>
      <c r="BX193" s="34"/>
      <c r="BY193" s="34"/>
      <c r="BZ193" s="34"/>
    </row>
    <row r="194" spans="1:78" x14ac:dyDescent="0.25">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c r="AL194" s="34"/>
      <c r="AM194" s="34"/>
      <c r="AN194" s="34"/>
      <c r="AO194" s="34"/>
      <c r="AP194" s="34"/>
      <c r="AQ194" s="34"/>
      <c r="AR194" s="34"/>
      <c r="AS194" s="34"/>
      <c r="AT194" s="34"/>
      <c r="AU194" s="34"/>
      <c r="AV194" s="34"/>
      <c r="AW194" s="34"/>
      <c r="AX194" s="34"/>
      <c r="AY194" s="34"/>
      <c r="AZ194" s="34"/>
      <c r="BA194" s="34"/>
      <c r="BB194" s="34"/>
      <c r="BC194" s="34"/>
      <c r="BD194" s="34"/>
      <c r="BE194" s="34"/>
      <c r="BF194" s="34"/>
      <c r="BG194" s="34"/>
      <c r="BH194" s="34"/>
      <c r="BI194" s="34"/>
      <c r="BJ194" s="34"/>
      <c r="BK194" s="34"/>
      <c r="BL194" s="34"/>
      <c r="BM194" s="34"/>
      <c r="BN194" s="34"/>
      <c r="BO194" s="34"/>
      <c r="BP194" s="34"/>
      <c r="BQ194" s="34"/>
      <c r="BR194" s="34"/>
      <c r="BS194" s="34"/>
      <c r="BT194" s="34"/>
      <c r="BU194" s="34"/>
      <c r="BV194" s="34"/>
      <c r="BW194" s="34"/>
      <c r="BX194" s="34"/>
      <c r="BY194" s="34"/>
      <c r="BZ194" s="34"/>
    </row>
    <row r="195" spans="1:78" x14ac:dyDescent="0.2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c r="AL195" s="34"/>
      <c r="AM195" s="34"/>
      <c r="AN195" s="34"/>
      <c r="AO195" s="34"/>
      <c r="AP195" s="34"/>
      <c r="AQ195" s="34"/>
      <c r="AR195" s="34"/>
      <c r="AS195" s="34"/>
      <c r="AT195" s="34"/>
      <c r="AU195" s="34"/>
      <c r="AV195" s="34"/>
      <c r="AW195" s="34"/>
      <c r="AX195" s="34"/>
      <c r="AY195" s="34"/>
      <c r="AZ195" s="34"/>
      <c r="BA195" s="34"/>
      <c r="BB195" s="34"/>
      <c r="BC195" s="34"/>
      <c r="BD195" s="34"/>
      <c r="BE195" s="34"/>
      <c r="BF195" s="34"/>
      <c r="BG195" s="34"/>
      <c r="BH195" s="34"/>
      <c r="BI195" s="34"/>
      <c r="BJ195" s="34"/>
      <c r="BK195" s="34"/>
      <c r="BL195" s="34"/>
      <c r="BM195" s="34"/>
      <c r="BN195" s="34"/>
      <c r="BO195" s="34"/>
      <c r="BP195" s="34"/>
      <c r="BQ195" s="34"/>
      <c r="BR195" s="34"/>
      <c r="BS195" s="34"/>
      <c r="BT195" s="34"/>
      <c r="BU195" s="34"/>
      <c r="BV195" s="34"/>
      <c r="BW195" s="34"/>
      <c r="BX195" s="34"/>
      <c r="BY195" s="34"/>
      <c r="BZ195" s="34"/>
    </row>
    <row r="196" spans="1:78" x14ac:dyDescent="0.25">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c r="AL196" s="34"/>
      <c r="AM196" s="34"/>
      <c r="AN196" s="34"/>
      <c r="AO196" s="34"/>
      <c r="AP196" s="34"/>
      <c r="AQ196" s="34"/>
      <c r="AR196" s="34"/>
      <c r="AS196" s="34"/>
      <c r="AT196" s="34"/>
      <c r="AU196" s="34"/>
      <c r="AV196" s="34"/>
      <c r="AW196" s="34"/>
      <c r="AX196" s="34"/>
      <c r="AY196" s="34"/>
      <c r="AZ196" s="34"/>
      <c r="BA196" s="34"/>
      <c r="BB196" s="34"/>
      <c r="BC196" s="34"/>
      <c r="BD196" s="34"/>
      <c r="BE196" s="34"/>
      <c r="BF196" s="34"/>
      <c r="BG196" s="34"/>
      <c r="BH196" s="34"/>
      <c r="BI196" s="34"/>
      <c r="BJ196" s="34"/>
      <c r="BK196" s="34"/>
      <c r="BL196" s="34"/>
      <c r="BM196" s="34"/>
      <c r="BN196" s="34"/>
      <c r="BO196" s="34"/>
      <c r="BP196" s="34"/>
      <c r="BQ196" s="34"/>
      <c r="BR196" s="34"/>
      <c r="BS196" s="34"/>
      <c r="BT196" s="34"/>
      <c r="BU196" s="34"/>
      <c r="BV196" s="34"/>
      <c r="BW196" s="34"/>
      <c r="BX196" s="34"/>
      <c r="BY196" s="34"/>
      <c r="BZ196" s="34"/>
    </row>
    <row r="197" spans="1:78" x14ac:dyDescent="0.25">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c r="AL197" s="34"/>
      <c r="AM197" s="34"/>
      <c r="AN197" s="34"/>
      <c r="AO197" s="34"/>
      <c r="AP197" s="34"/>
      <c r="AQ197" s="34"/>
      <c r="AR197" s="34"/>
      <c r="AS197" s="34"/>
      <c r="AT197" s="34"/>
      <c r="AU197" s="34"/>
      <c r="AV197" s="34"/>
      <c r="AW197" s="34"/>
      <c r="AX197" s="34"/>
      <c r="AY197" s="34"/>
      <c r="AZ197" s="34"/>
      <c r="BA197" s="34"/>
      <c r="BB197" s="34"/>
      <c r="BC197" s="34"/>
      <c r="BD197" s="34"/>
      <c r="BE197" s="34"/>
      <c r="BF197" s="34"/>
      <c r="BG197" s="34"/>
      <c r="BH197" s="34"/>
      <c r="BI197" s="34"/>
      <c r="BJ197" s="34"/>
      <c r="BK197" s="34"/>
      <c r="BL197" s="34"/>
      <c r="BM197" s="34"/>
      <c r="BN197" s="34"/>
      <c r="BO197" s="34"/>
      <c r="BP197" s="34"/>
      <c r="BQ197" s="34"/>
      <c r="BR197" s="34"/>
      <c r="BS197" s="34"/>
      <c r="BT197" s="34"/>
      <c r="BU197" s="34"/>
      <c r="BV197" s="34"/>
      <c r="BW197" s="34"/>
      <c r="BX197" s="34"/>
      <c r="BY197" s="34"/>
      <c r="BZ197" s="34"/>
    </row>
    <row r="198" spans="1:78" x14ac:dyDescent="0.25">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c r="AL198" s="34"/>
      <c r="AM198" s="34"/>
      <c r="AN198" s="34"/>
      <c r="AO198" s="34"/>
      <c r="AP198" s="34"/>
      <c r="AQ198" s="34"/>
      <c r="AR198" s="34"/>
      <c r="AS198" s="34"/>
      <c r="AT198" s="34"/>
      <c r="AU198" s="34"/>
      <c r="AV198" s="34"/>
      <c r="AW198" s="34"/>
      <c r="AX198" s="34"/>
      <c r="AY198" s="34"/>
      <c r="AZ198" s="34"/>
      <c r="BA198" s="34"/>
      <c r="BB198" s="34"/>
      <c r="BC198" s="34"/>
      <c r="BD198" s="34"/>
      <c r="BE198" s="34"/>
      <c r="BF198" s="34"/>
      <c r="BG198" s="34"/>
      <c r="BH198" s="34"/>
      <c r="BI198" s="34"/>
      <c r="BJ198" s="34"/>
      <c r="BK198" s="34"/>
      <c r="BL198" s="34"/>
      <c r="BM198" s="34"/>
      <c r="BN198" s="34"/>
      <c r="BO198" s="34"/>
      <c r="BP198" s="34"/>
      <c r="BQ198" s="34"/>
      <c r="BR198" s="34"/>
      <c r="BS198" s="34"/>
      <c r="BT198" s="34"/>
      <c r="BU198" s="34"/>
      <c r="BV198" s="34"/>
      <c r="BW198" s="34"/>
      <c r="BX198" s="34"/>
      <c r="BY198" s="34"/>
      <c r="BZ198" s="34"/>
    </row>
    <row r="199" spans="1:78" x14ac:dyDescent="0.25">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c r="AL199" s="34"/>
      <c r="AM199" s="34"/>
      <c r="AN199" s="34"/>
      <c r="AO199" s="34"/>
      <c r="AP199" s="34"/>
      <c r="AQ199" s="34"/>
      <c r="AR199" s="34"/>
      <c r="AS199" s="34"/>
      <c r="AT199" s="34"/>
      <c r="AU199" s="34"/>
      <c r="AV199" s="34"/>
      <c r="AW199" s="34"/>
      <c r="AX199" s="34"/>
      <c r="AY199" s="34"/>
      <c r="AZ199" s="34"/>
      <c r="BA199" s="34"/>
      <c r="BB199" s="34"/>
      <c r="BC199" s="34"/>
      <c r="BD199" s="34"/>
      <c r="BE199" s="34"/>
      <c r="BF199" s="34"/>
      <c r="BG199" s="34"/>
      <c r="BH199" s="34"/>
      <c r="BI199" s="34"/>
      <c r="BJ199" s="34"/>
      <c r="BK199" s="34"/>
      <c r="BL199" s="34"/>
      <c r="BM199" s="34"/>
      <c r="BN199" s="34"/>
      <c r="BO199" s="34"/>
      <c r="BP199" s="34"/>
      <c r="BQ199" s="34"/>
      <c r="BR199" s="34"/>
      <c r="BS199" s="34"/>
      <c r="BT199" s="34"/>
      <c r="BU199" s="34"/>
      <c r="BV199" s="34"/>
      <c r="BW199" s="34"/>
      <c r="BX199" s="34"/>
      <c r="BY199" s="34"/>
      <c r="BZ199" s="34"/>
    </row>
    <row r="200" spans="1:78" x14ac:dyDescent="0.25">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c r="AL200" s="34"/>
      <c r="AM200" s="34"/>
      <c r="AN200" s="34"/>
      <c r="AO200" s="34"/>
      <c r="AP200" s="34"/>
      <c r="AQ200" s="34"/>
      <c r="AR200" s="34"/>
      <c r="AS200" s="34"/>
      <c r="AT200" s="34"/>
      <c r="AU200" s="34"/>
      <c r="AV200" s="34"/>
      <c r="AW200" s="34"/>
      <c r="AX200" s="34"/>
      <c r="AY200" s="34"/>
      <c r="AZ200" s="34"/>
      <c r="BA200" s="34"/>
      <c r="BB200" s="34"/>
      <c r="BC200" s="34"/>
      <c r="BD200" s="34"/>
      <c r="BE200" s="34"/>
      <c r="BF200" s="34"/>
      <c r="BG200" s="34"/>
      <c r="BH200" s="34"/>
      <c r="BI200" s="34"/>
      <c r="BJ200" s="34"/>
      <c r="BK200" s="34"/>
      <c r="BL200" s="34"/>
      <c r="BM200" s="34"/>
      <c r="BN200" s="34"/>
      <c r="BO200" s="34"/>
      <c r="BP200" s="34"/>
      <c r="BQ200" s="34"/>
      <c r="BR200" s="34"/>
      <c r="BS200" s="34"/>
      <c r="BT200" s="34"/>
      <c r="BU200" s="34"/>
      <c r="BV200" s="34"/>
      <c r="BW200" s="34"/>
      <c r="BX200" s="34"/>
      <c r="BY200" s="34"/>
      <c r="BZ200" s="34"/>
    </row>
    <row r="201" spans="1:78" x14ac:dyDescent="0.25">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c r="AL201" s="34"/>
      <c r="AM201" s="34"/>
      <c r="AN201" s="34"/>
      <c r="AO201" s="34"/>
      <c r="AP201" s="34"/>
      <c r="AQ201" s="34"/>
      <c r="AR201" s="34"/>
      <c r="AS201" s="34"/>
      <c r="AT201" s="34"/>
      <c r="AU201" s="34"/>
      <c r="AV201" s="34"/>
      <c r="AW201" s="34"/>
      <c r="AX201" s="34"/>
      <c r="AY201" s="34"/>
      <c r="AZ201" s="34"/>
      <c r="BA201" s="34"/>
      <c r="BB201" s="34"/>
      <c r="BC201" s="34"/>
      <c r="BD201" s="34"/>
      <c r="BE201" s="34"/>
      <c r="BF201" s="34"/>
      <c r="BG201" s="34"/>
      <c r="BH201" s="34"/>
      <c r="BI201" s="34"/>
      <c r="BJ201" s="34"/>
      <c r="BK201" s="34"/>
      <c r="BL201" s="34"/>
      <c r="BM201" s="34"/>
      <c r="BN201" s="34"/>
      <c r="BO201" s="34"/>
      <c r="BP201" s="34"/>
      <c r="BQ201" s="34"/>
      <c r="BR201" s="34"/>
      <c r="BS201" s="34"/>
      <c r="BT201" s="34"/>
      <c r="BU201" s="34"/>
      <c r="BV201" s="34"/>
      <c r="BW201" s="34"/>
      <c r="BX201" s="34"/>
      <c r="BY201" s="34"/>
      <c r="BZ201" s="34"/>
    </row>
    <row r="202" spans="1:78" x14ac:dyDescent="0.25">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4"/>
      <c r="AL202" s="34"/>
      <c r="AM202" s="34"/>
      <c r="AN202" s="34"/>
      <c r="AO202" s="34"/>
      <c r="AP202" s="34"/>
      <c r="AQ202" s="34"/>
      <c r="AR202" s="34"/>
      <c r="AS202" s="34"/>
      <c r="AT202" s="34"/>
      <c r="AU202" s="34"/>
      <c r="AV202" s="34"/>
      <c r="AW202" s="34"/>
      <c r="AX202" s="34"/>
      <c r="AY202" s="34"/>
      <c r="AZ202" s="34"/>
      <c r="BA202" s="34"/>
      <c r="BB202" s="34"/>
      <c r="BC202" s="34"/>
      <c r="BD202" s="34"/>
      <c r="BE202" s="34"/>
      <c r="BF202" s="34"/>
      <c r="BG202" s="34"/>
      <c r="BH202" s="34"/>
      <c r="BI202" s="34"/>
      <c r="BJ202" s="34"/>
      <c r="BK202" s="34"/>
      <c r="BL202" s="34"/>
      <c r="BM202" s="34"/>
      <c r="BN202" s="34"/>
      <c r="BO202" s="34"/>
      <c r="BP202" s="34"/>
      <c r="BQ202" s="34"/>
      <c r="BR202" s="34"/>
      <c r="BS202" s="34"/>
      <c r="BT202" s="34"/>
      <c r="BU202" s="34"/>
      <c r="BV202" s="34"/>
      <c r="BW202" s="34"/>
      <c r="BX202" s="34"/>
      <c r="BY202" s="34"/>
      <c r="BZ202" s="34"/>
    </row>
    <row r="203" spans="1:78" x14ac:dyDescent="0.25">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4"/>
      <c r="AM203" s="34"/>
      <c r="AN203" s="34"/>
      <c r="AO203" s="34"/>
      <c r="AP203" s="34"/>
      <c r="AQ203" s="34"/>
      <c r="AR203" s="34"/>
      <c r="AS203" s="34"/>
      <c r="AT203" s="34"/>
      <c r="AU203" s="34"/>
      <c r="AV203" s="34"/>
      <c r="AW203" s="34"/>
      <c r="AX203" s="34"/>
      <c r="AY203" s="34"/>
      <c r="AZ203" s="34"/>
      <c r="BA203" s="34"/>
      <c r="BB203" s="34"/>
      <c r="BC203" s="34"/>
      <c r="BD203" s="34"/>
      <c r="BE203" s="34"/>
      <c r="BF203" s="34"/>
      <c r="BG203" s="34"/>
      <c r="BH203" s="34"/>
      <c r="BI203" s="34"/>
      <c r="BJ203" s="34"/>
      <c r="BK203" s="34"/>
      <c r="BL203" s="34"/>
      <c r="BM203" s="34"/>
      <c r="BN203" s="34"/>
      <c r="BO203" s="34"/>
      <c r="BP203" s="34"/>
      <c r="BQ203" s="34"/>
      <c r="BR203" s="34"/>
      <c r="BS203" s="34"/>
      <c r="BT203" s="34"/>
      <c r="BU203" s="34"/>
      <c r="BV203" s="34"/>
      <c r="BW203" s="34"/>
      <c r="BX203" s="34"/>
      <c r="BY203" s="34"/>
      <c r="BZ203" s="34"/>
    </row>
    <row r="204" spans="1:78" x14ac:dyDescent="0.25">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c r="AL204" s="34"/>
      <c r="AM204" s="34"/>
      <c r="AN204" s="34"/>
      <c r="AO204" s="34"/>
      <c r="AP204" s="34"/>
      <c r="AQ204" s="34"/>
      <c r="AR204" s="34"/>
      <c r="AS204" s="34"/>
      <c r="AT204" s="34"/>
      <c r="AU204" s="34"/>
      <c r="AV204" s="34"/>
      <c r="AW204" s="34"/>
      <c r="AX204" s="34"/>
      <c r="AY204" s="34"/>
      <c r="AZ204" s="34"/>
      <c r="BA204" s="34"/>
      <c r="BB204" s="34"/>
      <c r="BC204" s="34"/>
      <c r="BD204" s="34"/>
      <c r="BE204" s="34"/>
      <c r="BF204" s="34"/>
      <c r="BG204" s="34"/>
      <c r="BH204" s="34"/>
      <c r="BI204" s="34"/>
      <c r="BJ204" s="34"/>
      <c r="BK204" s="34"/>
      <c r="BL204" s="34"/>
      <c r="BM204" s="34"/>
      <c r="BN204" s="34"/>
      <c r="BO204" s="34"/>
      <c r="BP204" s="34"/>
      <c r="BQ204" s="34"/>
      <c r="BR204" s="34"/>
      <c r="BS204" s="34"/>
      <c r="BT204" s="34"/>
      <c r="BU204" s="34"/>
      <c r="BV204" s="34"/>
      <c r="BW204" s="34"/>
      <c r="BX204" s="34"/>
      <c r="BY204" s="34"/>
      <c r="BZ204" s="34"/>
    </row>
    <row r="205" spans="1:78" x14ac:dyDescent="0.2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c r="AL205" s="34"/>
      <c r="AM205" s="34"/>
      <c r="AN205" s="34"/>
      <c r="AO205" s="34"/>
      <c r="AP205" s="34"/>
      <c r="AQ205" s="34"/>
      <c r="AR205" s="34"/>
      <c r="AS205" s="34"/>
      <c r="AT205" s="34"/>
      <c r="AU205" s="34"/>
      <c r="AV205" s="34"/>
      <c r="AW205" s="34"/>
      <c r="AX205" s="34"/>
      <c r="AY205" s="34"/>
      <c r="AZ205" s="34"/>
      <c r="BA205" s="34"/>
      <c r="BB205" s="34"/>
      <c r="BC205" s="34"/>
      <c r="BD205" s="34"/>
      <c r="BE205" s="34"/>
      <c r="BF205" s="34"/>
      <c r="BG205" s="34"/>
      <c r="BH205" s="34"/>
      <c r="BI205" s="34"/>
      <c r="BJ205" s="34"/>
      <c r="BK205" s="34"/>
      <c r="BL205" s="34"/>
      <c r="BM205" s="34"/>
      <c r="BN205" s="34"/>
      <c r="BO205" s="34"/>
      <c r="BP205" s="34"/>
      <c r="BQ205" s="34"/>
      <c r="BR205" s="34"/>
      <c r="BS205" s="34"/>
      <c r="BT205" s="34"/>
      <c r="BU205" s="34"/>
      <c r="BV205" s="34"/>
      <c r="BW205" s="34"/>
      <c r="BX205" s="34"/>
      <c r="BY205" s="34"/>
      <c r="BZ205" s="34"/>
    </row>
    <row r="206" spans="1:78" x14ac:dyDescent="0.25">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c r="AL206" s="34"/>
      <c r="AM206" s="34"/>
      <c r="AN206" s="34"/>
      <c r="AO206" s="34"/>
      <c r="AP206" s="34"/>
      <c r="AQ206" s="34"/>
      <c r="AR206" s="34"/>
      <c r="AS206" s="34"/>
      <c r="AT206" s="34"/>
      <c r="AU206" s="34"/>
      <c r="AV206" s="34"/>
      <c r="AW206" s="34"/>
      <c r="AX206" s="34"/>
      <c r="AY206" s="34"/>
      <c r="AZ206" s="34"/>
      <c r="BA206" s="34"/>
      <c r="BB206" s="34"/>
      <c r="BC206" s="34"/>
      <c r="BD206" s="34"/>
      <c r="BE206" s="34"/>
      <c r="BF206" s="34"/>
      <c r="BG206" s="34"/>
      <c r="BH206" s="34"/>
      <c r="BI206" s="34"/>
      <c r="BJ206" s="34"/>
      <c r="BK206" s="34"/>
      <c r="BL206" s="34"/>
      <c r="BM206" s="34"/>
      <c r="BN206" s="34"/>
      <c r="BO206" s="34"/>
      <c r="BP206" s="34"/>
      <c r="BQ206" s="34"/>
      <c r="BR206" s="34"/>
      <c r="BS206" s="34"/>
      <c r="BT206" s="34"/>
      <c r="BU206" s="34"/>
      <c r="BV206" s="34"/>
      <c r="BW206" s="34"/>
      <c r="BX206" s="34"/>
      <c r="BY206" s="34"/>
      <c r="BZ206" s="34"/>
    </row>
    <row r="207" spans="1:78" x14ac:dyDescent="0.25">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4"/>
      <c r="AL207" s="34"/>
      <c r="AM207" s="34"/>
      <c r="AN207" s="34"/>
      <c r="AO207" s="34"/>
      <c r="AP207" s="34"/>
      <c r="AQ207" s="34"/>
      <c r="AR207" s="34"/>
      <c r="AS207" s="34"/>
      <c r="AT207" s="34"/>
      <c r="AU207" s="34"/>
      <c r="AV207" s="34"/>
      <c r="AW207" s="34"/>
      <c r="AX207" s="34"/>
      <c r="AY207" s="34"/>
      <c r="AZ207" s="34"/>
      <c r="BA207" s="34"/>
      <c r="BB207" s="34"/>
      <c r="BC207" s="34"/>
      <c r="BD207" s="34"/>
      <c r="BE207" s="34"/>
      <c r="BF207" s="34"/>
      <c r="BG207" s="34"/>
      <c r="BH207" s="34"/>
      <c r="BI207" s="34"/>
      <c r="BJ207" s="34"/>
      <c r="BK207" s="34"/>
      <c r="BL207" s="34"/>
      <c r="BM207" s="34"/>
      <c r="BN207" s="34"/>
      <c r="BO207" s="34"/>
      <c r="BP207" s="34"/>
      <c r="BQ207" s="34"/>
      <c r="BR207" s="34"/>
      <c r="BS207" s="34"/>
      <c r="BT207" s="34"/>
      <c r="BU207" s="34"/>
      <c r="BV207" s="34"/>
      <c r="BW207" s="34"/>
      <c r="BX207" s="34"/>
      <c r="BY207" s="34"/>
      <c r="BZ207" s="34"/>
    </row>
    <row r="208" spans="1:78" x14ac:dyDescent="0.25">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c r="AL208" s="34"/>
      <c r="AM208" s="34"/>
      <c r="AN208" s="34"/>
      <c r="AO208" s="34"/>
      <c r="AP208" s="34"/>
      <c r="AQ208" s="34"/>
      <c r="AR208" s="34"/>
      <c r="AS208" s="34"/>
      <c r="AT208" s="34"/>
      <c r="AU208" s="34"/>
      <c r="AV208" s="34"/>
      <c r="AW208" s="34"/>
      <c r="AX208" s="34"/>
      <c r="AY208" s="34"/>
      <c r="AZ208" s="34"/>
      <c r="BA208" s="34"/>
      <c r="BB208" s="34"/>
      <c r="BC208" s="34"/>
      <c r="BD208" s="34"/>
      <c r="BE208" s="34"/>
      <c r="BF208" s="34"/>
      <c r="BG208" s="34"/>
      <c r="BH208" s="34"/>
      <c r="BI208" s="34"/>
      <c r="BJ208" s="34"/>
      <c r="BK208" s="34"/>
      <c r="BL208" s="34"/>
      <c r="BM208" s="34"/>
      <c r="BN208" s="34"/>
      <c r="BO208" s="34"/>
      <c r="BP208" s="34"/>
      <c r="BQ208" s="34"/>
      <c r="BR208" s="34"/>
      <c r="BS208" s="34"/>
      <c r="BT208" s="34"/>
      <c r="BU208" s="34"/>
      <c r="BV208" s="34"/>
      <c r="BW208" s="34"/>
      <c r="BX208" s="34"/>
      <c r="BY208" s="34"/>
      <c r="BZ208" s="34"/>
    </row>
    <row r="209" spans="1:78" x14ac:dyDescent="0.25">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c r="AL209" s="34"/>
      <c r="AM209" s="34"/>
      <c r="AN209" s="34"/>
      <c r="AO209" s="34"/>
      <c r="AP209" s="34"/>
      <c r="AQ209" s="34"/>
      <c r="AR209" s="34"/>
      <c r="AS209" s="34"/>
      <c r="AT209" s="34"/>
      <c r="AU209" s="34"/>
      <c r="AV209" s="34"/>
      <c r="AW209" s="34"/>
      <c r="AX209" s="34"/>
      <c r="AY209" s="34"/>
      <c r="AZ209" s="34"/>
      <c r="BA209" s="34"/>
      <c r="BB209" s="34"/>
      <c r="BC209" s="34"/>
      <c r="BD209" s="34"/>
      <c r="BE209" s="34"/>
      <c r="BF209" s="34"/>
      <c r="BG209" s="34"/>
      <c r="BH209" s="34"/>
      <c r="BI209" s="34"/>
      <c r="BJ209" s="34"/>
      <c r="BK209" s="34"/>
      <c r="BL209" s="34"/>
      <c r="BM209" s="34"/>
      <c r="BN209" s="34"/>
      <c r="BO209" s="34"/>
      <c r="BP209" s="34"/>
      <c r="BQ209" s="34"/>
      <c r="BR209" s="34"/>
      <c r="BS209" s="34"/>
      <c r="BT209" s="34"/>
      <c r="BU209" s="34"/>
      <c r="BV209" s="34"/>
      <c r="BW209" s="34"/>
      <c r="BX209" s="34"/>
      <c r="BY209" s="34"/>
      <c r="BZ209" s="34"/>
    </row>
    <row r="210" spans="1:78" x14ac:dyDescent="0.25">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c r="AL210" s="34"/>
      <c r="AM210" s="34"/>
      <c r="AN210" s="34"/>
      <c r="AO210" s="34"/>
      <c r="AP210" s="34"/>
      <c r="AQ210" s="34"/>
      <c r="AR210" s="34"/>
      <c r="AS210" s="34"/>
      <c r="AT210" s="34"/>
      <c r="AU210" s="34"/>
      <c r="AV210" s="34"/>
      <c r="AW210" s="34"/>
      <c r="AX210" s="34"/>
      <c r="AY210" s="34"/>
      <c r="AZ210" s="34"/>
      <c r="BA210" s="34"/>
      <c r="BB210" s="34"/>
      <c r="BC210" s="34"/>
      <c r="BD210" s="34"/>
      <c r="BE210" s="34"/>
      <c r="BF210" s="34"/>
      <c r="BG210" s="34"/>
      <c r="BH210" s="34"/>
      <c r="BI210" s="34"/>
      <c r="BJ210" s="34"/>
      <c r="BK210" s="34"/>
      <c r="BL210" s="34"/>
      <c r="BM210" s="34"/>
      <c r="BN210" s="34"/>
      <c r="BO210" s="34"/>
      <c r="BP210" s="34"/>
      <c r="BQ210" s="34"/>
      <c r="BR210" s="34"/>
      <c r="BS210" s="34"/>
      <c r="BT210" s="34"/>
      <c r="BU210" s="34"/>
      <c r="BV210" s="34"/>
      <c r="BW210" s="34"/>
      <c r="BX210" s="34"/>
      <c r="BY210" s="34"/>
      <c r="BZ210" s="34"/>
    </row>
    <row r="211" spans="1:78" x14ac:dyDescent="0.25">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c r="AL211" s="34"/>
      <c r="AM211" s="34"/>
      <c r="AN211" s="34"/>
      <c r="AO211" s="34"/>
      <c r="AP211" s="34"/>
      <c r="AQ211" s="34"/>
      <c r="AR211" s="34"/>
      <c r="AS211" s="34"/>
      <c r="AT211" s="34"/>
      <c r="AU211" s="34"/>
      <c r="AV211" s="34"/>
      <c r="AW211" s="34"/>
      <c r="AX211" s="34"/>
      <c r="AY211" s="34"/>
      <c r="AZ211" s="34"/>
      <c r="BA211" s="34"/>
      <c r="BB211" s="34"/>
      <c r="BC211" s="34"/>
      <c r="BD211" s="34"/>
      <c r="BE211" s="34"/>
      <c r="BF211" s="34"/>
      <c r="BG211" s="34"/>
      <c r="BH211" s="34"/>
      <c r="BI211" s="34"/>
      <c r="BJ211" s="34"/>
      <c r="BK211" s="34"/>
      <c r="BL211" s="34"/>
      <c r="BM211" s="34"/>
      <c r="BN211" s="34"/>
      <c r="BO211" s="34"/>
      <c r="BP211" s="34"/>
      <c r="BQ211" s="34"/>
      <c r="BR211" s="34"/>
      <c r="BS211" s="34"/>
      <c r="BT211" s="34"/>
      <c r="BU211" s="34"/>
      <c r="BV211" s="34"/>
      <c r="BW211" s="34"/>
      <c r="BX211" s="34"/>
      <c r="BY211" s="34"/>
      <c r="BZ211" s="34"/>
    </row>
    <row r="212" spans="1:78" x14ac:dyDescent="0.25">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c r="AL212" s="34"/>
      <c r="AM212" s="34"/>
      <c r="AN212" s="34"/>
      <c r="AO212" s="34"/>
      <c r="AP212" s="34"/>
      <c r="AQ212" s="34"/>
      <c r="AR212" s="34"/>
      <c r="AS212" s="34"/>
      <c r="AT212" s="34"/>
      <c r="AU212" s="34"/>
      <c r="AV212" s="34"/>
      <c r="AW212" s="34"/>
      <c r="AX212" s="34"/>
      <c r="AY212" s="34"/>
      <c r="AZ212" s="34"/>
      <c r="BA212" s="34"/>
      <c r="BB212" s="34"/>
      <c r="BC212" s="34"/>
      <c r="BD212" s="34"/>
      <c r="BE212" s="34"/>
      <c r="BF212" s="34"/>
      <c r="BG212" s="34"/>
      <c r="BH212" s="34"/>
      <c r="BI212" s="34"/>
      <c r="BJ212" s="34"/>
      <c r="BK212" s="34"/>
      <c r="BL212" s="34"/>
      <c r="BM212" s="34"/>
      <c r="BN212" s="34"/>
      <c r="BO212" s="34"/>
      <c r="BP212" s="34"/>
      <c r="BQ212" s="34"/>
      <c r="BR212" s="34"/>
      <c r="BS212" s="34"/>
      <c r="BT212" s="34"/>
      <c r="BU212" s="34"/>
      <c r="BV212" s="34"/>
      <c r="BW212" s="34"/>
      <c r="BX212" s="34"/>
      <c r="BY212" s="34"/>
      <c r="BZ212" s="34"/>
    </row>
    <row r="213" spans="1:78" x14ac:dyDescent="0.25">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c r="AL213" s="34"/>
      <c r="AM213" s="34"/>
      <c r="AN213" s="34"/>
      <c r="AO213" s="34"/>
      <c r="AP213" s="34"/>
      <c r="AQ213" s="34"/>
      <c r="AR213" s="34"/>
      <c r="AS213" s="34"/>
      <c r="AT213" s="34"/>
      <c r="AU213" s="34"/>
      <c r="AV213" s="34"/>
      <c r="AW213" s="34"/>
      <c r="AX213" s="34"/>
      <c r="AY213" s="34"/>
      <c r="AZ213" s="34"/>
      <c r="BA213" s="34"/>
      <c r="BB213" s="34"/>
      <c r="BC213" s="34"/>
      <c r="BD213" s="34"/>
      <c r="BE213" s="34"/>
      <c r="BF213" s="34"/>
      <c r="BG213" s="34"/>
      <c r="BH213" s="34"/>
      <c r="BI213" s="34"/>
      <c r="BJ213" s="34"/>
      <c r="BK213" s="34"/>
      <c r="BL213" s="34"/>
      <c r="BM213" s="34"/>
      <c r="BN213" s="34"/>
      <c r="BO213" s="34"/>
      <c r="BP213" s="34"/>
      <c r="BQ213" s="34"/>
      <c r="BR213" s="34"/>
      <c r="BS213" s="34"/>
      <c r="BT213" s="34"/>
      <c r="BU213" s="34"/>
      <c r="BV213" s="34"/>
      <c r="BW213" s="34"/>
      <c r="BX213" s="34"/>
      <c r="BY213" s="34"/>
      <c r="BZ213" s="34"/>
    </row>
    <row r="214" spans="1:78" x14ac:dyDescent="0.25">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c r="AL214" s="34"/>
      <c r="AM214" s="34"/>
      <c r="AN214" s="34"/>
      <c r="AO214" s="34"/>
      <c r="AP214" s="34"/>
      <c r="AQ214" s="34"/>
      <c r="AR214" s="34"/>
      <c r="AS214" s="34"/>
      <c r="AT214" s="34"/>
      <c r="AU214" s="34"/>
      <c r="AV214" s="34"/>
      <c r="AW214" s="34"/>
      <c r="AX214" s="34"/>
      <c r="AY214" s="34"/>
      <c r="AZ214" s="34"/>
      <c r="BA214" s="34"/>
      <c r="BB214" s="34"/>
      <c r="BC214" s="34"/>
      <c r="BD214" s="34"/>
      <c r="BE214" s="34"/>
      <c r="BF214" s="34"/>
      <c r="BG214" s="34"/>
      <c r="BH214" s="34"/>
      <c r="BI214" s="34"/>
      <c r="BJ214" s="34"/>
      <c r="BK214" s="34"/>
      <c r="BL214" s="34"/>
      <c r="BM214" s="34"/>
      <c r="BN214" s="34"/>
      <c r="BO214" s="34"/>
      <c r="BP214" s="34"/>
      <c r="BQ214" s="34"/>
      <c r="BR214" s="34"/>
      <c r="BS214" s="34"/>
      <c r="BT214" s="34"/>
      <c r="BU214" s="34"/>
      <c r="BV214" s="34"/>
      <c r="BW214" s="34"/>
      <c r="BX214" s="34"/>
      <c r="BY214" s="34"/>
      <c r="BZ214" s="34"/>
    </row>
    <row r="215" spans="1:78" x14ac:dyDescent="0.2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c r="AL215" s="34"/>
      <c r="AM215" s="34"/>
      <c r="AN215" s="34"/>
      <c r="AO215" s="34"/>
      <c r="AP215" s="34"/>
      <c r="AQ215" s="34"/>
      <c r="AR215" s="34"/>
      <c r="AS215" s="34"/>
      <c r="AT215" s="34"/>
      <c r="AU215" s="34"/>
      <c r="AV215" s="34"/>
      <c r="AW215" s="34"/>
      <c r="AX215" s="34"/>
      <c r="AY215" s="34"/>
      <c r="AZ215" s="34"/>
      <c r="BA215" s="34"/>
      <c r="BB215" s="34"/>
      <c r="BC215" s="34"/>
      <c r="BD215" s="34"/>
      <c r="BE215" s="34"/>
      <c r="BF215" s="34"/>
      <c r="BG215" s="34"/>
      <c r="BH215" s="34"/>
      <c r="BI215" s="34"/>
      <c r="BJ215" s="34"/>
      <c r="BK215" s="34"/>
      <c r="BL215" s="34"/>
      <c r="BM215" s="34"/>
      <c r="BN215" s="34"/>
      <c r="BO215" s="34"/>
      <c r="BP215" s="34"/>
      <c r="BQ215" s="34"/>
      <c r="BR215" s="34"/>
      <c r="BS215" s="34"/>
      <c r="BT215" s="34"/>
      <c r="BU215" s="34"/>
      <c r="BV215" s="34"/>
      <c r="BW215" s="34"/>
      <c r="BX215" s="34"/>
      <c r="BY215" s="34"/>
      <c r="BZ215" s="34"/>
    </row>
    <row r="216" spans="1:78" x14ac:dyDescent="0.25">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4"/>
      <c r="AL216" s="34"/>
      <c r="AM216" s="34"/>
      <c r="AN216" s="34"/>
      <c r="AO216" s="34"/>
      <c r="AP216" s="34"/>
      <c r="AQ216" s="34"/>
      <c r="AR216" s="34"/>
      <c r="AS216" s="34"/>
      <c r="AT216" s="34"/>
      <c r="AU216" s="34"/>
      <c r="AV216" s="34"/>
      <c r="AW216" s="34"/>
      <c r="AX216" s="34"/>
      <c r="AY216" s="34"/>
      <c r="AZ216" s="34"/>
      <c r="BA216" s="34"/>
      <c r="BB216" s="34"/>
      <c r="BC216" s="34"/>
      <c r="BD216" s="34"/>
      <c r="BE216" s="34"/>
      <c r="BF216" s="34"/>
      <c r="BG216" s="34"/>
      <c r="BH216" s="34"/>
      <c r="BI216" s="34"/>
      <c r="BJ216" s="34"/>
      <c r="BK216" s="34"/>
      <c r="BL216" s="34"/>
      <c r="BM216" s="34"/>
      <c r="BN216" s="34"/>
      <c r="BO216" s="34"/>
      <c r="BP216" s="34"/>
      <c r="BQ216" s="34"/>
      <c r="BR216" s="34"/>
      <c r="BS216" s="34"/>
      <c r="BT216" s="34"/>
      <c r="BU216" s="34"/>
      <c r="BV216" s="34"/>
      <c r="BW216" s="34"/>
      <c r="BX216" s="34"/>
      <c r="BY216" s="34"/>
      <c r="BZ216" s="34"/>
    </row>
    <row r="217" spans="1:78" x14ac:dyDescent="0.25">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4"/>
      <c r="AL217" s="34"/>
      <c r="AM217" s="34"/>
      <c r="AN217" s="34"/>
      <c r="AO217" s="34"/>
      <c r="AP217" s="34"/>
      <c r="AQ217" s="34"/>
      <c r="AR217" s="34"/>
      <c r="AS217" s="34"/>
      <c r="AT217" s="34"/>
      <c r="AU217" s="34"/>
      <c r="AV217" s="34"/>
      <c r="AW217" s="34"/>
      <c r="AX217" s="34"/>
      <c r="AY217" s="34"/>
      <c r="AZ217" s="34"/>
      <c r="BA217" s="34"/>
      <c r="BB217" s="34"/>
      <c r="BC217" s="34"/>
      <c r="BD217" s="34"/>
      <c r="BE217" s="34"/>
      <c r="BF217" s="34"/>
      <c r="BG217" s="34"/>
      <c r="BH217" s="34"/>
      <c r="BI217" s="34"/>
      <c r="BJ217" s="34"/>
      <c r="BK217" s="34"/>
      <c r="BL217" s="34"/>
      <c r="BM217" s="34"/>
      <c r="BN217" s="34"/>
      <c r="BO217" s="34"/>
      <c r="BP217" s="34"/>
      <c r="BQ217" s="34"/>
      <c r="BR217" s="34"/>
      <c r="BS217" s="34"/>
      <c r="BT217" s="34"/>
      <c r="BU217" s="34"/>
      <c r="BV217" s="34"/>
      <c r="BW217" s="34"/>
      <c r="BX217" s="34"/>
      <c r="BY217" s="34"/>
      <c r="BZ217" s="34"/>
    </row>
    <row r="218" spans="1:78" x14ac:dyDescent="0.25">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c r="AL218" s="34"/>
      <c r="AM218" s="34"/>
      <c r="AN218" s="34"/>
      <c r="AO218" s="34"/>
      <c r="AP218" s="34"/>
      <c r="AQ218" s="34"/>
      <c r="AR218" s="34"/>
      <c r="AS218" s="34"/>
      <c r="AT218" s="34"/>
      <c r="AU218" s="34"/>
      <c r="AV218" s="34"/>
      <c r="AW218" s="34"/>
      <c r="AX218" s="34"/>
      <c r="AY218" s="34"/>
      <c r="AZ218" s="34"/>
      <c r="BA218" s="34"/>
      <c r="BB218" s="34"/>
      <c r="BC218" s="34"/>
      <c r="BD218" s="34"/>
      <c r="BE218" s="34"/>
      <c r="BF218" s="34"/>
      <c r="BG218" s="34"/>
      <c r="BH218" s="34"/>
      <c r="BI218" s="34"/>
      <c r="BJ218" s="34"/>
      <c r="BK218" s="34"/>
      <c r="BL218" s="34"/>
      <c r="BM218" s="34"/>
      <c r="BN218" s="34"/>
      <c r="BO218" s="34"/>
      <c r="BP218" s="34"/>
      <c r="BQ218" s="34"/>
      <c r="BR218" s="34"/>
      <c r="BS218" s="34"/>
      <c r="BT218" s="34"/>
      <c r="BU218" s="34"/>
      <c r="BV218" s="34"/>
      <c r="BW218" s="34"/>
      <c r="BX218" s="34"/>
      <c r="BY218" s="34"/>
      <c r="BZ218" s="34"/>
    </row>
    <row r="219" spans="1:78" x14ac:dyDescent="0.25">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c r="AL219" s="34"/>
      <c r="AM219" s="34"/>
      <c r="AN219" s="34"/>
      <c r="AO219" s="34"/>
      <c r="AP219" s="34"/>
      <c r="AQ219" s="34"/>
      <c r="AR219" s="34"/>
      <c r="AS219" s="34"/>
      <c r="AT219" s="34"/>
      <c r="AU219" s="34"/>
      <c r="AV219" s="34"/>
      <c r="AW219" s="34"/>
      <c r="AX219" s="34"/>
      <c r="AY219" s="34"/>
      <c r="AZ219" s="34"/>
      <c r="BA219" s="34"/>
      <c r="BB219" s="34"/>
      <c r="BC219" s="34"/>
      <c r="BD219" s="34"/>
      <c r="BE219" s="34"/>
      <c r="BF219" s="34"/>
      <c r="BG219" s="34"/>
      <c r="BH219" s="34"/>
      <c r="BI219" s="34"/>
      <c r="BJ219" s="34"/>
      <c r="BK219" s="34"/>
      <c r="BL219" s="34"/>
      <c r="BM219" s="34"/>
      <c r="BN219" s="34"/>
      <c r="BO219" s="34"/>
      <c r="BP219" s="34"/>
      <c r="BQ219" s="34"/>
      <c r="BR219" s="34"/>
      <c r="BS219" s="34"/>
      <c r="BT219" s="34"/>
      <c r="BU219" s="34"/>
      <c r="BV219" s="34"/>
      <c r="BW219" s="34"/>
      <c r="BX219" s="34"/>
      <c r="BY219" s="34"/>
      <c r="BZ219" s="34"/>
    </row>
    <row r="220" spans="1:78" x14ac:dyDescent="0.25">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c r="AL220" s="34"/>
      <c r="AM220" s="34"/>
      <c r="AN220" s="34"/>
      <c r="AO220" s="34"/>
      <c r="AP220" s="34"/>
      <c r="AQ220" s="34"/>
      <c r="AR220" s="34"/>
      <c r="AS220" s="34"/>
      <c r="AT220" s="34"/>
      <c r="AU220" s="34"/>
      <c r="AV220" s="34"/>
      <c r="AW220" s="34"/>
      <c r="AX220" s="34"/>
      <c r="AY220" s="34"/>
      <c r="AZ220" s="34"/>
      <c r="BA220" s="34"/>
      <c r="BB220" s="34"/>
      <c r="BC220" s="34"/>
      <c r="BD220" s="34"/>
      <c r="BE220" s="34"/>
      <c r="BF220" s="34"/>
      <c r="BG220" s="34"/>
      <c r="BH220" s="34"/>
      <c r="BI220" s="34"/>
      <c r="BJ220" s="34"/>
      <c r="BK220" s="34"/>
      <c r="BL220" s="34"/>
      <c r="BM220" s="34"/>
      <c r="BN220" s="34"/>
      <c r="BO220" s="34"/>
      <c r="BP220" s="34"/>
      <c r="BQ220" s="34"/>
      <c r="BR220" s="34"/>
      <c r="BS220" s="34"/>
      <c r="BT220" s="34"/>
      <c r="BU220" s="34"/>
      <c r="BV220" s="34"/>
      <c r="BW220" s="34"/>
      <c r="BX220" s="34"/>
      <c r="BY220" s="34"/>
      <c r="BZ220" s="34"/>
    </row>
    <row r="221" spans="1:78" x14ac:dyDescent="0.25">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4"/>
      <c r="AO221" s="34"/>
      <c r="AP221" s="34"/>
      <c r="AQ221" s="34"/>
      <c r="AR221" s="34"/>
      <c r="AS221" s="34"/>
      <c r="AT221" s="34"/>
      <c r="AU221" s="34"/>
      <c r="AV221" s="34"/>
      <c r="AW221" s="34"/>
      <c r="AX221" s="34"/>
      <c r="AY221" s="34"/>
      <c r="AZ221" s="34"/>
      <c r="BA221" s="34"/>
      <c r="BB221" s="34"/>
      <c r="BC221" s="34"/>
      <c r="BD221" s="34"/>
      <c r="BE221" s="34"/>
      <c r="BF221" s="34"/>
      <c r="BG221" s="34"/>
      <c r="BH221" s="34"/>
      <c r="BI221" s="34"/>
      <c r="BJ221" s="34"/>
      <c r="BK221" s="34"/>
      <c r="BL221" s="34"/>
      <c r="BM221" s="34"/>
      <c r="BN221" s="34"/>
      <c r="BO221" s="34"/>
      <c r="BP221" s="34"/>
      <c r="BQ221" s="34"/>
      <c r="BR221" s="34"/>
      <c r="BS221" s="34"/>
      <c r="BT221" s="34"/>
      <c r="BU221" s="34"/>
      <c r="BV221" s="34"/>
      <c r="BW221" s="34"/>
      <c r="BX221" s="34"/>
      <c r="BY221" s="34"/>
      <c r="BZ221" s="34"/>
    </row>
    <row r="222" spans="1:78" x14ac:dyDescent="0.25">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c r="AL222" s="34"/>
      <c r="AM222" s="34"/>
      <c r="AN222" s="34"/>
      <c r="AO222" s="34"/>
      <c r="AP222" s="34"/>
      <c r="AQ222" s="34"/>
      <c r="AR222" s="34"/>
      <c r="AS222" s="34"/>
      <c r="AT222" s="34"/>
      <c r="AU222" s="34"/>
      <c r="AV222" s="34"/>
      <c r="AW222" s="34"/>
      <c r="AX222" s="34"/>
      <c r="AY222" s="34"/>
      <c r="AZ222" s="34"/>
      <c r="BA222" s="34"/>
      <c r="BB222" s="34"/>
      <c r="BC222" s="34"/>
      <c r="BD222" s="34"/>
      <c r="BE222" s="34"/>
      <c r="BF222" s="34"/>
      <c r="BG222" s="34"/>
      <c r="BH222" s="34"/>
      <c r="BI222" s="34"/>
      <c r="BJ222" s="34"/>
      <c r="BK222" s="34"/>
      <c r="BL222" s="34"/>
      <c r="BM222" s="34"/>
      <c r="BN222" s="34"/>
      <c r="BO222" s="34"/>
      <c r="BP222" s="34"/>
      <c r="BQ222" s="34"/>
      <c r="BR222" s="34"/>
      <c r="BS222" s="34"/>
      <c r="BT222" s="34"/>
      <c r="BU222" s="34"/>
      <c r="BV222" s="34"/>
      <c r="BW222" s="34"/>
      <c r="BX222" s="34"/>
      <c r="BY222" s="34"/>
      <c r="BZ222" s="34"/>
    </row>
    <row r="223" spans="1:78" x14ac:dyDescent="0.25">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c r="AL223" s="34"/>
      <c r="AM223" s="34"/>
      <c r="AN223" s="34"/>
      <c r="AO223" s="34"/>
      <c r="AP223" s="34"/>
      <c r="AQ223" s="34"/>
      <c r="AR223" s="34"/>
      <c r="AS223" s="34"/>
      <c r="AT223" s="34"/>
      <c r="AU223" s="34"/>
      <c r="AV223" s="34"/>
      <c r="AW223" s="34"/>
      <c r="AX223" s="34"/>
      <c r="AY223" s="34"/>
      <c r="AZ223" s="34"/>
      <c r="BA223" s="34"/>
      <c r="BB223" s="34"/>
      <c r="BC223" s="34"/>
      <c r="BD223" s="34"/>
      <c r="BE223" s="34"/>
      <c r="BF223" s="34"/>
      <c r="BG223" s="34"/>
      <c r="BH223" s="34"/>
      <c r="BI223" s="34"/>
      <c r="BJ223" s="34"/>
      <c r="BK223" s="34"/>
      <c r="BL223" s="34"/>
      <c r="BM223" s="34"/>
      <c r="BN223" s="34"/>
      <c r="BO223" s="34"/>
      <c r="BP223" s="34"/>
      <c r="BQ223" s="34"/>
      <c r="BR223" s="34"/>
      <c r="BS223" s="34"/>
      <c r="BT223" s="34"/>
      <c r="BU223" s="34"/>
      <c r="BV223" s="34"/>
      <c r="BW223" s="34"/>
      <c r="BX223" s="34"/>
      <c r="BY223" s="34"/>
      <c r="BZ223" s="34"/>
    </row>
    <row r="224" spans="1:78" x14ac:dyDescent="0.25">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c r="AJ224" s="34"/>
      <c r="AK224" s="34"/>
      <c r="AL224" s="34"/>
      <c r="AM224" s="34"/>
      <c r="AN224" s="34"/>
      <c r="AO224" s="34"/>
      <c r="AP224" s="34"/>
      <c r="AQ224" s="34"/>
      <c r="AR224" s="34"/>
      <c r="AS224" s="34"/>
      <c r="AT224" s="34"/>
      <c r="AU224" s="34"/>
      <c r="AV224" s="34"/>
      <c r="AW224" s="34"/>
      <c r="AX224" s="34"/>
      <c r="AY224" s="34"/>
      <c r="AZ224" s="34"/>
      <c r="BA224" s="34"/>
      <c r="BB224" s="34"/>
      <c r="BC224" s="34"/>
      <c r="BD224" s="34"/>
      <c r="BE224" s="34"/>
      <c r="BF224" s="34"/>
      <c r="BG224" s="34"/>
      <c r="BH224" s="34"/>
      <c r="BI224" s="34"/>
      <c r="BJ224" s="34"/>
      <c r="BK224" s="34"/>
      <c r="BL224" s="34"/>
      <c r="BM224" s="34"/>
      <c r="BN224" s="34"/>
      <c r="BO224" s="34"/>
      <c r="BP224" s="34"/>
      <c r="BQ224" s="34"/>
      <c r="BR224" s="34"/>
      <c r="BS224" s="34"/>
      <c r="BT224" s="34"/>
      <c r="BU224" s="34"/>
      <c r="BV224" s="34"/>
      <c r="BW224" s="34"/>
      <c r="BX224" s="34"/>
      <c r="BY224" s="34"/>
      <c r="BZ224" s="34"/>
    </row>
    <row r="225" spans="1:78" x14ac:dyDescent="0.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c r="AL225" s="34"/>
      <c r="AM225" s="34"/>
      <c r="AN225" s="34"/>
      <c r="AO225" s="34"/>
      <c r="AP225" s="34"/>
      <c r="AQ225" s="34"/>
      <c r="AR225" s="34"/>
      <c r="AS225" s="34"/>
      <c r="AT225" s="34"/>
      <c r="AU225" s="34"/>
      <c r="AV225" s="34"/>
      <c r="AW225" s="34"/>
      <c r="AX225" s="34"/>
      <c r="AY225" s="34"/>
      <c r="AZ225" s="34"/>
      <c r="BA225" s="34"/>
      <c r="BB225" s="34"/>
      <c r="BC225" s="34"/>
      <c r="BD225" s="34"/>
      <c r="BE225" s="34"/>
      <c r="BF225" s="34"/>
      <c r="BG225" s="34"/>
      <c r="BH225" s="34"/>
      <c r="BI225" s="34"/>
      <c r="BJ225" s="34"/>
      <c r="BK225" s="34"/>
      <c r="BL225" s="34"/>
      <c r="BM225" s="34"/>
      <c r="BN225" s="34"/>
      <c r="BO225" s="34"/>
      <c r="BP225" s="34"/>
      <c r="BQ225" s="34"/>
      <c r="BR225" s="34"/>
      <c r="BS225" s="34"/>
      <c r="BT225" s="34"/>
      <c r="BU225" s="34"/>
      <c r="BV225" s="34"/>
      <c r="BW225" s="34"/>
      <c r="BX225" s="34"/>
      <c r="BY225" s="34"/>
      <c r="BZ225" s="34"/>
    </row>
    <row r="226" spans="1:78" x14ac:dyDescent="0.25">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c r="AJ226" s="34"/>
      <c r="AK226" s="34"/>
      <c r="AL226" s="34"/>
      <c r="AM226" s="34"/>
      <c r="AN226" s="34"/>
      <c r="AO226" s="34"/>
      <c r="AP226" s="34"/>
      <c r="AQ226" s="34"/>
      <c r="AR226" s="34"/>
      <c r="AS226" s="34"/>
      <c r="AT226" s="34"/>
      <c r="AU226" s="34"/>
      <c r="AV226" s="34"/>
      <c r="AW226" s="34"/>
      <c r="AX226" s="34"/>
      <c r="AY226" s="34"/>
      <c r="AZ226" s="34"/>
      <c r="BA226" s="34"/>
      <c r="BB226" s="34"/>
      <c r="BC226" s="34"/>
      <c r="BD226" s="34"/>
      <c r="BE226" s="34"/>
      <c r="BF226" s="34"/>
      <c r="BG226" s="34"/>
      <c r="BH226" s="34"/>
      <c r="BI226" s="34"/>
      <c r="BJ226" s="34"/>
      <c r="BK226" s="34"/>
      <c r="BL226" s="34"/>
      <c r="BM226" s="34"/>
      <c r="BN226" s="34"/>
      <c r="BO226" s="34"/>
      <c r="BP226" s="34"/>
      <c r="BQ226" s="34"/>
      <c r="BR226" s="34"/>
      <c r="BS226" s="34"/>
      <c r="BT226" s="34"/>
      <c r="BU226" s="34"/>
      <c r="BV226" s="34"/>
      <c r="BW226" s="34"/>
      <c r="BX226" s="34"/>
      <c r="BY226" s="34"/>
      <c r="BZ226" s="34"/>
    </row>
    <row r="227" spans="1:78" x14ac:dyDescent="0.25">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c r="AL227" s="34"/>
      <c r="AM227" s="34"/>
      <c r="AN227" s="34"/>
      <c r="AO227" s="34"/>
      <c r="AP227" s="34"/>
      <c r="AQ227" s="34"/>
      <c r="AR227" s="34"/>
      <c r="AS227" s="34"/>
      <c r="AT227" s="34"/>
      <c r="AU227" s="34"/>
      <c r="AV227" s="34"/>
      <c r="AW227" s="34"/>
      <c r="AX227" s="34"/>
      <c r="AY227" s="34"/>
      <c r="AZ227" s="34"/>
      <c r="BA227" s="34"/>
      <c r="BB227" s="34"/>
      <c r="BC227" s="34"/>
      <c r="BD227" s="34"/>
      <c r="BE227" s="34"/>
      <c r="BF227" s="34"/>
      <c r="BG227" s="34"/>
      <c r="BH227" s="34"/>
      <c r="BI227" s="34"/>
      <c r="BJ227" s="34"/>
      <c r="BK227" s="34"/>
      <c r="BL227" s="34"/>
      <c r="BM227" s="34"/>
      <c r="BN227" s="34"/>
      <c r="BO227" s="34"/>
      <c r="BP227" s="34"/>
      <c r="BQ227" s="34"/>
      <c r="BR227" s="34"/>
      <c r="BS227" s="34"/>
      <c r="BT227" s="34"/>
      <c r="BU227" s="34"/>
      <c r="BV227" s="34"/>
      <c r="BW227" s="34"/>
      <c r="BX227" s="34"/>
      <c r="BY227" s="34"/>
      <c r="BZ227" s="34"/>
    </row>
    <row r="228" spans="1:78" x14ac:dyDescent="0.25">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c r="AH228" s="34"/>
      <c r="AI228" s="34"/>
      <c r="AJ228" s="34"/>
      <c r="AK228" s="34"/>
      <c r="AL228" s="34"/>
      <c r="AM228" s="34"/>
      <c r="AN228" s="34"/>
      <c r="AO228" s="34"/>
      <c r="AP228" s="34"/>
      <c r="AQ228" s="34"/>
      <c r="AR228" s="34"/>
      <c r="AS228" s="34"/>
      <c r="AT228" s="34"/>
      <c r="AU228" s="34"/>
      <c r="AV228" s="34"/>
      <c r="AW228" s="34"/>
      <c r="AX228" s="34"/>
      <c r="AY228" s="34"/>
      <c r="AZ228" s="34"/>
      <c r="BA228" s="34"/>
      <c r="BB228" s="34"/>
      <c r="BC228" s="34"/>
      <c r="BD228" s="34"/>
      <c r="BE228" s="34"/>
      <c r="BF228" s="34"/>
      <c r="BG228" s="34"/>
      <c r="BH228" s="34"/>
      <c r="BI228" s="34"/>
      <c r="BJ228" s="34"/>
      <c r="BK228" s="34"/>
      <c r="BL228" s="34"/>
      <c r="BM228" s="34"/>
      <c r="BN228" s="34"/>
      <c r="BO228" s="34"/>
      <c r="BP228" s="34"/>
      <c r="BQ228" s="34"/>
      <c r="BR228" s="34"/>
      <c r="BS228" s="34"/>
      <c r="BT228" s="34"/>
      <c r="BU228" s="34"/>
      <c r="BV228" s="34"/>
      <c r="BW228" s="34"/>
      <c r="BX228" s="34"/>
      <c r="BY228" s="34"/>
      <c r="BZ228" s="34"/>
    </row>
    <row r="229" spans="1:78" x14ac:dyDescent="0.25">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c r="AJ229" s="34"/>
      <c r="AK229" s="34"/>
      <c r="AL229" s="34"/>
      <c r="AM229" s="34"/>
      <c r="AN229" s="34"/>
      <c r="AO229" s="34"/>
      <c r="AP229" s="34"/>
      <c r="AQ229" s="34"/>
      <c r="AR229" s="34"/>
      <c r="AS229" s="34"/>
      <c r="AT229" s="34"/>
      <c r="AU229" s="34"/>
      <c r="AV229" s="34"/>
      <c r="AW229" s="34"/>
      <c r="AX229" s="34"/>
      <c r="AY229" s="34"/>
      <c r="AZ229" s="34"/>
      <c r="BA229" s="34"/>
      <c r="BB229" s="34"/>
      <c r="BC229" s="34"/>
      <c r="BD229" s="34"/>
      <c r="BE229" s="34"/>
      <c r="BF229" s="34"/>
      <c r="BG229" s="34"/>
      <c r="BH229" s="34"/>
      <c r="BI229" s="34"/>
      <c r="BJ229" s="34"/>
      <c r="BK229" s="34"/>
      <c r="BL229" s="34"/>
      <c r="BM229" s="34"/>
      <c r="BN229" s="34"/>
      <c r="BO229" s="34"/>
      <c r="BP229" s="34"/>
      <c r="BQ229" s="34"/>
      <c r="BR229" s="34"/>
      <c r="BS229" s="34"/>
      <c r="BT229" s="34"/>
      <c r="BU229" s="34"/>
      <c r="BV229" s="34"/>
      <c r="BW229" s="34"/>
      <c r="BX229" s="34"/>
      <c r="BY229" s="34"/>
      <c r="BZ229" s="34"/>
    </row>
    <row r="230" spans="1:78" x14ac:dyDescent="0.25">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c r="AJ230" s="34"/>
      <c r="AK230" s="34"/>
      <c r="AL230" s="34"/>
      <c r="AM230" s="34"/>
      <c r="AN230" s="34"/>
      <c r="AO230" s="34"/>
      <c r="AP230" s="34"/>
      <c r="AQ230" s="34"/>
      <c r="AR230" s="34"/>
      <c r="AS230" s="34"/>
      <c r="AT230" s="34"/>
      <c r="AU230" s="34"/>
      <c r="AV230" s="34"/>
      <c r="AW230" s="34"/>
      <c r="AX230" s="34"/>
      <c r="AY230" s="34"/>
      <c r="AZ230" s="34"/>
      <c r="BA230" s="34"/>
      <c r="BB230" s="34"/>
      <c r="BC230" s="34"/>
      <c r="BD230" s="34"/>
      <c r="BE230" s="34"/>
      <c r="BF230" s="34"/>
      <c r="BG230" s="34"/>
      <c r="BH230" s="34"/>
      <c r="BI230" s="34"/>
      <c r="BJ230" s="34"/>
      <c r="BK230" s="34"/>
      <c r="BL230" s="34"/>
      <c r="BM230" s="34"/>
      <c r="BN230" s="34"/>
      <c r="BO230" s="34"/>
      <c r="BP230" s="34"/>
      <c r="BQ230" s="34"/>
      <c r="BR230" s="34"/>
      <c r="BS230" s="34"/>
      <c r="BT230" s="34"/>
      <c r="BU230" s="34"/>
      <c r="BV230" s="34"/>
      <c r="BW230" s="34"/>
      <c r="BX230" s="34"/>
      <c r="BY230" s="34"/>
      <c r="BZ230" s="34"/>
    </row>
    <row r="231" spans="1:78" x14ac:dyDescent="0.25">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c r="AL231" s="34"/>
      <c r="AM231" s="34"/>
      <c r="AN231" s="34"/>
      <c r="AO231" s="34"/>
      <c r="AP231" s="34"/>
      <c r="AQ231" s="34"/>
      <c r="AR231" s="34"/>
      <c r="AS231" s="34"/>
      <c r="AT231" s="34"/>
      <c r="AU231" s="34"/>
      <c r="AV231" s="34"/>
      <c r="AW231" s="34"/>
      <c r="AX231" s="34"/>
      <c r="AY231" s="34"/>
      <c r="AZ231" s="34"/>
      <c r="BA231" s="34"/>
      <c r="BB231" s="34"/>
      <c r="BC231" s="34"/>
      <c r="BD231" s="34"/>
      <c r="BE231" s="34"/>
      <c r="BF231" s="34"/>
      <c r="BG231" s="34"/>
      <c r="BH231" s="34"/>
      <c r="BI231" s="34"/>
      <c r="BJ231" s="34"/>
      <c r="BK231" s="34"/>
      <c r="BL231" s="34"/>
      <c r="BM231" s="34"/>
      <c r="BN231" s="34"/>
      <c r="BO231" s="34"/>
      <c r="BP231" s="34"/>
      <c r="BQ231" s="34"/>
      <c r="BR231" s="34"/>
      <c r="BS231" s="34"/>
      <c r="BT231" s="34"/>
      <c r="BU231" s="34"/>
      <c r="BV231" s="34"/>
      <c r="BW231" s="34"/>
      <c r="BX231" s="34"/>
      <c r="BY231" s="34"/>
      <c r="BZ231" s="34"/>
    </row>
    <row r="232" spans="1:78" x14ac:dyDescent="0.25">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c r="AF232" s="34"/>
      <c r="AG232" s="34"/>
      <c r="AH232" s="34"/>
      <c r="AI232" s="34"/>
      <c r="AJ232" s="34"/>
      <c r="AK232" s="34"/>
      <c r="AL232" s="34"/>
      <c r="AM232" s="34"/>
      <c r="AN232" s="34"/>
      <c r="AO232" s="34"/>
      <c r="AP232" s="34"/>
      <c r="AQ232" s="34"/>
      <c r="AR232" s="34"/>
      <c r="AS232" s="34"/>
      <c r="AT232" s="34"/>
      <c r="AU232" s="34"/>
      <c r="AV232" s="34"/>
      <c r="AW232" s="34"/>
      <c r="AX232" s="34"/>
      <c r="AY232" s="34"/>
      <c r="AZ232" s="34"/>
      <c r="BA232" s="34"/>
      <c r="BB232" s="34"/>
      <c r="BC232" s="34"/>
      <c r="BD232" s="34"/>
      <c r="BE232" s="34"/>
      <c r="BF232" s="34"/>
      <c r="BG232" s="34"/>
      <c r="BH232" s="34"/>
      <c r="BI232" s="34"/>
      <c r="BJ232" s="34"/>
      <c r="BK232" s="34"/>
      <c r="BL232" s="34"/>
      <c r="BM232" s="34"/>
      <c r="BN232" s="34"/>
      <c r="BO232" s="34"/>
      <c r="BP232" s="34"/>
      <c r="BQ232" s="34"/>
      <c r="BR232" s="34"/>
      <c r="BS232" s="34"/>
      <c r="BT232" s="34"/>
      <c r="BU232" s="34"/>
      <c r="BV232" s="34"/>
      <c r="BW232" s="34"/>
      <c r="BX232" s="34"/>
      <c r="BY232" s="34"/>
      <c r="BZ232" s="34"/>
    </row>
    <row r="233" spans="1:78" x14ac:dyDescent="0.25">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c r="AJ233" s="34"/>
      <c r="AK233" s="34"/>
      <c r="AL233" s="34"/>
      <c r="AM233" s="34"/>
      <c r="AN233" s="34"/>
      <c r="AO233" s="34"/>
      <c r="AP233" s="34"/>
      <c r="AQ233" s="34"/>
      <c r="AR233" s="34"/>
      <c r="AS233" s="34"/>
      <c r="AT233" s="34"/>
      <c r="AU233" s="34"/>
      <c r="AV233" s="34"/>
      <c r="AW233" s="34"/>
      <c r="AX233" s="34"/>
      <c r="AY233" s="34"/>
      <c r="AZ233" s="34"/>
      <c r="BA233" s="34"/>
      <c r="BB233" s="34"/>
      <c r="BC233" s="34"/>
      <c r="BD233" s="34"/>
      <c r="BE233" s="34"/>
      <c r="BF233" s="34"/>
      <c r="BG233" s="34"/>
      <c r="BH233" s="34"/>
      <c r="BI233" s="34"/>
      <c r="BJ233" s="34"/>
      <c r="BK233" s="34"/>
      <c r="BL233" s="34"/>
      <c r="BM233" s="34"/>
      <c r="BN233" s="34"/>
      <c r="BO233" s="34"/>
      <c r="BP233" s="34"/>
      <c r="BQ233" s="34"/>
      <c r="BR233" s="34"/>
      <c r="BS233" s="34"/>
      <c r="BT233" s="34"/>
      <c r="BU233" s="34"/>
      <c r="BV233" s="34"/>
      <c r="BW233" s="34"/>
      <c r="BX233" s="34"/>
      <c r="BY233" s="34"/>
      <c r="BZ233" s="34"/>
    </row>
    <row r="234" spans="1:78" x14ac:dyDescent="0.25">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4"/>
      <c r="AH234" s="34"/>
      <c r="AI234" s="34"/>
      <c r="AJ234" s="34"/>
      <c r="AK234" s="34"/>
      <c r="AL234" s="34"/>
      <c r="AM234" s="34"/>
      <c r="AN234" s="34"/>
      <c r="AO234" s="34"/>
      <c r="AP234" s="34"/>
      <c r="AQ234" s="34"/>
      <c r="AR234" s="34"/>
      <c r="AS234" s="34"/>
      <c r="AT234" s="34"/>
      <c r="AU234" s="34"/>
      <c r="AV234" s="34"/>
      <c r="AW234" s="34"/>
      <c r="AX234" s="34"/>
      <c r="AY234" s="34"/>
      <c r="AZ234" s="34"/>
      <c r="BA234" s="34"/>
      <c r="BB234" s="34"/>
      <c r="BC234" s="34"/>
      <c r="BD234" s="34"/>
      <c r="BE234" s="34"/>
      <c r="BF234" s="34"/>
      <c r="BG234" s="34"/>
      <c r="BH234" s="34"/>
      <c r="BI234" s="34"/>
      <c r="BJ234" s="34"/>
      <c r="BK234" s="34"/>
      <c r="BL234" s="34"/>
      <c r="BM234" s="34"/>
      <c r="BN234" s="34"/>
      <c r="BO234" s="34"/>
      <c r="BP234" s="34"/>
      <c r="BQ234" s="34"/>
      <c r="BR234" s="34"/>
      <c r="BS234" s="34"/>
      <c r="BT234" s="34"/>
      <c r="BU234" s="34"/>
      <c r="BV234" s="34"/>
      <c r="BW234" s="34"/>
      <c r="BX234" s="34"/>
      <c r="BY234" s="34"/>
      <c r="BZ234" s="34"/>
    </row>
    <row r="235" spans="1:78" x14ac:dyDescent="0.2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c r="AF235" s="34"/>
      <c r="AG235" s="34"/>
      <c r="AH235" s="34"/>
      <c r="AI235" s="34"/>
      <c r="AJ235" s="34"/>
      <c r="AK235" s="34"/>
      <c r="AL235" s="34"/>
      <c r="AM235" s="34"/>
      <c r="AN235" s="34"/>
      <c r="AO235" s="34"/>
      <c r="AP235" s="34"/>
      <c r="AQ235" s="34"/>
      <c r="AR235" s="34"/>
      <c r="AS235" s="34"/>
      <c r="AT235" s="34"/>
      <c r="AU235" s="34"/>
      <c r="AV235" s="34"/>
      <c r="AW235" s="34"/>
      <c r="AX235" s="34"/>
      <c r="AY235" s="34"/>
      <c r="AZ235" s="34"/>
      <c r="BA235" s="34"/>
      <c r="BB235" s="34"/>
      <c r="BC235" s="34"/>
      <c r="BD235" s="34"/>
      <c r="BE235" s="34"/>
      <c r="BF235" s="34"/>
      <c r="BG235" s="34"/>
      <c r="BH235" s="34"/>
      <c r="BI235" s="34"/>
      <c r="BJ235" s="34"/>
      <c r="BK235" s="34"/>
      <c r="BL235" s="34"/>
      <c r="BM235" s="34"/>
      <c r="BN235" s="34"/>
      <c r="BO235" s="34"/>
      <c r="BP235" s="34"/>
      <c r="BQ235" s="34"/>
      <c r="BR235" s="34"/>
      <c r="BS235" s="34"/>
      <c r="BT235" s="34"/>
      <c r="BU235" s="34"/>
      <c r="BV235" s="34"/>
      <c r="BW235" s="34"/>
      <c r="BX235" s="34"/>
      <c r="BY235" s="34"/>
      <c r="BZ235" s="34"/>
    </row>
    <row r="236" spans="1:78" x14ac:dyDescent="0.25">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c r="AF236" s="34"/>
      <c r="AG236" s="34"/>
      <c r="AH236" s="34"/>
      <c r="AI236" s="34"/>
      <c r="AJ236" s="34"/>
      <c r="AK236" s="34"/>
      <c r="AL236" s="34"/>
      <c r="AM236" s="34"/>
      <c r="AN236" s="34"/>
      <c r="AO236" s="34"/>
      <c r="AP236" s="34"/>
      <c r="AQ236" s="34"/>
      <c r="AR236" s="34"/>
      <c r="AS236" s="34"/>
      <c r="AT236" s="34"/>
      <c r="AU236" s="34"/>
      <c r="AV236" s="34"/>
      <c r="AW236" s="34"/>
      <c r="AX236" s="34"/>
      <c r="AY236" s="34"/>
      <c r="AZ236" s="34"/>
      <c r="BA236" s="34"/>
      <c r="BB236" s="34"/>
      <c r="BC236" s="34"/>
      <c r="BD236" s="34"/>
      <c r="BE236" s="34"/>
      <c r="BF236" s="34"/>
      <c r="BG236" s="34"/>
      <c r="BH236" s="34"/>
      <c r="BI236" s="34"/>
      <c r="BJ236" s="34"/>
      <c r="BK236" s="34"/>
      <c r="BL236" s="34"/>
      <c r="BM236" s="34"/>
      <c r="BN236" s="34"/>
      <c r="BO236" s="34"/>
      <c r="BP236" s="34"/>
      <c r="BQ236" s="34"/>
      <c r="BR236" s="34"/>
      <c r="BS236" s="34"/>
      <c r="BT236" s="34"/>
      <c r="BU236" s="34"/>
      <c r="BV236" s="34"/>
      <c r="BW236" s="34"/>
      <c r="BX236" s="34"/>
      <c r="BY236" s="34"/>
      <c r="BZ236" s="34"/>
    </row>
    <row r="237" spans="1:78" x14ac:dyDescent="0.25">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c r="AF237" s="34"/>
      <c r="AG237" s="34"/>
      <c r="AH237" s="34"/>
      <c r="AI237" s="34"/>
      <c r="AJ237" s="34"/>
      <c r="AK237" s="34"/>
      <c r="AL237" s="34"/>
      <c r="AM237" s="34"/>
      <c r="AN237" s="34"/>
      <c r="AO237" s="34"/>
      <c r="AP237" s="34"/>
      <c r="AQ237" s="34"/>
      <c r="AR237" s="34"/>
      <c r="AS237" s="34"/>
      <c r="AT237" s="34"/>
      <c r="AU237" s="34"/>
      <c r="AV237" s="34"/>
      <c r="AW237" s="34"/>
      <c r="AX237" s="34"/>
      <c r="AY237" s="34"/>
      <c r="AZ237" s="34"/>
      <c r="BA237" s="34"/>
      <c r="BB237" s="34"/>
      <c r="BC237" s="34"/>
      <c r="BD237" s="34"/>
      <c r="BE237" s="34"/>
      <c r="BF237" s="34"/>
      <c r="BG237" s="34"/>
      <c r="BH237" s="34"/>
      <c r="BI237" s="34"/>
      <c r="BJ237" s="34"/>
      <c r="BK237" s="34"/>
      <c r="BL237" s="34"/>
      <c r="BM237" s="34"/>
      <c r="BN237" s="34"/>
      <c r="BO237" s="34"/>
      <c r="BP237" s="34"/>
      <c r="BQ237" s="34"/>
      <c r="BR237" s="34"/>
      <c r="BS237" s="34"/>
      <c r="BT237" s="34"/>
      <c r="BU237" s="34"/>
      <c r="BV237" s="34"/>
      <c r="BW237" s="34"/>
      <c r="BX237" s="34"/>
      <c r="BY237" s="34"/>
      <c r="BZ237" s="34"/>
    </row>
    <row r="238" spans="1:78" x14ac:dyDescent="0.25">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c r="AF238" s="34"/>
      <c r="AG238" s="34"/>
      <c r="AH238" s="34"/>
      <c r="AI238" s="34"/>
      <c r="AJ238" s="34"/>
      <c r="AK238" s="34"/>
      <c r="AL238" s="34"/>
      <c r="AM238" s="34"/>
      <c r="AN238" s="34"/>
      <c r="AO238" s="34"/>
      <c r="AP238" s="34"/>
      <c r="AQ238" s="34"/>
      <c r="AR238" s="34"/>
      <c r="AS238" s="34"/>
      <c r="AT238" s="34"/>
      <c r="AU238" s="34"/>
      <c r="AV238" s="34"/>
      <c r="AW238" s="34"/>
      <c r="AX238" s="34"/>
      <c r="AY238" s="34"/>
      <c r="AZ238" s="34"/>
      <c r="BA238" s="34"/>
      <c r="BB238" s="34"/>
      <c r="BC238" s="34"/>
      <c r="BD238" s="34"/>
      <c r="BE238" s="34"/>
      <c r="BF238" s="34"/>
      <c r="BG238" s="34"/>
      <c r="BH238" s="34"/>
      <c r="BI238" s="34"/>
      <c r="BJ238" s="34"/>
      <c r="BK238" s="34"/>
      <c r="BL238" s="34"/>
      <c r="BM238" s="34"/>
      <c r="BN238" s="34"/>
      <c r="BO238" s="34"/>
      <c r="BP238" s="34"/>
      <c r="BQ238" s="34"/>
      <c r="BR238" s="34"/>
      <c r="BS238" s="34"/>
      <c r="BT238" s="34"/>
      <c r="BU238" s="34"/>
      <c r="BV238" s="34"/>
      <c r="BW238" s="34"/>
      <c r="BX238" s="34"/>
      <c r="BY238" s="34"/>
      <c r="BZ238" s="34"/>
    </row>
    <row r="239" spans="1:78" x14ac:dyDescent="0.25">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c r="AF239" s="34"/>
      <c r="AG239" s="34"/>
      <c r="AH239" s="34"/>
      <c r="AI239" s="34"/>
      <c r="AJ239" s="34"/>
      <c r="AK239" s="34"/>
      <c r="AL239" s="34"/>
      <c r="AM239" s="34"/>
      <c r="AN239" s="34"/>
      <c r="AO239" s="34"/>
      <c r="AP239" s="34"/>
      <c r="AQ239" s="34"/>
      <c r="AR239" s="34"/>
      <c r="AS239" s="34"/>
      <c r="AT239" s="34"/>
      <c r="AU239" s="34"/>
      <c r="AV239" s="34"/>
      <c r="AW239" s="34"/>
      <c r="AX239" s="34"/>
      <c r="AY239" s="34"/>
      <c r="AZ239" s="34"/>
      <c r="BA239" s="34"/>
      <c r="BB239" s="34"/>
      <c r="BC239" s="34"/>
      <c r="BD239" s="34"/>
      <c r="BE239" s="34"/>
      <c r="BF239" s="34"/>
      <c r="BG239" s="34"/>
      <c r="BH239" s="34"/>
      <c r="BI239" s="34"/>
      <c r="BJ239" s="34"/>
      <c r="BK239" s="34"/>
      <c r="BL239" s="34"/>
      <c r="BM239" s="34"/>
      <c r="BN239" s="34"/>
      <c r="BO239" s="34"/>
      <c r="BP239" s="34"/>
      <c r="BQ239" s="34"/>
      <c r="BR239" s="34"/>
      <c r="BS239" s="34"/>
      <c r="BT239" s="34"/>
      <c r="BU239" s="34"/>
      <c r="BV239" s="34"/>
      <c r="BW239" s="34"/>
      <c r="BX239" s="34"/>
      <c r="BY239" s="34"/>
      <c r="BZ239" s="34"/>
    </row>
    <row r="240" spans="1:78" x14ac:dyDescent="0.25">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4"/>
      <c r="AH240" s="34"/>
      <c r="AI240" s="34"/>
      <c r="AJ240" s="34"/>
      <c r="AK240" s="34"/>
      <c r="AL240" s="34"/>
      <c r="AM240" s="34"/>
      <c r="AN240" s="34"/>
      <c r="AO240" s="34"/>
      <c r="AP240" s="34"/>
      <c r="AQ240" s="34"/>
      <c r="AR240" s="34"/>
      <c r="AS240" s="34"/>
      <c r="AT240" s="34"/>
      <c r="AU240" s="34"/>
      <c r="AV240" s="34"/>
      <c r="AW240" s="34"/>
      <c r="AX240" s="34"/>
      <c r="AY240" s="34"/>
      <c r="AZ240" s="34"/>
      <c r="BA240" s="34"/>
      <c r="BB240" s="34"/>
      <c r="BC240" s="34"/>
      <c r="BD240" s="34"/>
      <c r="BE240" s="34"/>
      <c r="BF240" s="34"/>
      <c r="BG240" s="34"/>
      <c r="BH240" s="34"/>
      <c r="BI240" s="34"/>
      <c r="BJ240" s="34"/>
      <c r="BK240" s="34"/>
      <c r="BL240" s="34"/>
      <c r="BM240" s="34"/>
      <c r="BN240" s="34"/>
      <c r="BO240" s="34"/>
      <c r="BP240" s="34"/>
      <c r="BQ240" s="34"/>
      <c r="BR240" s="34"/>
      <c r="BS240" s="34"/>
      <c r="BT240" s="34"/>
      <c r="BU240" s="34"/>
      <c r="BV240" s="34"/>
      <c r="BW240" s="34"/>
      <c r="BX240" s="34"/>
      <c r="BY240" s="34"/>
      <c r="BZ240" s="34"/>
    </row>
    <row r="241" spans="1:78" x14ac:dyDescent="0.25">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c r="AF241" s="34"/>
      <c r="AG241" s="34"/>
      <c r="AH241" s="34"/>
      <c r="AI241" s="34"/>
      <c r="AJ241" s="34"/>
      <c r="AK241" s="34"/>
      <c r="AL241" s="34"/>
      <c r="AM241" s="34"/>
      <c r="AN241" s="34"/>
      <c r="AO241" s="34"/>
      <c r="AP241" s="34"/>
      <c r="AQ241" s="34"/>
      <c r="AR241" s="34"/>
      <c r="AS241" s="34"/>
      <c r="AT241" s="34"/>
      <c r="AU241" s="34"/>
      <c r="AV241" s="34"/>
      <c r="AW241" s="34"/>
      <c r="AX241" s="34"/>
      <c r="AY241" s="34"/>
      <c r="AZ241" s="34"/>
      <c r="BA241" s="34"/>
      <c r="BB241" s="34"/>
      <c r="BC241" s="34"/>
      <c r="BD241" s="34"/>
      <c r="BE241" s="34"/>
      <c r="BF241" s="34"/>
      <c r="BG241" s="34"/>
      <c r="BH241" s="34"/>
      <c r="BI241" s="34"/>
      <c r="BJ241" s="34"/>
      <c r="BK241" s="34"/>
      <c r="BL241" s="34"/>
      <c r="BM241" s="34"/>
      <c r="BN241" s="34"/>
      <c r="BO241" s="34"/>
      <c r="BP241" s="34"/>
      <c r="BQ241" s="34"/>
      <c r="BR241" s="34"/>
      <c r="BS241" s="34"/>
      <c r="BT241" s="34"/>
      <c r="BU241" s="34"/>
      <c r="BV241" s="34"/>
      <c r="BW241" s="34"/>
      <c r="BX241" s="34"/>
      <c r="BY241" s="34"/>
      <c r="BZ241" s="34"/>
    </row>
    <row r="242" spans="1:78" x14ac:dyDescent="0.25">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c r="AF242" s="34"/>
      <c r="AG242" s="34"/>
      <c r="AH242" s="34"/>
      <c r="AI242" s="34"/>
      <c r="AJ242" s="34"/>
      <c r="AK242" s="34"/>
      <c r="AL242" s="34"/>
      <c r="AM242" s="34"/>
      <c r="AN242" s="34"/>
      <c r="AO242" s="34"/>
      <c r="AP242" s="34"/>
      <c r="AQ242" s="34"/>
      <c r="AR242" s="34"/>
      <c r="AS242" s="34"/>
      <c r="AT242" s="34"/>
      <c r="AU242" s="34"/>
      <c r="AV242" s="34"/>
      <c r="AW242" s="34"/>
      <c r="AX242" s="34"/>
      <c r="AY242" s="34"/>
      <c r="AZ242" s="34"/>
      <c r="BA242" s="34"/>
      <c r="BB242" s="34"/>
      <c r="BC242" s="34"/>
      <c r="BD242" s="34"/>
      <c r="BE242" s="34"/>
      <c r="BF242" s="34"/>
      <c r="BG242" s="34"/>
      <c r="BH242" s="34"/>
      <c r="BI242" s="34"/>
      <c r="BJ242" s="34"/>
      <c r="BK242" s="34"/>
      <c r="BL242" s="34"/>
      <c r="BM242" s="34"/>
      <c r="BN242" s="34"/>
      <c r="BO242" s="34"/>
      <c r="BP242" s="34"/>
      <c r="BQ242" s="34"/>
      <c r="BR242" s="34"/>
      <c r="BS242" s="34"/>
      <c r="BT242" s="34"/>
      <c r="BU242" s="34"/>
      <c r="BV242" s="34"/>
      <c r="BW242" s="34"/>
      <c r="BX242" s="34"/>
      <c r="BY242" s="34"/>
      <c r="BZ242" s="34"/>
    </row>
    <row r="243" spans="1:78" x14ac:dyDescent="0.25">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c r="AL243" s="34"/>
      <c r="AM243" s="34"/>
      <c r="AN243" s="34"/>
      <c r="AO243" s="34"/>
      <c r="AP243" s="34"/>
      <c r="AQ243" s="34"/>
      <c r="AR243" s="34"/>
      <c r="AS243" s="34"/>
      <c r="AT243" s="34"/>
      <c r="AU243" s="34"/>
      <c r="AV243" s="34"/>
      <c r="AW243" s="34"/>
      <c r="AX243" s="34"/>
      <c r="AY243" s="34"/>
      <c r="AZ243" s="34"/>
      <c r="BA243" s="34"/>
      <c r="BB243" s="34"/>
      <c r="BC243" s="34"/>
      <c r="BD243" s="34"/>
      <c r="BE243" s="34"/>
      <c r="BF243" s="34"/>
      <c r="BG243" s="34"/>
      <c r="BH243" s="34"/>
      <c r="BI243" s="34"/>
      <c r="BJ243" s="34"/>
      <c r="BK243" s="34"/>
      <c r="BL243" s="34"/>
      <c r="BM243" s="34"/>
      <c r="BN243" s="34"/>
      <c r="BO243" s="34"/>
      <c r="BP243" s="34"/>
      <c r="BQ243" s="34"/>
      <c r="BR243" s="34"/>
      <c r="BS243" s="34"/>
      <c r="BT243" s="34"/>
      <c r="BU243" s="34"/>
      <c r="BV243" s="34"/>
      <c r="BW243" s="34"/>
      <c r="BX243" s="34"/>
      <c r="BY243" s="34"/>
      <c r="BZ243" s="34"/>
    </row>
    <row r="244" spans="1:78" x14ac:dyDescent="0.25">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c r="AF244" s="34"/>
      <c r="AG244" s="34"/>
      <c r="AH244" s="34"/>
      <c r="AI244" s="34"/>
      <c r="AJ244" s="34"/>
      <c r="AK244" s="34"/>
      <c r="AL244" s="34"/>
      <c r="AM244" s="34"/>
      <c r="AN244" s="34"/>
      <c r="AO244" s="34"/>
      <c r="AP244" s="34"/>
      <c r="AQ244" s="34"/>
      <c r="AR244" s="34"/>
      <c r="AS244" s="34"/>
      <c r="AT244" s="34"/>
      <c r="AU244" s="34"/>
      <c r="AV244" s="34"/>
      <c r="AW244" s="34"/>
      <c r="AX244" s="34"/>
      <c r="AY244" s="34"/>
      <c r="AZ244" s="34"/>
      <c r="BA244" s="34"/>
      <c r="BB244" s="34"/>
      <c r="BC244" s="34"/>
      <c r="BD244" s="34"/>
      <c r="BE244" s="34"/>
      <c r="BF244" s="34"/>
      <c r="BG244" s="34"/>
      <c r="BH244" s="34"/>
      <c r="BI244" s="34"/>
      <c r="BJ244" s="34"/>
      <c r="BK244" s="34"/>
      <c r="BL244" s="34"/>
      <c r="BM244" s="34"/>
      <c r="BN244" s="34"/>
      <c r="BO244" s="34"/>
      <c r="BP244" s="34"/>
      <c r="BQ244" s="34"/>
      <c r="BR244" s="34"/>
      <c r="BS244" s="34"/>
      <c r="BT244" s="34"/>
      <c r="BU244" s="34"/>
      <c r="BV244" s="34"/>
      <c r="BW244" s="34"/>
      <c r="BX244" s="34"/>
      <c r="BY244" s="34"/>
      <c r="BZ244" s="34"/>
    </row>
    <row r="245" spans="1:78" x14ac:dyDescent="0.2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c r="AF245" s="34"/>
      <c r="AG245" s="34"/>
      <c r="AH245" s="34"/>
      <c r="AI245" s="34"/>
      <c r="AJ245" s="34"/>
      <c r="AK245" s="34"/>
      <c r="AL245" s="34"/>
      <c r="AM245" s="34"/>
      <c r="AN245" s="34"/>
      <c r="AO245" s="34"/>
      <c r="AP245" s="34"/>
      <c r="AQ245" s="34"/>
      <c r="AR245" s="34"/>
      <c r="AS245" s="34"/>
      <c r="AT245" s="34"/>
      <c r="AU245" s="34"/>
      <c r="AV245" s="34"/>
      <c r="AW245" s="34"/>
      <c r="AX245" s="34"/>
      <c r="AY245" s="34"/>
      <c r="AZ245" s="34"/>
      <c r="BA245" s="34"/>
      <c r="BB245" s="34"/>
      <c r="BC245" s="34"/>
      <c r="BD245" s="34"/>
      <c r="BE245" s="34"/>
      <c r="BF245" s="34"/>
      <c r="BG245" s="34"/>
      <c r="BH245" s="34"/>
      <c r="BI245" s="34"/>
      <c r="BJ245" s="34"/>
      <c r="BK245" s="34"/>
      <c r="BL245" s="34"/>
      <c r="BM245" s="34"/>
      <c r="BN245" s="34"/>
      <c r="BO245" s="34"/>
      <c r="BP245" s="34"/>
      <c r="BQ245" s="34"/>
      <c r="BR245" s="34"/>
      <c r="BS245" s="34"/>
      <c r="BT245" s="34"/>
      <c r="BU245" s="34"/>
      <c r="BV245" s="34"/>
      <c r="BW245" s="34"/>
      <c r="BX245" s="34"/>
      <c r="BY245" s="34"/>
      <c r="BZ245" s="34"/>
    </row>
    <row r="246" spans="1:78" x14ac:dyDescent="0.25">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c r="AF246" s="34"/>
      <c r="AG246" s="34"/>
      <c r="AH246" s="34"/>
      <c r="AI246" s="34"/>
      <c r="AJ246" s="34"/>
      <c r="AK246" s="34"/>
      <c r="AL246" s="34"/>
      <c r="AM246" s="34"/>
      <c r="AN246" s="34"/>
      <c r="AO246" s="34"/>
      <c r="AP246" s="34"/>
      <c r="AQ246" s="34"/>
      <c r="AR246" s="34"/>
      <c r="AS246" s="34"/>
      <c r="AT246" s="34"/>
      <c r="AU246" s="34"/>
      <c r="AV246" s="34"/>
      <c r="AW246" s="34"/>
      <c r="AX246" s="34"/>
      <c r="AY246" s="34"/>
      <c r="AZ246" s="34"/>
      <c r="BA246" s="34"/>
      <c r="BB246" s="34"/>
      <c r="BC246" s="34"/>
      <c r="BD246" s="34"/>
      <c r="BE246" s="34"/>
      <c r="BF246" s="34"/>
      <c r="BG246" s="34"/>
      <c r="BH246" s="34"/>
      <c r="BI246" s="34"/>
      <c r="BJ246" s="34"/>
      <c r="BK246" s="34"/>
      <c r="BL246" s="34"/>
      <c r="BM246" s="34"/>
      <c r="BN246" s="34"/>
      <c r="BO246" s="34"/>
      <c r="BP246" s="34"/>
      <c r="BQ246" s="34"/>
      <c r="BR246" s="34"/>
      <c r="BS246" s="34"/>
      <c r="BT246" s="34"/>
      <c r="BU246" s="34"/>
      <c r="BV246" s="34"/>
      <c r="BW246" s="34"/>
      <c r="BX246" s="34"/>
      <c r="BY246" s="34"/>
      <c r="BZ246" s="34"/>
    </row>
    <row r="247" spans="1:78" x14ac:dyDescent="0.25">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c r="AL247" s="34"/>
      <c r="AM247" s="34"/>
      <c r="AN247" s="34"/>
      <c r="AO247" s="34"/>
      <c r="AP247" s="34"/>
      <c r="AQ247" s="34"/>
      <c r="AR247" s="34"/>
      <c r="AS247" s="34"/>
      <c r="AT247" s="34"/>
      <c r="AU247" s="34"/>
      <c r="AV247" s="34"/>
      <c r="AW247" s="34"/>
      <c r="AX247" s="34"/>
      <c r="AY247" s="34"/>
      <c r="AZ247" s="34"/>
      <c r="BA247" s="34"/>
      <c r="BB247" s="34"/>
      <c r="BC247" s="34"/>
      <c r="BD247" s="34"/>
      <c r="BE247" s="34"/>
      <c r="BF247" s="34"/>
      <c r="BG247" s="34"/>
      <c r="BH247" s="34"/>
      <c r="BI247" s="34"/>
      <c r="BJ247" s="34"/>
      <c r="BK247" s="34"/>
      <c r="BL247" s="34"/>
      <c r="BM247" s="34"/>
      <c r="BN247" s="34"/>
      <c r="BO247" s="34"/>
      <c r="BP247" s="34"/>
      <c r="BQ247" s="34"/>
      <c r="BR247" s="34"/>
      <c r="BS247" s="34"/>
      <c r="BT247" s="34"/>
      <c r="BU247" s="34"/>
      <c r="BV247" s="34"/>
      <c r="BW247" s="34"/>
      <c r="BX247" s="34"/>
      <c r="BY247" s="34"/>
      <c r="BZ247" s="34"/>
    </row>
    <row r="248" spans="1:78" x14ac:dyDescent="0.25">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c r="AF248" s="34"/>
      <c r="AG248" s="34"/>
      <c r="AH248" s="34"/>
      <c r="AI248" s="34"/>
      <c r="AJ248" s="34"/>
      <c r="AK248" s="34"/>
      <c r="AL248" s="34"/>
      <c r="AM248" s="34"/>
      <c r="AN248" s="34"/>
      <c r="AO248" s="34"/>
      <c r="AP248" s="34"/>
      <c r="AQ248" s="34"/>
      <c r="AR248" s="34"/>
      <c r="AS248" s="34"/>
      <c r="AT248" s="34"/>
      <c r="AU248" s="34"/>
      <c r="AV248" s="34"/>
      <c r="AW248" s="34"/>
      <c r="AX248" s="34"/>
      <c r="AY248" s="34"/>
      <c r="AZ248" s="34"/>
      <c r="BA248" s="34"/>
      <c r="BB248" s="34"/>
      <c r="BC248" s="34"/>
      <c r="BD248" s="34"/>
      <c r="BE248" s="34"/>
      <c r="BF248" s="34"/>
      <c r="BG248" s="34"/>
      <c r="BH248" s="34"/>
      <c r="BI248" s="34"/>
      <c r="BJ248" s="34"/>
      <c r="BK248" s="34"/>
      <c r="BL248" s="34"/>
      <c r="BM248" s="34"/>
      <c r="BN248" s="34"/>
      <c r="BO248" s="34"/>
      <c r="BP248" s="34"/>
      <c r="BQ248" s="34"/>
      <c r="BR248" s="34"/>
      <c r="BS248" s="34"/>
      <c r="BT248" s="34"/>
      <c r="BU248" s="34"/>
      <c r="BV248" s="34"/>
      <c r="BW248" s="34"/>
      <c r="BX248" s="34"/>
      <c r="BY248" s="34"/>
      <c r="BZ248" s="34"/>
    </row>
    <row r="249" spans="1:78" x14ac:dyDescent="0.25">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c r="AF249" s="34"/>
      <c r="AG249" s="34"/>
      <c r="AH249" s="34"/>
      <c r="AI249" s="34"/>
      <c r="AJ249" s="34"/>
      <c r="AK249" s="34"/>
      <c r="AL249" s="34"/>
      <c r="AM249" s="34"/>
      <c r="AN249" s="34"/>
      <c r="AO249" s="34"/>
      <c r="AP249" s="34"/>
      <c r="AQ249" s="34"/>
      <c r="AR249" s="34"/>
      <c r="AS249" s="34"/>
      <c r="AT249" s="34"/>
      <c r="AU249" s="34"/>
      <c r="AV249" s="34"/>
      <c r="AW249" s="34"/>
      <c r="AX249" s="34"/>
      <c r="AY249" s="34"/>
      <c r="AZ249" s="34"/>
      <c r="BA249" s="34"/>
      <c r="BB249" s="34"/>
      <c r="BC249" s="34"/>
      <c r="BD249" s="34"/>
      <c r="BE249" s="34"/>
      <c r="BF249" s="34"/>
      <c r="BG249" s="34"/>
      <c r="BH249" s="34"/>
      <c r="BI249" s="34"/>
      <c r="BJ249" s="34"/>
      <c r="BK249" s="34"/>
      <c r="BL249" s="34"/>
      <c r="BM249" s="34"/>
      <c r="BN249" s="34"/>
      <c r="BO249" s="34"/>
      <c r="BP249" s="34"/>
      <c r="BQ249" s="34"/>
      <c r="BR249" s="34"/>
      <c r="BS249" s="34"/>
      <c r="BT249" s="34"/>
      <c r="BU249" s="34"/>
      <c r="BV249" s="34"/>
      <c r="BW249" s="34"/>
      <c r="BX249" s="34"/>
      <c r="BY249" s="34"/>
      <c r="BZ249" s="34"/>
    </row>
    <row r="250" spans="1:78" x14ac:dyDescent="0.25">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c r="AF250" s="34"/>
      <c r="AG250" s="34"/>
      <c r="AH250" s="34"/>
      <c r="AI250" s="34"/>
      <c r="AJ250" s="34"/>
      <c r="AK250" s="34"/>
      <c r="AL250" s="34"/>
      <c r="AM250" s="34"/>
      <c r="AN250" s="34"/>
      <c r="AO250" s="34"/>
      <c r="AP250" s="34"/>
      <c r="AQ250" s="34"/>
      <c r="AR250" s="34"/>
      <c r="AS250" s="34"/>
      <c r="AT250" s="34"/>
      <c r="AU250" s="34"/>
      <c r="AV250" s="34"/>
      <c r="AW250" s="34"/>
      <c r="AX250" s="34"/>
      <c r="AY250" s="34"/>
      <c r="AZ250" s="34"/>
      <c r="BA250" s="34"/>
      <c r="BB250" s="34"/>
      <c r="BC250" s="34"/>
      <c r="BD250" s="34"/>
      <c r="BE250" s="34"/>
      <c r="BF250" s="34"/>
      <c r="BG250" s="34"/>
      <c r="BH250" s="34"/>
      <c r="BI250" s="34"/>
      <c r="BJ250" s="34"/>
      <c r="BK250" s="34"/>
      <c r="BL250" s="34"/>
      <c r="BM250" s="34"/>
      <c r="BN250" s="34"/>
      <c r="BO250" s="34"/>
      <c r="BP250" s="34"/>
      <c r="BQ250" s="34"/>
      <c r="BR250" s="34"/>
      <c r="BS250" s="34"/>
      <c r="BT250" s="34"/>
      <c r="BU250" s="34"/>
      <c r="BV250" s="34"/>
      <c r="BW250" s="34"/>
      <c r="BX250" s="34"/>
      <c r="BY250" s="34"/>
      <c r="BZ250" s="34"/>
    </row>
    <row r="251" spans="1:78" x14ac:dyDescent="0.25">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c r="AF251" s="34"/>
      <c r="AG251" s="34"/>
      <c r="AH251" s="34"/>
      <c r="AI251" s="34"/>
      <c r="AJ251" s="34"/>
      <c r="AK251" s="34"/>
      <c r="AL251" s="34"/>
      <c r="AM251" s="34"/>
      <c r="AN251" s="34"/>
      <c r="AO251" s="34"/>
      <c r="AP251" s="34"/>
      <c r="AQ251" s="34"/>
      <c r="AR251" s="34"/>
      <c r="AS251" s="34"/>
      <c r="AT251" s="34"/>
      <c r="AU251" s="34"/>
      <c r="AV251" s="34"/>
      <c r="AW251" s="34"/>
      <c r="AX251" s="34"/>
      <c r="AY251" s="34"/>
      <c r="AZ251" s="34"/>
      <c r="BA251" s="34"/>
      <c r="BB251" s="34"/>
      <c r="BC251" s="34"/>
      <c r="BD251" s="34"/>
      <c r="BE251" s="34"/>
      <c r="BF251" s="34"/>
      <c r="BG251" s="34"/>
      <c r="BH251" s="34"/>
      <c r="BI251" s="34"/>
      <c r="BJ251" s="34"/>
      <c r="BK251" s="34"/>
      <c r="BL251" s="34"/>
      <c r="BM251" s="34"/>
      <c r="BN251" s="34"/>
      <c r="BO251" s="34"/>
      <c r="BP251" s="34"/>
      <c r="BQ251" s="34"/>
      <c r="BR251" s="34"/>
      <c r="BS251" s="34"/>
      <c r="BT251" s="34"/>
      <c r="BU251" s="34"/>
      <c r="BV251" s="34"/>
      <c r="BW251" s="34"/>
      <c r="BX251" s="34"/>
      <c r="BY251" s="34"/>
      <c r="BZ251" s="34"/>
    </row>
    <row r="252" spans="1:78" x14ac:dyDescent="0.25">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c r="AF252" s="34"/>
      <c r="AG252" s="34"/>
      <c r="AH252" s="34"/>
      <c r="AI252" s="34"/>
      <c r="AJ252" s="34"/>
      <c r="AK252" s="34"/>
      <c r="AL252" s="34"/>
      <c r="AM252" s="34"/>
      <c r="AN252" s="34"/>
      <c r="AO252" s="34"/>
      <c r="AP252" s="34"/>
      <c r="AQ252" s="34"/>
      <c r="AR252" s="34"/>
      <c r="AS252" s="34"/>
      <c r="AT252" s="34"/>
      <c r="AU252" s="34"/>
      <c r="AV252" s="34"/>
      <c r="AW252" s="34"/>
      <c r="AX252" s="34"/>
      <c r="AY252" s="34"/>
      <c r="AZ252" s="34"/>
      <c r="BA252" s="34"/>
      <c r="BB252" s="34"/>
      <c r="BC252" s="34"/>
      <c r="BD252" s="34"/>
      <c r="BE252" s="34"/>
      <c r="BF252" s="34"/>
      <c r="BG252" s="34"/>
      <c r="BH252" s="34"/>
      <c r="BI252" s="34"/>
      <c r="BJ252" s="34"/>
      <c r="BK252" s="34"/>
      <c r="BL252" s="34"/>
      <c r="BM252" s="34"/>
      <c r="BN252" s="34"/>
      <c r="BO252" s="34"/>
      <c r="BP252" s="34"/>
      <c r="BQ252" s="34"/>
      <c r="BR252" s="34"/>
      <c r="BS252" s="34"/>
      <c r="BT252" s="34"/>
      <c r="BU252" s="34"/>
      <c r="BV252" s="34"/>
      <c r="BW252" s="34"/>
      <c r="BX252" s="34"/>
      <c r="BY252" s="34"/>
      <c r="BZ252" s="34"/>
    </row>
    <row r="253" spans="1:78" x14ac:dyDescent="0.25">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c r="AF253" s="34"/>
      <c r="AG253" s="34"/>
      <c r="AH253" s="34"/>
      <c r="AI253" s="34"/>
      <c r="AJ253" s="34"/>
      <c r="AK253" s="34"/>
      <c r="AL253" s="34"/>
      <c r="AM253" s="34"/>
      <c r="AN253" s="34"/>
      <c r="AO253" s="34"/>
      <c r="AP253" s="34"/>
      <c r="AQ253" s="34"/>
      <c r="AR253" s="34"/>
      <c r="AS253" s="34"/>
      <c r="AT253" s="34"/>
      <c r="AU253" s="34"/>
      <c r="AV253" s="34"/>
      <c r="AW253" s="34"/>
      <c r="AX253" s="34"/>
      <c r="AY253" s="34"/>
      <c r="AZ253" s="34"/>
      <c r="BA253" s="34"/>
      <c r="BB253" s="34"/>
      <c r="BC253" s="34"/>
      <c r="BD253" s="34"/>
      <c r="BE253" s="34"/>
      <c r="BF253" s="34"/>
      <c r="BG253" s="34"/>
      <c r="BH253" s="34"/>
      <c r="BI253" s="34"/>
      <c r="BJ253" s="34"/>
      <c r="BK253" s="34"/>
      <c r="BL253" s="34"/>
      <c r="BM253" s="34"/>
      <c r="BN253" s="34"/>
      <c r="BO253" s="34"/>
      <c r="BP253" s="34"/>
      <c r="BQ253" s="34"/>
      <c r="BR253" s="34"/>
      <c r="BS253" s="34"/>
      <c r="BT253" s="34"/>
      <c r="BU253" s="34"/>
      <c r="BV253" s="34"/>
      <c r="BW253" s="34"/>
      <c r="BX253" s="34"/>
      <c r="BY253" s="34"/>
      <c r="BZ253" s="34"/>
    </row>
    <row r="254" spans="1:78" x14ac:dyDescent="0.25">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c r="AF254" s="34"/>
      <c r="AG254" s="34"/>
      <c r="AH254" s="34"/>
      <c r="AI254" s="34"/>
      <c r="AJ254" s="34"/>
      <c r="AK254" s="34"/>
      <c r="AL254" s="34"/>
      <c r="AM254" s="34"/>
      <c r="AN254" s="34"/>
      <c r="AO254" s="34"/>
      <c r="AP254" s="34"/>
      <c r="AQ254" s="34"/>
      <c r="AR254" s="34"/>
      <c r="AS254" s="34"/>
      <c r="AT254" s="34"/>
      <c r="AU254" s="34"/>
      <c r="AV254" s="34"/>
      <c r="AW254" s="34"/>
      <c r="AX254" s="34"/>
      <c r="AY254" s="34"/>
      <c r="AZ254" s="34"/>
      <c r="BA254" s="34"/>
      <c r="BB254" s="34"/>
      <c r="BC254" s="34"/>
      <c r="BD254" s="34"/>
      <c r="BE254" s="34"/>
      <c r="BF254" s="34"/>
      <c r="BG254" s="34"/>
      <c r="BH254" s="34"/>
      <c r="BI254" s="34"/>
      <c r="BJ254" s="34"/>
      <c r="BK254" s="34"/>
      <c r="BL254" s="34"/>
      <c r="BM254" s="34"/>
      <c r="BN254" s="34"/>
      <c r="BO254" s="34"/>
      <c r="BP254" s="34"/>
      <c r="BQ254" s="34"/>
      <c r="BR254" s="34"/>
      <c r="BS254" s="34"/>
      <c r="BT254" s="34"/>
      <c r="BU254" s="34"/>
      <c r="BV254" s="34"/>
      <c r="BW254" s="34"/>
      <c r="BX254" s="34"/>
      <c r="BY254" s="34"/>
      <c r="BZ254" s="34"/>
    </row>
    <row r="255" spans="1:78" x14ac:dyDescent="0.2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c r="AF255" s="34"/>
      <c r="AG255" s="34"/>
      <c r="AH255" s="34"/>
      <c r="AI255" s="34"/>
      <c r="AJ255" s="34"/>
      <c r="AK255" s="34"/>
      <c r="AL255" s="34"/>
      <c r="AM255" s="34"/>
      <c r="AN255" s="34"/>
      <c r="AO255" s="34"/>
      <c r="AP255" s="34"/>
      <c r="AQ255" s="34"/>
      <c r="AR255" s="34"/>
      <c r="AS255" s="34"/>
      <c r="AT255" s="34"/>
      <c r="AU255" s="34"/>
      <c r="AV255" s="34"/>
      <c r="AW255" s="34"/>
      <c r="AX255" s="34"/>
      <c r="AY255" s="34"/>
      <c r="AZ255" s="34"/>
      <c r="BA255" s="34"/>
      <c r="BB255" s="34"/>
      <c r="BC255" s="34"/>
      <c r="BD255" s="34"/>
      <c r="BE255" s="34"/>
      <c r="BF255" s="34"/>
      <c r="BG255" s="34"/>
      <c r="BH255" s="34"/>
      <c r="BI255" s="34"/>
      <c r="BJ255" s="34"/>
      <c r="BK255" s="34"/>
      <c r="BL255" s="34"/>
      <c r="BM255" s="34"/>
      <c r="BN255" s="34"/>
      <c r="BO255" s="34"/>
      <c r="BP255" s="34"/>
      <c r="BQ255" s="34"/>
      <c r="BR255" s="34"/>
      <c r="BS255" s="34"/>
      <c r="BT255" s="34"/>
      <c r="BU255" s="34"/>
      <c r="BV255" s="34"/>
      <c r="BW255" s="34"/>
      <c r="BX255" s="34"/>
      <c r="BY255" s="34"/>
      <c r="BZ255" s="34"/>
    </row>
    <row r="256" spans="1:78" x14ac:dyDescent="0.25">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c r="AF256" s="34"/>
      <c r="AG256" s="34"/>
      <c r="AH256" s="34"/>
      <c r="AI256" s="34"/>
      <c r="AJ256" s="34"/>
      <c r="AK256" s="34"/>
      <c r="AL256" s="34"/>
      <c r="AM256" s="34"/>
      <c r="AN256" s="34"/>
      <c r="AO256" s="34"/>
      <c r="AP256" s="34"/>
      <c r="AQ256" s="34"/>
      <c r="AR256" s="34"/>
      <c r="AS256" s="34"/>
      <c r="AT256" s="34"/>
      <c r="AU256" s="34"/>
      <c r="AV256" s="34"/>
      <c r="AW256" s="34"/>
      <c r="AX256" s="34"/>
      <c r="AY256" s="34"/>
      <c r="AZ256" s="34"/>
      <c r="BA256" s="34"/>
      <c r="BB256" s="34"/>
      <c r="BC256" s="34"/>
      <c r="BD256" s="34"/>
      <c r="BE256" s="34"/>
      <c r="BF256" s="34"/>
      <c r="BG256" s="34"/>
      <c r="BH256" s="34"/>
      <c r="BI256" s="34"/>
      <c r="BJ256" s="34"/>
      <c r="BK256" s="34"/>
      <c r="BL256" s="34"/>
      <c r="BM256" s="34"/>
      <c r="BN256" s="34"/>
      <c r="BO256" s="34"/>
      <c r="BP256" s="34"/>
      <c r="BQ256" s="34"/>
      <c r="BR256" s="34"/>
      <c r="BS256" s="34"/>
      <c r="BT256" s="34"/>
      <c r="BU256" s="34"/>
      <c r="BV256" s="34"/>
      <c r="BW256" s="34"/>
      <c r="BX256" s="34"/>
      <c r="BY256" s="34"/>
      <c r="BZ256" s="34"/>
    </row>
    <row r="257" spans="1:78" x14ac:dyDescent="0.25">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c r="AF257" s="34"/>
      <c r="AG257" s="34"/>
      <c r="AH257" s="34"/>
      <c r="AI257" s="34"/>
      <c r="AJ257" s="34"/>
      <c r="AK257" s="34"/>
      <c r="AL257" s="34"/>
      <c r="AM257" s="34"/>
      <c r="AN257" s="34"/>
      <c r="AO257" s="34"/>
      <c r="AP257" s="34"/>
      <c r="AQ257" s="34"/>
      <c r="AR257" s="34"/>
      <c r="AS257" s="34"/>
      <c r="AT257" s="34"/>
      <c r="AU257" s="34"/>
      <c r="AV257" s="34"/>
      <c r="AW257" s="34"/>
      <c r="AX257" s="34"/>
      <c r="AY257" s="34"/>
      <c r="AZ257" s="34"/>
      <c r="BA257" s="34"/>
      <c r="BB257" s="34"/>
      <c r="BC257" s="34"/>
      <c r="BD257" s="34"/>
      <c r="BE257" s="34"/>
      <c r="BF257" s="34"/>
      <c r="BG257" s="34"/>
      <c r="BH257" s="34"/>
      <c r="BI257" s="34"/>
      <c r="BJ257" s="34"/>
      <c r="BK257" s="34"/>
      <c r="BL257" s="34"/>
      <c r="BM257" s="34"/>
      <c r="BN257" s="34"/>
      <c r="BO257" s="34"/>
      <c r="BP257" s="34"/>
      <c r="BQ257" s="34"/>
      <c r="BR257" s="34"/>
      <c r="BS257" s="34"/>
      <c r="BT257" s="34"/>
      <c r="BU257" s="34"/>
      <c r="BV257" s="34"/>
      <c r="BW257" s="34"/>
      <c r="BX257" s="34"/>
      <c r="BY257" s="34"/>
      <c r="BZ257" s="34"/>
    </row>
    <row r="258" spans="1:78" x14ac:dyDescent="0.25">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c r="AF258" s="34"/>
      <c r="AG258" s="34"/>
      <c r="AH258" s="34"/>
      <c r="AI258" s="34"/>
      <c r="AJ258" s="34"/>
      <c r="AK258" s="34"/>
      <c r="AL258" s="34"/>
      <c r="AM258" s="34"/>
      <c r="AN258" s="34"/>
      <c r="AO258" s="34"/>
      <c r="AP258" s="34"/>
      <c r="AQ258" s="34"/>
      <c r="AR258" s="34"/>
      <c r="AS258" s="34"/>
      <c r="AT258" s="34"/>
      <c r="AU258" s="34"/>
      <c r="AV258" s="34"/>
      <c r="AW258" s="34"/>
      <c r="AX258" s="34"/>
      <c r="AY258" s="34"/>
      <c r="AZ258" s="34"/>
      <c r="BA258" s="34"/>
      <c r="BB258" s="34"/>
      <c r="BC258" s="34"/>
      <c r="BD258" s="34"/>
      <c r="BE258" s="34"/>
      <c r="BF258" s="34"/>
      <c r="BG258" s="34"/>
      <c r="BH258" s="34"/>
      <c r="BI258" s="34"/>
      <c r="BJ258" s="34"/>
      <c r="BK258" s="34"/>
      <c r="BL258" s="34"/>
      <c r="BM258" s="34"/>
      <c r="BN258" s="34"/>
      <c r="BO258" s="34"/>
      <c r="BP258" s="34"/>
      <c r="BQ258" s="34"/>
      <c r="BR258" s="34"/>
      <c r="BS258" s="34"/>
      <c r="BT258" s="34"/>
      <c r="BU258" s="34"/>
      <c r="BV258" s="34"/>
      <c r="BW258" s="34"/>
      <c r="BX258" s="34"/>
      <c r="BY258" s="34"/>
      <c r="BZ258" s="34"/>
    </row>
    <row r="259" spans="1:78" x14ac:dyDescent="0.25">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c r="AF259" s="34"/>
      <c r="AG259" s="34"/>
      <c r="AH259" s="34"/>
      <c r="AI259" s="34"/>
      <c r="AJ259" s="34"/>
      <c r="AK259" s="34"/>
      <c r="AL259" s="34"/>
      <c r="AM259" s="34"/>
      <c r="AN259" s="34"/>
      <c r="AO259" s="34"/>
      <c r="AP259" s="34"/>
      <c r="AQ259" s="34"/>
      <c r="AR259" s="34"/>
      <c r="AS259" s="34"/>
      <c r="AT259" s="34"/>
      <c r="AU259" s="34"/>
      <c r="AV259" s="34"/>
      <c r="AW259" s="34"/>
      <c r="AX259" s="34"/>
      <c r="AY259" s="34"/>
      <c r="AZ259" s="34"/>
      <c r="BA259" s="34"/>
      <c r="BB259" s="34"/>
      <c r="BC259" s="34"/>
      <c r="BD259" s="34"/>
      <c r="BE259" s="34"/>
      <c r="BF259" s="34"/>
      <c r="BG259" s="34"/>
      <c r="BH259" s="34"/>
      <c r="BI259" s="34"/>
      <c r="BJ259" s="34"/>
      <c r="BK259" s="34"/>
      <c r="BL259" s="34"/>
      <c r="BM259" s="34"/>
      <c r="BN259" s="34"/>
      <c r="BO259" s="34"/>
      <c r="BP259" s="34"/>
      <c r="BQ259" s="34"/>
      <c r="BR259" s="34"/>
      <c r="BS259" s="34"/>
      <c r="BT259" s="34"/>
      <c r="BU259" s="34"/>
      <c r="BV259" s="34"/>
      <c r="BW259" s="34"/>
      <c r="BX259" s="34"/>
      <c r="BY259" s="34"/>
      <c r="BZ259" s="34"/>
    </row>
    <row r="260" spans="1:78" x14ac:dyDescent="0.25">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c r="AF260" s="34"/>
      <c r="AG260" s="34"/>
      <c r="AH260" s="34"/>
      <c r="AI260" s="34"/>
      <c r="AJ260" s="34"/>
      <c r="AK260" s="34"/>
      <c r="AL260" s="34"/>
      <c r="AM260" s="34"/>
      <c r="AN260" s="34"/>
      <c r="AO260" s="34"/>
      <c r="AP260" s="34"/>
      <c r="AQ260" s="34"/>
      <c r="AR260" s="34"/>
      <c r="AS260" s="34"/>
      <c r="AT260" s="34"/>
      <c r="AU260" s="34"/>
      <c r="AV260" s="34"/>
      <c r="AW260" s="34"/>
      <c r="AX260" s="34"/>
      <c r="AY260" s="34"/>
      <c r="AZ260" s="34"/>
      <c r="BA260" s="34"/>
      <c r="BB260" s="34"/>
      <c r="BC260" s="34"/>
      <c r="BD260" s="34"/>
      <c r="BE260" s="34"/>
      <c r="BF260" s="34"/>
      <c r="BG260" s="34"/>
      <c r="BH260" s="34"/>
      <c r="BI260" s="34"/>
      <c r="BJ260" s="34"/>
      <c r="BK260" s="34"/>
      <c r="BL260" s="34"/>
      <c r="BM260" s="34"/>
      <c r="BN260" s="34"/>
      <c r="BO260" s="34"/>
      <c r="BP260" s="34"/>
      <c r="BQ260" s="34"/>
      <c r="BR260" s="34"/>
      <c r="BS260" s="34"/>
      <c r="BT260" s="34"/>
      <c r="BU260" s="34"/>
      <c r="BV260" s="34"/>
      <c r="BW260" s="34"/>
      <c r="BX260" s="34"/>
      <c r="BY260" s="34"/>
      <c r="BZ260" s="34"/>
    </row>
    <row r="261" spans="1:78" x14ac:dyDescent="0.25">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c r="AF261" s="34"/>
      <c r="AG261" s="34"/>
      <c r="AH261" s="34"/>
      <c r="AI261" s="34"/>
      <c r="AJ261" s="34"/>
      <c r="AK261" s="34"/>
      <c r="AL261" s="34"/>
      <c r="AM261" s="34"/>
      <c r="AN261" s="34"/>
      <c r="AO261" s="34"/>
      <c r="AP261" s="34"/>
      <c r="AQ261" s="34"/>
      <c r="AR261" s="34"/>
      <c r="AS261" s="34"/>
      <c r="AT261" s="34"/>
      <c r="AU261" s="34"/>
      <c r="AV261" s="34"/>
      <c r="AW261" s="34"/>
      <c r="AX261" s="34"/>
      <c r="AY261" s="34"/>
      <c r="AZ261" s="34"/>
      <c r="BA261" s="34"/>
      <c r="BB261" s="34"/>
      <c r="BC261" s="34"/>
      <c r="BD261" s="34"/>
      <c r="BE261" s="34"/>
      <c r="BF261" s="34"/>
      <c r="BG261" s="34"/>
      <c r="BH261" s="34"/>
      <c r="BI261" s="34"/>
      <c r="BJ261" s="34"/>
      <c r="BK261" s="34"/>
      <c r="BL261" s="34"/>
      <c r="BM261" s="34"/>
      <c r="BN261" s="34"/>
      <c r="BO261" s="34"/>
      <c r="BP261" s="34"/>
      <c r="BQ261" s="34"/>
      <c r="BR261" s="34"/>
      <c r="BS261" s="34"/>
      <c r="BT261" s="34"/>
      <c r="BU261" s="34"/>
      <c r="BV261" s="34"/>
      <c r="BW261" s="34"/>
      <c r="BX261" s="34"/>
      <c r="BY261" s="34"/>
      <c r="BZ261" s="34"/>
    </row>
    <row r="262" spans="1:78" x14ac:dyDescent="0.25">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c r="AF262" s="34"/>
      <c r="AG262" s="34"/>
      <c r="AH262" s="34"/>
      <c r="AI262" s="34"/>
      <c r="AJ262" s="34"/>
      <c r="AK262" s="34"/>
      <c r="AL262" s="34"/>
      <c r="AM262" s="34"/>
      <c r="AN262" s="34"/>
      <c r="AO262" s="34"/>
      <c r="AP262" s="34"/>
      <c r="AQ262" s="34"/>
      <c r="AR262" s="34"/>
      <c r="AS262" s="34"/>
      <c r="AT262" s="34"/>
      <c r="AU262" s="34"/>
      <c r="AV262" s="34"/>
      <c r="AW262" s="34"/>
      <c r="AX262" s="34"/>
      <c r="AY262" s="34"/>
      <c r="AZ262" s="34"/>
      <c r="BA262" s="34"/>
      <c r="BB262" s="34"/>
      <c r="BC262" s="34"/>
      <c r="BD262" s="34"/>
      <c r="BE262" s="34"/>
      <c r="BF262" s="34"/>
      <c r="BG262" s="34"/>
      <c r="BH262" s="34"/>
      <c r="BI262" s="34"/>
      <c r="BJ262" s="34"/>
      <c r="BK262" s="34"/>
      <c r="BL262" s="34"/>
      <c r="BM262" s="34"/>
      <c r="BN262" s="34"/>
      <c r="BO262" s="34"/>
      <c r="BP262" s="34"/>
      <c r="BQ262" s="34"/>
      <c r="BR262" s="34"/>
      <c r="BS262" s="34"/>
      <c r="BT262" s="34"/>
      <c r="BU262" s="34"/>
      <c r="BV262" s="34"/>
      <c r="BW262" s="34"/>
      <c r="BX262" s="34"/>
      <c r="BY262" s="34"/>
      <c r="BZ262" s="34"/>
    </row>
    <row r="263" spans="1:78" x14ac:dyDescent="0.25">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c r="AF263" s="34"/>
      <c r="AG263" s="34"/>
      <c r="AH263" s="34"/>
      <c r="AI263" s="34"/>
      <c r="AJ263" s="34"/>
      <c r="AK263" s="34"/>
      <c r="AL263" s="34"/>
      <c r="AM263" s="34"/>
      <c r="AN263" s="34"/>
      <c r="AO263" s="34"/>
      <c r="AP263" s="34"/>
      <c r="AQ263" s="34"/>
      <c r="AR263" s="34"/>
      <c r="AS263" s="34"/>
      <c r="AT263" s="34"/>
      <c r="AU263" s="34"/>
      <c r="AV263" s="34"/>
      <c r="AW263" s="34"/>
      <c r="AX263" s="34"/>
      <c r="AY263" s="34"/>
      <c r="AZ263" s="34"/>
      <c r="BA263" s="34"/>
      <c r="BB263" s="34"/>
      <c r="BC263" s="34"/>
      <c r="BD263" s="34"/>
      <c r="BE263" s="34"/>
      <c r="BF263" s="34"/>
      <c r="BG263" s="34"/>
      <c r="BH263" s="34"/>
      <c r="BI263" s="34"/>
      <c r="BJ263" s="34"/>
      <c r="BK263" s="34"/>
      <c r="BL263" s="34"/>
      <c r="BM263" s="34"/>
      <c r="BN263" s="34"/>
      <c r="BO263" s="34"/>
      <c r="BP263" s="34"/>
      <c r="BQ263" s="34"/>
      <c r="BR263" s="34"/>
      <c r="BS263" s="34"/>
      <c r="BT263" s="34"/>
      <c r="BU263" s="34"/>
      <c r="BV263" s="34"/>
      <c r="BW263" s="34"/>
      <c r="BX263" s="34"/>
      <c r="BY263" s="34"/>
      <c r="BZ263" s="34"/>
    </row>
    <row r="264" spans="1:78" x14ac:dyDescent="0.25">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c r="AF264" s="34"/>
      <c r="AG264" s="34"/>
      <c r="AH264" s="34"/>
      <c r="AI264" s="34"/>
      <c r="AJ264" s="34"/>
      <c r="AK264" s="34"/>
      <c r="AL264" s="34"/>
      <c r="AM264" s="34"/>
      <c r="AN264" s="34"/>
      <c r="AO264" s="34"/>
      <c r="AP264" s="34"/>
      <c r="AQ264" s="34"/>
      <c r="AR264" s="34"/>
      <c r="AS264" s="34"/>
      <c r="AT264" s="34"/>
      <c r="AU264" s="34"/>
      <c r="AV264" s="34"/>
      <c r="AW264" s="34"/>
      <c r="AX264" s="34"/>
      <c r="AY264" s="34"/>
      <c r="AZ264" s="34"/>
      <c r="BA264" s="34"/>
      <c r="BB264" s="34"/>
      <c r="BC264" s="34"/>
      <c r="BD264" s="34"/>
      <c r="BE264" s="34"/>
      <c r="BF264" s="34"/>
      <c r="BG264" s="34"/>
      <c r="BH264" s="34"/>
      <c r="BI264" s="34"/>
      <c r="BJ264" s="34"/>
      <c r="BK264" s="34"/>
      <c r="BL264" s="34"/>
      <c r="BM264" s="34"/>
      <c r="BN264" s="34"/>
      <c r="BO264" s="34"/>
      <c r="BP264" s="34"/>
      <c r="BQ264" s="34"/>
      <c r="BR264" s="34"/>
      <c r="BS264" s="34"/>
      <c r="BT264" s="34"/>
      <c r="BU264" s="34"/>
      <c r="BV264" s="34"/>
      <c r="BW264" s="34"/>
      <c r="BX264" s="34"/>
      <c r="BY264" s="34"/>
      <c r="BZ264" s="34"/>
    </row>
    <row r="265" spans="1:78" x14ac:dyDescent="0.2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c r="AF265" s="34"/>
      <c r="AG265" s="34"/>
      <c r="AH265" s="34"/>
      <c r="AI265" s="34"/>
      <c r="AJ265" s="34"/>
      <c r="AK265" s="34"/>
      <c r="AL265" s="34"/>
      <c r="AM265" s="34"/>
      <c r="AN265" s="34"/>
      <c r="AO265" s="34"/>
      <c r="AP265" s="34"/>
      <c r="AQ265" s="34"/>
      <c r="AR265" s="34"/>
      <c r="AS265" s="34"/>
      <c r="AT265" s="34"/>
      <c r="AU265" s="34"/>
      <c r="AV265" s="34"/>
      <c r="AW265" s="34"/>
      <c r="AX265" s="34"/>
      <c r="AY265" s="34"/>
      <c r="AZ265" s="34"/>
      <c r="BA265" s="34"/>
      <c r="BB265" s="34"/>
      <c r="BC265" s="34"/>
      <c r="BD265" s="34"/>
      <c r="BE265" s="34"/>
      <c r="BF265" s="34"/>
      <c r="BG265" s="34"/>
      <c r="BH265" s="34"/>
      <c r="BI265" s="34"/>
      <c r="BJ265" s="34"/>
      <c r="BK265" s="34"/>
      <c r="BL265" s="34"/>
      <c r="BM265" s="34"/>
      <c r="BN265" s="34"/>
      <c r="BO265" s="34"/>
      <c r="BP265" s="34"/>
      <c r="BQ265" s="34"/>
      <c r="BR265" s="34"/>
      <c r="BS265" s="34"/>
      <c r="BT265" s="34"/>
      <c r="BU265" s="34"/>
      <c r="BV265" s="34"/>
      <c r="BW265" s="34"/>
      <c r="BX265" s="34"/>
      <c r="BY265" s="34"/>
      <c r="BZ265" s="34"/>
    </row>
    <row r="266" spans="1:78" x14ac:dyDescent="0.25">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c r="AF266" s="34"/>
      <c r="AG266" s="34"/>
      <c r="AH266" s="34"/>
      <c r="AI266" s="34"/>
      <c r="AJ266" s="34"/>
      <c r="AK266" s="34"/>
      <c r="AL266" s="34"/>
      <c r="AM266" s="34"/>
      <c r="AN266" s="34"/>
      <c r="AO266" s="34"/>
      <c r="AP266" s="34"/>
      <c r="AQ266" s="34"/>
      <c r="AR266" s="34"/>
      <c r="AS266" s="34"/>
      <c r="AT266" s="34"/>
      <c r="AU266" s="34"/>
      <c r="AV266" s="34"/>
      <c r="AW266" s="34"/>
      <c r="AX266" s="34"/>
      <c r="AY266" s="34"/>
      <c r="AZ266" s="34"/>
      <c r="BA266" s="34"/>
      <c r="BB266" s="34"/>
      <c r="BC266" s="34"/>
      <c r="BD266" s="34"/>
      <c r="BE266" s="34"/>
      <c r="BF266" s="34"/>
      <c r="BG266" s="34"/>
      <c r="BH266" s="34"/>
      <c r="BI266" s="34"/>
      <c r="BJ266" s="34"/>
      <c r="BK266" s="34"/>
      <c r="BL266" s="34"/>
      <c r="BM266" s="34"/>
      <c r="BN266" s="34"/>
      <c r="BO266" s="34"/>
      <c r="BP266" s="34"/>
      <c r="BQ266" s="34"/>
      <c r="BR266" s="34"/>
      <c r="BS266" s="34"/>
      <c r="BT266" s="34"/>
      <c r="BU266" s="34"/>
      <c r="BV266" s="34"/>
      <c r="BW266" s="34"/>
      <c r="BX266" s="34"/>
      <c r="BY266" s="34"/>
      <c r="BZ266" s="34"/>
    </row>
    <row r="267" spans="1:78" x14ac:dyDescent="0.25">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c r="AL267" s="34"/>
      <c r="AM267" s="34"/>
      <c r="AN267" s="34"/>
      <c r="AO267" s="34"/>
      <c r="AP267" s="34"/>
      <c r="AQ267" s="34"/>
      <c r="AR267" s="34"/>
      <c r="AS267" s="34"/>
      <c r="AT267" s="34"/>
      <c r="AU267" s="34"/>
      <c r="AV267" s="34"/>
      <c r="AW267" s="34"/>
      <c r="AX267" s="34"/>
      <c r="AY267" s="34"/>
      <c r="AZ267" s="34"/>
      <c r="BA267" s="34"/>
      <c r="BB267" s="34"/>
      <c r="BC267" s="34"/>
      <c r="BD267" s="34"/>
      <c r="BE267" s="34"/>
      <c r="BF267" s="34"/>
      <c r="BG267" s="34"/>
      <c r="BH267" s="34"/>
      <c r="BI267" s="34"/>
      <c r="BJ267" s="34"/>
      <c r="BK267" s="34"/>
      <c r="BL267" s="34"/>
      <c r="BM267" s="34"/>
      <c r="BN267" s="34"/>
      <c r="BO267" s="34"/>
      <c r="BP267" s="34"/>
      <c r="BQ267" s="34"/>
      <c r="BR267" s="34"/>
      <c r="BS267" s="34"/>
      <c r="BT267" s="34"/>
      <c r="BU267" s="34"/>
      <c r="BV267" s="34"/>
      <c r="BW267" s="34"/>
      <c r="BX267" s="34"/>
      <c r="BY267" s="34"/>
      <c r="BZ267" s="34"/>
    </row>
    <row r="268" spans="1:78" x14ac:dyDescent="0.25">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c r="AF268" s="34"/>
      <c r="AG268" s="34"/>
      <c r="AH268" s="34"/>
      <c r="AI268" s="34"/>
      <c r="AJ268" s="34"/>
      <c r="AK268" s="34"/>
      <c r="AL268" s="34"/>
      <c r="AM268" s="34"/>
      <c r="AN268" s="34"/>
      <c r="AO268" s="34"/>
      <c r="AP268" s="34"/>
      <c r="AQ268" s="34"/>
      <c r="AR268" s="34"/>
      <c r="AS268" s="34"/>
      <c r="AT268" s="34"/>
      <c r="AU268" s="34"/>
      <c r="AV268" s="34"/>
      <c r="AW268" s="34"/>
      <c r="AX268" s="34"/>
      <c r="AY268" s="34"/>
      <c r="AZ268" s="34"/>
      <c r="BA268" s="34"/>
      <c r="BB268" s="34"/>
      <c r="BC268" s="34"/>
      <c r="BD268" s="34"/>
      <c r="BE268" s="34"/>
      <c r="BF268" s="34"/>
      <c r="BG268" s="34"/>
      <c r="BH268" s="34"/>
      <c r="BI268" s="34"/>
      <c r="BJ268" s="34"/>
      <c r="BK268" s="34"/>
      <c r="BL268" s="34"/>
      <c r="BM268" s="34"/>
      <c r="BN268" s="34"/>
      <c r="BO268" s="34"/>
      <c r="BP268" s="34"/>
      <c r="BQ268" s="34"/>
      <c r="BR268" s="34"/>
      <c r="BS268" s="34"/>
      <c r="BT268" s="34"/>
      <c r="BU268" s="34"/>
      <c r="BV268" s="34"/>
      <c r="BW268" s="34"/>
      <c r="BX268" s="34"/>
      <c r="BY268" s="34"/>
      <c r="BZ268" s="34"/>
    </row>
    <row r="269" spans="1:78" x14ac:dyDescent="0.25">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4"/>
      <c r="AM269" s="34"/>
      <c r="AN269" s="34"/>
      <c r="AO269" s="34"/>
      <c r="AP269" s="34"/>
      <c r="AQ269" s="34"/>
      <c r="AR269" s="34"/>
      <c r="AS269" s="34"/>
      <c r="AT269" s="34"/>
      <c r="AU269" s="34"/>
      <c r="AV269" s="34"/>
      <c r="AW269" s="34"/>
      <c r="AX269" s="34"/>
      <c r="AY269" s="34"/>
      <c r="AZ269" s="34"/>
      <c r="BA269" s="34"/>
      <c r="BB269" s="34"/>
      <c r="BC269" s="34"/>
      <c r="BD269" s="34"/>
      <c r="BE269" s="34"/>
      <c r="BF269" s="34"/>
      <c r="BG269" s="34"/>
      <c r="BH269" s="34"/>
      <c r="BI269" s="34"/>
      <c r="BJ269" s="34"/>
      <c r="BK269" s="34"/>
      <c r="BL269" s="34"/>
      <c r="BM269" s="34"/>
      <c r="BN269" s="34"/>
      <c r="BO269" s="34"/>
      <c r="BP269" s="34"/>
      <c r="BQ269" s="34"/>
      <c r="BR269" s="34"/>
      <c r="BS269" s="34"/>
      <c r="BT269" s="34"/>
      <c r="BU269" s="34"/>
      <c r="BV269" s="34"/>
      <c r="BW269" s="34"/>
      <c r="BX269" s="34"/>
      <c r="BY269" s="34"/>
      <c r="BZ269" s="34"/>
    </row>
    <row r="270" spans="1:78" x14ac:dyDescent="0.25">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c r="AF270" s="34"/>
      <c r="AG270" s="34"/>
      <c r="AH270" s="34"/>
      <c r="AI270" s="34"/>
      <c r="AJ270" s="34"/>
      <c r="AK270" s="34"/>
      <c r="AL270" s="34"/>
      <c r="AM270" s="34"/>
      <c r="AN270" s="34"/>
      <c r="AO270" s="34"/>
      <c r="AP270" s="34"/>
      <c r="AQ270" s="34"/>
      <c r="AR270" s="34"/>
      <c r="AS270" s="34"/>
      <c r="AT270" s="34"/>
      <c r="AU270" s="34"/>
      <c r="AV270" s="34"/>
      <c r="AW270" s="34"/>
      <c r="AX270" s="34"/>
      <c r="AY270" s="34"/>
      <c r="AZ270" s="34"/>
      <c r="BA270" s="34"/>
      <c r="BB270" s="34"/>
      <c r="BC270" s="34"/>
      <c r="BD270" s="34"/>
      <c r="BE270" s="34"/>
      <c r="BF270" s="34"/>
      <c r="BG270" s="34"/>
      <c r="BH270" s="34"/>
      <c r="BI270" s="34"/>
      <c r="BJ270" s="34"/>
      <c r="BK270" s="34"/>
      <c r="BL270" s="34"/>
      <c r="BM270" s="34"/>
      <c r="BN270" s="34"/>
      <c r="BO270" s="34"/>
      <c r="BP270" s="34"/>
      <c r="BQ270" s="34"/>
      <c r="BR270" s="34"/>
      <c r="BS270" s="34"/>
      <c r="BT270" s="34"/>
      <c r="BU270" s="34"/>
      <c r="BV270" s="34"/>
      <c r="BW270" s="34"/>
      <c r="BX270" s="34"/>
      <c r="BY270" s="34"/>
      <c r="BZ270" s="34"/>
    </row>
    <row r="271" spans="1:78" x14ac:dyDescent="0.25">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c r="AF271" s="34"/>
      <c r="AG271" s="34"/>
      <c r="AH271" s="34"/>
      <c r="AI271" s="34"/>
      <c r="AJ271" s="34"/>
      <c r="AK271" s="34"/>
      <c r="AL271" s="34"/>
      <c r="AM271" s="34"/>
      <c r="AN271" s="34"/>
      <c r="AO271" s="34"/>
      <c r="AP271" s="34"/>
      <c r="AQ271" s="34"/>
      <c r="AR271" s="34"/>
      <c r="AS271" s="34"/>
      <c r="AT271" s="34"/>
      <c r="AU271" s="34"/>
      <c r="AV271" s="34"/>
      <c r="AW271" s="34"/>
      <c r="AX271" s="34"/>
      <c r="AY271" s="34"/>
      <c r="AZ271" s="34"/>
      <c r="BA271" s="34"/>
      <c r="BB271" s="34"/>
      <c r="BC271" s="34"/>
      <c r="BD271" s="34"/>
      <c r="BE271" s="34"/>
      <c r="BF271" s="34"/>
      <c r="BG271" s="34"/>
      <c r="BH271" s="34"/>
      <c r="BI271" s="34"/>
      <c r="BJ271" s="34"/>
      <c r="BK271" s="34"/>
      <c r="BL271" s="34"/>
      <c r="BM271" s="34"/>
      <c r="BN271" s="34"/>
      <c r="BO271" s="34"/>
      <c r="BP271" s="34"/>
      <c r="BQ271" s="34"/>
      <c r="BR271" s="34"/>
      <c r="BS271" s="34"/>
      <c r="BT271" s="34"/>
      <c r="BU271" s="34"/>
      <c r="BV271" s="34"/>
      <c r="BW271" s="34"/>
      <c r="BX271" s="34"/>
      <c r="BY271" s="34"/>
      <c r="BZ271" s="34"/>
    </row>
    <row r="272" spans="1:78" x14ac:dyDescent="0.25">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c r="AF272" s="34"/>
      <c r="AG272" s="34"/>
      <c r="AH272" s="34"/>
      <c r="AI272" s="34"/>
      <c r="AJ272" s="34"/>
      <c r="AK272" s="34"/>
      <c r="AL272" s="34"/>
      <c r="AM272" s="34"/>
      <c r="AN272" s="34"/>
      <c r="AO272" s="34"/>
      <c r="AP272" s="34"/>
      <c r="AQ272" s="34"/>
      <c r="AR272" s="34"/>
      <c r="AS272" s="34"/>
      <c r="AT272" s="34"/>
      <c r="AU272" s="34"/>
      <c r="AV272" s="34"/>
      <c r="AW272" s="34"/>
      <c r="AX272" s="34"/>
      <c r="AY272" s="34"/>
      <c r="AZ272" s="34"/>
      <c r="BA272" s="34"/>
      <c r="BB272" s="34"/>
      <c r="BC272" s="34"/>
      <c r="BD272" s="34"/>
      <c r="BE272" s="34"/>
      <c r="BF272" s="34"/>
      <c r="BG272" s="34"/>
      <c r="BH272" s="34"/>
      <c r="BI272" s="34"/>
      <c r="BJ272" s="34"/>
      <c r="BK272" s="34"/>
      <c r="BL272" s="34"/>
      <c r="BM272" s="34"/>
      <c r="BN272" s="34"/>
      <c r="BO272" s="34"/>
      <c r="BP272" s="34"/>
      <c r="BQ272" s="34"/>
      <c r="BR272" s="34"/>
      <c r="BS272" s="34"/>
      <c r="BT272" s="34"/>
      <c r="BU272" s="34"/>
      <c r="BV272" s="34"/>
      <c r="BW272" s="34"/>
      <c r="BX272" s="34"/>
      <c r="BY272" s="34"/>
      <c r="BZ272" s="34"/>
    </row>
    <row r="273" spans="1:78" x14ac:dyDescent="0.25">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c r="AF273" s="34"/>
      <c r="AG273" s="34"/>
      <c r="AH273" s="34"/>
      <c r="AI273" s="34"/>
      <c r="AJ273" s="34"/>
      <c r="AK273" s="34"/>
      <c r="AL273" s="34"/>
      <c r="AM273" s="34"/>
      <c r="AN273" s="34"/>
      <c r="AO273" s="34"/>
      <c r="AP273" s="34"/>
      <c r="AQ273" s="34"/>
      <c r="AR273" s="34"/>
      <c r="AS273" s="34"/>
      <c r="AT273" s="34"/>
      <c r="AU273" s="34"/>
      <c r="AV273" s="34"/>
      <c r="AW273" s="34"/>
      <c r="AX273" s="34"/>
      <c r="AY273" s="34"/>
      <c r="AZ273" s="34"/>
      <c r="BA273" s="34"/>
      <c r="BB273" s="34"/>
      <c r="BC273" s="34"/>
      <c r="BD273" s="34"/>
      <c r="BE273" s="34"/>
      <c r="BF273" s="34"/>
      <c r="BG273" s="34"/>
      <c r="BH273" s="34"/>
      <c r="BI273" s="34"/>
      <c r="BJ273" s="34"/>
      <c r="BK273" s="34"/>
      <c r="BL273" s="34"/>
      <c r="BM273" s="34"/>
      <c r="BN273" s="34"/>
      <c r="BO273" s="34"/>
      <c r="BP273" s="34"/>
      <c r="BQ273" s="34"/>
      <c r="BR273" s="34"/>
      <c r="BS273" s="34"/>
      <c r="BT273" s="34"/>
      <c r="BU273" s="34"/>
      <c r="BV273" s="34"/>
      <c r="BW273" s="34"/>
      <c r="BX273" s="34"/>
      <c r="BY273" s="34"/>
      <c r="BZ273" s="34"/>
    </row>
    <row r="274" spans="1:78" x14ac:dyDescent="0.25">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c r="AL274" s="34"/>
      <c r="AM274" s="34"/>
      <c r="AN274" s="34"/>
      <c r="AO274" s="34"/>
      <c r="AP274" s="34"/>
      <c r="AQ274" s="34"/>
      <c r="AR274" s="34"/>
      <c r="AS274" s="34"/>
      <c r="AT274" s="34"/>
      <c r="AU274" s="34"/>
      <c r="AV274" s="34"/>
      <c r="AW274" s="34"/>
      <c r="AX274" s="34"/>
      <c r="AY274" s="34"/>
      <c r="AZ274" s="34"/>
      <c r="BA274" s="34"/>
      <c r="BB274" s="34"/>
      <c r="BC274" s="34"/>
      <c r="BD274" s="34"/>
      <c r="BE274" s="34"/>
      <c r="BF274" s="34"/>
      <c r="BG274" s="34"/>
      <c r="BH274" s="34"/>
      <c r="BI274" s="34"/>
      <c r="BJ274" s="34"/>
      <c r="BK274" s="34"/>
      <c r="BL274" s="34"/>
      <c r="BM274" s="34"/>
      <c r="BN274" s="34"/>
      <c r="BO274" s="34"/>
      <c r="BP274" s="34"/>
      <c r="BQ274" s="34"/>
      <c r="BR274" s="34"/>
      <c r="BS274" s="34"/>
      <c r="BT274" s="34"/>
      <c r="BU274" s="34"/>
      <c r="BV274" s="34"/>
      <c r="BW274" s="34"/>
      <c r="BX274" s="34"/>
      <c r="BY274" s="34"/>
      <c r="BZ274" s="34"/>
    </row>
    <row r="275" spans="1:78" x14ac:dyDescent="0.2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c r="AI275" s="34"/>
      <c r="AJ275" s="34"/>
      <c r="AK275" s="34"/>
      <c r="AL275" s="34"/>
      <c r="AM275" s="34"/>
      <c r="AN275" s="34"/>
      <c r="AO275" s="34"/>
      <c r="AP275" s="34"/>
      <c r="AQ275" s="34"/>
      <c r="AR275" s="34"/>
      <c r="AS275" s="34"/>
      <c r="AT275" s="34"/>
      <c r="AU275" s="34"/>
      <c r="AV275" s="34"/>
      <c r="AW275" s="34"/>
      <c r="AX275" s="34"/>
      <c r="AY275" s="34"/>
      <c r="AZ275" s="34"/>
      <c r="BA275" s="34"/>
      <c r="BB275" s="34"/>
      <c r="BC275" s="34"/>
      <c r="BD275" s="34"/>
      <c r="BE275" s="34"/>
      <c r="BF275" s="34"/>
      <c r="BG275" s="34"/>
      <c r="BH275" s="34"/>
      <c r="BI275" s="34"/>
      <c r="BJ275" s="34"/>
      <c r="BK275" s="34"/>
      <c r="BL275" s="34"/>
      <c r="BM275" s="34"/>
      <c r="BN275" s="34"/>
      <c r="BO275" s="34"/>
      <c r="BP275" s="34"/>
      <c r="BQ275" s="34"/>
      <c r="BR275" s="34"/>
      <c r="BS275" s="34"/>
      <c r="BT275" s="34"/>
      <c r="BU275" s="34"/>
      <c r="BV275" s="34"/>
      <c r="BW275" s="34"/>
      <c r="BX275" s="34"/>
      <c r="BY275" s="34"/>
      <c r="BZ275" s="34"/>
    </row>
    <row r="276" spans="1:78" x14ac:dyDescent="0.25">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c r="AN276" s="34"/>
      <c r="AO276" s="34"/>
      <c r="AP276" s="34"/>
      <c r="AQ276" s="34"/>
      <c r="AR276" s="34"/>
      <c r="AS276" s="34"/>
      <c r="AT276" s="34"/>
      <c r="AU276" s="34"/>
      <c r="AV276" s="34"/>
      <c r="AW276" s="34"/>
      <c r="AX276" s="34"/>
      <c r="AY276" s="34"/>
      <c r="AZ276" s="34"/>
      <c r="BA276" s="34"/>
      <c r="BB276" s="34"/>
      <c r="BC276" s="34"/>
      <c r="BD276" s="34"/>
      <c r="BE276" s="34"/>
      <c r="BF276" s="34"/>
      <c r="BG276" s="34"/>
      <c r="BH276" s="34"/>
      <c r="BI276" s="34"/>
      <c r="BJ276" s="34"/>
      <c r="BK276" s="34"/>
      <c r="BL276" s="34"/>
      <c r="BM276" s="34"/>
      <c r="BN276" s="34"/>
      <c r="BO276" s="34"/>
      <c r="BP276" s="34"/>
      <c r="BQ276" s="34"/>
      <c r="BR276" s="34"/>
      <c r="BS276" s="34"/>
      <c r="BT276" s="34"/>
      <c r="BU276" s="34"/>
      <c r="BV276" s="34"/>
      <c r="BW276" s="34"/>
      <c r="BX276" s="34"/>
      <c r="BY276" s="34"/>
      <c r="BZ276" s="34"/>
    </row>
    <row r="277" spans="1:78" x14ac:dyDescent="0.25">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c r="AF277" s="34"/>
      <c r="AG277" s="34"/>
      <c r="AH277" s="34"/>
      <c r="AI277" s="34"/>
      <c r="AJ277" s="34"/>
      <c r="AK277" s="34"/>
      <c r="AL277" s="34"/>
      <c r="AM277" s="34"/>
      <c r="AN277" s="34"/>
      <c r="AO277" s="34"/>
      <c r="AP277" s="34"/>
      <c r="AQ277" s="34"/>
      <c r="AR277" s="34"/>
      <c r="AS277" s="34"/>
      <c r="AT277" s="34"/>
      <c r="AU277" s="34"/>
      <c r="AV277" s="34"/>
      <c r="AW277" s="34"/>
      <c r="AX277" s="34"/>
      <c r="AY277" s="34"/>
      <c r="AZ277" s="34"/>
      <c r="BA277" s="34"/>
      <c r="BB277" s="34"/>
      <c r="BC277" s="34"/>
      <c r="BD277" s="34"/>
      <c r="BE277" s="34"/>
      <c r="BF277" s="34"/>
      <c r="BG277" s="34"/>
      <c r="BH277" s="34"/>
      <c r="BI277" s="34"/>
      <c r="BJ277" s="34"/>
      <c r="BK277" s="34"/>
      <c r="BL277" s="34"/>
      <c r="BM277" s="34"/>
      <c r="BN277" s="34"/>
      <c r="BO277" s="34"/>
      <c r="BP277" s="34"/>
      <c r="BQ277" s="34"/>
      <c r="BR277" s="34"/>
      <c r="BS277" s="34"/>
      <c r="BT277" s="34"/>
      <c r="BU277" s="34"/>
      <c r="BV277" s="34"/>
      <c r="BW277" s="34"/>
      <c r="BX277" s="34"/>
      <c r="BY277" s="34"/>
      <c r="BZ277" s="34"/>
    </row>
    <row r="278" spans="1:78" x14ac:dyDescent="0.25">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c r="AF278" s="34"/>
      <c r="AG278" s="34"/>
      <c r="AH278" s="34"/>
      <c r="AI278" s="34"/>
      <c r="AJ278" s="34"/>
      <c r="AK278" s="34"/>
      <c r="AL278" s="34"/>
      <c r="AM278" s="34"/>
      <c r="AN278" s="34"/>
      <c r="AO278" s="34"/>
      <c r="AP278" s="34"/>
      <c r="AQ278" s="34"/>
      <c r="AR278" s="34"/>
      <c r="AS278" s="34"/>
      <c r="AT278" s="34"/>
      <c r="AU278" s="34"/>
      <c r="AV278" s="34"/>
      <c r="AW278" s="34"/>
      <c r="AX278" s="34"/>
      <c r="AY278" s="34"/>
      <c r="AZ278" s="34"/>
      <c r="BA278" s="34"/>
      <c r="BB278" s="34"/>
      <c r="BC278" s="34"/>
      <c r="BD278" s="34"/>
      <c r="BE278" s="34"/>
      <c r="BF278" s="34"/>
      <c r="BG278" s="34"/>
      <c r="BH278" s="34"/>
      <c r="BI278" s="34"/>
      <c r="BJ278" s="34"/>
      <c r="BK278" s="34"/>
      <c r="BL278" s="34"/>
      <c r="BM278" s="34"/>
      <c r="BN278" s="34"/>
      <c r="BO278" s="34"/>
      <c r="BP278" s="34"/>
      <c r="BQ278" s="34"/>
      <c r="BR278" s="34"/>
      <c r="BS278" s="34"/>
      <c r="BT278" s="34"/>
      <c r="BU278" s="34"/>
      <c r="BV278" s="34"/>
      <c r="BW278" s="34"/>
      <c r="BX278" s="34"/>
      <c r="BY278" s="34"/>
      <c r="BZ278" s="34"/>
    </row>
    <row r="279" spans="1:78" x14ac:dyDescent="0.25">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c r="AL279" s="34"/>
      <c r="AM279" s="34"/>
      <c r="AN279" s="34"/>
      <c r="AO279" s="34"/>
      <c r="AP279" s="34"/>
      <c r="AQ279" s="34"/>
      <c r="AR279" s="34"/>
      <c r="AS279" s="34"/>
      <c r="AT279" s="34"/>
      <c r="AU279" s="34"/>
      <c r="AV279" s="34"/>
      <c r="AW279" s="34"/>
      <c r="AX279" s="34"/>
      <c r="AY279" s="34"/>
      <c r="AZ279" s="34"/>
      <c r="BA279" s="34"/>
      <c r="BB279" s="34"/>
      <c r="BC279" s="34"/>
      <c r="BD279" s="34"/>
      <c r="BE279" s="34"/>
      <c r="BF279" s="34"/>
      <c r="BG279" s="34"/>
      <c r="BH279" s="34"/>
      <c r="BI279" s="34"/>
      <c r="BJ279" s="34"/>
      <c r="BK279" s="34"/>
      <c r="BL279" s="34"/>
      <c r="BM279" s="34"/>
      <c r="BN279" s="34"/>
      <c r="BO279" s="34"/>
      <c r="BP279" s="34"/>
      <c r="BQ279" s="34"/>
      <c r="BR279" s="34"/>
      <c r="BS279" s="34"/>
      <c r="BT279" s="34"/>
      <c r="BU279" s="34"/>
      <c r="BV279" s="34"/>
      <c r="BW279" s="34"/>
      <c r="BX279" s="34"/>
      <c r="BY279" s="34"/>
      <c r="BZ279" s="34"/>
    </row>
    <row r="280" spans="1:78" x14ac:dyDescent="0.25">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c r="AF280" s="34"/>
      <c r="AG280" s="34"/>
      <c r="AH280" s="34"/>
      <c r="AI280" s="34"/>
      <c r="AJ280" s="34"/>
      <c r="AK280" s="34"/>
      <c r="AL280" s="34"/>
      <c r="AM280" s="34"/>
      <c r="AN280" s="34"/>
      <c r="AO280" s="34"/>
      <c r="AP280" s="34"/>
      <c r="AQ280" s="34"/>
      <c r="AR280" s="34"/>
      <c r="AS280" s="34"/>
      <c r="AT280" s="34"/>
      <c r="AU280" s="34"/>
      <c r="AV280" s="34"/>
      <c r="AW280" s="34"/>
      <c r="AX280" s="34"/>
      <c r="AY280" s="34"/>
      <c r="AZ280" s="34"/>
      <c r="BA280" s="34"/>
      <c r="BB280" s="34"/>
      <c r="BC280" s="34"/>
      <c r="BD280" s="34"/>
      <c r="BE280" s="34"/>
      <c r="BF280" s="34"/>
      <c r="BG280" s="34"/>
      <c r="BH280" s="34"/>
      <c r="BI280" s="34"/>
      <c r="BJ280" s="34"/>
      <c r="BK280" s="34"/>
      <c r="BL280" s="34"/>
      <c r="BM280" s="34"/>
      <c r="BN280" s="34"/>
      <c r="BO280" s="34"/>
      <c r="BP280" s="34"/>
      <c r="BQ280" s="34"/>
      <c r="BR280" s="34"/>
      <c r="BS280" s="34"/>
      <c r="BT280" s="34"/>
      <c r="BU280" s="34"/>
      <c r="BV280" s="34"/>
      <c r="BW280" s="34"/>
      <c r="BX280" s="34"/>
      <c r="BY280" s="34"/>
      <c r="BZ280" s="34"/>
    </row>
    <row r="281" spans="1:78" x14ac:dyDescent="0.25">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c r="AU281" s="34"/>
      <c r="AV281" s="34"/>
      <c r="AW281" s="34"/>
      <c r="AX281" s="34"/>
      <c r="AY281" s="34"/>
      <c r="AZ281" s="34"/>
      <c r="BA281" s="34"/>
      <c r="BB281" s="34"/>
      <c r="BC281" s="34"/>
      <c r="BD281" s="34"/>
      <c r="BE281" s="34"/>
      <c r="BF281" s="34"/>
      <c r="BG281" s="34"/>
      <c r="BH281" s="34"/>
      <c r="BI281" s="34"/>
      <c r="BJ281" s="34"/>
      <c r="BK281" s="34"/>
      <c r="BL281" s="34"/>
      <c r="BM281" s="34"/>
      <c r="BN281" s="34"/>
      <c r="BO281" s="34"/>
      <c r="BP281" s="34"/>
      <c r="BQ281" s="34"/>
      <c r="BR281" s="34"/>
      <c r="BS281" s="34"/>
      <c r="BT281" s="34"/>
      <c r="BU281" s="34"/>
      <c r="BV281" s="34"/>
      <c r="BW281" s="34"/>
      <c r="BX281" s="34"/>
      <c r="BY281" s="34"/>
      <c r="BZ281" s="34"/>
    </row>
    <row r="282" spans="1:78" x14ac:dyDescent="0.25">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c r="AU282" s="34"/>
      <c r="AV282" s="34"/>
      <c r="AW282" s="34"/>
      <c r="AX282" s="34"/>
      <c r="AY282" s="34"/>
      <c r="AZ282" s="34"/>
      <c r="BA282" s="34"/>
      <c r="BB282" s="34"/>
      <c r="BC282" s="34"/>
      <c r="BD282" s="34"/>
      <c r="BE282" s="34"/>
      <c r="BF282" s="34"/>
      <c r="BG282" s="34"/>
      <c r="BH282" s="34"/>
      <c r="BI282" s="34"/>
      <c r="BJ282" s="34"/>
      <c r="BK282" s="34"/>
      <c r="BL282" s="34"/>
      <c r="BM282" s="34"/>
      <c r="BN282" s="34"/>
      <c r="BO282" s="34"/>
      <c r="BP282" s="34"/>
      <c r="BQ282" s="34"/>
      <c r="BR282" s="34"/>
      <c r="BS282" s="34"/>
      <c r="BT282" s="34"/>
      <c r="BU282" s="34"/>
      <c r="BV282" s="34"/>
      <c r="BW282" s="34"/>
      <c r="BX282" s="34"/>
      <c r="BY282" s="34"/>
      <c r="BZ282" s="34"/>
    </row>
    <row r="283" spans="1:78" x14ac:dyDescent="0.25">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c r="AF283" s="34"/>
      <c r="AG283" s="34"/>
      <c r="AH283" s="34"/>
      <c r="AI283" s="34"/>
      <c r="AJ283" s="34"/>
      <c r="AK283" s="34"/>
      <c r="AL283" s="34"/>
      <c r="AM283" s="34"/>
      <c r="AN283" s="34"/>
      <c r="AO283" s="34"/>
      <c r="AP283" s="34"/>
      <c r="AQ283" s="34"/>
      <c r="AR283" s="34"/>
      <c r="AS283" s="34"/>
      <c r="AT283" s="34"/>
      <c r="AU283" s="34"/>
      <c r="AV283" s="34"/>
      <c r="AW283" s="34"/>
      <c r="AX283" s="34"/>
      <c r="AY283" s="34"/>
      <c r="AZ283" s="34"/>
      <c r="BA283" s="34"/>
      <c r="BB283" s="34"/>
      <c r="BC283" s="34"/>
      <c r="BD283" s="34"/>
      <c r="BE283" s="34"/>
      <c r="BF283" s="34"/>
      <c r="BG283" s="34"/>
      <c r="BH283" s="34"/>
      <c r="BI283" s="34"/>
      <c r="BJ283" s="34"/>
      <c r="BK283" s="34"/>
      <c r="BL283" s="34"/>
      <c r="BM283" s="34"/>
      <c r="BN283" s="34"/>
      <c r="BO283" s="34"/>
      <c r="BP283" s="34"/>
      <c r="BQ283" s="34"/>
      <c r="BR283" s="34"/>
      <c r="BS283" s="34"/>
      <c r="BT283" s="34"/>
      <c r="BU283" s="34"/>
      <c r="BV283" s="34"/>
      <c r="BW283" s="34"/>
      <c r="BX283" s="34"/>
      <c r="BY283" s="34"/>
      <c r="BZ283" s="34"/>
    </row>
    <row r="284" spans="1:78" x14ac:dyDescent="0.25">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c r="AF284" s="34"/>
      <c r="AG284" s="34"/>
      <c r="AH284" s="34"/>
      <c r="AI284" s="34"/>
      <c r="AJ284" s="34"/>
      <c r="AK284" s="34"/>
      <c r="AL284" s="34"/>
      <c r="AM284" s="34"/>
      <c r="AN284" s="34"/>
      <c r="AO284" s="34"/>
      <c r="AP284" s="34"/>
      <c r="AQ284" s="34"/>
      <c r="AR284" s="34"/>
      <c r="AS284" s="34"/>
      <c r="AT284" s="34"/>
      <c r="AU284" s="34"/>
      <c r="AV284" s="34"/>
      <c r="AW284" s="34"/>
      <c r="AX284" s="34"/>
      <c r="AY284" s="34"/>
      <c r="AZ284" s="34"/>
      <c r="BA284" s="34"/>
      <c r="BB284" s="34"/>
      <c r="BC284" s="34"/>
      <c r="BD284" s="34"/>
      <c r="BE284" s="34"/>
      <c r="BF284" s="34"/>
      <c r="BG284" s="34"/>
      <c r="BH284" s="34"/>
      <c r="BI284" s="34"/>
      <c r="BJ284" s="34"/>
      <c r="BK284" s="34"/>
      <c r="BL284" s="34"/>
      <c r="BM284" s="34"/>
      <c r="BN284" s="34"/>
      <c r="BO284" s="34"/>
      <c r="BP284" s="34"/>
      <c r="BQ284" s="34"/>
      <c r="BR284" s="34"/>
      <c r="BS284" s="34"/>
      <c r="BT284" s="34"/>
      <c r="BU284" s="34"/>
      <c r="BV284" s="34"/>
      <c r="BW284" s="34"/>
      <c r="BX284" s="34"/>
      <c r="BY284" s="34"/>
      <c r="BZ284" s="34"/>
    </row>
    <row r="285" spans="1:78" x14ac:dyDescent="0.2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c r="AF285" s="34"/>
      <c r="AG285" s="34"/>
      <c r="AH285" s="34"/>
      <c r="AI285" s="34"/>
      <c r="AJ285" s="34"/>
      <c r="AK285" s="34"/>
      <c r="AL285" s="34"/>
      <c r="AM285" s="34"/>
      <c r="AN285" s="34"/>
      <c r="AO285" s="34"/>
      <c r="AP285" s="34"/>
      <c r="AQ285" s="34"/>
      <c r="AR285" s="34"/>
      <c r="AS285" s="34"/>
      <c r="AT285" s="34"/>
      <c r="AU285" s="34"/>
      <c r="AV285" s="34"/>
      <c r="AW285" s="34"/>
      <c r="AX285" s="34"/>
      <c r="AY285" s="34"/>
      <c r="AZ285" s="34"/>
      <c r="BA285" s="34"/>
      <c r="BB285" s="34"/>
      <c r="BC285" s="34"/>
      <c r="BD285" s="34"/>
      <c r="BE285" s="34"/>
      <c r="BF285" s="34"/>
      <c r="BG285" s="34"/>
      <c r="BH285" s="34"/>
      <c r="BI285" s="34"/>
      <c r="BJ285" s="34"/>
      <c r="BK285" s="34"/>
      <c r="BL285" s="34"/>
      <c r="BM285" s="34"/>
      <c r="BN285" s="34"/>
      <c r="BO285" s="34"/>
      <c r="BP285" s="34"/>
      <c r="BQ285" s="34"/>
      <c r="BR285" s="34"/>
      <c r="BS285" s="34"/>
      <c r="BT285" s="34"/>
      <c r="BU285" s="34"/>
      <c r="BV285" s="34"/>
      <c r="BW285" s="34"/>
      <c r="BX285" s="34"/>
      <c r="BY285" s="34"/>
      <c r="BZ285" s="34"/>
    </row>
    <row r="286" spans="1:78" x14ac:dyDescent="0.25">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c r="AF286" s="34"/>
      <c r="AG286" s="34"/>
      <c r="AH286" s="34"/>
      <c r="AI286" s="34"/>
      <c r="AJ286" s="34"/>
      <c r="AK286" s="34"/>
      <c r="AL286" s="34"/>
      <c r="AM286" s="34"/>
      <c r="AN286" s="34"/>
      <c r="AO286" s="34"/>
      <c r="AP286" s="34"/>
      <c r="AQ286" s="34"/>
      <c r="AR286" s="34"/>
      <c r="AS286" s="34"/>
      <c r="AT286" s="34"/>
      <c r="AU286" s="34"/>
      <c r="AV286" s="34"/>
      <c r="AW286" s="34"/>
      <c r="AX286" s="34"/>
      <c r="AY286" s="34"/>
      <c r="AZ286" s="34"/>
      <c r="BA286" s="34"/>
      <c r="BB286" s="34"/>
      <c r="BC286" s="34"/>
      <c r="BD286" s="34"/>
      <c r="BE286" s="34"/>
      <c r="BF286" s="34"/>
      <c r="BG286" s="34"/>
      <c r="BH286" s="34"/>
      <c r="BI286" s="34"/>
      <c r="BJ286" s="34"/>
      <c r="BK286" s="34"/>
      <c r="BL286" s="34"/>
      <c r="BM286" s="34"/>
      <c r="BN286" s="34"/>
      <c r="BO286" s="34"/>
      <c r="BP286" s="34"/>
      <c r="BQ286" s="34"/>
      <c r="BR286" s="34"/>
      <c r="BS286" s="34"/>
      <c r="BT286" s="34"/>
      <c r="BU286" s="34"/>
      <c r="BV286" s="34"/>
      <c r="BW286" s="34"/>
      <c r="BX286" s="34"/>
      <c r="BY286" s="34"/>
      <c r="BZ286" s="34"/>
    </row>
    <row r="287" spans="1:78" x14ac:dyDescent="0.25">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c r="AF287" s="34"/>
      <c r="AG287" s="34"/>
      <c r="AH287" s="34"/>
      <c r="AI287" s="34"/>
      <c r="AJ287" s="34"/>
      <c r="AK287" s="34"/>
      <c r="AL287" s="34"/>
      <c r="AM287" s="34"/>
      <c r="AN287" s="34"/>
      <c r="AO287" s="34"/>
      <c r="AP287" s="34"/>
      <c r="AQ287" s="34"/>
      <c r="AR287" s="34"/>
      <c r="AS287" s="34"/>
      <c r="AT287" s="34"/>
      <c r="AU287" s="34"/>
      <c r="AV287" s="34"/>
      <c r="AW287" s="34"/>
      <c r="AX287" s="34"/>
      <c r="AY287" s="34"/>
      <c r="AZ287" s="34"/>
      <c r="BA287" s="34"/>
      <c r="BB287" s="34"/>
      <c r="BC287" s="34"/>
      <c r="BD287" s="34"/>
      <c r="BE287" s="34"/>
      <c r="BF287" s="34"/>
      <c r="BG287" s="34"/>
      <c r="BH287" s="34"/>
      <c r="BI287" s="34"/>
      <c r="BJ287" s="34"/>
      <c r="BK287" s="34"/>
      <c r="BL287" s="34"/>
      <c r="BM287" s="34"/>
      <c r="BN287" s="34"/>
      <c r="BO287" s="34"/>
      <c r="BP287" s="34"/>
      <c r="BQ287" s="34"/>
      <c r="BR287" s="34"/>
      <c r="BS287" s="34"/>
      <c r="BT287" s="34"/>
      <c r="BU287" s="34"/>
      <c r="BV287" s="34"/>
      <c r="BW287" s="34"/>
      <c r="BX287" s="34"/>
      <c r="BY287" s="34"/>
      <c r="BZ287" s="34"/>
    </row>
    <row r="288" spans="1:78" x14ac:dyDescent="0.25">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c r="AS288" s="34"/>
      <c r="AT288" s="34"/>
      <c r="AU288" s="34"/>
      <c r="AV288" s="34"/>
      <c r="AW288" s="34"/>
      <c r="AX288" s="34"/>
      <c r="AY288" s="34"/>
      <c r="AZ288" s="34"/>
      <c r="BA288" s="34"/>
      <c r="BB288" s="34"/>
      <c r="BC288" s="34"/>
      <c r="BD288" s="34"/>
      <c r="BE288" s="34"/>
      <c r="BF288" s="34"/>
      <c r="BG288" s="34"/>
      <c r="BH288" s="34"/>
      <c r="BI288" s="34"/>
      <c r="BJ288" s="34"/>
      <c r="BK288" s="34"/>
      <c r="BL288" s="34"/>
      <c r="BM288" s="34"/>
      <c r="BN288" s="34"/>
      <c r="BO288" s="34"/>
      <c r="BP288" s="34"/>
      <c r="BQ288" s="34"/>
      <c r="BR288" s="34"/>
      <c r="BS288" s="34"/>
      <c r="BT288" s="34"/>
      <c r="BU288" s="34"/>
      <c r="BV288" s="34"/>
      <c r="BW288" s="34"/>
      <c r="BX288" s="34"/>
      <c r="BY288" s="34"/>
      <c r="BZ288" s="34"/>
    </row>
    <row r="289" spans="1:78" x14ac:dyDescent="0.25">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c r="AU289" s="34"/>
      <c r="AV289" s="34"/>
      <c r="AW289" s="34"/>
      <c r="AX289" s="34"/>
      <c r="AY289" s="34"/>
      <c r="AZ289" s="34"/>
      <c r="BA289" s="34"/>
      <c r="BB289" s="34"/>
      <c r="BC289" s="34"/>
      <c r="BD289" s="34"/>
      <c r="BE289" s="34"/>
      <c r="BF289" s="34"/>
      <c r="BG289" s="34"/>
      <c r="BH289" s="34"/>
      <c r="BI289" s="34"/>
      <c r="BJ289" s="34"/>
      <c r="BK289" s="34"/>
      <c r="BL289" s="34"/>
      <c r="BM289" s="34"/>
      <c r="BN289" s="34"/>
      <c r="BO289" s="34"/>
      <c r="BP289" s="34"/>
      <c r="BQ289" s="34"/>
      <c r="BR289" s="34"/>
      <c r="BS289" s="34"/>
      <c r="BT289" s="34"/>
      <c r="BU289" s="34"/>
      <c r="BV289" s="34"/>
      <c r="BW289" s="34"/>
      <c r="BX289" s="34"/>
      <c r="BY289" s="34"/>
      <c r="BZ289" s="34"/>
    </row>
    <row r="290" spans="1:78" x14ac:dyDescent="0.25">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c r="AU290" s="34"/>
      <c r="AV290" s="34"/>
      <c r="AW290" s="34"/>
      <c r="AX290" s="34"/>
      <c r="AY290" s="34"/>
      <c r="AZ290" s="34"/>
      <c r="BA290" s="34"/>
      <c r="BB290" s="34"/>
      <c r="BC290" s="34"/>
      <c r="BD290" s="34"/>
      <c r="BE290" s="34"/>
      <c r="BF290" s="34"/>
      <c r="BG290" s="34"/>
      <c r="BH290" s="34"/>
      <c r="BI290" s="34"/>
      <c r="BJ290" s="34"/>
      <c r="BK290" s="34"/>
      <c r="BL290" s="34"/>
      <c r="BM290" s="34"/>
      <c r="BN290" s="34"/>
      <c r="BO290" s="34"/>
      <c r="BP290" s="34"/>
      <c r="BQ290" s="34"/>
      <c r="BR290" s="34"/>
      <c r="BS290" s="34"/>
      <c r="BT290" s="34"/>
      <c r="BU290" s="34"/>
      <c r="BV290" s="34"/>
      <c r="BW290" s="34"/>
      <c r="BX290" s="34"/>
      <c r="BY290" s="34"/>
      <c r="BZ290" s="34"/>
    </row>
    <row r="291" spans="1:78" x14ac:dyDescent="0.25">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c r="BA291" s="34"/>
      <c r="BB291" s="34"/>
      <c r="BC291" s="34"/>
      <c r="BD291" s="34"/>
      <c r="BE291" s="34"/>
      <c r="BF291" s="34"/>
      <c r="BG291" s="34"/>
      <c r="BH291" s="34"/>
      <c r="BI291" s="34"/>
      <c r="BJ291" s="34"/>
      <c r="BK291" s="34"/>
      <c r="BL291" s="34"/>
      <c r="BM291" s="34"/>
      <c r="BN291" s="34"/>
      <c r="BO291" s="34"/>
      <c r="BP291" s="34"/>
      <c r="BQ291" s="34"/>
      <c r="BR291" s="34"/>
      <c r="BS291" s="34"/>
      <c r="BT291" s="34"/>
      <c r="BU291" s="34"/>
      <c r="BV291" s="34"/>
      <c r="BW291" s="34"/>
      <c r="BX291" s="34"/>
      <c r="BY291" s="34"/>
      <c r="BZ291" s="34"/>
    </row>
    <row r="292" spans="1:78" x14ac:dyDescent="0.25">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AW292" s="34"/>
      <c r="AX292" s="34"/>
      <c r="AY292" s="34"/>
      <c r="AZ292" s="34"/>
      <c r="BA292" s="34"/>
      <c r="BB292" s="34"/>
      <c r="BC292" s="34"/>
      <c r="BD292" s="34"/>
      <c r="BE292" s="34"/>
      <c r="BF292" s="34"/>
      <c r="BG292" s="34"/>
      <c r="BH292" s="34"/>
      <c r="BI292" s="34"/>
      <c r="BJ292" s="34"/>
      <c r="BK292" s="34"/>
      <c r="BL292" s="34"/>
      <c r="BM292" s="34"/>
      <c r="BN292" s="34"/>
      <c r="BO292" s="34"/>
      <c r="BP292" s="34"/>
      <c r="BQ292" s="34"/>
      <c r="BR292" s="34"/>
      <c r="BS292" s="34"/>
      <c r="BT292" s="34"/>
      <c r="BU292" s="34"/>
      <c r="BV292" s="34"/>
      <c r="BW292" s="34"/>
      <c r="BX292" s="34"/>
      <c r="BY292" s="34"/>
      <c r="BZ292" s="34"/>
    </row>
    <row r="293" spans="1:78" x14ac:dyDescent="0.25">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c r="AF293" s="34"/>
      <c r="AG293" s="34"/>
      <c r="AH293" s="34"/>
      <c r="AI293" s="34"/>
      <c r="AJ293" s="34"/>
      <c r="AK293" s="34"/>
      <c r="AL293" s="34"/>
      <c r="AM293" s="34"/>
      <c r="AN293" s="34"/>
      <c r="AO293" s="34"/>
      <c r="AP293" s="34"/>
      <c r="AQ293" s="34"/>
      <c r="AR293" s="34"/>
      <c r="AS293" s="34"/>
      <c r="AT293" s="34"/>
      <c r="AU293" s="34"/>
      <c r="AV293" s="34"/>
      <c r="AW293" s="34"/>
      <c r="AX293" s="34"/>
      <c r="AY293" s="34"/>
      <c r="AZ293" s="34"/>
      <c r="BA293" s="34"/>
      <c r="BB293" s="34"/>
      <c r="BC293" s="34"/>
      <c r="BD293" s="34"/>
      <c r="BE293" s="34"/>
      <c r="BF293" s="34"/>
      <c r="BG293" s="34"/>
      <c r="BH293" s="34"/>
      <c r="BI293" s="34"/>
      <c r="BJ293" s="34"/>
      <c r="BK293" s="34"/>
      <c r="BL293" s="34"/>
      <c r="BM293" s="34"/>
      <c r="BN293" s="34"/>
      <c r="BO293" s="34"/>
      <c r="BP293" s="34"/>
      <c r="BQ293" s="34"/>
      <c r="BR293" s="34"/>
      <c r="BS293" s="34"/>
      <c r="BT293" s="34"/>
      <c r="BU293" s="34"/>
      <c r="BV293" s="34"/>
      <c r="BW293" s="34"/>
      <c r="BX293" s="34"/>
      <c r="BY293" s="34"/>
      <c r="BZ293" s="34"/>
    </row>
    <row r="294" spans="1:78" x14ac:dyDescent="0.25">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c r="AF294" s="34"/>
      <c r="AG294" s="34"/>
      <c r="AH294" s="34"/>
      <c r="AI294" s="34"/>
      <c r="AJ294" s="34"/>
      <c r="AK294" s="34"/>
      <c r="AL294" s="34"/>
      <c r="AM294" s="34"/>
      <c r="AN294" s="34"/>
      <c r="AO294" s="34"/>
      <c r="AP294" s="34"/>
      <c r="AQ294" s="34"/>
      <c r="AR294" s="34"/>
      <c r="AS294" s="34"/>
      <c r="AT294" s="34"/>
      <c r="AU294" s="34"/>
      <c r="AV294" s="34"/>
      <c r="AW294" s="34"/>
      <c r="AX294" s="34"/>
      <c r="AY294" s="34"/>
      <c r="AZ294" s="34"/>
      <c r="BA294" s="34"/>
      <c r="BB294" s="34"/>
      <c r="BC294" s="34"/>
      <c r="BD294" s="34"/>
      <c r="BE294" s="34"/>
      <c r="BF294" s="34"/>
      <c r="BG294" s="34"/>
      <c r="BH294" s="34"/>
      <c r="BI294" s="34"/>
      <c r="BJ294" s="34"/>
      <c r="BK294" s="34"/>
      <c r="BL294" s="34"/>
      <c r="BM294" s="34"/>
      <c r="BN294" s="34"/>
      <c r="BO294" s="34"/>
      <c r="BP294" s="34"/>
      <c r="BQ294" s="34"/>
      <c r="BR294" s="34"/>
      <c r="BS294" s="34"/>
      <c r="BT294" s="34"/>
      <c r="BU294" s="34"/>
      <c r="BV294" s="34"/>
      <c r="BW294" s="34"/>
      <c r="BX294" s="34"/>
      <c r="BY294" s="34"/>
      <c r="BZ294" s="34"/>
    </row>
    <row r="295" spans="1:78" x14ac:dyDescent="0.2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AW295" s="34"/>
      <c r="AX295" s="34"/>
      <c r="AY295" s="34"/>
      <c r="AZ295" s="34"/>
      <c r="BA295" s="34"/>
      <c r="BB295" s="34"/>
      <c r="BC295" s="34"/>
      <c r="BD295" s="34"/>
      <c r="BE295" s="34"/>
      <c r="BF295" s="34"/>
      <c r="BG295" s="34"/>
      <c r="BH295" s="34"/>
      <c r="BI295" s="34"/>
      <c r="BJ295" s="34"/>
      <c r="BK295" s="34"/>
      <c r="BL295" s="34"/>
      <c r="BM295" s="34"/>
      <c r="BN295" s="34"/>
      <c r="BO295" s="34"/>
      <c r="BP295" s="34"/>
      <c r="BQ295" s="34"/>
      <c r="BR295" s="34"/>
      <c r="BS295" s="34"/>
      <c r="BT295" s="34"/>
      <c r="BU295" s="34"/>
      <c r="BV295" s="34"/>
      <c r="BW295" s="34"/>
      <c r="BX295" s="34"/>
      <c r="BY295" s="34"/>
      <c r="BZ295" s="34"/>
    </row>
    <row r="296" spans="1:78" x14ac:dyDescent="0.25">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AW296" s="34"/>
      <c r="AX296" s="34"/>
      <c r="AY296" s="34"/>
      <c r="AZ296" s="34"/>
      <c r="BA296" s="34"/>
      <c r="BB296" s="34"/>
      <c r="BC296" s="34"/>
      <c r="BD296" s="34"/>
      <c r="BE296" s="34"/>
      <c r="BF296" s="34"/>
      <c r="BG296" s="34"/>
      <c r="BH296" s="34"/>
      <c r="BI296" s="34"/>
      <c r="BJ296" s="34"/>
      <c r="BK296" s="34"/>
      <c r="BL296" s="34"/>
      <c r="BM296" s="34"/>
      <c r="BN296" s="34"/>
      <c r="BO296" s="34"/>
      <c r="BP296" s="34"/>
      <c r="BQ296" s="34"/>
      <c r="BR296" s="34"/>
      <c r="BS296" s="34"/>
      <c r="BT296" s="34"/>
      <c r="BU296" s="34"/>
      <c r="BV296" s="34"/>
      <c r="BW296" s="34"/>
      <c r="BX296" s="34"/>
      <c r="BY296" s="34"/>
      <c r="BZ296" s="34"/>
    </row>
    <row r="297" spans="1:78" x14ac:dyDescent="0.25">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c r="AF297" s="34"/>
      <c r="AG297" s="34"/>
      <c r="AH297" s="34"/>
      <c r="AI297" s="34"/>
      <c r="AJ297" s="34"/>
      <c r="AK297" s="34"/>
      <c r="AL297" s="34"/>
      <c r="AM297" s="34"/>
      <c r="AN297" s="34"/>
      <c r="AO297" s="34"/>
      <c r="AP297" s="34"/>
      <c r="AQ297" s="34"/>
      <c r="AR297" s="34"/>
      <c r="AS297" s="34"/>
      <c r="AT297" s="34"/>
      <c r="AU297" s="34"/>
      <c r="AV297" s="34"/>
      <c r="AW297" s="34"/>
      <c r="AX297" s="34"/>
      <c r="AY297" s="34"/>
      <c r="AZ297" s="34"/>
      <c r="BA297" s="34"/>
      <c r="BB297" s="34"/>
      <c r="BC297" s="34"/>
      <c r="BD297" s="34"/>
      <c r="BE297" s="34"/>
      <c r="BF297" s="34"/>
      <c r="BG297" s="34"/>
      <c r="BH297" s="34"/>
      <c r="BI297" s="34"/>
      <c r="BJ297" s="34"/>
      <c r="BK297" s="34"/>
      <c r="BL297" s="34"/>
      <c r="BM297" s="34"/>
      <c r="BN297" s="34"/>
      <c r="BO297" s="34"/>
      <c r="BP297" s="34"/>
      <c r="BQ297" s="34"/>
      <c r="BR297" s="34"/>
      <c r="BS297" s="34"/>
      <c r="BT297" s="34"/>
      <c r="BU297" s="34"/>
      <c r="BV297" s="34"/>
      <c r="BW297" s="34"/>
      <c r="BX297" s="34"/>
      <c r="BY297" s="34"/>
      <c r="BZ297" s="34"/>
    </row>
    <row r="298" spans="1:78" x14ac:dyDescent="0.25">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c r="AF298" s="34"/>
      <c r="AG298" s="34"/>
      <c r="AH298" s="34"/>
      <c r="AI298" s="34"/>
      <c r="AJ298" s="34"/>
      <c r="AK298" s="34"/>
      <c r="AL298" s="34"/>
      <c r="AM298" s="34"/>
      <c r="AN298" s="34"/>
      <c r="AO298" s="34"/>
      <c r="AP298" s="34"/>
      <c r="AQ298" s="34"/>
      <c r="AR298" s="34"/>
      <c r="AS298" s="34"/>
      <c r="AT298" s="34"/>
      <c r="AU298" s="34"/>
      <c r="AV298" s="34"/>
      <c r="AW298" s="34"/>
      <c r="AX298" s="34"/>
      <c r="AY298" s="34"/>
      <c r="AZ298" s="34"/>
      <c r="BA298" s="34"/>
      <c r="BB298" s="34"/>
      <c r="BC298" s="34"/>
      <c r="BD298" s="34"/>
      <c r="BE298" s="34"/>
      <c r="BF298" s="34"/>
      <c r="BG298" s="34"/>
      <c r="BH298" s="34"/>
      <c r="BI298" s="34"/>
      <c r="BJ298" s="34"/>
      <c r="BK298" s="34"/>
      <c r="BL298" s="34"/>
      <c r="BM298" s="34"/>
      <c r="BN298" s="34"/>
      <c r="BO298" s="34"/>
      <c r="BP298" s="34"/>
      <c r="BQ298" s="34"/>
      <c r="BR298" s="34"/>
      <c r="BS298" s="34"/>
      <c r="BT298" s="34"/>
      <c r="BU298" s="34"/>
      <c r="BV298" s="34"/>
      <c r="BW298" s="34"/>
      <c r="BX298" s="34"/>
      <c r="BY298" s="34"/>
      <c r="BZ298" s="34"/>
    </row>
    <row r="299" spans="1:78" x14ac:dyDescent="0.25">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c r="AF299" s="34"/>
      <c r="AG299" s="34"/>
      <c r="AH299" s="34"/>
      <c r="AI299" s="34"/>
      <c r="AJ299" s="34"/>
      <c r="AK299" s="34"/>
      <c r="AL299" s="34"/>
      <c r="AM299" s="34"/>
      <c r="AN299" s="34"/>
      <c r="AO299" s="34"/>
      <c r="AP299" s="34"/>
      <c r="AQ299" s="34"/>
      <c r="AR299" s="34"/>
      <c r="AS299" s="34"/>
      <c r="AT299" s="34"/>
      <c r="AU299" s="34"/>
      <c r="AV299" s="34"/>
      <c r="AW299" s="34"/>
      <c r="AX299" s="34"/>
      <c r="AY299" s="34"/>
      <c r="AZ299" s="34"/>
      <c r="BA299" s="34"/>
      <c r="BB299" s="34"/>
      <c r="BC299" s="34"/>
      <c r="BD299" s="34"/>
      <c r="BE299" s="34"/>
      <c r="BF299" s="34"/>
      <c r="BG299" s="34"/>
      <c r="BH299" s="34"/>
      <c r="BI299" s="34"/>
      <c r="BJ299" s="34"/>
      <c r="BK299" s="34"/>
      <c r="BL299" s="34"/>
      <c r="BM299" s="34"/>
      <c r="BN299" s="34"/>
      <c r="BO299" s="34"/>
      <c r="BP299" s="34"/>
      <c r="BQ299" s="34"/>
      <c r="BR299" s="34"/>
      <c r="BS299" s="34"/>
      <c r="BT299" s="34"/>
      <c r="BU299" s="34"/>
      <c r="BV299" s="34"/>
      <c r="BW299" s="34"/>
      <c r="BX299" s="34"/>
      <c r="BY299" s="34"/>
      <c r="BZ299" s="34"/>
    </row>
    <row r="300" spans="1:78" x14ac:dyDescent="0.25">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c r="AF300" s="34"/>
      <c r="AG300" s="34"/>
      <c r="AH300" s="34"/>
      <c r="AI300" s="34"/>
      <c r="AJ300" s="34"/>
      <c r="AK300" s="34"/>
      <c r="AL300" s="34"/>
      <c r="AM300" s="34"/>
      <c r="AN300" s="34"/>
      <c r="AO300" s="34"/>
      <c r="AP300" s="34"/>
      <c r="AQ300" s="34"/>
      <c r="AR300" s="34"/>
      <c r="AS300" s="34"/>
      <c r="AT300" s="34"/>
      <c r="AU300" s="34"/>
      <c r="AV300" s="34"/>
      <c r="AW300" s="34"/>
      <c r="AX300" s="34"/>
      <c r="AY300" s="34"/>
      <c r="AZ300" s="34"/>
      <c r="BA300" s="34"/>
      <c r="BB300" s="34"/>
      <c r="BC300" s="34"/>
      <c r="BD300" s="34"/>
      <c r="BE300" s="34"/>
      <c r="BF300" s="34"/>
      <c r="BG300" s="34"/>
      <c r="BH300" s="34"/>
      <c r="BI300" s="34"/>
      <c r="BJ300" s="34"/>
      <c r="BK300" s="34"/>
      <c r="BL300" s="34"/>
      <c r="BM300" s="34"/>
      <c r="BN300" s="34"/>
      <c r="BO300" s="34"/>
      <c r="BP300" s="34"/>
      <c r="BQ300" s="34"/>
      <c r="BR300" s="34"/>
      <c r="BS300" s="34"/>
      <c r="BT300" s="34"/>
      <c r="BU300" s="34"/>
      <c r="BV300" s="34"/>
      <c r="BW300" s="34"/>
      <c r="BX300" s="34"/>
      <c r="BY300" s="34"/>
      <c r="BZ300" s="34"/>
    </row>
    <row r="301" spans="1:78" x14ac:dyDescent="0.25">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c r="AF301" s="34"/>
      <c r="AG301" s="34"/>
      <c r="AH301" s="34"/>
      <c r="AI301" s="34"/>
      <c r="AJ301" s="34"/>
      <c r="AK301" s="34"/>
      <c r="AL301" s="34"/>
      <c r="AM301" s="34"/>
      <c r="AN301" s="34"/>
      <c r="AO301" s="34"/>
      <c r="AP301" s="34"/>
      <c r="AQ301" s="34"/>
      <c r="AR301" s="34"/>
      <c r="AS301" s="34"/>
      <c r="AT301" s="34"/>
      <c r="AU301" s="34"/>
      <c r="AV301" s="34"/>
      <c r="AW301" s="34"/>
      <c r="AX301" s="34"/>
      <c r="AY301" s="34"/>
      <c r="AZ301" s="34"/>
      <c r="BA301" s="34"/>
      <c r="BB301" s="34"/>
      <c r="BC301" s="34"/>
      <c r="BD301" s="34"/>
      <c r="BE301" s="34"/>
      <c r="BF301" s="34"/>
      <c r="BG301" s="34"/>
      <c r="BH301" s="34"/>
      <c r="BI301" s="34"/>
      <c r="BJ301" s="34"/>
      <c r="BK301" s="34"/>
      <c r="BL301" s="34"/>
      <c r="BM301" s="34"/>
      <c r="BN301" s="34"/>
      <c r="BO301" s="34"/>
      <c r="BP301" s="34"/>
      <c r="BQ301" s="34"/>
      <c r="BR301" s="34"/>
      <c r="BS301" s="34"/>
      <c r="BT301" s="34"/>
      <c r="BU301" s="34"/>
      <c r="BV301" s="34"/>
      <c r="BW301" s="34"/>
      <c r="BX301" s="34"/>
      <c r="BY301" s="34"/>
      <c r="BZ301" s="34"/>
    </row>
    <row r="302" spans="1:78" x14ac:dyDescent="0.25">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c r="AF302" s="34"/>
      <c r="AG302" s="34"/>
      <c r="AH302" s="34"/>
      <c r="AI302" s="34"/>
      <c r="AJ302" s="34"/>
      <c r="AK302" s="34"/>
      <c r="AL302" s="34"/>
      <c r="AM302" s="34"/>
      <c r="AN302" s="34"/>
      <c r="AO302" s="34"/>
      <c r="AP302" s="34"/>
      <c r="AQ302" s="34"/>
      <c r="AR302" s="34"/>
      <c r="AS302" s="34"/>
      <c r="AT302" s="34"/>
      <c r="AU302" s="34"/>
      <c r="AV302" s="34"/>
      <c r="AW302" s="34"/>
      <c r="AX302" s="34"/>
      <c r="AY302" s="34"/>
      <c r="AZ302" s="34"/>
      <c r="BA302" s="34"/>
      <c r="BB302" s="34"/>
      <c r="BC302" s="34"/>
      <c r="BD302" s="34"/>
      <c r="BE302" s="34"/>
      <c r="BF302" s="34"/>
      <c r="BG302" s="34"/>
      <c r="BH302" s="34"/>
      <c r="BI302" s="34"/>
      <c r="BJ302" s="34"/>
      <c r="BK302" s="34"/>
      <c r="BL302" s="34"/>
      <c r="BM302" s="34"/>
      <c r="BN302" s="34"/>
      <c r="BO302" s="34"/>
      <c r="BP302" s="34"/>
      <c r="BQ302" s="34"/>
      <c r="BR302" s="34"/>
      <c r="BS302" s="34"/>
      <c r="BT302" s="34"/>
      <c r="BU302" s="34"/>
      <c r="BV302" s="34"/>
      <c r="BW302" s="34"/>
      <c r="BX302" s="34"/>
      <c r="BY302" s="34"/>
      <c r="BZ302" s="34"/>
    </row>
    <row r="303" spans="1:78" x14ac:dyDescent="0.25">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c r="AF303" s="34"/>
      <c r="AG303" s="34"/>
      <c r="AH303" s="34"/>
      <c r="AI303" s="34"/>
      <c r="AJ303" s="34"/>
      <c r="AK303" s="34"/>
      <c r="AL303" s="34"/>
      <c r="AM303" s="34"/>
      <c r="AN303" s="34"/>
      <c r="AO303" s="34"/>
      <c r="AP303" s="34"/>
      <c r="AQ303" s="34"/>
      <c r="AR303" s="34"/>
      <c r="AS303" s="34"/>
      <c r="AT303" s="34"/>
      <c r="AU303" s="34"/>
      <c r="AV303" s="34"/>
      <c r="AW303" s="34"/>
      <c r="AX303" s="34"/>
      <c r="AY303" s="34"/>
      <c r="AZ303" s="34"/>
      <c r="BA303" s="34"/>
      <c r="BB303" s="34"/>
      <c r="BC303" s="34"/>
      <c r="BD303" s="34"/>
      <c r="BE303" s="34"/>
      <c r="BF303" s="34"/>
      <c r="BG303" s="34"/>
      <c r="BH303" s="34"/>
      <c r="BI303" s="34"/>
      <c r="BJ303" s="34"/>
      <c r="BK303" s="34"/>
      <c r="BL303" s="34"/>
      <c r="BM303" s="34"/>
      <c r="BN303" s="34"/>
      <c r="BO303" s="34"/>
      <c r="BP303" s="34"/>
      <c r="BQ303" s="34"/>
      <c r="BR303" s="34"/>
      <c r="BS303" s="34"/>
      <c r="BT303" s="34"/>
      <c r="BU303" s="34"/>
      <c r="BV303" s="34"/>
      <c r="BW303" s="34"/>
      <c r="BX303" s="34"/>
      <c r="BY303" s="34"/>
      <c r="BZ303" s="34"/>
    </row>
    <row r="304" spans="1:78" x14ac:dyDescent="0.25">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c r="AF304" s="34"/>
      <c r="AG304" s="34"/>
      <c r="AH304" s="34"/>
      <c r="AI304" s="34"/>
      <c r="AJ304" s="34"/>
      <c r="AK304" s="34"/>
      <c r="AL304" s="34"/>
      <c r="AM304" s="34"/>
      <c r="AN304" s="34"/>
      <c r="AO304" s="34"/>
      <c r="AP304" s="34"/>
      <c r="AQ304" s="34"/>
      <c r="AR304" s="34"/>
      <c r="AS304" s="34"/>
      <c r="AT304" s="34"/>
      <c r="AU304" s="34"/>
      <c r="AV304" s="34"/>
      <c r="AW304" s="34"/>
      <c r="AX304" s="34"/>
      <c r="AY304" s="34"/>
      <c r="AZ304" s="34"/>
      <c r="BA304" s="34"/>
      <c r="BB304" s="34"/>
      <c r="BC304" s="34"/>
      <c r="BD304" s="34"/>
      <c r="BE304" s="34"/>
      <c r="BF304" s="34"/>
      <c r="BG304" s="34"/>
      <c r="BH304" s="34"/>
      <c r="BI304" s="34"/>
      <c r="BJ304" s="34"/>
      <c r="BK304" s="34"/>
      <c r="BL304" s="34"/>
      <c r="BM304" s="34"/>
      <c r="BN304" s="34"/>
      <c r="BO304" s="34"/>
      <c r="BP304" s="34"/>
      <c r="BQ304" s="34"/>
      <c r="BR304" s="34"/>
      <c r="BS304" s="34"/>
      <c r="BT304" s="34"/>
      <c r="BU304" s="34"/>
      <c r="BV304" s="34"/>
      <c r="BW304" s="34"/>
      <c r="BX304" s="34"/>
      <c r="BY304" s="34"/>
      <c r="BZ304" s="34"/>
    </row>
    <row r="305" spans="1:78" x14ac:dyDescent="0.2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c r="AF305" s="34"/>
      <c r="AG305" s="34"/>
      <c r="AH305" s="34"/>
      <c r="AI305" s="34"/>
      <c r="AJ305" s="34"/>
      <c r="AK305" s="34"/>
      <c r="AL305" s="34"/>
      <c r="AM305" s="34"/>
      <c r="AN305" s="34"/>
      <c r="AO305" s="34"/>
      <c r="AP305" s="34"/>
      <c r="AQ305" s="34"/>
      <c r="AR305" s="34"/>
      <c r="AS305" s="34"/>
      <c r="AT305" s="34"/>
      <c r="AU305" s="34"/>
      <c r="AV305" s="34"/>
      <c r="AW305" s="34"/>
      <c r="AX305" s="34"/>
      <c r="AY305" s="34"/>
      <c r="AZ305" s="34"/>
      <c r="BA305" s="34"/>
      <c r="BB305" s="34"/>
      <c r="BC305" s="34"/>
      <c r="BD305" s="34"/>
      <c r="BE305" s="34"/>
      <c r="BF305" s="34"/>
      <c r="BG305" s="34"/>
      <c r="BH305" s="34"/>
      <c r="BI305" s="34"/>
      <c r="BJ305" s="34"/>
      <c r="BK305" s="34"/>
      <c r="BL305" s="34"/>
      <c r="BM305" s="34"/>
      <c r="BN305" s="34"/>
      <c r="BO305" s="34"/>
      <c r="BP305" s="34"/>
      <c r="BQ305" s="34"/>
      <c r="BR305" s="34"/>
      <c r="BS305" s="34"/>
      <c r="BT305" s="34"/>
      <c r="BU305" s="34"/>
      <c r="BV305" s="34"/>
      <c r="BW305" s="34"/>
      <c r="BX305" s="34"/>
      <c r="BY305" s="34"/>
      <c r="BZ305" s="34"/>
    </row>
    <row r="306" spans="1:78" x14ac:dyDescent="0.25">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c r="AF306" s="34"/>
      <c r="AG306" s="34"/>
      <c r="AH306" s="34"/>
      <c r="AI306" s="34"/>
      <c r="AJ306" s="34"/>
      <c r="AK306" s="34"/>
      <c r="AL306" s="34"/>
      <c r="AM306" s="34"/>
      <c r="AN306" s="34"/>
      <c r="AO306" s="34"/>
      <c r="AP306" s="34"/>
      <c r="AQ306" s="34"/>
      <c r="AR306" s="34"/>
      <c r="AS306" s="34"/>
      <c r="AT306" s="34"/>
      <c r="AU306" s="34"/>
      <c r="AV306" s="34"/>
      <c r="AW306" s="34"/>
      <c r="AX306" s="34"/>
      <c r="AY306" s="34"/>
      <c r="AZ306" s="34"/>
      <c r="BA306" s="34"/>
      <c r="BB306" s="34"/>
      <c r="BC306" s="34"/>
      <c r="BD306" s="34"/>
      <c r="BE306" s="34"/>
      <c r="BF306" s="34"/>
      <c r="BG306" s="34"/>
      <c r="BH306" s="34"/>
      <c r="BI306" s="34"/>
      <c r="BJ306" s="34"/>
      <c r="BK306" s="34"/>
      <c r="BL306" s="34"/>
      <c r="BM306" s="34"/>
      <c r="BN306" s="34"/>
      <c r="BO306" s="34"/>
      <c r="BP306" s="34"/>
      <c r="BQ306" s="34"/>
      <c r="BR306" s="34"/>
      <c r="BS306" s="34"/>
      <c r="BT306" s="34"/>
      <c r="BU306" s="34"/>
      <c r="BV306" s="34"/>
      <c r="BW306" s="34"/>
      <c r="BX306" s="34"/>
      <c r="BY306" s="34"/>
      <c r="BZ306" s="34"/>
    </row>
    <row r="307" spans="1:78" x14ac:dyDescent="0.25">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c r="AF307" s="34"/>
      <c r="AG307" s="34"/>
      <c r="AH307" s="34"/>
      <c r="AI307" s="34"/>
      <c r="AJ307" s="34"/>
      <c r="AK307" s="34"/>
      <c r="AL307" s="34"/>
      <c r="AM307" s="34"/>
      <c r="AN307" s="34"/>
      <c r="AO307" s="34"/>
      <c r="AP307" s="34"/>
      <c r="AQ307" s="34"/>
      <c r="AR307" s="34"/>
      <c r="AS307" s="34"/>
      <c r="AT307" s="34"/>
      <c r="AU307" s="34"/>
      <c r="AV307" s="34"/>
      <c r="AW307" s="34"/>
      <c r="AX307" s="34"/>
      <c r="AY307" s="34"/>
      <c r="AZ307" s="34"/>
      <c r="BA307" s="34"/>
      <c r="BB307" s="34"/>
      <c r="BC307" s="34"/>
      <c r="BD307" s="34"/>
      <c r="BE307" s="34"/>
      <c r="BF307" s="34"/>
      <c r="BG307" s="34"/>
      <c r="BH307" s="34"/>
      <c r="BI307" s="34"/>
      <c r="BJ307" s="34"/>
      <c r="BK307" s="34"/>
      <c r="BL307" s="34"/>
      <c r="BM307" s="34"/>
      <c r="BN307" s="34"/>
      <c r="BO307" s="34"/>
      <c r="BP307" s="34"/>
      <c r="BQ307" s="34"/>
      <c r="BR307" s="34"/>
      <c r="BS307" s="34"/>
      <c r="BT307" s="34"/>
      <c r="BU307" s="34"/>
      <c r="BV307" s="34"/>
      <c r="BW307" s="34"/>
      <c r="BX307" s="34"/>
      <c r="BY307" s="34"/>
      <c r="BZ307" s="34"/>
    </row>
    <row r="308" spans="1:78" x14ac:dyDescent="0.25">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c r="AF308" s="34"/>
      <c r="AG308" s="34"/>
      <c r="AH308" s="34"/>
      <c r="AI308" s="34"/>
      <c r="AJ308" s="34"/>
      <c r="AK308" s="34"/>
      <c r="AL308" s="34"/>
      <c r="AM308" s="34"/>
      <c r="AN308" s="34"/>
      <c r="AO308" s="34"/>
      <c r="AP308" s="34"/>
      <c r="AQ308" s="34"/>
      <c r="AR308" s="34"/>
      <c r="AS308" s="34"/>
      <c r="AT308" s="34"/>
      <c r="AU308" s="34"/>
      <c r="AV308" s="34"/>
      <c r="AW308" s="34"/>
      <c r="AX308" s="34"/>
      <c r="AY308" s="34"/>
      <c r="AZ308" s="34"/>
      <c r="BA308" s="34"/>
      <c r="BB308" s="34"/>
      <c r="BC308" s="34"/>
      <c r="BD308" s="34"/>
      <c r="BE308" s="34"/>
      <c r="BF308" s="34"/>
      <c r="BG308" s="34"/>
      <c r="BH308" s="34"/>
      <c r="BI308" s="34"/>
      <c r="BJ308" s="34"/>
      <c r="BK308" s="34"/>
      <c r="BL308" s="34"/>
      <c r="BM308" s="34"/>
      <c r="BN308" s="34"/>
      <c r="BO308" s="34"/>
      <c r="BP308" s="34"/>
      <c r="BQ308" s="34"/>
      <c r="BR308" s="34"/>
      <c r="BS308" s="34"/>
      <c r="BT308" s="34"/>
      <c r="BU308" s="34"/>
      <c r="BV308" s="34"/>
      <c r="BW308" s="34"/>
      <c r="BX308" s="34"/>
      <c r="BY308" s="34"/>
      <c r="BZ308" s="34"/>
    </row>
    <row r="309" spans="1:78" x14ac:dyDescent="0.25">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c r="AF309" s="34"/>
      <c r="AG309" s="34"/>
      <c r="AH309" s="34"/>
      <c r="AI309" s="34"/>
      <c r="AJ309" s="34"/>
      <c r="AK309" s="34"/>
      <c r="AL309" s="34"/>
      <c r="AM309" s="34"/>
      <c r="AN309" s="34"/>
      <c r="AO309" s="34"/>
      <c r="AP309" s="34"/>
      <c r="AQ309" s="34"/>
      <c r="AR309" s="34"/>
      <c r="AS309" s="34"/>
      <c r="AT309" s="34"/>
      <c r="AU309" s="34"/>
      <c r="AV309" s="34"/>
      <c r="AW309" s="34"/>
      <c r="AX309" s="34"/>
      <c r="AY309" s="34"/>
      <c r="AZ309" s="34"/>
      <c r="BA309" s="34"/>
      <c r="BB309" s="34"/>
      <c r="BC309" s="34"/>
      <c r="BD309" s="34"/>
      <c r="BE309" s="34"/>
      <c r="BF309" s="34"/>
      <c r="BG309" s="34"/>
      <c r="BH309" s="34"/>
      <c r="BI309" s="34"/>
      <c r="BJ309" s="34"/>
      <c r="BK309" s="34"/>
      <c r="BL309" s="34"/>
      <c r="BM309" s="34"/>
      <c r="BN309" s="34"/>
      <c r="BO309" s="34"/>
      <c r="BP309" s="34"/>
      <c r="BQ309" s="34"/>
      <c r="BR309" s="34"/>
      <c r="BS309" s="34"/>
      <c r="BT309" s="34"/>
      <c r="BU309" s="34"/>
      <c r="BV309" s="34"/>
      <c r="BW309" s="34"/>
      <c r="BX309" s="34"/>
      <c r="BY309" s="34"/>
      <c r="BZ309" s="34"/>
    </row>
    <row r="310" spans="1:78" x14ac:dyDescent="0.25">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c r="AF310" s="34"/>
      <c r="AG310" s="34"/>
      <c r="AH310" s="34"/>
      <c r="AI310" s="34"/>
      <c r="AJ310" s="34"/>
      <c r="AK310" s="34"/>
      <c r="AL310" s="34"/>
      <c r="AM310" s="34"/>
      <c r="AN310" s="34"/>
      <c r="AO310" s="34"/>
      <c r="AP310" s="34"/>
      <c r="AQ310" s="34"/>
      <c r="AR310" s="34"/>
      <c r="AS310" s="34"/>
      <c r="AT310" s="34"/>
      <c r="AU310" s="34"/>
      <c r="AV310" s="34"/>
      <c r="AW310" s="34"/>
      <c r="AX310" s="34"/>
      <c r="AY310" s="34"/>
      <c r="AZ310" s="34"/>
      <c r="BA310" s="34"/>
      <c r="BB310" s="34"/>
      <c r="BC310" s="34"/>
      <c r="BD310" s="34"/>
      <c r="BE310" s="34"/>
      <c r="BF310" s="34"/>
      <c r="BG310" s="34"/>
      <c r="BH310" s="34"/>
      <c r="BI310" s="34"/>
      <c r="BJ310" s="34"/>
      <c r="BK310" s="34"/>
      <c r="BL310" s="34"/>
      <c r="BM310" s="34"/>
      <c r="BN310" s="34"/>
      <c r="BO310" s="34"/>
      <c r="BP310" s="34"/>
      <c r="BQ310" s="34"/>
      <c r="BR310" s="34"/>
      <c r="BS310" s="34"/>
      <c r="BT310" s="34"/>
      <c r="BU310" s="34"/>
      <c r="BV310" s="34"/>
      <c r="BW310" s="34"/>
      <c r="BX310" s="34"/>
      <c r="BY310" s="34"/>
      <c r="BZ310" s="34"/>
    </row>
    <row r="311" spans="1:78" x14ac:dyDescent="0.25">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c r="AF311" s="34"/>
      <c r="AG311" s="34"/>
      <c r="AH311" s="34"/>
      <c r="AI311" s="34"/>
      <c r="AJ311" s="34"/>
      <c r="AK311" s="34"/>
      <c r="AL311" s="34"/>
      <c r="AM311" s="34"/>
      <c r="AN311" s="34"/>
      <c r="AO311" s="34"/>
      <c r="AP311" s="34"/>
      <c r="AQ311" s="34"/>
      <c r="AR311" s="34"/>
      <c r="AS311" s="34"/>
      <c r="AT311" s="34"/>
      <c r="AU311" s="34"/>
      <c r="AV311" s="34"/>
      <c r="AW311" s="34"/>
      <c r="AX311" s="34"/>
      <c r="AY311" s="34"/>
      <c r="AZ311" s="34"/>
      <c r="BA311" s="34"/>
      <c r="BB311" s="34"/>
      <c r="BC311" s="34"/>
      <c r="BD311" s="34"/>
      <c r="BE311" s="34"/>
      <c r="BF311" s="34"/>
      <c r="BG311" s="34"/>
      <c r="BH311" s="34"/>
      <c r="BI311" s="34"/>
      <c r="BJ311" s="34"/>
      <c r="BK311" s="34"/>
      <c r="BL311" s="34"/>
      <c r="BM311" s="34"/>
      <c r="BN311" s="34"/>
      <c r="BO311" s="34"/>
      <c r="BP311" s="34"/>
      <c r="BQ311" s="34"/>
      <c r="BR311" s="34"/>
      <c r="BS311" s="34"/>
      <c r="BT311" s="34"/>
      <c r="BU311" s="34"/>
      <c r="BV311" s="34"/>
      <c r="BW311" s="34"/>
      <c r="BX311" s="34"/>
      <c r="BY311" s="34"/>
      <c r="BZ311" s="34"/>
    </row>
    <row r="312" spans="1:78" x14ac:dyDescent="0.25">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c r="AF312" s="34"/>
      <c r="AG312" s="34"/>
      <c r="AH312" s="34"/>
      <c r="AI312" s="34"/>
      <c r="AJ312" s="34"/>
      <c r="AK312" s="34"/>
      <c r="AL312" s="34"/>
      <c r="AM312" s="34"/>
      <c r="AN312" s="34"/>
      <c r="AO312" s="34"/>
      <c r="AP312" s="34"/>
      <c r="AQ312" s="34"/>
      <c r="AR312" s="34"/>
      <c r="AS312" s="34"/>
      <c r="AT312" s="34"/>
      <c r="AU312" s="34"/>
      <c r="AV312" s="34"/>
      <c r="AW312" s="34"/>
      <c r="AX312" s="34"/>
      <c r="AY312" s="34"/>
      <c r="AZ312" s="34"/>
      <c r="BA312" s="34"/>
      <c r="BB312" s="34"/>
      <c r="BC312" s="34"/>
      <c r="BD312" s="34"/>
      <c r="BE312" s="34"/>
      <c r="BF312" s="34"/>
      <c r="BG312" s="34"/>
      <c r="BH312" s="34"/>
      <c r="BI312" s="34"/>
      <c r="BJ312" s="34"/>
      <c r="BK312" s="34"/>
      <c r="BL312" s="34"/>
      <c r="BM312" s="34"/>
      <c r="BN312" s="34"/>
      <c r="BO312" s="34"/>
      <c r="BP312" s="34"/>
      <c r="BQ312" s="34"/>
      <c r="BR312" s="34"/>
      <c r="BS312" s="34"/>
      <c r="BT312" s="34"/>
      <c r="BU312" s="34"/>
      <c r="BV312" s="34"/>
      <c r="BW312" s="34"/>
      <c r="BX312" s="34"/>
      <c r="BY312" s="34"/>
      <c r="BZ312" s="34"/>
    </row>
    <row r="313" spans="1:78" x14ac:dyDescent="0.25">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4"/>
      <c r="AW313" s="34"/>
      <c r="AX313" s="34"/>
      <c r="AY313" s="34"/>
      <c r="AZ313" s="34"/>
      <c r="BA313" s="34"/>
      <c r="BB313" s="34"/>
      <c r="BC313" s="34"/>
      <c r="BD313" s="34"/>
      <c r="BE313" s="34"/>
      <c r="BF313" s="34"/>
      <c r="BG313" s="34"/>
      <c r="BH313" s="34"/>
      <c r="BI313" s="34"/>
      <c r="BJ313" s="34"/>
      <c r="BK313" s="34"/>
      <c r="BL313" s="34"/>
      <c r="BM313" s="34"/>
      <c r="BN313" s="34"/>
      <c r="BO313" s="34"/>
      <c r="BP313" s="34"/>
      <c r="BQ313" s="34"/>
      <c r="BR313" s="34"/>
      <c r="BS313" s="34"/>
      <c r="BT313" s="34"/>
      <c r="BU313" s="34"/>
      <c r="BV313" s="34"/>
      <c r="BW313" s="34"/>
      <c r="BX313" s="34"/>
      <c r="BY313" s="34"/>
      <c r="BZ313" s="34"/>
    </row>
    <row r="314" spans="1:78" x14ac:dyDescent="0.25">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c r="AF314" s="34"/>
      <c r="AG314" s="34"/>
      <c r="AH314" s="34"/>
      <c r="AI314" s="34"/>
      <c r="AJ314" s="34"/>
      <c r="AK314" s="34"/>
      <c r="AL314" s="34"/>
      <c r="AM314" s="34"/>
      <c r="AN314" s="34"/>
      <c r="AO314" s="34"/>
      <c r="AP314" s="34"/>
      <c r="AQ314" s="34"/>
      <c r="AR314" s="34"/>
      <c r="AS314" s="34"/>
      <c r="AT314" s="34"/>
      <c r="AU314" s="34"/>
      <c r="AV314" s="34"/>
      <c r="AW314" s="34"/>
      <c r="AX314" s="34"/>
      <c r="AY314" s="34"/>
      <c r="AZ314" s="34"/>
      <c r="BA314" s="34"/>
      <c r="BB314" s="34"/>
      <c r="BC314" s="34"/>
      <c r="BD314" s="34"/>
      <c r="BE314" s="34"/>
      <c r="BF314" s="34"/>
      <c r="BG314" s="34"/>
      <c r="BH314" s="34"/>
      <c r="BI314" s="34"/>
      <c r="BJ314" s="34"/>
      <c r="BK314" s="34"/>
      <c r="BL314" s="34"/>
      <c r="BM314" s="34"/>
      <c r="BN314" s="34"/>
      <c r="BO314" s="34"/>
      <c r="BP314" s="34"/>
      <c r="BQ314" s="34"/>
      <c r="BR314" s="34"/>
      <c r="BS314" s="34"/>
      <c r="BT314" s="34"/>
      <c r="BU314" s="34"/>
      <c r="BV314" s="34"/>
      <c r="BW314" s="34"/>
      <c r="BX314" s="34"/>
      <c r="BY314" s="34"/>
      <c r="BZ314" s="34"/>
    </row>
    <row r="315" spans="1:78" x14ac:dyDescent="0.2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c r="AF315" s="34"/>
      <c r="AG315" s="34"/>
      <c r="AH315" s="34"/>
      <c r="AI315" s="34"/>
      <c r="AJ315" s="34"/>
      <c r="AK315" s="34"/>
      <c r="AL315" s="34"/>
      <c r="AM315" s="34"/>
      <c r="AN315" s="34"/>
      <c r="AO315" s="34"/>
      <c r="AP315" s="34"/>
      <c r="AQ315" s="34"/>
      <c r="AR315" s="34"/>
      <c r="AS315" s="34"/>
      <c r="AT315" s="34"/>
      <c r="AU315" s="34"/>
      <c r="AV315" s="34"/>
      <c r="AW315" s="34"/>
      <c r="AX315" s="34"/>
      <c r="AY315" s="34"/>
      <c r="AZ315" s="34"/>
      <c r="BA315" s="34"/>
      <c r="BB315" s="34"/>
      <c r="BC315" s="34"/>
      <c r="BD315" s="34"/>
      <c r="BE315" s="34"/>
      <c r="BF315" s="34"/>
      <c r="BG315" s="34"/>
      <c r="BH315" s="34"/>
      <c r="BI315" s="34"/>
      <c r="BJ315" s="34"/>
      <c r="BK315" s="34"/>
      <c r="BL315" s="34"/>
      <c r="BM315" s="34"/>
      <c r="BN315" s="34"/>
      <c r="BO315" s="34"/>
      <c r="BP315" s="34"/>
      <c r="BQ315" s="34"/>
      <c r="BR315" s="34"/>
      <c r="BS315" s="34"/>
      <c r="BT315" s="34"/>
      <c r="BU315" s="34"/>
      <c r="BV315" s="34"/>
      <c r="BW315" s="34"/>
      <c r="BX315" s="34"/>
      <c r="BY315" s="34"/>
      <c r="BZ315" s="34"/>
    </row>
    <row r="316" spans="1:78" x14ac:dyDescent="0.25">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c r="AF316" s="34"/>
      <c r="AG316" s="34"/>
      <c r="AH316" s="34"/>
      <c r="AI316" s="34"/>
      <c r="AJ316" s="34"/>
      <c r="AK316" s="34"/>
      <c r="AL316" s="34"/>
      <c r="AM316" s="34"/>
      <c r="AN316" s="34"/>
      <c r="AO316" s="34"/>
      <c r="AP316" s="34"/>
      <c r="AQ316" s="34"/>
      <c r="AR316" s="34"/>
      <c r="AS316" s="34"/>
      <c r="AT316" s="34"/>
      <c r="AU316" s="34"/>
      <c r="AV316" s="34"/>
      <c r="AW316" s="34"/>
      <c r="AX316" s="34"/>
      <c r="AY316" s="34"/>
      <c r="AZ316" s="34"/>
      <c r="BA316" s="34"/>
      <c r="BB316" s="34"/>
      <c r="BC316" s="34"/>
      <c r="BD316" s="34"/>
      <c r="BE316" s="34"/>
      <c r="BF316" s="34"/>
      <c r="BG316" s="34"/>
      <c r="BH316" s="34"/>
      <c r="BI316" s="34"/>
      <c r="BJ316" s="34"/>
      <c r="BK316" s="34"/>
      <c r="BL316" s="34"/>
      <c r="BM316" s="34"/>
      <c r="BN316" s="34"/>
      <c r="BO316" s="34"/>
      <c r="BP316" s="34"/>
      <c r="BQ316" s="34"/>
      <c r="BR316" s="34"/>
      <c r="BS316" s="34"/>
      <c r="BT316" s="34"/>
      <c r="BU316" s="34"/>
      <c r="BV316" s="34"/>
      <c r="BW316" s="34"/>
      <c r="BX316" s="34"/>
      <c r="BY316" s="34"/>
      <c r="BZ316" s="34"/>
    </row>
    <row r="317" spans="1:78" x14ac:dyDescent="0.25">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c r="AF317" s="34"/>
      <c r="AG317" s="34"/>
      <c r="AH317" s="34"/>
      <c r="AI317" s="34"/>
      <c r="AJ317" s="34"/>
      <c r="AK317" s="34"/>
      <c r="AL317" s="34"/>
      <c r="AM317" s="34"/>
      <c r="AN317" s="34"/>
      <c r="AO317" s="34"/>
      <c r="AP317" s="34"/>
      <c r="AQ317" s="34"/>
      <c r="AR317" s="34"/>
      <c r="AS317" s="34"/>
      <c r="AT317" s="34"/>
      <c r="AU317" s="34"/>
      <c r="AV317" s="34"/>
      <c r="AW317" s="34"/>
      <c r="AX317" s="34"/>
      <c r="AY317" s="34"/>
      <c r="AZ317" s="34"/>
      <c r="BA317" s="34"/>
      <c r="BB317" s="34"/>
      <c r="BC317" s="34"/>
      <c r="BD317" s="34"/>
      <c r="BE317" s="34"/>
      <c r="BF317" s="34"/>
      <c r="BG317" s="34"/>
      <c r="BH317" s="34"/>
      <c r="BI317" s="34"/>
      <c r="BJ317" s="34"/>
      <c r="BK317" s="34"/>
      <c r="BL317" s="34"/>
      <c r="BM317" s="34"/>
      <c r="BN317" s="34"/>
      <c r="BO317" s="34"/>
      <c r="BP317" s="34"/>
      <c r="BQ317" s="34"/>
      <c r="BR317" s="34"/>
      <c r="BS317" s="34"/>
      <c r="BT317" s="34"/>
      <c r="BU317" s="34"/>
      <c r="BV317" s="34"/>
      <c r="BW317" s="34"/>
      <c r="BX317" s="34"/>
      <c r="BY317" s="34"/>
      <c r="BZ317" s="34"/>
    </row>
    <row r="318" spans="1:78" x14ac:dyDescent="0.25">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c r="AF318" s="34"/>
      <c r="AG318" s="34"/>
      <c r="AH318" s="34"/>
      <c r="AI318" s="34"/>
      <c r="AJ318" s="34"/>
      <c r="AK318" s="34"/>
      <c r="AL318" s="34"/>
      <c r="AM318" s="34"/>
      <c r="AN318" s="34"/>
      <c r="AO318" s="34"/>
      <c r="AP318" s="34"/>
      <c r="AQ318" s="34"/>
      <c r="AR318" s="34"/>
      <c r="AS318" s="34"/>
      <c r="AT318" s="34"/>
      <c r="AU318" s="34"/>
      <c r="AV318" s="34"/>
      <c r="AW318" s="34"/>
      <c r="AX318" s="34"/>
      <c r="AY318" s="34"/>
      <c r="AZ318" s="34"/>
      <c r="BA318" s="34"/>
      <c r="BB318" s="34"/>
      <c r="BC318" s="34"/>
      <c r="BD318" s="34"/>
      <c r="BE318" s="34"/>
      <c r="BF318" s="34"/>
      <c r="BG318" s="34"/>
      <c r="BH318" s="34"/>
      <c r="BI318" s="34"/>
      <c r="BJ318" s="34"/>
      <c r="BK318" s="34"/>
      <c r="BL318" s="34"/>
      <c r="BM318" s="34"/>
      <c r="BN318" s="34"/>
      <c r="BO318" s="34"/>
      <c r="BP318" s="34"/>
      <c r="BQ318" s="34"/>
      <c r="BR318" s="34"/>
      <c r="BS318" s="34"/>
      <c r="BT318" s="34"/>
      <c r="BU318" s="34"/>
      <c r="BV318" s="34"/>
      <c r="BW318" s="34"/>
      <c r="BX318" s="34"/>
      <c r="BY318" s="34"/>
      <c r="BZ318" s="34"/>
    </row>
    <row r="319" spans="1:78" x14ac:dyDescent="0.25">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c r="AF319" s="34"/>
      <c r="AG319" s="34"/>
      <c r="AH319" s="34"/>
      <c r="AI319" s="34"/>
      <c r="AJ319" s="34"/>
      <c r="AK319" s="34"/>
      <c r="AL319" s="34"/>
      <c r="AM319" s="34"/>
      <c r="AN319" s="34"/>
      <c r="AO319" s="34"/>
      <c r="AP319" s="34"/>
      <c r="AQ319" s="34"/>
      <c r="AR319" s="34"/>
      <c r="AS319" s="34"/>
      <c r="AT319" s="34"/>
      <c r="AU319" s="34"/>
      <c r="AV319" s="34"/>
      <c r="AW319" s="34"/>
      <c r="AX319" s="34"/>
      <c r="AY319" s="34"/>
      <c r="AZ319" s="34"/>
      <c r="BA319" s="34"/>
      <c r="BB319" s="34"/>
      <c r="BC319" s="34"/>
      <c r="BD319" s="34"/>
      <c r="BE319" s="34"/>
      <c r="BF319" s="34"/>
      <c r="BG319" s="34"/>
      <c r="BH319" s="34"/>
      <c r="BI319" s="34"/>
      <c r="BJ319" s="34"/>
      <c r="BK319" s="34"/>
      <c r="BL319" s="34"/>
      <c r="BM319" s="34"/>
      <c r="BN319" s="34"/>
      <c r="BO319" s="34"/>
      <c r="BP319" s="34"/>
      <c r="BQ319" s="34"/>
      <c r="BR319" s="34"/>
      <c r="BS319" s="34"/>
      <c r="BT319" s="34"/>
      <c r="BU319" s="34"/>
      <c r="BV319" s="34"/>
      <c r="BW319" s="34"/>
      <c r="BX319" s="34"/>
      <c r="BY319" s="34"/>
      <c r="BZ319" s="34"/>
    </row>
    <row r="320" spans="1:78" x14ac:dyDescent="0.25">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c r="AF320" s="34"/>
      <c r="AG320" s="34"/>
      <c r="AH320" s="34"/>
      <c r="AI320" s="34"/>
      <c r="AJ320" s="34"/>
      <c r="AK320" s="34"/>
      <c r="AL320" s="34"/>
      <c r="AM320" s="34"/>
      <c r="AN320" s="34"/>
      <c r="AO320" s="34"/>
      <c r="AP320" s="34"/>
      <c r="AQ320" s="34"/>
      <c r="AR320" s="34"/>
      <c r="AS320" s="34"/>
      <c r="AT320" s="34"/>
      <c r="AU320" s="34"/>
      <c r="AV320" s="34"/>
      <c r="AW320" s="34"/>
      <c r="AX320" s="34"/>
      <c r="AY320" s="34"/>
      <c r="AZ320" s="34"/>
      <c r="BA320" s="34"/>
      <c r="BB320" s="34"/>
      <c r="BC320" s="34"/>
      <c r="BD320" s="34"/>
      <c r="BE320" s="34"/>
      <c r="BF320" s="34"/>
      <c r="BG320" s="34"/>
      <c r="BH320" s="34"/>
      <c r="BI320" s="34"/>
      <c r="BJ320" s="34"/>
      <c r="BK320" s="34"/>
      <c r="BL320" s="34"/>
      <c r="BM320" s="34"/>
      <c r="BN320" s="34"/>
      <c r="BO320" s="34"/>
      <c r="BP320" s="34"/>
      <c r="BQ320" s="34"/>
      <c r="BR320" s="34"/>
      <c r="BS320" s="34"/>
      <c r="BT320" s="34"/>
      <c r="BU320" s="34"/>
      <c r="BV320" s="34"/>
      <c r="BW320" s="34"/>
      <c r="BX320" s="34"/>
      <c r="BY320" s="34"/>
      <c r="BZ320" s="34"/>
    </row>
    <row r="321" spans="1:78" x14ac:dyDescent="0.25">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c r="AF321" s="34"/>
      <c r="AG321" s="34"/>
      <c r="AH321" s="34"/>
      <c r="AI321" s="34"/>
      <c r="AJ321" s="34"/>
      <c r="AK321" s="34"/>
      <c r="AL321" s="34"/>
      <c r="AM321" s="34"/>
      <c r="AN321" s="34"/>
      <c r="AO321" s="34"/>
      <c r="AP321" s="34"/>
      <c r="AQ321" s="34"/>
      <c r="AR321" s="34"/>
      <c r="AS321" s="34"/>
      <c r="AT321" s="34"/>
      <c r="AU321" s="34"/>
      <c r="AV321" s="34"/>
      <c r="AW321" s="34"/>
      <c r="AX321" s="34"/>
      <c r="AY321" s="34"/>
      <c r="AZ321" s="34"/>
      <c r="BA321" s="34"/>
      <c r="BB321" s="34"/>
      <c r="BC321" s="34"/>
      <c r="BD321" s="34"/>
      <c r="BE321" s="34"/>
      <c r="BF321" s="34"/>
      <c r="BG321" s="34"/>
      <c r="BH321" s="34"/>
      <c r="BI321" s="34"/>
      <c r="BJ321" s="34"/>
      <c r="BK321" s="34"/>
      <c r="BL321" s="34"/>
      <c r="BM321" s="34"/>
      <c r="BN321" s="34"/>
      <c r="BO321" s="34"/>
      <c r="BP321" s="34"/>
      <c r="BQ321" s="34"/>
      <c r="BR321" s="34"/>
      <c r="BS321" s="34"/>
      <c r="BT321" s="34"/>
      <c r="BU321" s="34"/>
      <c r="BV321" s="34"/>
      <c r="BW321" s="34"/>
      <c r="BX321" s="34"/>
      <c r="BY321" s="34"/>
      <c r="BZ321" s="34"/>
    </row>
    <row r="322" spans="1:78" x14ac:dyDescent="0.25">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c r="AF322" s="34"/>
      <c r="AG322" s="34"/>
      <c r="AH322" s="34"/>
      <c r="AI322" s="34"/>
      <c r="AJ322" s="34"/>
      <c r="AK322" s="34"/>
      <c r="AL322" s="34"/>
      <c r="AM322" s="34"/>
      <c r="AN322" s="34"/>
      <c r="AO322" s="34"/>
      <c r="AP322" s="34"/>
      <c r="AQ322" s="34"/>
      <c r="AR322" s="34"/>
      <c r="AS322" s="34"/>
      <c r="AT322" s="34"/>
      <c r="AU322" s="34"/>
      <c r="AV322" s="34"/>
      <c r="AW322" s="34"/>
      <c r="AX322" s="34"/>
      <c r="AY322" s="34"/>
      <c r="AZ322" s="34"/>
      <c r="BA322" s="34"/>
      <c r="BB322" s="34"/>
      <c r="BC322" s="34"/>
      <c r="BD322" s="34"/>
      <c r="BE322" s="34"/>
      <c r="BF322" s="34"/>
      <c r="BG322" s="34"/>
      <c r="BH322" s="34"/>
      <c r="BI322" s="34"/>
      <c r="BJ322" s="34"/>
      <c r="BK322" s="34"/>
      <c r="BL322" s="34"/>
      <c r="BM322" s="34"/>
      <c r="BN322" s="34"/>
      <c r="BO322" s="34"/>
      <c r="BP322" s="34"/>
      <c r="BQ322" s="34"/>
      <c r="BR322" s="34"/>
      <c r="BS322" s="34"/>
      <c r="BT322" s="34"/>
      <c r="BU322" s="34"/>
      <c r="BV322" s="34"/>
      <c r="BW322" s="34"/>
      <c r="BX322" s="34"/>
      <c r="BY322" s="34"/>
      <c r="BZ322" s="34"/>
    </row>
    <row r="323" spans="1:78" x14ac:dyDescent="0.25">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c r="AF323" s="34"/>
      <c r="AG323" s="34"/>
      <c r="AH323" s="34"/>
      <c r="AI323" s="34"/>
      <c r="AJ323" s="34"/>
      <c r="AK323" s="34"/>
      <c r="AL323" s="34"/>
      <c r="AM323" s="34"/>
      <c r="AN323" s="34"/>
      <c r="AO323" s="34"/>
      <c r="AP323" s="34"/>
      <c r="AQ323" s="34"/>
      <c r="AR323" s="34"/>
      <c r="AS323" s="34"/>
      <c r="AT323" s="34"/>
      <c r="AU323" s="34"/>
      <c r="AV323" s="34"/>
      <c r="AW323" s="34"/>
      <c r="AX323" s="34"/>
      <c r="AY323" s="34"/>
      <c r="AZ323" s="34"/>
      <c r="BA323" s="34"/>
      <c r="BB323" s="34"/>
      <c r="BC323" s="34"/>
      <c r="BD323" s="34"/>
      <c r="BE323" s="34"/>
      <c r="BF323" s="34"/>
      <c r="BG323" s="34"/>
      <c r="BH323" s="34"/>
      <c r="BI323" s="34"/>
      <c r="BJ323" s="34"/>
      <c r="BK323" s="34"/>
      <c r="BL323" s="34"/>
      <c r="BM323" s="34"/>
      <c r="BN323" s="34"/>
      <c r="BO323" s="34"/>
      <c r="BP323" s="34"/>
      <c r="BQ323" s="34"/>
      <c r="BR323" s="34"/>
      <c r="BS323" s="34"/>
      <c r="BT323" s="34"/>
      <c r="BU323" s="34"/>
      <c r="BV323" s="34"/>
      <c r="BW323" s="34"/>
      <c r="BX323" s="34"/>
      <c r="BY323" s="34"/>
      <c r="BZ323" s="34"/>
    </row>
    <row r="324" spans="1:78" x14ac:dyDescent="0.25">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c r="AF324" s="34"/>
      <c r="AG324" s="34"/>
      <c r="AH324" s="34"/>
      <c r="AI324" s="34"/>
      <c r="AJ324" s="34"/>
      <c r="AK324" s="34"/>
      <c r="AL324" s="34"/>
      <c r="AM324" s="34"/>
      <c r="AN324" s="34"/>
      <c r="AO324" s="34"/>
      <c r="AP324" s="34"/>
      <c r="AQ324" s="34"/>
      <c r="AR324" s="34"/>
      <c r="AS324" s="34"/>
      <c r="AT324" s="34"/>
      <c r="AU324" s="34"/>
      <c r="AV324" s="34"/>
      <c r="AW324" s="34"/>
      <c r="AX324" s="34"/>
      <c r="AY324" s="34"/>
      <c r="AZ324" s="34"/>
      <c r="BA324" s="34"/>
      <c r="BB324" s="34"/>
      <c r="BC324" s="34"/>
      <c r="BD324" s="34"/>
      <c r="BE324" s="34"/>
      <c r="BF324" s="34"/>
      <c r="BG324" s="34"/>
      <c r="BH324" s="34"/>
      <c r="BI324" s="34"/>
      <c r="BJ324" s="34"/>
      <c r="BK324" s="34"/>
      <c r="BL324" s="34"/>
      <c r="BM324" s="34"/>
      <c r="BN324" s="34"/>
      <c r="BO324" s="34"/>
      <c r="BP324" s="34"/>
      <c r="BQ324" s="34"/>
      <c r="BR324" s="34"/>
      <c r="BS324" s="34"/>
      <c r="BT324" s="34"/>
      <c r="BU324" s="34"/>
      <c r="BV324" s="34"/>
      <c r="BW324" s="34"/>
      <c r="BX324" s="34"/>
      <c r="BY324" s="34"/>
      <c r="BZ324" s="34"/>
    </row>
    <row r="325" spans="1:78" x14ac:dyDescent="0.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c r="AF325" s="34"/>
      <c r="AG325" s="34"/>
      <c r="AH325" s="34"/>
      <c r="AI325" s="34"/>
      <c r="AJ325" s="34"/>
      <c r="AK325" s="34"/>
      <c r="AL325" s="34"/>
      <c r="AM325" s="34"/>
      <c r="AN325" s="34"/>
      <c r="AO325" s="34"/>
      <c r="AP325" s="34"/>
      <c r="AQ325" s="34"/>
      <c r="AR325" s="34"/>
      <c r="AS325" s="34"/>
      <c r="AT325" s="34"/>
      <c r="AU325" s="34"/>
      <c r="AV325" s="34"/>
      <c r="AW325" s="34"/>
      <c r="AX325" s="34"/>
      <c r="AY325" s="34"/>
      <c r="AZ325" s="34"/>
      <c r="BA325" s="34"/>
      <c r="BB325" s="34"/>
      <c r="BC325" s="34"/>
      <c r="BD325" s="34"/>
      <c r="BE325" s="34"/>
      <c r="BF325" s="34"/>
      <c r="BG325" s="34"/>
      <c r="BH325" s="34"/>
      <c r="BI325" s="34"/>
      <c r="BJ325" s="34"/>
      <c r="BK325" s="34"/>
      <c r="BL325" s="34"/>
      <c r="BM325" s="34"/>
      <c r="BN325" s="34"/>
      <c r="BO325" s="34"/>
      <c r="BP325" s="34"/>
      <c r="BQ325" s="34"/>
      <c r="BR325" s="34"/>
      <c r="BS325" s="34"/>
      <c r="BT325" s="34"/>
      <c r="BU325" s="34"/>
      <c r="BV325" s="34"/>
      <c r="BW325" s="34"/>
      <c r="BX325" s="34"/>
      <c r="BY325" s="34"/>
      <c r="BZ325" s="34"/>
    </row>
    <row r="326" spans="1:78" x14ac:dyDescent="0.25">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c r="AF326" s="34"/>
      <c r="AG326" s="34"/>
      <c r="AH326" s="34"/>
      <c r="AI326" s="34"/>
      <c r="AJ326" s="34"/>
      <c r="AK326" s="34"/>
      <c r="AL326" s="34"/>
      <c r="AM326" s="34"/>
      <c r="AN326" s="34"/>
      <c r="AO326" s="34"/>
      <c r="AP326" s="34"/>
      <c r="AQ326" s="34"/>
      <c r="AR326" s="34"/>
      <c r="AS326" s="34"/>
      <c r="AT326" s="34"/>
      <c r="AU326" s="34"/>
      <c r="AV326" s="34"/>
      <c r="AW326" s="34"/>
      <c r="AX326" s="34"/>
      <c r="AY326" s="34"/>
      <c r="AZ326" s="34"/>
      <c r="BA326" s="34"/>
      <c r="BB326" s="34"/>
      <c r="BC326" s="34"/>
      <c r="BD326" s="34"/>
      <c r="BE326" s="34"/>
      <c r="BF326" s="34"/>
      <c r="BG326" s="34"/>
      <c r="BH326" s="34"/>
      <c r="BI326" s="34"/>
      <c r="BJ326" s="34"/>
      <c r="BK326" s="34"/>
      <c r="BL326" s="34"/>
      <c r="BM326" s="34"/>
      <c r="BN326" s="34"/>
      <c r="BO326" s="34"/>
      <c r="BP326" s="34"/>
      <c r="BQ326" s="34"/>
      <c r="BR326" s="34"/>
      <c r="BS326" s="34"/>
      <c r="BT326" s="34"/>
      <c r="BU326" s="34"/>
      <c r="BV326" s="34"/>
      <c r="BW326" s="34"/>
      <c r="BX326" s="34"/>
      <c r="BY326" s="34"/>
      <c r="BZ326" s="34"/>
    </row>
    <row r="327" spans="1:78" x14ac:dyDescent="0.25">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c r="AF327" s="34"/>
      <c r="AG327" s="34"/>
      <c r="AH327" s="34"/>
      <c r="AI327" s="34"/>
      <c r="AJ327" s="34"/>
      <c r="AK327" s="34"/>
      <c r="AL327" s="34"/>
      <c r="AM327" s="34"/>
      <c r="AN327" s="34"/>
      <c r="AO327" s="34"/>
      <c r="AP327" s="34"/>
      <c r="AQ327" s="34"/>
      <c r="AR327" s="34"/>
      <c r="AS327" s="34"/>
      <c r="AT327" s="34"/>
      <c r="AU327" s="34"/>
      <c r="AV327" s="34"/>
      <c r="AW327" s="34"/>
      <c r="AX327" s="34"/>
      <c r="AY327" s="34"/>
      <c r="AZ327" s="34"/>
      <c r="BA327" s="34"/>
      <c r="BB327" s="34"/>
      <c r="BC327" s="34"/>
      <c r="BD327" s="34"/>
      <c r="BE327" s="34"/>
      <c r="BF327" s="34"/>
      <c r="BG327" s="34"/>
      <c r="BH327" s="34"/>
      <c r="BI327" s="34"/>
      <c r="BJ327" s="34"/>
      <c r="BK327" s="34"/>
      <c r="BL327" s="34"/>
      <c r="BM327" s="34"/>
      <c r="BN327" s="34"/>
      <c r="BO327" s="34"/>
      <c r="BP327" s="34"/>
      <c r="BQ327" s="34"/>
      <c r="BR327" s="34"/>
      <c r="BS327" s="34"/>
      <c r="BT327" s="34"/>
      <c r="BU327" s="34"/>
      <c r="BV327" s="34"/>
      <c r="BW327" s="34"/>
      <c r="BX327" s="34"/>
      <c r="BY327" s="34"/>
      <c r="BZ327" s="34"/>
    </row>
    <row r="328" spans="1:78" x14ac:dyDescent="0.25">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c r="AF328" s="34"/>
      <c r="AG328" s="34"/>
      <c r="AH328" s="34"/>
      <c r="AI328" s="34"/>
      <c r="AJ328" s="34"/>
      <c r="AK328" s="34"/>
      <c r="AL328" s="34"/>
      <c r="AM328" s="34"/>
      <c r="AN328" s="34"/>
      <c r="AO328" s="34"/>
      <c r="AP328" s="34"/>
      <c r="AQ328" s="34"/>
      <c r="AR328" s="34"/>
      <c r="AS328" s="34"/>
      <c r="AT328" s="34"/>
      <c r="AU328" s="34"/>
      <c r="AV328" s="34"/>
      <c r="AW328" s="34"/>
      <c r="AX328" s="34"/>
      <c r="AY328" s="34"/>
      <c r="AZ328" s="34"/>
      <c r="BA328" s="34"/>
      <c r="BB328" s="34"/>
      <c r="BC328" s="34"/>
      <c r="BD328" s="34"/>
      <c r="BE328" s="34"/>
      <c r="BF328" s="34"/>
      <c r="BG328" s="34"/>
      <c r="BH328" s="34"/>
      <c r="BI328" s="34"/>
      <c r="BJ328" s="34"/>
      <c r="BK328" s="34"/>
      <c r="BL328" s="34"/>
      <c r="BM328" s="34"/>
      <c r="BN328" s="34"/>
      <c r="BO328" s="34"/>
      <c r="BP328" s="34"/>
      <c r="BQ328" s="34"/>
      <c r="BR328" s="34"/>
      <c r="BS328" s="34"/>
      <c r="BT328" s="34"/>
      <c r="BU328" s="34"/>
      <c r="BV328" s="34"/>
      <c r="BW328" s="34"/>
      <c r="BX328" s="34"/>
      <c r="BY328" s="34"/>
      <c r="BZ328" s="34"/>
    </row>
    <row r="329" spans="1:78" x14ac:dyDescent="0.25">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c r="AF329" s="34"/>
      <c r="AG329" s="34"/>
      <c r="AH329" s="34"/>
      <c r="AI329" s="34"/>
      <c r="AJ329" s="34"/>
      <c r="AK329" s="34"/>
      <c r="AL329" s="34"/>
      <c r="AM329" s="34"/>
      <c r="AN329" s="34"/>
      <c r="AO329" s="34"/>
      <c r="AP329" s="34"/>
      <c r="AQ329" s="34"/>
      <c r="AR329" s="34"/>
      <c r="AS329" s="34"/>
      <c r="AT329" s="34"/>
      <c r="AU329" s="34"/>
      <c r="AV329" s="34"/>
      <c r="AW329" s="34"/>
      <c r="AX329" s="34"/>
      <c r="AY329" s="34"/>
      <c r="AZ329" s="34"/>
      <c r="BA329" s="34"/>
      <c r="BB329" s="34"/>
      <c r="BC329" s="34"/>
      <c r="BD329" s="34"/>
      <c r="BE329" s="34"/>
      <c r="BF329" s="34"/>
      <c r="BG329" s="34"/>
      <c r="BH329" s="34"/>
      <c r="BI329" s="34"/>
      <c r="BJ329" s="34"/>
      <c r="BK329" s="34"/>
      <c r="BL329" s="34"/>
      <c r="BM329" s="34"/>
      <c r="BN329" s="34"/>
      <c r="BO329" s="34"/>
      <c r="BP329" s="34"/>
      <c r="BQ329" s="34"/>
      <c r="BR329" s="34"/>
      <c r="BS329" s="34"/>
      <c r="BT329" s="34"/>
      <c r="BU329" s="34"/>
      <c r="BV329" s="34"/>
      <c r="BW329" s="34"/>
      <c r="BX329" s="34"/>
      <c r="BY329" s="34"/>
      <c r="BZ329" s="34"/>
    </row>
    <row r="330" spans="1:78" x14ac:dyDescent="0.25">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c r="AF330" s="34"/>
      <c r="AG330" s="34"/>
      <c r="AH330" s="34"/>
      <c r="AI330" s="34"/>
      <c r="AJ330" s="34"/>
      <c r="AK330" s="34"/>
      <c r="AL330" s="34"/>
      <c r="AM330" s="34"/>
      <c r="AN330" s="34"/>
      <c r="AO330" s="34"/>
      <c r="AP330" s="34"/>
      <c r="AQ330" s="34"/>
      <c r="AR330" s="34"/>
      <c r="AS330" s="34"/>
      <c r="AT330" s="34"/>
      <c r="AU330" s="34"/>
      <c r="AV330" s="34"/>
      <c r="AW330" s="34"/>
      <c r="AX330" s="34"/>
      <c r="AY330" s="34"/>
      <c r="AZ330" s="34"/>
      <c r="BA330" s="34"/>
      <c r="BB330" s="34"/>
      <c r="BC330" s="34"/>
      <c r="BD330" s="34"/>
      <c r="BE330" s="34"/>
      <c r="BF330" s="34"/>
      <c r="BG330" s="34"/>
      <c r="BH330" s="34"/>
      <c r="BI330" s="34"/>
      <c r="BJ330" s="34"/>
      <c r="BK330" s="34"/>
      <c r="BL330" s="34"/>
      <c r="BM330" s="34"/>
      <c r="BN330" s="34"/>
      <c r="BO330" s="34"/>
      <c r="BP330" s="34"/>
      <c r="BQ330" s="34"/>
      <c r="BR330" s="34"/>
      <c r="BS330" s="34"/>
      <c r="BT330" s="34"/>
      <c r="BU330" s="34"/>
      <c r="BV330" s="34"/>
      <c r="BW330" s="34"/>
      <c r="BX330" s="34"/>
      <c r="BY330" s="34"/>
      <c r="BZ330" s="34"/>
    </row>
  </sheetData>
  <mergeCells count="1">
    <mergeCell ref="F2:R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and profit combo chart</vt:lpstr>
      <vt:lpstr>category and profit waterfall</vt:lpstr>
      <vt:lpstr>category and sales pie chart</vt:lpstr>
      <vt:lpstr>top5 sales bar chart</vt:lpstr>
      <vt:lpstr>State sales on map chart</vt:lpstr>
      <vt:lpstr>main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Abu Sufian</dc:creator>
  <cp:lastModifiedBy>Abu Sufian</cp:lastModifiedBy>
  <dcterms:created xsi:type="dcterms:W3CDTF">2015-06-05T18:17:20Z</dcterms:created>
  <dcterms:modified xsi:type="dcterms:W3CDTF">2024-12-01T12:21:25Z</dcterms:modified>
</cp:coreProperties>
</file>