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.sharepoint.com/teams/sufst/Vehicle Performance/STAG X/03 Performance Simulations/03 MATLAB Point Mass Sim/03 Motor Data/"/>
    </mc:Choice>
  </mc:AlternateContent>
  <xr:revisionPtr revIDLastSave="61" documentId="8_{48213F0E-6516-47EE-8FC1-51214FDA9398}" xr6:coauthVersionLast="47" xr6:coauthVersionMax="47" xr10:uidLastSave="{D4AE2B86-DC7E-4DC1-85BE-0E6EBB31483D}"/>
  <bookViews>
    <workbookView xWindow="-110" yWindow="-110" windowWidth="19420" windowHeight="11500" activeTab="4" xr2:uid="{B93A8635-AD88-4C30-A950-DBF2A13FE1FA}"/>
  </bookViews>
  <sheets>
    <sheet name="Curves" sheetId="4" r:id="rId1"/>
    <sheet name="Curves for DP" sheetId="13" r:id="rId2"/>
    <sheet name="Emrax 228 CC" sheetId="3" r:id="rId3"/>
    <sheet name="Emrax 228 LC" sheetId="5" r:id="rId4"/>
    <sheet name="Emrax 228 LC 40KW" sheetId="14" r:id="rId5"/>
    <sheet name="Emrax 228 LC 30KW" sheetId="15" r:id="rId6"/>
    <sheet name="Emrax 228 LC 20KW" sheetId="16" r:id="rId7"/>
    <sheet name="Emrax 208 LC limited" sheetId="10" r:id="rId8"/>
    <sheet name="Emrax 188 LC" sheetId="11" r:id="rId9"/>
    <sheet name="Emrax 268 LC Capped" sheetId="12" r:id="rId10"/>
    <sheet name="Emrax 228 Peak Capped" sheetId="6" r:id="rId11"/>
    <sheet name="Stag 6" sheetId="9" r:id="rId12"/>
    <sheet name="Mad Formula CV" sheetId="8" r:id="rId13"/>
    <sheet name="LMP2 Test" sheetId="7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6" l="1"/>
  <c r="C6" i="16"/>
  <c r="C5" i="16"/>
  <c r="C4" i="16"/>
  <c r="C3" i="16"/>
  <c r="C7" i="15"/>
  <c r="C6" i="15"/>
  <c r="C5" i="15"/>
  <c r="C4" i="15"/>
  <c r="C3" i="15"/>
  <c r="C7" i="14"/>
  <c r="C6" i="14"/>
  <c r="C5" i="14"/>
  <c r="C4" i="14"/>
  <c r="C3" i="14"/>
  <c r="A8" i="7"/>
  <c r="A7" i="7"/>
  <c r="A6" i="7"/>
  <c r="C7" i="8"/>
  <c r="C6" i="8"/>
  <c r="C5" i="8"/>
  <c r="C4" i="8"/>
  <c r="C3" i="8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8" i="6"/>
  <c r="C7" i="6"/>
  <c r="C6" i="6"/>
  <c r="C5" i="6"/>
  <c r="C4" i="6"/>
  <c r="C3" i="6"/>
  <c r="C8" i="12"/>
  <c r="C7" i="12"/>
  <c r="C6" i="12"/>
  <c r="C5" i="12"/>
  <c r="C4" i="12"/>
  <c r="C3" i="12"/>
  <c r="C7" i="11"/>
  <c r="C6" i="11"/>
  <c r="C5" i="11"/>
  <c r="C4" i="11"/>
  <c r="C3" i="11"/>
  <c r="C7" i="10"/>
  <c r="C6" i="10"/>
  <c r="C5" i="10"/>
  <c r="C4" i="10"/>
  <c r="C3" i="10"/>
  <c r="C7" i="5"/>
  <c r="C6" i="5"/>
  <c r="C5" i="5"/>
  <c r="C4" i="5"/>
  <c r="C3" i="5"/>
  <c r="C7" i="3"/>
  <c r="C6" i="3"/>
  <c r="C5" i="3"/>
  <c r="C4" i="3"/>
  <c r="C3" i="3"/>
</calcChain>
</file>

<file path=xl/sharedStrings.xml><?xml version="1.0" encoding="utf-8"?>
<sst xmlns="http://schemas.openxmlformats.org/spreadsheetml/2006/main" count="48" uniqueCount="15">
  <si>
    <t>Emrax 228 CC</t>
  </si>
  <si>
    <t>Torque</t>
  </si>
  <si>
    <t>RPM</t>
  </si>
  <si>
    <t>Power</t>
  </si>
  <si>
    <t>Emrax 228 LC</t>
  </si>
  <si>
    <t>Emrax 208 LC</t>
  </si>
  <si>
    <t>Emrax 188 LC</t>
  </si>
  <si>
    <t>Emrax 268 LC Capped</t>
  </si>
  <si>
    <t>Emrax 228 Peak Capped</t>
  </si>
  <si>
    <t>Torque Curve based on Stag 6 Dyno, with low RPM bodged to account for slip at getaway</t>
  </si>
  <si>
    <t>Estimated from Assetto Corsa torque curve</t>
  </si>
  <si>
    <t>LMP2 Curve for LapSim testing</t>
  </si>
  <si>
    <t>Emrax 228 LC 40KW</t>
  </si>
  <si>
    <t>Emrax 228 LC 30KW</t>
  </si>
  <si>
    <t>Emrax 228 LC 20KW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</si>
</sst>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'Emrax 228 CC'!$A$1</c:f>
              <c:strCache>
                <c:ptCount val="1"/>
                <c:pt idx="0">
                  <c:v>Emrax 228 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'Emrax 228 CC'!$B$3:$B$112</c:f>
              <c:numCache>
                <c:formatCode>General</c:formatCode>
                <c:ptCount val="110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4500</c:v>
                </c:pt>
                <c:pt idx="4">
                  <c:v>5500</c:v>
                </c:pt>
              </c:numCache>
            </c:numRef>
          </c:xVal>
          <c:yVal>
            <c:numRef>
              <c:f>'Emrax 228 CC'!$A$3:$A$112</c:f>
              <c:numCache>
                <c:formatCode>General</c:formatCode>
                <c:ptCount val="110"/>
                <c:pt idx="0">
                  <c:v>95</c:v>
                </c:pt>
                <c:pt idx="1">
                  <c:v>110</c:v>
                </c:pt>
                <c:pt idx="2">
                  <c:v>120</c:v>
                </c:pt>
                <c:pt idx="3">
                  <c:v>115</c:v>
                </c:pt>
                <c:pt idx="4">
                  <c:v>107.6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E-4E0E-A4F9-661F973989B8}"/>
            </c:ext>
          </c:extLst>
        </c:ser>
        <c:ser>
          <c:idx val="0"/>
          <c:order val="1"/>
          <c:tx>
            <c:strRef>
              <c:f>'Emrax 228 LC'!$A$1:$B$1</c:f>
              <c:strCache>
                <c:ptCount val="1"/>
                <c:pt idx="0">
                  <c:v>Emrax 228 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 LC'!$B$3:$B$7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4500</c:v>
                </c:pt>
                <c:pt idx="4">
                  <c:v>5500</c:v>
                </c:pt>
              </c:numCache>
            </c:numRef>
          </c:xVal>
          <c:yVal>
            <c:numRef>
              <c:f>'Emrax 228 LC'!$A$3:$A$7</c:f>
              <c:numCache>
                <c:formatCode>General</c:formatCode>
                <c:ptCount val="5"/>
                <c:pt idx="0">
                  <c:v>80.75</c:v>
                </c:pt>
                <c:pt idx="1">
                  <c:v>93.5</c:v>
                </c:pt>
                <c:pt idx="2">
                  <c:v>102</c:v>
                </c:pt>
                <c:pt idx="3">
                  <c:v>97.75</c:v>
                </c:pt>
                <c:pt idx="4">
                  <c:v>91.46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D-49E6-9AA9-6E092D5D4B75}"/>
            </c:ext>
          </c:extLst>
        </c:ser>
        <c:ser>
          <c:idx val="1"/>
          <c:order val="2"/>
          <c:tx>
            <c:strRef>
              <c:f>'Emrax 228 Peak Capped'!$A$1</c:f>
              <c:strCache>
                <c:ptCount val="1"/>
                <c:pt idx="0">
                  <c:v>Emrax 228 Peak Capped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'Emrax 228 Peak Capped'!$B$3:$B$8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3321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'Emrax 228 Peak Capped'!$A$3:$A$8</c:f>
              <c:numCache>
                <c:formatCode>General</c:formatCode>
                <c:ptCount val="6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169.7653</c:v>
                </c:pt>
                <c:pt idx="5">
                  <c:v>138.8989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8-46E9-B26F-A5F4B02C217D}"/>
            </c:ext>
          </c:extLst>
        </c:ser>
        <c:ser>
          <c:idx val="3"/>
          <c:order val="3"/>
          <c:tx>
            <c:v>Stag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'Stag 6'!$B$3:$B$18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'Stag 6'!$A$3:$A$18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30.5</c:v>
                </c:pt>
                <c:pt idx="7">
                  <c:v>30.5</c:v>
                </c:pt>
                <c:pt idx="8">
                  <c:v>35.5</c:v>
                </c:pt>
                <c:pt idx="9">
                  <c:v>45.6</c:v>
                </c:pt>
                <c:pt idx="10">
                  <c:v>44.8</c:v>
                </c:pt>
                <c:pt idx="11">
                  <c:v>39.4</c:v>
                </c:pt>
                <c:pt idx="12">
                  <c:v>33.799999999999997</c:v>
                </c:pt>
                <c:pt idx="13">
                  <c:v>34</c:v>
                </c:pt>
                <c:pt idx="14">
                  <c:v>13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3-42AC-8FF6-83D02F5B6EE3}"/>
            </c:ext>
          </c:extLst>
        </c:ser>
        <c:ser>
          <c:idx val="4"/>
          <c:order val="4"/>
          <c:tx>
            <c:v>Mad Formula MFTC3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'Mad Formula CV'!$B$3:$B$7</c:f>
              <c:numCache>
                <c:formatCode>General</c:formatCode>
                <c:ptCount val="5"/>
                <c:pt idx="0">
                  <c:v>0</c:v>
                </c:pt>
                <c:pt idx="1">
                  <c:v>1500</c:v>
                </c:pt>
                <c:pt idx="2">
                  <c:v>4000</c:v>
                </c:pt>
                <c:pt idx="3">
                  <c:v>6500</c:v>
                </c:pt>
                <c:pt idx="4">
                  <c:v>11500</c:v>
                </c:pt>
              </c:numCache>
            </c:numRef>
          </c:xVal>
          <c:yVal>
            <c:numRef>
              <c:f>'Mad Formula CV'!$A$3:$A$7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3-42AC-8FF6-83D02F5B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76904"/>
        <c:axId val="708377232"/>
      </c:scatterChart>
      <c:valAx>
        <c:axId val="70837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77232"/>
        <c:crosses val="autoZero"/>
        <c:crossBetween val="midCat"/>
      </c:valAx>
      <c:valAx>
        <c:axId val="7083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Torque,  Nm</a:t>
                </a:r>
              </a:p>
            </c:rich>
          </c:tx>
          <c:layout>
            <c:manualLayout>
              <c:xMode val="edge"/>
              <c:yMode val="edge"/>
              <c:x val="2.0593824476637507E-2"/>
              <c:y val="0.3947187404088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7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'Emrax 228 CC'!$A$1</c:f>
              <c:strCache>
                <c:ptCount val="1"/>
                <c:pt idx="0">
                  <c:v>Emrax 228 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'Emrax 228 CC'!$B$3:$B$112</c:f>
              <c:numCache>
                <c:formatCode>General</c:formatCode>
                <c:ptCount val="110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4500</c:v>
                </c:pt>
                <c:pt idx="4">
                  <c:v>5500</c:v>
                </c:pt>
              </c:numCache>
            </c:numRef>
          </c:xVal>
          <c:yVal>
            <c:numRef>
              <c:f>'Emrax 228 CC'!$C$3:$C$7</c:f>
              <c:numCache>
                <c:formatCode>General</c:formatCode>
                <c:ptCount val="5"/>
                <c:pt idx="0">
                  <c:v>0</c:v>
                </c:pt>
                <c:pt idx="1">
                  <c:v>11.519173063162574</c:v>
                </c:pt>
                <c:pt idx="2">
                  <c:v>31.415926535897928</c:v>
                </c:pt>
                <c:pt idx="3">
                  <c:v>54.192473274423932</c:v>
                </c:pt>
                <c:pt idx="4">
                  <c:v>61.973151079814649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6-4EF4-B4F4-ECF6E27CF760}"/>
            </c:ext>
          </c:extLst>
        </c:ser>
        <c:ser>
          <c:idx val="0"/>
          <c:order val="1"/>
          <c:tx>
            <c:strRef>
              <c:f>'Emrax 228 LC'!$A$1:$B$1</c:f>
              <c:strCache>
                <c:ptCount val="1"/>
                <c:pt idx="0">
                  <c:v>Emrax 228 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 LC'!$B$3:$B$7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4500</c:v>
                </c:pt>
                <c:pt idx="4">
                  <c:v>5500</c:v>
                </c:pt>
              </c:numCache>
            </c:numRef>
          </c:xVal>
          <c:yVal>
            <c:numRef>
              <c:f>'Emrax 228 LC'!$C$3:$C$7</c:f>
              <c:numCache>
                <c:formatCode>General</c:formatCode>
                <c:ptCount val="5"/>
                <c:pt idx="0">
                  <c:v>0</c:v>
                </c:pt>
                <c:pt idx="1">
                  <c:v>9.7912971036881888</c:v>
                </c:pt>
                <c:pt idx="2">
                  <c:v>26.70353755551324</c:v>
                </c:pt>
                <c:pt idx="3">
                  <c:v>46.063602283260344</c:v>
                </c:pt>
                <c:pt idx="4">
                  <c:v>52.677178417842441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6-4EF4-B4F4-ECF6E27CF760}"/>
            </c:ext>
          </c:extLst>
        </c:ser>
        <c:ser>
          <c:idx val="1"/>
          <c:order val="2"/>
          <c:tx>
            <c:strRef>
              <c:f>'Emrax 228 Peak Capped'!$A$1</c:f>
              <c:strCache>
                <c:ptCount val="1"/>
                <c:pt idx="0">
                  <c:v>Emrax 228 Peak Capped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'Emrax 228 Peak Capped'!$B$3:$B$8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3321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'Emrax 228 Peak Capped'!$C$3:$C$8</c:f>
              <c:numCache>
                <c:formatCode>General</c:formatCode>
                <c:ptCount val="6"/>
                <c:pt idx="0">
                  <c:v>0</c:v>
                </c:pt>
                <c:pt idx="1">
                  <c:v>24.085543677521745</c:v>
                </c:pt>
                <c:pt idx="2">
                  <c:v>60.21385919380436</c:v>
                </c:pt>
                <c:pt idx="3">
                  <c:v>79.988090553049716</c:v>
                </c:pt>
                <c:pt idx="4">
                  <c:v>80.000012897170095</c:v>
                </c:pt>
                <c:pt idx="5">
                  <c:v>80.000023369145595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6-4EF4-B4F4-ECF6E27CF760}"/>
            </c:ext>
          </c:extLst>
        </c:ser>
        <c:ser>
          <c:idx val="3"/>
          <c:order val="3"/>
          <c:tx>
            <c:v>Stag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'Stag 6'!$B$3:$B$18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'Stag 6'!$C$3:$C$18</c:f>
              <c:numCache>
                <c:formatCode>General</c:formatCode>
                <c:ptCount val="16"/>
                <c:pt idx="0">
                  <c:v>0</c:v>
                </c:pt>
                <c:pt idx="1">
                  <c:v>1.5707963267948966</c:v>
                </c:pt>
                <c:pt idx="2">
                  <c:v>3.1415926535897931</c:v>
                </c:pt>
                <c:pt idx="3">
                  <c:v>4.7123889803846897</c:v>
                </c:pt>
                <c:pt idx="4">
                  <c:v>6.2831853071795862</c:v>
                </c:pt>
                <c:pt idx="5">
                  <c:v>13.089969389957473</c:v>
                </c:pt>
                <c:pt idx="6">
                  <c:v>19.16371518689774</c:v>
                </c:pt>
                <c:pt idx="7">
                  <c:v>22.35766771804736</c:v>
                </c:pt>
                <c:pt idx="8">
                  <c:v>29.740410453983376</c:v>
                </c:pt>
                <c:pt idx="9">
                  <c:v>42.976987501108368</c:v>
                </c:pt>
                <c:pt idx="10">
                  <c:v>46.914450293607572</c:v>
                </c:pt>
                <c:pt idx="11">
                  <c:v>45.385541868860543</c:v>
                </c:pt>
                <c:pt idx="12">
                  <c:v>42.474332676534004</c:v>
                </c:pt>
                <c:pt idx="13">
                  <c:v>46.286131762889617</c:v>
                </c:pt>
                <c:pt idx="14">
                  <c:v>19.058995431778076</c:v>
                </c:pt>
                <c:pt idx="15">
                  <c:v>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F-4628-A16A-42D564496F0E}"/>
            </c:ext>
          </c:extLst>
        </c:ser>
        <c:ser>
          <c:idx val="4"/>
          <c:order val="4"/>
          <c:tx>
            <c:v>Mad Formula MFTC3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'Mad Formula CV'!$B$3:$B$7</c:f>
              <c:numCache>
                <c:formatCode>General</c:formatCode>
                <c:ptCount val="5"/>
                <c:pt idx="0">
                  <c:v>0</c:v>
                </c:pt>
                <c:pt idx="1">
                  <c:v>1500</c:v>
                </c:pt>
                <c:pt idx="2">
                  <c:v>4000</c:v>
                </c:pt>
                <c:pt idx="3">
                  <c:v>6500</c:v>
                </c:pt>
                <c:pt idx="4">
                  <c:v>11500</c:v>
                </c:pt>
              </c:numCache>
            </c:numRef>
          </c:xVal>
          <c:yVal>
            <c:numRef>
              <c:f>'Mad Formula CV'!$C$3:$C$7</c:f>
              <c:numCache>
                <c:formatCode>General</c:formatCode>
                <c:ptCount val="5"/>
                <c:pt idx="0">
                  <c:v>0</c:v>
                </c:pt>
                <c:pt idx="1">
                  <c:v>3.1415926535897931</c:v>
                </c:pt>
                <c:pt idx="2">
                  <c:v>12.566370614359172</c:v>
                </c:pt>
                <c:pt idx="3">
                  <c:v>40.840704496667307</c:v>
                </c:pt>
                <c:pt idx="4">
                  <c:v>48.17108735504349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5-46AA-80CA-4F7E62646F63}"/>
            </c:ext>
          </c:extLst>
        </c:ser>
        <c:ser>
          <c:idx val="5"/>
          <c:order val="5"/>
          <c:tx>
            <c:strRef>
              <c:f>'Emrax 208 LC limited'!$A$1</c:f>
              <c:strCache>
                <c:ptCount val="1"/>
                <c:pt idx="0">
                  <c:v>Emrax 208 LC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'Emrax 208 LC limited'!$B$3:$B$7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4500</c:v>
                </c:pt>
                <c:pt idx="4">
                  <c:v>5500</c:v>
                </c:pt>
              </c:numCache>
            </c:numRef>
          </c:xVal>
          <c:yVal>
            <c:numRef>
              <c:f>'Emrax 208 LC limited'!$C$3:$C$7</c:f>
              <c:numCache>
                <c:formatCode>General</c:formatCode>
                <c:ptCount val="5"/>
                <c:pt idx="0">
                  <c:v>0</c:v>
                </c:pt>
                <c:pt idx="1">
                  <c:v>6.5275314024587914</c:v>
                </c:pt>
                <c:pt idx="2">
                  <c:v>17.802358370342162</c:v>
                </c:pt>
                <c:pt idx="3">
                  <c:v>30.70906818884022</c:v>
                </c:pt>
                <c:pt idx="4">
                  <c:v>35.118118945228296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C-4816-99B6-B6B78D628702}"/>
            </c:ext>
          </c:extLst>
        </c:ser>
        <c:ser>
          <c:idx val="6"/>
          <c:order val="6"/>
          <c:tx>
            <c:strRef>
              <c:f>'Emrax 188 LC'!$A$1</c:f>
              <c:strCache>
                <c:ptCount val="1"/>
                <c:pt idx="0">
                  <c:v>Emrax 188 LC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'Emrax 188 LC'!$B$3:$B$7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4500</c:v>
                </c:pt>
                <c:pt idx="4">
                  <c:v>5500</c:v>
                </c:pt>
              </c:numCache>
            </c:numRef>
          </c:xVal>
          <c:yVal>
            <c:numRef>
              <c:f>'Emrax 188 LC'!$C$3:$C$7</c:f>
              <c:numCache>
                <c:formatCode>General</c:formatCode>
                <c:ptCount val="5"/>
                <c:pt idx="0">
                  <c:v>0</c:v>
                </c:pt>
                <c:pt idx="1">
                  <c:v>4.0797071265367455</c:v>
                </c:pt>
                <c:pt idx="2">
                  <c:v>11.126473981463851</c:v>
                </c:pt>
                <c:pt idx="3">
                  <c:v>19.193167618025143</c:v>
                </c:pt>
                <c:pt idx="4">
                  <c:v>21.94882434076769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C-4816-99B6-B6B78D628702}"/>
            </c:ext>
          </c:extLst>
        </c:ser>
        <c:ser>
          <c:idx val="7"/>
          <c:order val="7"/>
          <c:tx>
            <c:strRef>
              <c:f>'Emrax 268 LC Capped'!$A$1</c:f>
              <c:strCache>
                <c:ptCount val="1"/>
                <c:pt idx="0">
                  <c:v>Emrax 268 LC Capped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'Emrax 268 LC Capped'!$B$3:$B$8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3590</c:v>
                </c:pt>
                <c:pt idx="4">
                  <c:v>4000</c:v>
                </c:pt>
                <c:pt idx="5">
                  <c:v>4500</c:v>
                </c:pt>
              </c:numCache>
            </c:numRef>
          </c:xVal>
          <c:yVal>
            <c:numRef>
              <c:f>'Emrax 268 LC Capped'!$C$3:$C$8</c:f>
              <c:numCache>
                <c:formatCode>General</c:formatCode>
                <c:ptCount val="6"/>
                <c:pt idx="0">
                  <c:v>0</c:v>
                </c:pt>
                <c:pt idx="1">
                  <c:v>22.305307840487529</c:v>
                </c:pt>
                <c:pt idx="2">
                  <c:v>55.763269601218823</c:v>
                </c:pt>
                <c:pt idx="3">
                  <c:v>80.076055147350232</c:v>
                </c:pt>
                <c:pt idx="4">
                  <c:v>80.005892911420062</c:v>
                </c:pt>
                <c:pt idx="5">
                  <c:v>79.639373768501244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C-4816-99B6-B6B78D62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76904"/>
        <c:axId val="708377232"/>
      </c:scatterChart>
      <c:valAx>
        <c:axId val="70837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77232"/>
        <c:crosses val="autoZero"/>
        <c:crossBetween val="midCat"/>
      </c:valAx>
      <c:valAx>
        <c:axId val="7083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Power,  kW</a:t>
                </a:r>
              </a:p>
            </c:rich>
          </c:tx>
          <c:layout>
            <c:manualLayout>
              <c:xMode val="edge"/>
              <c:yMode val="edge"/>
              <c:x val="2.0593824476637507E-2"/>
              <c:y val="0.3947187404088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7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 vs ICE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'Emrax 228 LC'!$A$1</c:f>
              <c:strCache>
                <c:ptCount val="1"/>
                <c:pt idx="0">
                  <c:v>Emrax 228 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'Emrax 228 LC'!$B$3:$B$7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4500</c:v>
                </c:pt>
                <c:pt idx="4">
                  <c:v>5500</c:v>
                </c:pt>
              </c:numCache>
            </c:numRef>
          </c:xVal>
          <c:yVal>
            <c:numRef>
              <c:f>'Emrax 228 LC'!$C$3:$C$7</c:f>
              <c:numCache>
                <c:formatCode>General</c:formatCode>
                <c:ptCount val="5"/>
                <c:pt idx="0">
                  <c:v>0</c:v>
                </c:pt>
                <c:pt idx="1">
                  <c:v>9.7912971036881888</c:v>
                </c:pt>
                <c:pt idx="2">
                  <c:v>26.70353755551324</c:v>
                </c:pt>
                <c:pt idx="3">
                  <c:v>46.063602283260344</c:v>
                </c:pt>
                <c:pt idx="4">
                  <c:v>52.677178417842441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D13-98B5-24C5E7E86977}"/>
            </c:ext>
          </c:extLst>
        </c:ser>
        <c:ser>
          <c:idx val="1"/>
          <c:order val="1"/>
          <c:tx>
            <c:strRef>
              <c:f>'Emrax 228 Peak Capped'!$A$1</c:f>
              <c:strCache>
                <c:ptCount val="1"/>
                <c:pt idx="0">
                  <c:v>Emrax 228 Peak Capped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'Emrax 228 Peak Capped'!$B$3:$B$8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3321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'Emrax 228 Peak Capped'!$C$3:$C$8</c:f>
              <c:numCache>
                <c:formatCode>General</c:formatCode>
                <c:ptCount val="6"/>
                <c:pt idx="0">
                  <c:v>0</c:v>
                </c:pt>
                <c:pt idx="1">
                  <c:v>24.085543677521745</c:v>
                </c:pt>
                <c:pt idx="2">
                  <c:v>60.21385919380436</c:v>
                </c:pt>
                <c:pt idx="3">
                  <c:v>79.988090553049716</c:v>
                </c:pt>
                <c:pt idx="4">
                  <c:v>80.000012897170095</c:v>
                </c:pt>
                <c:pt idx="5">
                  <c:v>80.000023369145595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9-4D13-98B5-24C5E7E86977}"/>
            </c:ext>
          </c:extLst>
        </c:ser>
        <c:ser>
          <c:idx val="2"/>
          <c:order val="2"/>
          <c:tx>
            <c:v>Honda CBR660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'Stag 6'!$B$3:$B$17</c:f>
              <c:numCache>
                <c:formatCode>General</c:formatCode>
                <c:ptCount val="1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</c:numCache>
            </c:numRef>
          </c:xVal>
          <c:yVal>
            <c:numRef>
              <c:f>'Stag 6'!$C$3:$C$17</c:f>
              <c:numCache>
                <c:formatCode>General</c:formatCode>
                <c:ptCount val="15"/>
                <c:pt idx="0">
                  <c:v>0</c:v>
                </c:pt>
                <c:pt idx="1">
                  <c:v>1.5707963267948966</c:v>
                </c:pt>
                <c:pt idx="2">
                  <c:v>3.1415926535897931</c:v>
                </c:pt>
                <c:pt idx="3">
                  <c:v>4.7123889803846897</c:v>
                </c:pt>
                <c:pt idx="4">
                  <c:v>6.2831853071795862</c:v>
                </c:pt>
                <c:pt idx="5">
                  <c:v>13.089969389957473</c:v>
                </c:pt>
                <c:pt idx="6">
                  <c:v>19.16371518689774</c:v>
                </c:pt>
                <c:pt idx="7">
                  <c:v>22.35766771804736</c:v>
                </c:pt>
                <c:pt idx="8">
                  <c:v>29.740410453983376</c:v>
                </c:pt>
                <c:pt idx="9">
                  <c:v>42.976987501108368</c:v>
                </c:pt>
                <c:pt idx="10">
                  <c:v>46.914450293607572</c:v>
                </c:pt>
                <c:pt idx="11">
                  <c:v>45.385541868860543</c:v>
                </c:pt>
                <c:pt idx="12">
                  <c:v>42.474332676534004</c:v>
                </c:pt>
                <c:pt idx="13">
                  <c:v>46.286131762889617</c:v>
                </c:pt>
                <c:pt idx="14">
                  <c:v>19.058995431778076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9-4D13-98B5-24C5E7E8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23016"/>
        <c:axId val="503024328"/>
      </c:scatterChart>
      <c:valAx>
        <c:axId val="50302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Speed,</a:t>
                </a:r>
                <a:r>
                  <a:rPr lang="en-GB" baseline="0"/>
                  <a:t> rpm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4328"/>
        <c:crosses val="autoZero"/>
        <c:crossBetween val="midCat"/>
      </c:valAx>
      <c:valAx>
        <c:axId val="5030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, kW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9181</xdr:colOff>
      <xdr:row>32</xdr:row>
      <xdr:rowOff>174433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D7FC8-F21C-48FD-815F-CDC32EE1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9181</xdr:colOff>
      <xdr:row>0</xdr:row>
      <xdr:rowOff>0</xdr:rowOff>
    </xdr:from>
    <xdr:to>
      <xdr:col>27</xdr:col>
      <xdr:colOff>468217</xdr:colOff>
      <xdr:row>32</xdr:row>
      <xdr:rowOff>174433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2C3DF-F412-4DF6-89AA-0F02ABA2C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121226</xdr:colOff>
      <xdr:row>0</xdr:row>
      <xdr:rowOff>152399</xdr:rowOff>
    </xdr:from>
    <xdr:to>
      <xdr:col>9</xdr:col>
      <xdr:colOff>30480</xdr:colOff>
      <xdr:row>20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454B5-78AC-4298-9FBB-72FA83962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E340-004A-4320-860D-E2DA787CFE7F}">
  <dimension ref="A1"/>
  <sheetViews>
    <sheetView zoomScale="78" workbookViewId="0">
      <selection activeCell="AD22" sqref="AD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B5B7-5266-4B70-901C-9DE9B47C2025}">
  <dimension ref="A1:C8"/>
  <sheetViews>
    <sheetView workbookViewId="0">
      <selection activeCell="L27" sqref="L27"/>
    </sheetView>
  </sheetViews>
  <sheetFormatPr defaultRowHeight="14.5" x14ac:dyDescent="0.35"/>
  <sheetData>
    <row r="1" spans="1:3" x14ac:dyDescent="0.35">
      <c r="A1" t="s">
        <v>7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213</v>
      </c>
      <c r="B3">
        <v>0</v>
      </c>
      <c r="C3">
        <f t="shared" ref="C3:C8" si="0">A3*B3/(30/PI())/1000</f>
        <v>0</v>
      </c>
    </row>
    <row r="4" spans="1:3" x14ac:dyDescent="0.35">
      <c r="A4">
        <v>213</v>
      </c>
      <c r="B4">
        <v>1000</v>
      </c>
      <c r="C4">
        <f t="shared" si="0"/>
        <v>22.305307840487529</v>
      </c>
    </row>
    <row r="5" spans="1:3" x14ac:dyDescent="0.35">
      <c r="A5">
        <v>213</v>
      </c>
      <c r="B5">
        <v>2500</v>
      </c>
      <c r="C5">
        <f t="shared" si="0"/>
        <v>55.763269601218823</v>
      </c>
    </row>
    <row r="6" spans="1:3" x14ac:dyDescent="0.35">
      <c r="A6">
        <v>213</v>
      </c>
      <c r="B6">
        <v>3590</v>
      </c>
      <c r="C6">
        <f t="shared" si="0"/>
        <v>80.076055147350232</v>
      </c>
    </row>
    <row r="7" spans="1:3" x14ac:dyDescent="0.35">
      <c r="A7">
        <v>191</v>
      </c>
      <c r="B7">
        <v>4000</v>
      </c>
      <c r="C7">
        <f t="shared" si="0"/>
        <v>80.005892911420062</v>
      </c>
    </row>
    <row r="8" spans="1:3" x14ac:dyDescent="0.35">
      <c r="A8">
        <v>169</v>
      </c>
      <c r="B8">
        <v>4500</v>
      </c>
      <c r="C8">
        <f t="shared" si="0"/>
        <v>79.639373768501244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66B2-E1DA-4EC4-994E-936EE6F78482}">
  <dimension ref="A1:C8"/>
  <sheetViews>
    <sheetView workbookViewId="0">
      <selection activeCell="L24" sqref="L24"/>
    </sheetView>
  </sheetViews>
  <sheetFormatPr defaultRowHeight="14.5" x14ac:dyDescent="0.35"/>
  <sheetData>
    <row r="1" spans="1:3" x14ac:dyDescent="0.35">
      <c r="A1" t="s">
        <v>8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230</v>
      </c>
      <c r="B3">
        <v>0</v>
      </c>
      <c r="C3">
        <f t="shared" ref="C3:C8" si="0">A3*B3/(30/PI())/1000</f>
        <v>0</v>
      </c>
    </row>
    <row r="4" spans="1:3" x14ac:dyDescent="0.35">
      <c r="A4">
        <v>230</v>
      </c>
      <c r="B4">
        <v>1000</v>
      </c>
      <c r="C4">
        <f t="shared" si="0"/>
        <v>24.085543677521745</v>
      </c>
    </row>
    <row r="5" spans="1:3" x14ac:dyDescent="0.35">
      <c r="A5">
        <v>230</v>
      </c>
      <c r="B5">
        <v>2500</v>
      </c>
      <c r="C5">
        <f t="shared" si="0"/>
        <v>60.21385919380436</v>
      </c>
    </row>
    <row r="6" spans="1:3" x14ac:dyDescent="0.35">
      <c r="A6">
        <v>230</v>
      </c>
      <c r="B6">
        <v>3321</v>
      </c>
      <c r="C6">
        <f t="shared" si="0"/>
        <v>79.988090553049716</v>
      </c>
    </row>
    <row r="7" spans="1:3" x14ac:dyDescent="0.35">
      <c r="A7">
        <v>169.7653</v>
      </c>
      <c r="B7">
        <v>4500</v>
      </c>
      <c r="C7">
        <f t="shared" si="0"/>
        <v>80.000012897170095</v>
      </c>
    </row>
    <row r="8" spans="1:3" x14ac:dyDescent="0.35">
      <c r="A8">
        <v>138.8989</v>
      </c>
      <c r="B8">
        <v>5500</v>
      </c>
      <c r="C8">
        <f t="shared" si="0"/>
        <v>80.000023369145595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9CB3-0F34-4BCD-817D-A634FCD82D4F}">
  <dimension ref="A1:C18"/>
  <sheetViews>
    <sheetView workbookViewId="0">
      <selection activeCell="H15" sqref="H15"/>
    </sheetView>
  </sheetViews>
  <sheetFormatPr defaultRowHeight="14.5" x14ac:dyDescent="0.35"/>
  <sheetData>
    <row r="1" spans="1:3" x14ac:dyDescent="0.35">
      <c r="A1" t="s">
        <v>9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15</v>
      </c>
      <c r="B3">
        <v>0</v>
      </c>
      <c r="C3">
        <f t="shared" ref="C3:C18" si="0">A3*(B3*(PI()/30))/1000</f>
        <v>0</v>
      </c>
    </row>
    <row r="4" spans="1:3" x14ac:dyDescent="0.35">
      <c r="A4">
        <v>15</v>
      </c>
      <c r="B4">
        <v>1000</v>
      </c>
      <c r="C4">
        <f t="shared" si="0"/>
        <v>1.5707963267948966</v>
      </c>
    </row>
    <row r="5" spans="1:3" x14ac:dyDescent="0.35">
      <c r="A5">
        <v>15</v>
      </c>
      <c r="B5">
        <v>2000</v>
      </c>
      <c r="C5">
        <f t="shared" si="0"/>
        <v>3.1415926535897931</v>
      </c>
    </row>
    <row r="6" spans="1:3" x14ac:dyDescent="0.35">
      <c r="A6">
        <v>15</v>
      </c>
      <c r="B6">
        <v>3000</v>
      </c>
      <c r="C6">
        <f t="shared" si="0"/>
        <v>4.7123889803846897</v>
      </c>
    </row>
    <row r="7" spans="1:3" x14ac:dyDescent="0.35">
      <c r="A7">
        <v>15</v>
      </c>
      <c r="B7">
        <v>4000</v>
      </c>
      <c r="C7">
        <f t="shared" si="0"/>
        <v>6.2831853071795862</v>
      </c>
    </row>
    <row r="8" spans="1:3" x14ac:dyDescent="0.35">
      <c r="A8">
        <v>25</v>
      </c>
      <c r="B8">
        <v>5000</v>
      </c>
      <c r="C8">
        <f t="shared" si="0"/>
        <v>13.089969389957473</v>
      </c>
    </row>
    <row r="9" spans="1:3" x14ac:dyDescent="0.35">
      <c r="A9">
        <v>30.5</v>
      </c>
      <c r="B9">
        <v>6000</v>
      </c>
      <c r="C9">
        <f t="shared" si="0"/>
        <v>19.16371518689774</v>
      </c>
    </row>
    <row r="10" spans="1:3" x14ac:dyDescent="0.35">
      <c r="A10">
        <v>30.5</v>
      </c>
      <c r="B10">
        <v>7000</v>
      </c>
      <c r="C10">
        <f t="shared" si="0"/>
        <v>22.35766771804736</v>
      </c>
    </row>
    <row r="11" spans="1:3" x14ac:dyDescent="0.35">
      <c r="A11">
        <v>35.5</v>
      </c>
      <c r="B11">
        <v>8000</v>
      </c>
      <c r="C11">
        <f t="shared" si="0"/>
        <v>29.740410453983376</v>
      </c>
    </row>
    <row r="12" spans="1:3" x14ac:dyDescent="0.35">
      <c r="A12">
        <v>45.6</v>
      </c>
      <c r="B12">
        <v>9000</v>
      </c>
      <c r="C12">
        <f t="shared" si="0"/>
        <v>42.976987501108368</v>
      </c>
    </row>
    <row r="13" spans="1:3" x14ac:dyDescent="0.35">
      <c r="A13">
        <v>44.8</v>
      </c>
      <c r="B13">
        <v>10000</v>
      </c>
      <c r="C13">
        <f t="shared" si="0"/>
        <v>46.914450293607572</v>
      </c>
    </row>
    <row r="14" spans="1:3" x14ac:dyDescent="0.35">
      <c r="A14">
        <v>39.4</v>
      </c>
      <c r="B14">
        <v>11000</v>
      </c>
      <c r="C14">
        <f t="shared" si="0"/>
        <v>45.385541868860543</v>
      </c>
    </row>
    <row r="15" spans="1:3" x14ac:dyDescent="0.35">
      <c r="A15">
        <v>33.799999999999997</v>
      </c>
      <c r="B15">
        <v>12000</v>
      </c>
      <c r="C15">
        <f t="shared" si="0"/>
        <v>42.474332676534004</v>
      </c>
    </row>
    <row r="16" spans="1:3" x14ac:dyDescent="0.35">
      <c r="A16">
        <v>34</v>
      </c>
      <c r="B16">
        <v>13000</v>
      </c>
      <c r="C16">
        <f t="shared" si="0"/>
        <v>46.286131762889617</v>
      </c>
    </row>
    <row r="17" spans="1:3" x14ac:dyDescent="0.35">
      <c r="A17">
        <v>13</v>
      </c>
      <c r="B17">
        <v>14000</v>
      </c>
      <c r="C17">
        <f t="shared" si="0"/>
        <v>19.058995431778076</v>
      </c>
    </row>
    <row r="18" spans="1:3" x14ac:dyDescent="0.35">
      <c r="A18">
        <v>4</v>
      </c>
      <c r="B18">
        <v>15000</v>
      </c>
      <c r="C18">
        <f t="shared" si="0"/>
        <v>6.2831853071795862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70DF-D4EB-4F86-860C-852E92C929B9}">
  <dimension ref="A1:C7"/>
  <sheetViews>
    <sheetView workbookViewId="0">
      <selection activeCell="A3" sqref="A3"/>
    </sheetView>
  </sheetViews>
  <sheetFormatPr defaultRowHeight="14.5" x14ac:dyDescent="0.35"/>
  <sheetData>
    <row r="1" spans="1:3" x14ac:dyDescent="0.35">
      <c r="A1" t="s">
        <v>10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10</v>
      </c>
      <c r="B3">
        <v>0</v>
      </c>
      <c r="C3">
        <f>A3*B3/(30/PI())/1000</f>
        <v>0</v>
      </c>
    </row>
    <row r="4" spans="1:3" x14ac:dyDescent="0.35">
      <c r="A4">
        <v>20</v>
      </c>
      <c r="B4">
        <v>1500</v>
      </c>
      <c r="C4">
        <f>A4*B4/(30/PI())/1000</f>
        <v>3.1415926535897931</v>
      </c>
    </row>
    <row r="5" spans="1:3" x14ac:dyDescent="0.35">
      <c r="A5">
        <v>30</v>
      </c>
      <c r="B5">
        <v>4000</v>
      </c>
      <c r="C5">
        <f>A5*B5/(30/PI())/1000</f>
        <v>12.566370614359172</v>
      </c>
    </row>
    <row r="6" spans="1:3" x14ac:dyDescent="0.35">
      <c r="A6">
        <v>60</v>
      </c>
      <c r="B6">
        <v>6500</v>
      </c>
      <c r="C6">
        <f>A6*B6/(30/PI())/1000</f>
        <v>40.840704496667307</v>
      </c>
    </row>
    <row r="7" spans="1:3" x14ac:dyDescent="0.35">
      <c r="A7">
        <v>40</v>
      </c>
      <c r="B7">
        <v>11500</v>
      </c>
      <c r="C7">
        <f>A7*B7/(30/PI())/1000</f>
        <v>48.17108735504349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F8F6-C34B-4F60-A4C6-D7646B1A4B4F}">
  <dimension ref="A1:C8"/>
  <sheetViews>
    <sheetView workbookViewId="0">
      <selection activeCell="B2" sqref="B2"/>
    </sheetView>
  </sheetViews>
  <sheetFormatPr defaultRowHeight="14.5" x14ac:dyDescent="0.35"/>
  <sheetData>
    <row r="1" spans="1:3" x14ac:dyDescent="0.35">
      <c r="A1" t="s">
        <v>11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100</v>
      </c>
      <c r="B3">
        <v>0</v>
      </c>
      <c r="C3">
        <v>0</v>
      </c>
    </row>
    <row r="4" spans="1:3" x14ac:dyDescent="0.35">
      <c r="A4">
        <v>200</v>
      </c>
      <c r="B4">
        <v>1700</v>
      </c>
      <c r="C4">
        <v>300000</v>
      </c>
    </row>
    <row r="5" spans="1:3" x14ac:dyDescent="0.35">
      <c r="A5">
        <v>300</v>
      </c>
      <c r="B5">
        <v>2500</v>
      </c>
      <c r="C5">
        <v>100000</v>
      </c>
    </row>
    <row r="6" spans="1:3" x14ac:dyDescent="0.35">
      <c r="A6">
        <f>C6/(B6/(30/PI()))</f>
        <v>477.46482927568604</v>
      </c>
      <c r="B6">
        <v>4000</v>
      </c>
      <c r="C6">
        <v>200000</v>
      </c>
    </row>
    <row r="7" spans="1:3" x14ac:dyDescent="0.35">
      <c r="A7">
        <f>C7/(B7/(30/PI()))</f>
        <v>455.25716279774713</v>
      </c>
      <c r="B7">
        <v>8600</v>
      </c>
      <c r="C7">
        <v>410000</v>
      </c>
    </row>
    <row r="8" spans="1:3" x14ac:dyDescent="0.35">
      <c r="A8">
        <f>C8/(B8/(30/PI()))</f>
        <v>424.41318157838759</v>
      </c>
      <c r="B8">
        <v>9000</v>
      </c>
      <c r="C8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2441-DA11-4B58-9C1B-56A9C7EEC82A}">
  <dimension ref="A1"/>
  <sheetViews>
    <sheetView zoomScale="99"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2F22-CB1E-4186-BA50-87B276CEC8D1}">
  <dimension ref="A1:C7"/>
  <sheetViews>
    <sheetView workbookViewId="0">
      <selection activeCell="F27" sqref="F27"/>
    </sheetView>
  </sheetViews>
  <sheetFormatPr defaultRowHeight="14.5" x14ac:dyDescent="0.35"/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95</v>
      </c>
      <c r="B3">
        <v>0</v>
      </c>
      <c r="C3">
        <f>A3*B3/(30/PI())/1000</f>
        <v>0</v>
      </c>
    </row>
    <row r="4" spans="1:3" x14ac:dyDescent="0.35">
      <c r="A4">
        <v>110</v>
      </c>
      <c r="B4">
        <v>1000</v>
      </c>
      <c r="C4">
        <f>A4*B4/(30/PI())/1000</f>
        <v>11.519173063162574</v>
      </c>
    </row>
    <row r="5" spans="1:3" x14ac:dyDescent="0.35">
      <c r="A5">
        <v>120</v>
      </c>
      <c r="B5">
        <v>2500</v>
      </c>
      <c r="C5">
        <f>A5*B5/(30/PI())/1000</f>
        <v>31.415926535897928</v>
      </c>
    </row>
    <row r="6" spans="1:3" x14ac:dyDescent="0.35">
      <c r="A6">
        <v>115</v>
      </c>
      <c r="B6">
        <v>4500</v>
      </c>
      <c r="C6">
        <f>A6*B6/(30/PI())/1000</f>
        <v>54.192473274423932</v>
      </c>
    </row>
    <row r="7" spans="1:3" x14ac:dyDescent="0.35">
      <c r="A7">
        <v>107.6</v>
      </c>
      <c r="B7">
        <v>5500</v>
      </c>
      <c r="C7">
        <f>A7*B7/(30/PI())/1000</f>
        <v>61.973151079814649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F8F-DDD3-4085-A968-D7B1909D6F63}">
  <dimension ref="A1:C7"/>
  <sheetViews>
    <sheetView workbookViewId="0">
      <selection activeCell="D10" sqref="D10"/>
    </sheetView>
  </sheetViews>
  <sheetFormatPr defaultRowHeight="14.5" x14ac:dyDescent="0.35"/>
  <sheetData>
    <row r="1" spans="1:3" x14ac:dyDescent="0.35">
      <c r="A1" t="s">
        <v>4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80.75</v>
      </c>
      <c r="B3">
        <v>0</v>
      </c>
      <c r="C3">
        <f>A3*B3/(30/PI())/1000</f>
        <v>0</v>
      </c>
    </row>
    <row r="4" spans="1:3" x14ac:dyDescent="0.35">
      <c r="A4">
        <v>93.5</v>
      </c>
      <c r="B4">
        <v>1000</v>
      </c>
      <c r="C4">
        <f>A4*B4/(30/PI())/1000</f>
        <v>9.7912971036881888</v>
      </c>
    </row>
    <row r="5" spans="1:3" x14ac:dyDescent="0.35">
      <c r="A5">
        <v>102</v>
      </c>
      <c r="B5">
        <v>2500</v>
      </c>
      <c r="C5">
        <f>A5*B5/(30/PI())/1000</f>
        <v>26.70353755551324</v>
      </c>
    </row>
    <row r="6" spans="1:3" x14ac:dyDescent="0.35">
      <c r="A6">
        <v>97.75</v>
      </c>
      <c r="B6">
        <v>4500</v>
      </c>
      <c r="C6">
        <f>A6*B6/(30/PI())/1000</f>
        <v>46.063602283260344</v>
      </c>
    </row>
    <row r="7" spans="1:3" x14ac:dyDescent="0.35">
      <c r="A7">
        <v>91.46</v>
      </c>
      <c r="B7">
        <v>5500</v>
      </c>
      <c r="C7">
        <f>A7*B7/(30/PI())/1000</f>
        <v>52.677178417842441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E420-7396-499C-8652-75DD8DC4A82C}">
  <dimension ref="A1:C7"/>
  <sheetViews>
    <sheetView tabSelected="1" workbookViewId="0">
      <selection activeCell="B6" sqref="B6"/>
    </sheetView>
  </sheetViews>
  <sheetFormatPr defaultRowHeight="14.5" x14ac:dyDescent="0.35"/>
  <sheetData>
    <row r="1" spans="1:3" x14ac:dyDescent="0.35">
      <c r="A1" t="s">
        <v>12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80.75</v>
      </c>
      <c r="B3">
        <v>0</v>
      </c>
      <c r="C3">
        <f>A3*B3/(30/PI())/1000</f>
        <v>0</v>
      </c>
    </row>
    <row r="4" spans="1:3" x14ac:dyDescent="0.35">
      <c r="A4">
        <v>93.5</v>
      </c>
      <c r="B4">
        <v>1000</v>
      </c>
      <c r="C4">
        <f>A4*B4/(30/PI())/1000</f>
        <v>9.7912971036881888</v>
      </c>
    </row>
    <row r="5" spans="1:3" x14ac:dyDescent="0.35">
      <c r="A5">
        <v>102</v>
      </c>
      <c r="B5">
        <v>2500</v>
      </c>
      <c r="C5">
        <f>A5*B5/(30/PI())/1000</f>
        <v>26.70353755551324</v>
      </c>
    </row>
    <row r="6" spans="1:3" x14ac:dyDescent="0.35">
      <c r="A6">
        <v>85</v>
      </c>
      <c r="B6">
        <v>4500</v>
      </c>
      <c r="C6">
        <f>A6*B6/(30/PI())/1000</f>
        <v>40.055306333269861</v>
      </c>
    </row>
    <row r="7" spans="1:3" x14ac:dyDescent="0.35">
      <c r="A7">
        <v>69.5</v>
      </c>
      <c r="B7">
        <v>5500</v>
      </c>
      <c r="C7">
        <f>A7*B7/(30/PI())/1000</f>
        <v>40.02912639448995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1939-2DD6-46F0-9E40-2A53C41ADC8E}">
  <dimension ref="A1:C7"/>
  <sheetViews>
    <sheetView workbookViewId="0">
      <selection activeCell="E6" sqref="E6"/>
    </sheetView>
  </sheetViews>
  <sheetFormatPr defaultRowHeight="14.5" x14ac:dyDescent="0.35"/>
  <sheetData>
    <row r="1" spans="1:3" x14ac:dyDescent="0.35">
      <c r="A1" t="s">
        <v>13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80.75</v>
      </c>
      <c r="B3">
        <v>0</v>
      </c>
      <c r="C3">
        <f>A3*B3/(30/PI())/1000</f>
        <v>0</v>
      </c>
    </row>
    <row r="4" spans="1:3" x14ac:dyDescent="0.35">
      <c r="A4">
        <v>93.5</v>
      </c>
      <c r="B4">
        <v>1000</v>
      </c>
      <c r="C4">
        <f>A4*B4/(30/PI())/1000</f>
        <v>9.7912971036881888</v>
      </c>
    </row>
    <row r="5" spans="1:3" x14ac:dyDescent="0.35">
      <c r="A5">
        <v>102</v>
      </c>
      <c r="B5">
        <v>2500</v>
      </c>
      <c r="C5">
        <f>A5*B5/(30/PI())/1000</f>
        <v>26.70353755551324</v>
      </c>
    </row>
    <row r="6" spans="1:3" x14ac:dyDescent="0.35">
      <c r="A6">
        <v>64</v>
      </c>
      <c r="B6">
        <v>4500</v>
      </c>
      <c r="C6">
        <f>A6*B6/(30/PI())/1000</f>
        <v>30.159289474462014</v>
      </c>
    </row>
    <row r="7" spans="1:3" x14ac:dyDescent="0.35">
      <c r="A7">
        <v>52</v>
      </c>
      <c r="B7">
        <v>5500</v>
      </c>
      <c r="C7">
        <f>A7*B7/(30/PI())/1000</f>
        <v>29.949849964222693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A0E-4E08-44E8-B247-546F1A777B24}">
  <dimension ref="A1:C7"/>
  <sheetViews>
    <sheetView workbookViewId="0">
      <selection activeCell="L21" sqref="L21"/>
    </sheetView>
  </sheetViews>
  <sheetFormatPr defaultRowHeight="14.5" x14ac:dyDescent="0.35"/>
  <sheetData>
    <row r="1" spans="1:3" x14ac:dyDescent="0.35">
      <c r="A1" t="s">
        <v>14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80.75</v>
      </c>
      <c r="B3">
        <v>0</v>
      </c>
      <c r="C3">
        <f>A3*B3/(30/PI())/1000</f>
        <v>0</v>
      </c>
    </row>
    <row r="4" spans="1:3" x14ac:dyDescent="0.35">
      <c r="A4">
        <v>93.5</v>
      </c>
      <c r="B4">
        <v>1000</v>
      </c>
      <c r="C4">
        <f>A4*B4/(30/PI())/1000</f>
        <v>9.7912971036881888</v>
      </c>
    </row>
    <row r="5" spans="1:3" x14ac:dyDescent="0.35">
      <c r="A5">
        <v>76.5</v>
      </c>
      <c r="B5">
        <v>2500</v>
      </c>
      <c r="C5">
        <f>A5*B5/(30/PI())/1000</f>
        <v>20.027653166634931</v>
      </c>
    </row>
    <row r="6" spans="1:3" x14ac:dyDescent="0.35">
      <c r="A6">
        <v>42.5</v>
      </c>
      <c r="B6">
        <v>4500</v>
      </c>
      <c r="C6">
        <f>A6*B6/(30/PI())/1000</f>
        <v>20.027653166634931</v>
      </c>
    </row>
    <row r="7" spans="1:3" x14ac:dyDescent="0.35">
      <c r="A7">
        <v>35</v>
      </c>
      <c r="B7">
        <v>5500</v>
      </c>
      <c r="C7">
        <f>A7*B7/(30/PI())/1000</f>
        <v>20.158552860534506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1B19-38E9-4F4C-B760-CE52E565FC0F}">
  <dimension ref="A1:C7"/>
  <sheetViews>
    <sheetView topLeftCell="A2" workbookViewId="0">
      <selection activeCell="H16" sqref="H16"/>
    </sheetView>
  </sheetViews>
  <sheetFormatPr defaultRowHeight="14.5" x14ac:dyDescent="0.35"/>
  <sheetData>
    <row r="1" spans="1:3" x14ac:dyDescent="0.35">
      <c r="A1" t="s">
        <v>5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53.833333333333329</v>
      </c>
      <c r="B3">
        <v>0</v>
      </c>
      <c r="C3">
        <f>A3*B3/(30/PI())/1000</f>
        <v>0</v>
      </c>
    </row>
    <row r="4" spans="1:3" x14ac:dyDescent="0.35">
      <c r="A4">
        <v>62.333333333333329</v>
      </c>
      <c r="B4">
        <v>1000</v>
      </c>
      <c r="C4">
        <f>A4*B4/(30/PI())/1000</f>
        <v>6.5275314024587914</v>
      </c>
    </row>
    <row r="5" spans="1:3" x14ac:dyDescent="0.35">
      <c r="A5">
        <v>68</v>
      </c>
      <c r="B5">
        <v>2500</v>
      </c>
      <c r="C5">
        <f>A5*B5/(30/PI())/1000</f>
        <v>17.802358370342162</v>
      </c>
    </row>
    <row r="6" spans="1:3" x14ac:dyDescent="0.35">
      <c r="A6">
        <v>65.166666666666657</v>
      </c>
      <c r="B6">
        <v>4500</v>
      </c>
      <c r="C6">
        <f>A6*B6/(30/PI())/1000</f>
        <v>30.70906818884022</v>
      </c>
    </row>
    <row r="7" spans="1:3" x14ac:dyDescent="0.35">
      <c r="A7">
        <v>60.973333333333329</v>
      </c>
      <c r="B7">
        <v>5500</v>
      </c>
      <c r="C7">
        <f>A7*B7/(30/PI())/1000</f>
        <v>35.118118945228296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4A4F-0BA9-4C07-960E-A2B546ABC90E}">
  <dimension ref="A1:C7"/>
  <sheetViews>
    <sheetView workbookViewId="0"/>
  </sheetViews>
  <sheetFormatPr defaultRowHeight="14.5" x14ac:dyDescent="0.35"/>
  <sheetData>
    <row r="1" spans="1:3" x14ac:dyDescent="0.35">
      <c r="A1" t="s">
        <v>6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33.645833333333336</v>
      </c>
      <c r="B3">
        <v>0</v>
      </c>
      <c r="C3">
        <f>A3*B3/(30/PI())/1000</f>
        <v>0</v>
      </c>
    </row>
    <row r="4" spans="1:3" x14ac:dyDescent="0.35">
      <c r="A4">
        <v>38.958333333333336</v>
      </c>
      <c r="B4">
        <v>1000</v>
      </c>
      <c r="C4">
        <f>A4*B4/(30/PI())/1000</f>
        <v>4.0797071265367455</v>
      </c>
    </row>
    <row r="5" spans="1:3" x14ac:dyDescent="0.35">
      <c r="A5">
        <v>42.5</v>
      </c>
      <c r="B5">
        <v>2500</v>
      </c>
      <c r="C5">
        <f>A5*B5/(30/PI())/1000</f>
        <v>11.126473981463851</v>
      </c>
    </row>
    <row r="6" spans="1:3" x14ac:dyDescent="0.35">
      <c r="A6">
        <v>40.729166666666664</v>
      </c>
      <c r="B6">
        <v>4500</v>
      </c>
      <c r="C6">
        <f>A6*B6/(30/PI())/1000</f>
        <v>19.193167618025143</v>
      </c>
    </row>
    <row r="7" spans="1:3" x14ac:dyDescent="0.35">
      <c r="A7">
        <v>38.108333333333334</v>
      </c>
      <c r="B7">
        <v>5500</v>
      </c>
      <c r="C7">
        <f>A7*B7/(30/PI())/1000</f>
        <v>21.94882434076769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5e5d02-b389-48c3-b86b-d2fef2170d1a" xsi:nil="true"/>
    <lcf76f155ced4ddcb4097134ff3c332f xmlns="bbcaf19c-5bb6-40a9-8425-82b49e8c3b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DA18787270F1439B87ED164FDCEF74" ma:contentTypeVersion="9" ma:contentTypeDescription="Create a new document." ma:contentTypeScope="" ma:versionID="9e6413395d46ca2f36c6c1ce409d0900">
  <xsd:schema xmlns:xsd="http://www.w3.org/2001/XMLSchema" xmlns:xs="http://www.w3.org/2001/XMLSchema" xmlns:p="http://schemas.microsoft.com/office/2006/metadata/properties" xmlns:ns2="bbcaf19c-5bb6-40a9-8425-82b49e8c3b1a" xmlns:ns3="2a5e5d02-b389-48c3-b86b-d2fef2170d1a" targetNamespace="http://schemas.microsoft.com/office/2006/metadata/properties" ma:root="true" ma:fieldsID="867cf77bf9b948e27271f58e32f6c658" ns2:_="" ns3:_="">
    <xsd:import namespace="bbcaf19c-5bb6-40a9-8425-82b49e8c3b1a"/>
    <xsd:import namespace="2a5e5d02-b389-48c3-b86b-d2fef2170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af19c-5bb6-40a9-8425-82b49e8c3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bf2f534-9c3d-494b-83fb-768e80718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5d02-b389-48c3-b86b-d2fef2170d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1da436-c69c-4176-9213-8322c2dadce3}" ma:internalName="TaxCatchAll" ma:showField="CatchAllData" ma:web="2a5e5d02-b389-48c3-b86b-d2fef2170d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CD05B3-7EFA-4591-8CAC-4F3AFC6469B3}">
  <ds:schemaRefs>
    <ds:schemaRef ds:uri="http://schemas.microsoft.com/office/2006/metadata/properties"/>
    <ds:schemaRef ds:uri="http://purl.org/dc/terms/"/>
    <ds:schemaRef ds:uri="cf234c9f-6597-4a46-a577-2f4640086dc4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d982d193-98a2-4dc4-86b4-f01f1f30f4e9"/>
    <ds:schemaRef ds:uri="http://www.w3.org/XML/1998/namespace"/>
    <ds:schemaRef ds:uri="2a5e5d02-b389-48c3-b86b-d2fef2170d1a"/>
    <ds:schemaRef ds:uri="bbcaf19c-5bb6-40a9-8425-82b49e8c3b1a"/>
  </ds:schemaRefs>
</ds:datastoreItem>
</file>

<file path=customXml/itemProps2.xml><?xml version="1.0" encoding="utf-8"?>
<ds:datastoreItem xmlns:ds="http://schemas.openxmlformats.org/officeDocument/2006/customXml" ds:itemID="{8504CBEE-BCC0-4CD5-9CCA-D9CA4E199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B29591-D3EC-4C7C-BE01-97BAE05C1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caf19c-5bb6-40a9-8425-82b49e8c3b1a"/>
    <ds:schemaRef ds:uri="2a5e5d02-b389-48c3-b86b-d2fef2170d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Curves</vt:lpstr>
      <vt:lpstr>Curves for DP</vt:lpstr>
      <vt:lpstr>Emrax 228 CC</vt:lpstr>
      <vt:lpstr>Emrax 228 LC</vt:lpstr>
      <vt:lpstr>Emrax 228 LC 40KW</vt:lpstr>
      <vt:lpstr>Emrax 228 LC 30KW</vt:lpstr>
      <vt:lpstr>Emrax 228 LC 20KW</vt:lpstr>
      <vt:lpstr>Emrax 208 LC limited</vt:lpstr>
      <vt:lpstr>Emrax 188 LC</vt:lpstr>
      <vt:lpstr>Emrax 268 LC Capped</vt:lpstr>
      <vt:lpstr>Emrax 228 Peak Capped</vt:lpstr>
      <vt:lpstr>Stag 6</vt:lpstr>
      <vt:lpstr>Mad Formula CV</vt:lpstr>
      <vt:lpstr>LMP2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</dc:creator>
  <cp:keywords/>
  <dc:description/>
  <cp:lastModifiedBy>Hayley</cp:lastModifiedBy>
  <cp:revision/>
  <dcterms:created xsi:type="dcterms:W3CDTF">2020-11-03T20:05:12Z</dcterms:created>
  <dcterms:modified xsi:type="dcterms:W3CDTF">2023-10-13T10:16:07Z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0x010100DDDA18787270F1439B87ED164FDCEF74</vt:lpwstr>
  </property>
  <property fmtid="{D5CDD505-2E9C-101B-9397-08002B2CF9AE}" pid="3" name="Order">
    <vt:r8>30574700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