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SYUE\Misc\"/>
    </mc:Choice>
  </mc:AlternateContent>
  <xr:revisionPtr revIDLastSave="0" documentId="13_ncr:1_{71DE2F58-50CB-41CC-A2EA-8F19A9862820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2018 Notes to Everet" sheetId="96" r:id="rId1"/>
    <sheet name="2018 Index" sheetId="30" r:id="rId2"/>
    <sheet name="2018 Tax Filing Summary (1)" sheetId="70" r:id="rId3"/>
    <sheet name="2018 YM Expense &amp; Income (2)" sheetId="74" r:id="rId4"/>
    <sheet name="2018 Income (3)" sheetId="92" r:id="rId5"/>
    <sheet name="2018 property Tax_Interest (4)" sheetId="6" r:id="rId6"/>
    <sheet name="2018 Charity(5) " sheetId="91" r:id="rId7"/>
    <sheet name="2018 Millage-Charity(5.1)" sheetId="78" r:id="rId8"/>
    <sheet name="2018 Mileage-Maintanence (6)" sheetId="79" r:id="rId9"/>
    <sheet name="2018 Land Investment(7)" sheetId="71" r:id="rId10"/>
    <sheet name="2018 Seligman Expense (8) " sheetId="68" r:id="rId11"/>
    <sheet name="2018 38th ST Expense(9)" sheetId="95" r:id="rId12"/>
    <sheet name="2018 40th DRV Expense(10)" sheetId="76" r:id="rId13"/>
    <sheet name="2018 Arrowhead 75th Expense(11)" sheetId="82" r:id="rId14"/>
    <sheet name="2018 Tool (12)" sheetId="83" r:id="rId15"/>
    <sheet name="2018 Professional Expense(13)" sheetId="88" r:id="rId16"/>
    <sheet name="2018 Prof Expense Det(13-1)" sheetId="94" r:id="rId17"/>
    <sheet name="2018 Medical Expense (14)  " sheetId="86" r:id="rId18"/>
    <sheet name="2018 Tax Lien Investment(15)" sheetId="93" r:id="rId19"/>
    <sheet name="Revocable Trust (16)" sheetId="89" r:id="rId20"/>
  </sheets>
  <definedNames>
    <definedName name="_AMO_UniqueIdentifier" hidden="1">"'3e3a5d9f-8553-4b2d-8954-84d0cb8aef05'"</definedName>
    <definedName name="Medical_2014_exp" localSheetId="13">#REF!</definedName>
    <definedName name="Medical_2014_exp" localSheetId="6">#REF!</definedName>
    <definedName name="Medical_2014_exp" localSheetId="16">#REF!</definedName>
    <definedName name="Medical_2014_exp" localSheetId="15">#REF!</definedName>
    <definedName name="Medical_2014_exp" localSheetId="18">#REF!</definedName>
    <definedName name="Medical_2014_exp" localSheetId="14">#REF!</definedName>
    <definedName name="Medical_2014_exp">#REF!</definedName>
    <definedName name="_xlnm.Print_Area" localSheetId="13">'2018 Arrowhead 75th Expense(11)'!$A$1:$E$80</definedName>
    <definedName name="_xlnm.Print_Area" localSheetId="4">'2018 Income (3)'!$A$1:$B$13</definedName>
    <definedName name="_xlnm.Print_Area" localSheetId="5">'2018 property Tax_Interest (4)'!$A$1:$G$20</definedName>
    <definedName name="VISA_2008" localSheetId="11">'2018 38th ST Expense(9)'!$A$2:$D$2</definedName>
    <definedName name="VISA_2008" localSheetId="12">'2018 40th DRV Expense(10)'!$A$2:$D$3</definedName>
    <definedName name="VISA_2008" localSheetId="13">'2018 Arrowhead 75th Expense(11)'!#REF!</definedName>
    <definedName name="VISA_2008" localSheetId="6">#REF!</definedName>
    <definedName name="VISA_2008" localSheetId="17">#REF!</definedName>
    <definedName name="VISA_2008" localSheetId="8">#REF!</definedName>
    <definedName name="VISA_2008" localSheetId="16">#REF!</definedName>
    <definedName name="VISA_2008" localSheetId="15">#REF!</definedName>
    <definedName name="VISA_2008" localSheetId="18">#REF!</definedName>
    <definedName name="VISA_2008" localSheetId="14">'2018 Tool (12)'!$A$2:$C$2</definedName>
    <definedName name="VISA_2008">#REF!</definedName>
    <definedName name="xx" localSheetId="16">#REF!</definedName>
    <definedName name="xx" localSheetId="18">#REF!</definedName>
    <definedName name="xx">#REF!</definedName>
    <definedName name="xxx" localSheetId="16">#REF!</definedName>
    <definedName name="xxx" localSheetId="18">#REF!</definedName>
    <definedName name="xxx">#REF!</definedName>
    <definedName name="yy" localSheetId="16">#REF!</definedName>
    <definedName name="yy">#REF!</definedName>
    <definedName name="yyyyy" localSheetId="16">#REF!</definedName>
    <definedName name="yyyyy" localSheetId="18">#REF!</definedName>
    <definedName name="yyyyy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95" l="1"/>
  <c r="E36" i="95"/>
  <c r="E48" i="95" s="1"/>
  <c r="D45" i="68" l="1"/>
  <c r="D57" i="79" l="1"/>
  <c r="D43" i="79"/>
  <c r="D31" i="79"/>
  <c r="D61" i="79" s="1"/>
  <c r="D83" i="94"/>
  <c r="D75" i="94"/>
  <c r="D43" i="94"/>
  <c r="D29" i="94"/>
  <c r="D8" i="94"/>
  <c r="D85" i="94" l="1"/>
  <c r="C28" i="78"/>
  <c r="D37" i="91"/>
  <c r="D28" i="91"/>
  <c r="D23" i="91"/>
  <c r="D38" i="91" l="1"/>
  <c r="E27" i="76"/>
  <c r="D29" i="88" l="1"/>
  <c r="D14" i="88" l="1"/>
  <c r="D18" i="93" l="1"/>
  <c r="G14" i="6" l="1"/>
  <c r="G6" i="6"/>
  <c r="C115" i="70" l="1"/>
  <c r="D7" i="93"/>
  <c r="D19" i="93" s="1"/>
  <c r="E43" i="82" l="1"/>
  <c r="B13" i="92" l="1"/>
  <c r="C34" i="70" l="1"/>
  <c r="C51" i="70"/>
  <c r="E54" i="86" l="1"/>
  <c r="E32" i="76" l="1"/>
  <c r="C40" i="70" l="1"/>
  <c r="C23" i="70"/>
  <c r="C103" i="70"/>
  <c r="C110" i="70"/>
  <c r="E69" i="82"/>
  <c r="E19" i="86" l="1"/>
  <c r="E27" i="86"/>
  <c r="E56" i="86" l="1"/>
  <c r="C60" i="70"/>
  <c r="D26" i="71" l="1"/>
  <c r="D18" i="71"/>
  <c r="C28" i="70" l="1"/>
  <c r="D5" i="74" l="1"/>
  <c r="C12" i="83" l="1"/>
  <c r="E56" i="82"/>
  <c r="E28" i="82"/>
  <c r="E15" i="82"/>
  <c r="E78" i="82" l="1"/>
  <c r="E80" i="82" s="1"/>
  <c r="C13" i="70"/>
  <c r="E37" i="76"/>
  <c r="C76" i="70" l="1"/>
  <c r="E18" i="76" l="1"/>
  <c r="E24" i="76"/>
  <c r="G19" i="6"/>
  <c r="G20" i="6" l="1"/>
  <c r="E41" i="76"/>
  <c r="D8" i="74"/>
  <c r="C104" i="70"/>
  <c r="C90" i="70"/>
  <c r="C25" i="6"/>
  <c r="D9" i="74" l="1"/>
  <c r="D29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B7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D2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<sst xmlns="http://schemas.openxmlformats.org/spreadsheetml/2006/main" count="837" uniqueCount="513">
  <si>
    <t>Hi Everet,</t>
  </si>
  <si>
    <t>Thanks,</t>
  </si>
  <si>
    <t>Sophia</t>
  </si>
  <si>
    <t>Seq</t>
  </si>
  <si>
    <t>Description</t>
  </si>
  <si>
    <t>Categoty</t>
  </si>
  <si>
    <t>Amount</t>
  </si>
  <si>
    <t>Total</t>
  </si>
  <si>
    <t xml:space="preserve">Tax </t>
  </si>
  <si>
    <t>Expense Total</t>
  </si>
  <si>
    <t>Income for Electrical jobs</t>
  </si>
  <si>
    <t>Income Total</t>
  </si>
  <si>
    <t>Net Income</t>
  </si>
  <si>
    <t>Income</t>
  </si>
  <si>
    <t>Income/Expense</t>
  </si>
  <si>
    <t>    Bank of America(Sophia Yue)</t>
  </si>
  <si>
    <t>    Social Security (John)</t>
  </si>
  <si>
    <t>    Interest from Common Wealth Annunity and life Insurance</t>
  </si>
  <si>
    <t>    AZ State tax credit or refund</t>
  </si>
  <si>
    <t>    Rental Income (16410 N 38th St Phoenix)</t>
  </si>
  <si>
    <t>    Rental Income (24006  N 40th Drive Phoenix)</t>
  </si>
  <si>
    <t>subtotal</t>
  </si>
  <si>
    <t>Tax withhold</t>
  </si>
  <si>
    <t>Interest for Mortgage</t>
  </si>
  <si>
    <t>    Bank of America (17415 N 75th Ave)</t>
  </si>
  <si>
    <t>Property Tax</t>
  </si>
  <si>
    <t>    17415 N 75th Ave</t>
  </si>
  <si>
    <t>    24006 N 40th Drive</t>
  </si>
  <si>
    <t>    16410 N 38th St</t>
  </si>
  <si>
    <t>Subtotal</t>
  </si>
  <si>
    <t>Donation</t>
  </si>
  <si>
    <t>Sophia Yue professional expense</t>
  </si>
  <si>
    <t>Legal Plan/Service</t>
  </si>
  <si>
    <t xml:space="preserve">Medical Expense - Clinic, Pharmacy, health insurance </t>
  </si>
  <si>
    <t>    Doctor visiting &amp; Medical expense</t>
  </si>
  <si>
    <t>    Dental expense</t>
  </si>
  <si>
    <t>    Pharmacy</t>
  </si>
  <si>
    <t>    Insurance</t>
  </si>
  <si>
    <t>Land and Property in Kempton IN Investment expense  (Exclude properties in PA, 38th St and 40th Drive)</t>
  </si>
  <si>
    <t xml:space="preserve">    Property tax </t>
  </si>
  <si>
    <t>    Seligman Land Development</t>
  </si>
  <si>
    <t xml:space="preserve">Rental Property expense - 24006 N 40th Drive  </t>
  </si>
  <si>
    <t>    Maintenance</t>
  </si>
  <si>
    <t>    Utility - APS</t>
  </si>
  <si>
    <t>    Utility - Water</t>
  </si>
  <si>
    <t>    Mortgage Interest</t>
  </si>
  <si>
    <t>    property tax</t>
  </si>
  <si>
    <t xml:space="preserve">    HOA fee </t>
  </si>
  <si>
    <t>Rental Property expense - 16410 N 38th ST Expense</t>
  </si>
  <si>
    <t>Office/Business expense - 17415 N 75th Ave  
- Property is 2400 SQ.FT
- Office is 200 SQ.FT
- 8% is used for office</t>
  </si>
  <si>
    <t>    Utility - Gas</t>
  </si>
  <si>
    <t>    Interest</t>
  </si>
  <si>
    <t>    Property Tax</t>
  </si>
  <si>
    <t>Miscellaneous</t>
  </si>
  <si>
    <t>    Umbrella Insurance</t>
  </si>
  <si>
    <t>    John DP Life Insurance</t>
  </si>
  <si>
    <t xml:space="preserve">    Tool</t>
  </si>
  <si>
    <t xml:space="preserve">Millage </t>
  </si>
  <si>
    <t>Miles</t>
  </si>
  <si>
    <t>Charity/Volunteer</t>
  </si>
  <si>
    <t>Property Maintenance/Development</t>
  </si>
  <si>
    <t xml:space="preserve">Amount </t>
  </si>
  <si>
    <t>Income from Sophia(Bank of America )</t>
  </si>
  <si>
    <t>Interest from Common Wealth Annuity and life Insurance</t>
  </si>
  <si>
    <t>AZ State tax credit or refund</t>
  </si>
  <si>
    <t>Rental Income (40th Drive Phoenix)</t>
  </si>
  <si>
    <t>Rental Income (38th Street Phoenix)</t>
  </si>
  <si>
    <t>Interest expense (Phoenix)</t>
  </si>
  <si>
    <t>Desert School(24006 N 40th Drive LOC)</t>
  </si>
  <si>
    <t>Installment Loan(16410 N 38st)</t>
  </si>
  <si>
    <t>Sub total</t>
  </si>
  <si>
    <t xml:space="preserve">Tax withhold </t>
  </si>
  <si>
    <t>Federal Income Tax (sophia) (Bank of America)</t>
  </si>
  <si>
    <t>AZ State Income Tax (sophia) (Bank of America)</t>
  </si>
  <si>
    <t>Property tax for Phoenix</t>
  </si>
  <si>
    <t>property tax(17415 N 75th, AZ)</t>
  </si>
  <si>
    <t xml:space="preserve">property tax (24006 N 40th Drive, AZ) </t>
  </si>
  <si>
    <t>property tax(16410 N 38st, AZ)</t>
  </si>
  <si>
    <t>Insurance</t>
  </si>
  <si>
    <t>Date</t>
  </si>
  <si>
    <t>Valencia County NM - property ID 484-02-17-022</t>
  </si>
  <si>
    <t>Sub Total</t>
  </si>
  <si>
    <t>Miscellaneous Expense</t>
  </si>
  <si>
    <t xml:space="preserve">Property Enhancement   Expense for Seligman </t>
  </si>
  <si>
    <t xml:space="preserve">Mowing Grass  - Property in Kempton </t>
  </si>
  <si>
    <t>Category</t>
  </si>
  <si>
    <t>Expense Date</t>
  </si>
  <si>
    <t>Expense Description</t>
  </si>
  <si>
    <t>Expense</t>
  </si>
  <si>
    <t>Maintenance</t>
  </si>
  <si>
    <t>Utility - Water</t>
  </si>
  <si>
    <t>Utility - APS</t>
  </si>
  <si>
    <t>Mortgage Interest</t>
  </si>
  <si>
    <t>property tax</t>
  </si>
  <si>
    <t>Expense_date</t>
  </si>
  <si>
    <t>Expense_description</t>
  </si>
  <si>
    <t>Gas</t>
  </si>
  <si>
    <t>Southwest Gas CO</t>
  </si>
  <si>
    <t>Utility (APS)</t>
  </si>
  <si>
    <t>APS.COM PYMTS</t>
  </si>
  <si>
    <t>Office expense</t>
  </si>
  <si>
    <t>CHURCH AT ST THOMAS MO 623-5668222  AZ</t>
  </si>
  <si>
    <t>FRIENDS OF THE ORPHANS 312-386-7499 IL</t>
  </si>
  <si>
    <t>ST JOSEPH THE WORKER   602-223-3463 AZ  ($200 tax credit)</t>
  </si>
  <si>
    <t>Non cash donation</t>
  </si>
  <si>
    <t>Pharmacy</t>
  </si>
  <si>
    <t>Note:Pre-tax medical premium is not tax deductable.
http://www.bankrate.com/brm/itax/tax_adviser/20051122a1.asp</t>
  </si>
  <si>
    <t>HOA</t>
  </si>
  <si>
    <t>Phone</t>
  </si>
  <si>
    <t xml:space="preserve">    Phone</t>
  </si>
  <si>
    <t>BOYO Socity Foundation (Taiwan)</t>
  </si>
  <si>
    <t xml:space="preserve">ST MARY'S FOOD BANK </t>
  </si>
  <si>
    <t>transaction/post date</t>
  </si>
  <si>
    <t>First Mortgage</t>
  </si>
  <si>
    <t>Interest for mortgage</t>
  </si>
  <si>
    <t>Charity</t>
  </si>
  <si>
    <t>Interest only (Heloc)</t>
  </si>
  <si>
    <t>FRIENDS OF KJZZ/KBACH  480-7748400  AZ
(Friends of Public Radio Arizona)</t>
  </si>
  <si>
    <t>Mail tax return</t>
  </si>
  <si>
    <t>Tax preparation</t>
  </si>
  <si>
    <t>Social Security for John</t>
  </si>
  <si>
    <t>Social Security for Sophia</t>
  </si>
  <si>
    <t>    Social Security (Sophia)</t>
  </si>
  <si>
    <t>Millage</t>
  </si>
  <si>
    <t>Mile</t>
  </si>
  <si>
    <t>*</t>
  </si>
  <si>
    <t>Kempton Utilities - 1669</t>
  </si>
  <si>
    <t>CA Properties (maintaince for PA Properties)</t>
  </si>
  <si>
    <t>WPYEsperanca Inc 855-469-3729,CA</t>
  </si>
  <si>
    <t>Seligman Expense</t>
  </si>
  <si>
    <t>Sophia Yue professional Millage</t>
  </si>
  <si>
    <t xml:space="preserve">Bank of America (17415 N 75th Ave </t>
  </si>
  <si>
    <t>COVENANT HOUSE 212-7274169 , NY</t>
  </si>
  <si>
    <t>Cox Phone</t>
  </si>
  <si>
    <t xml:space="preserve">YE Statement of earnings details  </t>
  </si>
  <si>
    <t>Name of  the trust</t>
  </si>
  <si>
    <t xml:space="preserve"> The John A Robinson and Sophia S. Yue Revocable Trust</t>
  </si>
  <si>
    <t>Setup Date</t>
  </si>
  <si>
    <t>Oct 21st, 2016</t>
  </si>
  <si>
    <t xml:space="preserve">16410 N 38th St, Phoenix AZ </t>
  </si>
  <si>
    <t>17415 N 75th Ave, Glendale AZ  85308</t>
  </si>
  <si>
    <t>24006 N 40th Drive, Glendale AZ 85310</t>
  </si>
  <si>
    <t xml:space="preserve"> Yew Mountain Enterprises -Buffalo LLC</t>
  </si>
  <si>
    <t> Yew Mountain Enterprises -Curtain LLC</t>
  </si>
  <si>
    <t>We still own the  investment lands except Seligman</t>
  </si>
  <si>
    <t xml:space="preserve">31295 W Abeja Ln., Seligman AZ </t>
  </si>
  <si>
    <t> Yew Mountain Enterprises -Gary LLC</t>
  </si>
  <si>
    <t>Tax ID for our trust</t>
  </si>
  <si>
    <t>John'd social security no -   129-38-3737</t>
  </si>
  <si>
    <t>Revocable Trust (16)</t>
  </si>
  <si>
    <t xml:space="preserve">                                                    2017 Tax Withhold/ Property Tax (4)
</t>
  </si>
  <si>
    <t>    Desert School  24006 N 40th Drive</t>
  </si>
  <si>
    <t>Donation paid by cash/check/credit card</t>
  </si>
  <si>
    <t xml:space="preserve">
Note1: We still own the property in Gary, IN. However, we didn't pay the property tax.
   </t>
  </si>
  <si>
    <t>Expense from property management company</t>
  </si>
  <si>
    <t>Landscape</t>
  </si>
  <si>
    <t>Management Fees from Biltmore</t>
  </si>
  <si>
    <t>Medical</t>
  </si>
  <si>
    <t>GARY ORESKOVICH DDS</t>
  </si>
  <si>
    <t>CVSPHARMACY 00017</t>
  </si>
  <si>
    <t>FSA Account</t>
  </si>
  <si>
    <t xml:space="preserve">Yayapai County Treasurer
</t>
  </si>
  <si>
    <t>ACE HARDWARE</t>
  </si>
  <si>
    <t>THE HOME DEPOT 0475</t>
  </si>
  <si>
    <t>THE HOME DEPOT 0459</t>
  </si>
  <si>
    <t>THE HOME DEPOT 0464</t>
  </si>
  <si>
    <t>Utility  water</t>
  </si>
  <si>
    <t>CITY SERVICES GLENDALE AZ 6029302186, AZ</t>
  </si>
  <si>
    <t>CITY SERVICES GLENDALE 6029302186  AZ</t>
  </si>
  <si>
    <t>CITY SERVICES GLENDALE 6029302211 AZ</t>
  </si>
  <si>
    <t>BUDGET BROTHERS TERMIT</t>
  </si>
  <si>
    <t>ALLIANCE LUMBER GLENDA</t>
  </si>
  <si>
    <t>PAULDEN AREA ACE HARDW</t>
  </si>
  <si>
    <t>THE HOME DEPOT 0452</t>
  </si>
  <si>
    <t>5010 ALLIED BLDG PROD</t>
  </si>
  <si>
    <t>PRESCOTT DIRT LLC</t>
  </si>
  <si>
    <t>SAMS CLUB 4732</t>
  </si>
  <si>
    <t>SAMS CLUB 6608</t>
  </si>
  <si>
    <t>HARBOR FREIGHT TOOLS 1</t>
  </si>
  <si>
    <t>USPS PO 0377700650</t>
  </si>
  <si>
    <t>ALS RV SERVICE SUPPLY</t>
  </si>
  <si>
    <t>GALPIN FORD- DEWEY</t>
  </si>
  <si>
    <t>GALPIN FORD- PRESCOTT</t>
  </si>
  <si>
    <t>Seligman</t>
  </si>
  <si>
    <t>Yew Mt Real Estate</t>
  </si>
  <si>
    <t xml:space="preserve">    Donation paid by check &amp; credit card </t>
  </si>
  <si>
    <t xml:space="preserve">   Miscellaneous non-credit non-check  donation</t>
  </si>
  <si>
    <t xml:space="preserve">    FSA account</t>
  </si>
  <si>
    <t>Tipton County Treasurer Bill Payment</t>
  </si>
  <si>
    <t>Yavapai County Treasurer Bill Payment</t>
  </si>
  <si>
    <t>Pershing County Bill Payment</t>
  </si>
  <si>
    <t>Culberson County Apps Dist TX Bill Payment</t>
  </si>
  <si>
    <t>Coconino County Treasure Bill Payment</t>
  </si>
  <si>
    <t>Mohave County Treasurer Bill Payment</t>
  </si>
  <si>
    <t>Apache County Treasure Bill Payment</t>
  </si>
  <si>
    <t>Movhave County Treasurer Bill Payment</t>
  </si>
  <si>
    <t>Apache County Treasurer Bill Payment</t>
  </si>
  <si>
    <t>Hudspeth Appraisal District Bill Payment</t>
  </si>
  <si>
    <t>hudpetheth Appraiser Bill Payment</t>
  </si>
  <si>
    <t>Lawyer Russel Duerksen</t>
  </si>
  <si>
    <t>Tax Lien Invesment</t>
  </si>
  <si>
    <t xml:space="preserve"> Legal Fee</t>
  </si>
  <si>
    <t xml:space="preserve"> tax</t>
  </si>
  <si>
    <t xml:space="preserve">1. YE Payslip details from BAC  </t>
  </si>
  <si>
    <t xml:space="preserve">2017 16410 38th Street Expense (9)
</t>
  </si>
  <si>
    <t xml:space="preserve">
  </t>
  </si>
  <si>
    <t>Income from Sophia(Insight Global )</t>
  </si>
  <si>
    <t>Interest from Bank of America</t>
  </si>
  <si>
    <t>Arizona Unemployment Insurance Program</t>
  </si>
  <si>
    <r>
      <t xml:space="preserve">                                 </t>
    </r>
    <r>
      <rPr>
        <b/>
        <sz val="10"/>
        <rFont val="Arial"/>
        <family val="2"/>
      </rPr>
      <t xml:space="preserve">       2018 income</t>
    </r>
  </si>
  <si>
    <t xml:space="preserve">2018  Yew Mountain Expense/Income  Summary (1) 
</t>
  </si>
  <si>
    <t>Federal Income Tax (sophia) (Insight Global)</t>
  </si>
  <si>
    <t>AZ State Income Tax (sophia) ((Insight Global)</t>
  </si>
  <si>
    <t>Federal Income Tax (sophia) (Arizona Unemployment Insurance Program)</t>
  </si>
  <si>
    <t>AZ State Income Tax (sophia) (Arizona Unemployment Insurance Program)</t>
  </si>
  <si>
    <t>Jan 2018 ~ Dec 2018</t>
  </si>
  <si>
    <t>1040 Tax preparation ($330 )</t>
  </si>
  <si>
    <t>COPPERSTATEPRA</t>
  </si>
  <si>
    <t>SAMSCLUB 4732</t>
  </si>
  <si>
    <t>LOWES 01117</t>
  </si>
  <si>
    <t>BATTERIES PLUS - 0338</t>
  </si>
  <si>
    <t>WAL-MART 5303</t>
  </si>
  <si>
    <t>FRYS ELECTRONICS 20</t>
  </si>
  <si>
    <t>TRACTOR SUPPLY CO 1906</t>
  </si>
  <si>
    <t xml:space="preserve">2018 Seligman Expense (8)
</t>
  </si>
  <si>
    <t>Mar/06/2018</t>
  </si>
  <si>
    <t>Jun/05/2018</t>
  </si>
  <si>
    <t>Aug/06/2018</t>
  </si>
  <si>
    <t>Jun-11-2018</t>
  </si>
  <si>
    <t>301-41-127 (2016, 2017 tax)</t>
  </si>
  <si>
    <t>301-41-129  (2016, 2017 tax)</t>
  </si>
  <si>
    <t>301-41-150  (2016, 2017 tax)</t>
  </si>
  <si>
    <t>301-41-239  (2016, 2017 tax)</t>
  </si>
  <si>
    <t>301-19-282 2017</t>
  </si>
  <si>
    <t>301-19-282 2018</t>
  </si>
  <si>
    <t>Sep-20-2018</t>
  </si>
  <si>
    <t>301-25-244 2017</t>
  </si>
  <si>
    <t>301-25-244 2018</t>
  </si>
  <si>
    <t xml:space="preserve">2018 Tax Lien  investment  (16)
</t>
  </si>
  <si>
    <t xml:space="preserve">Total </t>
  </si>
  <si>
    <t>FICFOREMOST INSURANCE</t>
  </si>
  <si>
    <t xml:space="preserve"> </t>
  </si>
  <si>
    <t xml:space="preserve">    Miscelleneous maintenance,  Utility, Expense to mow lawn &amp;
</t>
  </si>
  <si>
    <t xml:space="preserve">    Income from Sophia(Insight Global )</t>
  </si>
  <si>
    <t xml:space="preserve">    Interest from Bank of America</t>
  </si>
  <si>
    <t xml:space="preserve">    Arizona Unemployment Insurance Program</t>
  </si>
  <si>
    <t xml:space="preserve">2018 Tax Filing Summary  (2)
</t>
  </si>
  <si>
    <t>PartSelect.com ( (refigerator))</t>
  </si>
  <si>
    <t>THE HOME DEPOT 0459 (Door)</t>
  </si>
  <si>
    <t>CVSPHARMACY 00017 (propane weeds)</t>
  </si>
  <si>
    <t>Bell Glass  (Paid by cash)</t>
  </si>
  <si>
    <t>Bell Glass (paid by check)</t>
  </si>
  <si>
    <t xml:space="preserve">2018 40th Drive Expense (9)
</t>
  </si>
  <si>
    <t>Rental Income sale tax</t>
  </si>
  <si>
    <t>Housekeeping</t>
  </si>
  <si>
    <t>2018 Tool</t>
  </si>
  <si>
    <t>LOWES 01204</t>
  </si>
  <si>
    <t>HARBOR FREIGHT TOOLS 3</t>
  </si>
  <si>
    <t>76 - ROUTE 66 GENERAL</t>
  </si>
  <si>
    <t>THE HOME DEPOT 401</t>
  </si>
  <si>
    <t>THE HOME DEPOT 0459 ($13.24 - SC $5.85 = $7.39)</t>
  </si>
  <si>
    <t>ROCK N ROLLIN ROCK SAL</t>
  </si>
  <si>
    <t>BROAN-NUTONE (Internet - fan )</t>
  </si>
  <si>
    <t>USPS PO 0363880090</t>
  </si>
  <si>
    <t>AGAPE TURF</t>
  </si>
  <si>
    <t>USPS PO 0334790321</t>
  </si>
  <si>
    <t>Home Depot 464 from store credit</t>
  </si>
  <si>
    <t>Home Depot 401 From store credit</t>
  </si>
  <si>
    <t>Utility Water</t>
  </si>
  <si>
    <t xml:space="preserve">  Management Fees from Biltmore</t>
  </si>
  <si>
    <t xml:space="preserve">  Rental Income sale tax</t>
  </si>
  <si>
    <t xml:space="preserve">   Landscape</t>
  </si>
  <si>
    <t xml:space="preserve">  Housekeeping</t>
  </si>
  <si>
    <t xml:space="preserve">  Landscape</t>
  </si>
  <si>
    <t>    Maintenance  by owner</t>
  </si>
  <si>
    <t>    Maintenance by owner</t>
  </si>
  <si>
    <t xml:space="preserve">Property Management -  Biltmore, AZ 
</t>
  </si>
  <si>
    <t xml:space="preserve">
Property Management -  Biltmore, AZ </t>
  </si>
  <si>
    <t xml:space="preserve">   Management Fees from Biltmore</t>
  </si>
  <si>
    <t xml:space="preserve">   Rental Income sale tax</t>
  </si>
  <si>
    <t>Utility Aps</t>
  </si>
  <si>
    <r>
      <t xml:space="preserve">                                              </t>
    </r>
    <r>
      <rPr>
        <b/>
        <sz val="10"/>
        <rFont val="Arial"/>
        <family val="2"/>
      </rPr>
      <t xml:space="preserve"> 2018 Expense for 17415 75th Ave Glendale (11) </t>
    </r>
    <r>
      <rPr>
        <sz val="10"/>
        <rFont val="Arial"/>
        <family val="2"/>
      </rPr>
      <t xml:space="preserve">
</t>
    </r>
  </si>
  <si>
    <t>Labor To install door ($40 * 8)</t>
  </si>
  <si>
    <t>Professional - Internet  (Cox)</t>
  </si>
  <si>
    <t xml:space="preserve">Professional - online classes  </t>
  </si>
  <si>
    <t>2/16/2018 ~ 12/17/2018</t>
  </si>
  <si>
    <t>1/30/2018 ~ 7/7/2018</t>
  </si>
  <si>
    <t>Professional -  Virus protection</t>
  </si>
  <si>
    <t>1/22/2018 ~ 3/27/2018</t>
  </si>
  <si>
    <t>PAYPAL FELIXBOOTH - Microsoft Visio Professional 2016 Product</t>
  </si>
  <si>
    <t>SQ CCG COMPUTER REPAIR</t>
  </si>
  <si>
    <t>SQ GOSQ.COM MICHAEL KU (Computer purchase)</t>
  </si>
  <si>
    <t>ISACA (Memsership due)</t>
  </si>
  <si>
    <t xml:space="preserve"> At&amp;T Mobile phone
(08-15-2018 ~ 12-31-2018) Mobile Phone for remote access  for American Express - $44 * 4.5 months</t>
  </si>
  <si>
    <t>08/15/2018 ~ 12/31/2018</t>
  </si>
  <si>
    <t xml:space="preserve">
  2018 Sophia Yue Professional Expense   (13)  
  </t>
  </si>
  <si>
    <t>PDC - Phoenix Data Conference</t>
  </si>
  <si>
    <t>Data Science in action</t>
  </si>
  <si>
    <t>A Fun Introduction to Natural Language Processing and Text Mining with R</t>
  </si>
  <si>
    <t>Python Data structure
515 East Grant Street, Phoenix, AZ, us</t>
  </si>
  <si>
    <t>Introduction to Building Data Science Products</t>
  </si>
  <si>
    <t>Spark &amp; Impala in S3</t>
  </si>
  <si>
    <t>State of Modern Enterprise Data Science with Big Data</t>
  </si>
  <si>
    <t>Python Show and Tell
2625 W. Baseline Rd., Tempe, AZ, 85283, us</t>
  </si>
  <si>
    <t>Python Open Hack
2150 E. Warner Tempe, az 85284</t>
  </si>
  <si>
    <t>Big Data Ingest for Data Scientists</t>
  </si>
  <si>
    <t>Total miles</t>
  </si>
  <si>
    <t>COSTCO WHSE 0674</t>
  </si>
  <si>
    <t>SPENCERS TV APPLIANCE (Micro-oven)</t>
  </si>
  <si>
    <t xml:space="preserve">THE HOME DEPOT 459 GLENDALE AZ </t>
  </si>
  <si>
    <t>PartSelect.com (Grill)</t>
  </si>
  <si>
    <t>Major Appliance  - Washer pump</t>
  </si>
  <si>
    <t>EMPLOYMENT PUBLISHING (water 40th Drive)</t>
  </si>
  <si>
    <t>EMPLOYMENT PUBLISHING  (water 40th Drive)</t>
  </si>
  <si>
    <t>APS - ARIZONA PUBLIC SERVICE Bill Payment(check)</t>
  </si>
  <si>
    <t>United Way</t>
  </si>
  <si>
    <t>SHARE Pledge</t>
  </si>
  <si>
    <t>Chinese Catholic Community</t>
  </si>
  <si>
    <t xml:space="preserve">
07/13/2018</t>
  </si>
  <si>
    <t xml:space="preserve">SOCIETY OF ST. VINCENT 602-261-6813 AZ  </t>
  </si>
  <si>
    <r>
      <t xml:space="preserve">CATHOLIC CHARITIES COM 602-285-1999 AZ  </t>
    </r>
    <r>
      <rPr>
        <sz val="10"/>
        <color rgb="FFFF0000"/>
        <rFont val="Arial"/>
        <family val="2"/>
      </rPr>
      <t xml:space="preserve">($400 tax credit) </t>
    </r>
    <r>
      <rPr>
        <sz val="10"/>
        <color theme="1"/>
        <rFont val="Arial"/>
        <family val="2"/>
      </rPr>
      <t>(missing receipt)</t>
    </r>
  </si>
  <si>
    <t>Harambee, NFP (Miising Receipt)</t>
  </si>
  <si>
    <t>Donation paid by credit card</t>
  </si>
  <si>
    <t>WPYAmerican Red Cross</t>
  </si>
  <si>
    <t>COVENANT HOUSE</t>
  </si>
  <si>
    <t>Wikimedia Foundation (paid by PayPal)</t>
  </si>
  <si>
    <t>Chickens for refugee family</t>
  </si>
  <si>
    <t>Letter Carriers food drive</t>
  </si>
  <si>
    <t>Big Boother and Big Sisters(BBB)
lamp cap, clothes, contaniers, projector screen, misc</t>
  </si>
  <si>
    <t>BBB (2 tables and antique table, toys, bath rod, microwave oven)</t>
  </si>
  <si>
    <t xml:space="preserve">BBB ( 2 curtains, clothes, purse, lamps, vases, sopup bowls) </t>
  </si>
  <si>
    <t>Upward (keyboards, file holders, cables, books, electronic equipment)</t>
  </si>
  <si>
    <t>4 turkeys for refugee family for Christmas</t>
  </si>
  <si>
    <t xml:space="preserve">2018 Charities (5))
</t>
  </si>
  <si>
    <t xml:space="preserve">2018 Mileage - Charity/Volunteer (5.1)
  </t>
  </si>
  <si>
    <t>Picked up/delivered donated items to a refugee family</t>
  </si>
  <si>
    <t xml:space="preserve">Helped a refugee family to move to a new apartment </t>
  </si>
  <si>
    <t>Cooked deserts  for  refugee family and delivered a gift card and deserts to the family</t>
  </si>
  <si>
    <t>Coordinated picked donated items</t>
  </si>
  <si>
    <t>Organized/coordinated/attended farewell party with the refugee family</t>
  </si>
  <si>
    <t>Displayed poster for Welcome Basket Drive &amp; prepare slips for item required</t>
  </si>
  <si>
    <t>Hosted information table and distributed slips for Welcome Basket Drive</t>
  </si>
  <si>
    <t>Collected donated items for  Welcome Basket Drive</t>
  </si>
  <si>
    <t>Attended World Refugee Day Event 
(4715 N Central Ave, Phoenix, AZ 85012)</t>
  </si>
  <si>
    <t>Visited new refugee family from Burma &amp; meeting with members to setup a plan for new family</t>
  </si>
  <si>
    <t xml:space="preserve">Visited a refugee family &amp; delivered donated items </t>
  </si>
  <si>
    <t xml:space="preserve">Taught ESL for  a new refugee family &amp; 
Deliver gift cards, donated items  and turkey for Christmas  </t>
  </si>
  <si>
    <t xml:space="preserve">
Visit another two refugee  families to deliver gift cards and turkey for Christmas  </t>
  </si>
  <si>
    <t>Attended Arizona Refugee Resettlement Summit</t>
  </si>
  <si>
    <t>Meeting with Catholic Charities regarding the direction of Refugee Ministry</t>
  </si>
  <si>
    <t>Bought turkeys for refugee families</t>
  </si>
  <si>
    <t>Attended Arizona Refugee Resettlement Mixer meeting</t>
  </si>
  <si>
    <t>Diversity Mass (meeting + mass)</t>
  </si>
  <si>
    <t>Chinese mass</t>
  </si>
  <si>
    <t xml:space="preserve">Andre house service meal </t>
  </si>
  <si>
    <t>Ministry Fair</t>
  </si>
  <si>
    <t>Arizona Refugee Resettlement Summit</t>
  </si>
  <si>
    <t>Jan 2018 ~ Oct 2018</t>
  </si>
  <si>
    <t xml:space="preserve">Being a panelist  for Refugee  101 training </t>
  </si>
  <si>
    <t>Visited library to borrow books for new refugee family from Burma</t>
  </si>
  <si>
    <t xml:space="preserve">Helped a disadvantage person for the moving, went to court appearing, attended the meetings with lawyer </t>
  </si>
  <si>
    <t>PAYPAL YORI COHEN (Blood Glucose monitor system)</t>
  </si>
  <si>
    <t xml:space="preserve">PAYPAL LOTFANCYINC (Blood presure cuff) </t>
  </si>
  <si>
    <t>THUNDERBIRD ENDOSCO</t>
  </si>
  <si>
    <t>IRONWOOD PHYSICIANS PC</t>
  </si>
  <si>
    <t>WESTSIDE ANESTH SVC</t>
  </si>
  <si>
    <t>SHS HONORHEALTH</t>
  </si>
  <si>
    <t>PHOENIX OPHTHALMOLOGIS</t>
  </si>
  <si>
    <t>BILTMORE PERIODONTICS</t>
  </si>
  <si>
    <t>GLENDALE DENTISTRY</t>
  </si>
  <si>
    <t>AMZN MKTP US*M01QX9T71 AMZN.COM/BILLWASD82ZZ54JVK
( OraMD Original. Dentist..)</t>
  </si>
  <si>
    <t xml:space="preserve">SHS HONORHEALTH 8664307333 AZ    </t>
  </si>
  <si>
    <t>GLENDALE OP THERAPY</t>
  </si>
  <si>
    <t>BILTMORE PERIODONTICS (Implant)</t>
  </si>
  <si>
    <t xml:space="preserve">
Metalife paid implant </t>
  </si>
  <si>
    <t>CVSPHARMACY 00017 - 1</t>
  </si>
  <si>
    <t>CVSPHARMACY 00017 -4</t>
  </si>
  <si>
    <t>CVSPHARMACY 00017 - 9</t>
  </si>
  <si>
    <t>CVSPHARMACY 00017 - 10</t>
  </si>
  <si>
    <t>CVSPHARMACY 00017 - 14</t>
  </si>
  <si>
    <t>CVSPHARMACY 00017 - 12</t>
  </si>
  <si>
    <t>CVSPHARMACY 00017 - 11</t>
  </si>
  <si>
    <t>CVSPHARMACY 00017 - 8</t>
  </si>
  <si>
    <t>CVSPHARMACY 00017 - 6</t>
  </si>
  <si>
    <t>CVSPHARMACY 00017 - 15</t>
  </si>
  <si>
    <t>CVSPHARMACY 00017 - 2</t>
  </si>
  <si>
    <t>CVSPHARMACY 00017 - 7</t>
  </si>
  <si>
    <t>CVSPHARMACY 00017 - 3</t>
  </si>
  <si>
    <t>CVSPHARMACY 00017 - 5</t>
  </si>
  <si>
    <t>CVSPHARMACY 00017 - 13</t>
  </si>
  <si>
    <t>CVS/PHARMACY #00017 GLENDALE AZ - 16</t>
  </si>
  <si>
    <t>CVS/PHARMACY #00017 GLENDALE AZ</t>
  </si>
  <si>
    <t>CVS/PHARMACY #00017 GLENDALE AZ - 17</t>
  </si>
  <si>
    <t>CVS/PHARMACY #00017 GLENDALE AZ - 18</t>
  </si>
  <si>
    <t>CVS/PHARMACY #00017 GLENDALE AZ - 19</t>
  </si>
  <si>
    <t>2018 Medical Expense (14)</t>
  </si>
  <si>
    <t>Professional - books purchased</t>
  </si>
  <si>
    <t>WWWTOTALAV.COM</t>
  </si>
  <si>
    <t>Professional -  Book Purchased</t>
  </si>
  <si>
    <t>PAYPAL BOOKSRUN-Hands-On Machine Learning with Scikit-Learn and TensorFlow:</t>
  </si>
  <si>
    <t>PAYPAL ORDERMORE : Python for Data Science For Dummies</t>
  </si>
  <si>
    <t>SKRAbeBooks 4ASVPT (Lodon ????)</t>
  </si>
  <si>
    <t>SKRAbeBooks 4ASVPZ (Swindon ??? )</t>
  </si>
  <si>
    <t xml:space="preserve">PAYPAL BOOKDEPOSIT: Machine Learning with PartSelect.com (Pump Dishwasher)TensorFlow </t>
  </si>
  <si>
    <t>SKRAbeBooks 4ASVPT  (Lodon ????)</t>
  </si>
  <si>
    <t>PAYPAL YRONLNBKSTR - Sams Teach Yourself Python in 24 Hours</t>
  </si>
  <si>
    <t>SKRAbeBooks 4BVYXW (800-3155335,NY )</t>
  </si>
  <si>
    <t>SKRAbeBooks 4ASVPZ</t>
  </si>
  <si>
    <t>PACKT PUBLISHING LTD
Python Machine Learning - Second Edition [eBook]</t>
  </si>
  <si>
    <t>PACKTPUBLISHING</t>
  </si>
  <si>
    <t>AWLPEARSON EDUCATION
Digital Book -  Data Analytics with Spark Using Python,
Safar; informit.com</t>
  </si>
  <si>
    <t>AMAZON MKTPLACE PMTS AMZN.COM/BILLWA100T7X6OUWL-  
Flask Web Development.
Th "Flask Web Development.</t>
  </si>
  <si>
    <t>AMZN MKTP US*MT8PI9AS1 AMZN.COM/BILLWA160STZW1BJ3 - Learning Spark: Lightning-Fast Big Data Analysis</t>
  </si>
  <si>
    <t xml:space="preserve"> SKR*AbeBooks 4ASVJS 800-3155335 NY  </t>
  </si>
  <si>
    <t xml:space="preserve"> SKR*AbeBooks 4ASVJZ Swindon                </t>
  </si>
  <si>
    <t xml:space="preserve"> SKR*AbeBooks 4ASVJR 800-3155335 NY</t>
  </si>
  <si>
    <t xml:space="preserve"> SKR*AbeBooks 4ASVJT London                  </t>
  </si>
  <si>
    <t xml:space="preserve">  SKR*AbeBooks 4ASVJT London</t>
  </si>
  <si>
    <t>Cox Internet</t>
  </si>
  <si>
    <t>Online Course</t>
  </si>
  <si>
    <t>ELITEDATASCIENCE.COM</t>
  </si>
  <si>
    <t>DEZYRE.COM - online class</t>
  </si>
  <si>
    <t>PAYPAL UDEMY</t>
  </si>
  <si>
    <t>UDEMY ONLINE COURSES</t>
  </si>
  <si>
    <t xml:space="preserve">
  2018 Sophia Yue Professional Expense   (13-1)  
  </t>
  </si>
  <si>
    <t>16410 38th ST</t>
  </si>
  <si>
    <t>Apr-28-2018</t>
  </si>
  <si>
    <t>Aug-08-2018</t>
  </si>
  <si>
    <t>Aug-10-2018</t>
  </si>
  <si>
    <t>Aug-11-2018</t>
  </si>
  <si>
    <t>Aug-13-2018</t>
  </si>
  <si>
    <t>Aug-14-2018</t>
  </si>
  <si>
    <t>Aug-15-2018</t>
  </si>
  <si>
    <t>Aug-17-2018</t>
  </si>
  <si>
    <t>Aug-18-2018</t>
  </si>
  <si>
    <t>Aug-19-2018</t>
  </si>
  <si>
    <t>Aug-20-2018 ~ Aug-21-2018</t>
  </si>
  <si>
    <t>Aug-22-2018</t>
  </si>
  <si>
    <t>Aug-23-2018</t>
  </si>
  <si>
    <t>Aug-24-2018</t>
  </si>
  <si>
    <t>Aug-25-2018</t>
  </si>
  <si>
    <t>Aug-26-2018</t>
  </si>
  <si>
    <t>Aug-27-2018</t>
  </si>
  <si>
    <t>Aug-28-2018</t>
  </si>
  <si>
    <t>Aug-29-2018</t>
  </si>
  <si>
    <t>Aug-30-2018</t>
  </si>
  <si>
    <t>Aug-31-2018</t>
  </si>
  <si>
    <t>Sep-01-2018</t>
  </si>
  <si>
    <t>Sep-02-2018 ~ Sep-04-2018</t>
  </si>
  <si>
    <t>Sep-05-2018</t>
  </si>
  <si>
    <t>Sep-19-2018</t>
  </si>
  <si>
    <t>Sep-21-2018</t>
  </si>
  <si>
    <t>Sep-18-2018</t>
  </si>
  <si>
    <t>Apr-09-23-2018</t>
  </si>
  <si>
    <t>Jan-17-2018</t>
  </si>
  <si>
    <t>Jul-30-2018 ~ Aug-2-2018</t>
  </si>
  <si>
    <t>Jun-05-2018 ~ Jun-19-2018</t>
  </si>
  <si>
    <t>Jun-30-Jul-2018 ~ Jun-11-2018</t>
  </si>
  <si>
    <t>Mar-20-2018 ~Mar-27-2018</t>
  </si>
  <si>
    <t>May-07-2018  ~ May-20-2018</t>
  </si>
  <si>
    <t>Nov-26-2018</t>
  </si>
  <si>
    <t>Oct-15-2018 ~ Oct-25-2018</t>
  </si>
  <si>
    <t>Sep-07-2018</t>
  </si>
  <si>
    <t>24006 40th DR</t>
  </si>
  <si>
    <t>Dec-11-2018</t>
  </si>
  <si>
    <t>Dec-29-2018</t>
  </si>
  <si>
    <t>Nov-15-2018</t>
  </si>
  <si>
    <t>Nov-16-2018</t>
  </si>
  <si>
    <t>Nov-17-2018</t>
  </si>
  <si>
    <t>Nov-18-2018</t>
  </si>
  <si>
    <t>Nov-19-2018</t>
  </si>
  <si>
    <t>Nov-21-2018</t>
  </si>
  <si>
    <t>Nov-23-2018 ~ Nov-24-2018</t>
  </si>
  <si>
    <t>Nov-25-2018</t>
  </si>
  <si>
    <t>Nov-27-2018</t>
  </si>
  <si>
    <t>Nov-28-2018</t>
  </si>
  <si>
    <t>Oct-4-2018</t>
  </si>
  <si>
    <t xml:space="preserve">2018 Mileage - Maintanence/Development (16) </t>
  </si>
  <si>
    <t xml:space="preserve">                                               2018 Expense for 17415 75th Ave Glendale (11) 
</t>
  </si>
  <si>
    <t>2018 Income (3)</t>
  </si>
  <si>
    <t>2018 Tax Withhold/ Property Tax/ Car License   (4)</t>
  </si>
  <si>
    <t>2018 Charities (5)</t>
  </si>
  <si>
    <t>2018 Mileage - Charity/Volunteer (5.1)</t>
  </si>
  <si>
    <t>2018 Mileage - Maintanence/Development (6)</t>
  </si>
  <si>
    <t>2018 Expense of land &amp; property in Kempton  IN investment  (7)</t>
  </si>
  <si>
    <t>2018 Seligman Expense (8)</t>
  </si>
  <si>
    <t>2018 16410 38th Street Expense (9)</t>
  </si>
  <si>
    <t>2018 Expense for 24006 40th Drv Glendale (10)</t>
  </si>
  <si>
    <t xml:space="preserve">2018 Expense for 17415 75th Ave Glendale (11) </t>
  </si>
  <si>
    <t>2018 Tool (12)</t>
  </si>
  <si>
    <t xml:space="preserve">2018 Sophia Yue Professional Expense   (13)    </t>
  </si>
  <si>
    <t>2018 Tax Lien Investment(15)'</t>
  </si>
  <si>
    <t xml:space="preserve">2018 Index 
Tax for Sophia Yue &amp; John Robinson </t>
  </si>
  <si>
    <t>2018 Yew Moutain Expense (2)</t>
  </si>
  <si>
    <t>2018 Tax Filing Summary (1)</t>
  </si>
  <si>
    <t>CTODP     602-2186542  AZ *(Tuition)  ($200 tax credit)</t>
  </si>
  <si>
    <t>1. W4 from Bank of America (BAC)
2. W4 from Insight Global
3. Social Security Income 
4. Rental Income</t>
  </si>
  <si>
    <t>1. 1098 - Mortgage Interest BAC
2. 1098 - Mortgage Interest Desert (HELOC)</t>
  </si>
  <si>
    <t xml:space="preserve">1. Donation Receipts  </t>
  </si>
  <si>
    <t>Office expense (Total expense $10928.59 * 0.08)</t>
  </si>
  <si>
    <t>Andrea House ($200 tax credit)</t>
  </si>
  <si>
    <r>
      <t>ARIZONA PRIVATE EDUCAT ($200 tax credit)</t>
    </r>
    <r>
      <rPr>
        <sz val="10"/>
        <color rgb="FFFF0000"/>
        <rFont val="Arial"/>
        <family val="2"/>
      </rPr>
      <t/>
    </r>
  </si>
  <si>
    <t xml:space="preserve">2018 Expense of land &amp; property in Kempton  investment  (7)
 (Exclude expense of rental properties in 38th ST and 40th Drive) </t>
  </si>
  <si>
    <t xml:space="preserve"> Total expense $10928.59* 0.08</t>
  </si>
  <si>
    <t xml:space="preserve">
  2018 Sophia Yue Professional Expense Detail   (13-1)  
  </t>
  </si>
  <si>
    <t>Denta</t>
  </si>
  <si>
    <t>sub-total for legal</t>
  </si>
  <si>
    <t>Sub-total for tax</t>
  </si>
  <si>
    <t xml:space="preserve">Investment lands specified on the tab  2018 Land Investment(7) </t>
  </si>
  <si>
    <t>2018 Tax lien Investment(16)</t>
  </si>
  <si>
    <t xml:space="preserve">Owned by our trust </t>
  </si>
  <si>
    <t xml:space="preserve">2018 tax supporting documents
</t>
  </si>
  <si>
    <t xml:space="preserve">
Greetings!
•  My job at Bank of Americawas terminated in the middle of March 2018. 
•  I received severance pay from Mar 13, 2018 to July 15, 2018. 
•  After the end of the severance pay, I applied for the unemployment Compensation/Insurance. 
•  I started a contract job at American Express on Aug 13, 2018 via Insight Global.   
•  Enclosed please find all the information required for you to prepare 2018 tax return for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</si>
</sst>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&quot;$&quot;#,##0.00"/>
    <numFmt numFmtId="165" formatCode="mm/dd/yy;@"/>
    <numFmt numFmtId="166" formatCode="m/d/yy;@"/>
  </numFmts>
  <fonts count="61" x14ac:knownFonts="1">
    <font>
      <sz val="10"/>
      <name val="MS Sans Serif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"/>
      <name val="MS Sans Serif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sz val="10"/>
      <name val="Arial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name val="Arial"/>
      <family val="2"/>
      <scheme val="minor"/>
    </font>
    <font>
      <sz val="10"/>
      <name val="MS Sans Serif"/>
    </font>
    <font>
      <sz val="10"/>
      <color rgb="FFFF0000"/>
      <name val="Arial"/>
      <family val="2"/>
    </font>
    <font>
      <b/>
      <sz val="10"/>
      <name val="MS Sans Serif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  <scheme val="major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12" fillId="0" borderId="0"/>
    <xf numFmtId="0" fontId="11" fillId="0" borderId="0"/>
    <xf numFmtId="0" fontId="17" fillId="0" borderId="0" applyAlignment="0">
      <alignment vertical="top" wrapText="1"/>
      <protection locked="0"/>
    </xf>
    <xf numFmtId="0" fontId="14" fillId="0" borderId="0"/>
    <xf numFmtId="0" fontId="12" fillId="0" borderId="0"/>
    <xf numFmtId="0" fontId="15" fillId="0" borderId="0"/>
    <xf numFmtId="0" fontId="12" fillId="0" borderId="0"/>
    <xf numFmtId="0" fontId="11" fillId="0" borderId="0"/>
    <xf numFmtId="0" fontId="11" fillId="0" borderId="0"/>
    <xf numFmtId="0" fontId="16" fillId="0" borderId="0"/>
    <xf numFmtId="0" fontId="12" fillId="0" borderId="0"/>
    <xf numFmtId="0" fontId="18" fillId="0" borderId="0"/>
    <xf numFmtId="0" fontId="19" fillId="0" borderId="0"/>
    <xf numFmtId="9" fontId="12" fillId="0" borderId="0" applyFont="0" applyFill="0" applyBorder="0" applyAlignment="0" applyProtection="0"/>
    <xf numFmtId="0" fontId="10" fillId="0" borderId="0"/>
    <xf numFmtId="0" fontId="23" fillId="0" borderId="0"/>
    <xf numFmtId="0" fontId="27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0" fillId="0" borderId="0" applyNumberFormat="0" applyFill="0" applyBorder="0" applyAlignment="0" applyProtection="0"/>
    <xf numFmtId="0" fontId="41" fillId="0" borderId="8" applyNumberFormat="0" applyFill="0" applyAlignment="0" applyProtection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3" fillId="0" borderId="0" applyNumberFormat="0" applyFill="0" applyBorder="0" applyAlignment="0" applyProtection="0"/>
    <xf numFmtId="0" fontId="44" fillId="6" borderId="0" applyNumberFormat="0" applyBorder="0" applyAlignment="0" applyProtection="0"/>
    <xf numFmtId="0" fontId="45" fillId="7" borderId="0" applyNumberFormat="0" applyBorder="0" applyAlignment="0" applyProtection="0"/>
    <xf numFmtId="0" fontId="46" fillId="8" borderId="0" applyNumberFormat="0" applyBorder="0" applyAlignment="0" applyProtection="0"/>
    <xf numFmtId="0" fontId="47" fillId="9" borderId="11" applyNumberFormat="0" applyAlignment="0" applyProtection="0"/>
    <xf numFmtId="0" fontId="48" fillId="10" borderId="12" applyNumberFormat="0" applyAlignment="0" applyProtection="0"/>
    <xf numFmtId="0" fontId="49" fillId="10" borderId="11" applyNumberFormat="0" applyAlignment="0" applyProtection="0"/>
    <xf numFmtId="0" fontId="50" fillId="0" borderId="13" applyNumberFormat="0" applyFill="0" applyAlignment="0" applyProtection="0"/>
    <xf numFmtId="0" fontId="51" fillId="11" borderId="14" applyNumberFormat="0" applyAlignment="0" applyProtection="0"/>
    <xf numFmtId="0" fontId="3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6" applyNumberFormat="0" applyFill="0" applyAlignment="0" applyProtection="0"/>
    <xf numFmtId="0" fontId="5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54" fillId="36" borderId="0" applyNumberFormat="0" applyBorder="0" applyAlignment="0" applyProtection="0"/>
    <xf numFmtId="0" fontId="3" fillId="0" borderId="0"/>
    <xf numFmtId="0" fontId="3" fillId="0" borderId="0"/>
    <xf numFmtId="0" fontId="3" fillId="12" borderId="15" applyNumberFormat="0" applyFont="0" applyAlignment="0" applyProtection="0"/>
  </cellStyleXfs>
  <cellXfs count="471">
    <xf numFmtId="0" fontId="0" fillId="0" borderId="0" xfId="0"/>
    <xf numFmtId="164" fontId="12" fillId="2" borderId="1" xfId="1" applyNumberFormat="1" applyFont="1" applyFill="1" applyBorder="1"/>
    <xf numFmtId="0" fontId="12" fillId="0" borderId="1" xfId="8" quotePrefix="1" applyNumberFormat="1" applyFont="1" applyBorder="1" applyAlignment="1">
      <alignment wrapText="1"/>
    </xf>
    <xf numFmtId="164" fontId="12" fillId="2" borderId="1" xfId="1" applyNumberFormat="1" applyFont="1" applyFill="1" applyBorder="1" applyAlignment="1">
      <alignment wrapText="1"/>
    </xf>
    <xf numFmtId="164" fontId="12" fillId="0" borderId="1" xfId="8" applyNumberFormat="1" applyFont="1" applyBorder="1"/>
    <xf numFmtId="0" fontId="12" fillId="0" borderId="1" xfId="8" applyNumberFormat="1" applyFont="1" applyBorder="1" applyAlignment="1">
      <alignment wrapText="1"/>
    </xf>
    <xf numFmtId="0" fontId="12" fillId="0" borderId="1" xfId="8" applyFont="1" applyBorder="1" applyAlignment="1">
      <alignment wrapText="1"/>
    </xf>
    <xf numFmtId="164" fontId="12" fillId="0" borderId="1" xfId="8" applyNumberFormat="1" applyFont="1" applyBorder="1" applyAlignment="1">
      <alignment wrapText="1"/>
    </xf>
    <xf numFmtId="164" fontId="12" fillId="2" borderId="1" xfId="2" applyNumberFormat="1" applyFont="1" applyFill="1" applyBorder="1" applyAlignment="1">
      <alignment wrapText="1"/>
    </xf>
    <xf numFmtId="0" fontId="12" fillId="0" borderId="0" xfId="8" applyFont="1"/>
    <xf numFmtId="0" fontId="12" fillId="0" borderId="1" xfId="0" applyFont="1" applyBorder="1"/>
    <xf numFmtId="164" fontId="12" fillId="0" borderId="1" xfId="0" applyNumberFormat="1" applyFont="1" applyBorder="1"/>
    <xf numFmtId="164" fontId="12" fillId="0" borderId="1" xfId="8" quotePrefix="1" applyNumberFormat="1" applyFont="1" applyBorder="1" applyAlignment="1">
      <alignment wrapText="1"/>
    </xf>
    <xf numFmtId="164" fontId="12" fillId="0" borderId="0" xfId="8" applyNumberFormat="1" applyFont="1" applyAlignment="1">
      <alignment wrapText="1"/>
    </xf>
    <xf numFmtId="0" fontId="12" fillId="0" borderId="0" xfId="8" applyFont="1" applyAlignment="1">
      <alignment wrapText="1"/>
    </xf>
    <xf numFmtId="164" fontId="18" fillId="0" borderId="1" xfId="8" applyNumberFormat="1" applyFont="1" applyBorder="1"/>
    <xf numFmtId="164" fontId="12" fillId="0" borderId="0" xfId="8" applyNumberFormat="1" applyFont="1"/>
    <xf numFmtId="164" fontId="12" fillId="2" borderId="2" xfId="1" applyNumberFormat="1" applyFont="1" applyFill="1" applyBorder="1"/>
    <xf numFmtId="164" fontId="12" fillId="0" borderId="2" xfId="8" applyNumberFormat="1" applyFont="1" applyBorder="1"/>
    <xf numFmtId="164" fontId="12" fillId="0" borderId="0" xfId="2" applyNumberFormat="1" applyFont="1"/>
    <xf numFmtId="0" fontId="12" fillId="0" borderId="1" xfId="0" applyFont="1" applyBorder="1" applyAlignment="1">
      <alignment wrapText="1"/>
    </xf>
    <xf numFmtId="0" fontId="12" fillId="0" borderId="0" xfId="0" applyFont="1"/>
    <xf numFmtId="0" fontId="18" fillId="0" borderId="1" xfId="12" applyFont="1" applyBorder="1"/>
    <xf numFmtId="0" fontId="12" fillId="4" borderId="1" xfId="8" applyNumberFormat="1" applyFont="1" applyFill="1" applyBorder="1" applyAlignment="1">
      <alignment wrapText="1"/>
    </xf>
    <xf numFmtId="164" fontId="12" fillId="4" borderId="1" xfId="8" applyNumberFormat="1" applyFont="1" applyFill="1" applyBorder="1" applyAlignment="1">
      <alignment wrapText="1"/>
    </xf>
    <xf numFmtId="0" fontId="12" fillId="4" borderId="1" xfId="8" quotePrefix="1" applyNumberFormat="1" applyFont="1" applyFill="1" applyBorder="1" applyAlignment="1">
      <alignment wrapText="1"/>
    </xf>
    <xf numFmtId="165" fontId="12" fillId="4" borderId="1" xfId="8" quotePrefix="1" applyNumberFormat="1" applyFont="1" applyFill="1" applyBorder="1" applyAlignment="1">
      <alignment horizontal="left" wrapText="1"/>
    </xf>
    <xf numFmtId="164" fontId="12" fillId="4" borderId="1" xfId="8" quotePrefix="1" applyNumberFormat="1" applyFont="1" applyFill="1" applyBorder="1" applyAlignment="1">
      <alignment wrapText="1"/>
    </xf>
    <xf numFmtId="164" fontId="12" fillId="4" borderId="1" xfId="8" applyNumberFormat="1" applyFont="1" applyFill="1" applyBorder="1"/>
    <xf numFmtId="0" fontId="12" fillId="0" borderId="1" xfId="2" applyFont="1" applyBorder="1"/>
    <xf numFmtId="164" fontId="18" fillId="0" borderId="1" xfId="12" applyNumberFormat="1" applyFont="1" applyBorder="1"/>
    <xf numFmtId="0" fontId="12" fillId="2" borderId="1" xfId="1" applyFont="1" applyFill="1" applyBorder="1" applyAlignment="1">
      <alignment wrapText="1"/>
    </xf>
    <xf numFmtId="165" fontId="12" fillId="0" borderId="1" xfId="8" applyNumberFormat="1" applyFont="1" applyBorder="1" applyAlignment="1">
      <alignment horizontal="left" wrapText="1"/>
    </xf>
    <xf numFmtId="0" fontId="21" fillId="3" borderId="1" xfId="2" applyFont="1" applyFill="1" applyBorder="1" applyAlignment="1">
      <alignment horizontal="left" vertical="center" wrapText="1"/>
    </xf>
    <xf numFmtId="0" fontId="12" fillId="0" borderId="4" xfId="8" applyFont="1" applyBorder="1" applyAlignment="1">
      <alignment wrapText="1"/>
    </xf>
    <xf numFmtId="165" fontId="12" fillId="0" borderId="4" xfId="8" applyNumberFormat="1" applyFont="1" applyBorder="1" applyAlignment="1">
      <alignment horizontal="left" wrapText="1"/>
    </xf>
    <xf numFmtId="164" fontId="12" fillId="0" borderId="4" xfId="8" applyNumberFormat="1" applyFont="1" applyBorder="1" applyAlignment="1">
      <alignment wrapText="1"/>
    </xf>
    <xf numFmtId="164" fontId="12" fillId="0" borderId="4" xfId="8" applyNumberFormat="1" applyFont="1" applyBorder="1"/>
    <xf numFmtId="165" fontId="12" fillId="0" borderId="1" xfId="8" quotePrefix="1" applyNumberFormat="1" applyFont="1" applyBorder="1" applyAlignment="1">
      <alignment horizontal="left" wrapText="1"/>
    </xf>
    <xf numFmtId="165" fontId="12" fillId="0" borderId="0" xfId="8" applyNumberFormat="1" applyFont="1" applyAlignment="1">
      <alignment horizontal="left" wrapText="1"/>
    </xf>
    <xf numFmtId="165" fontId="13" fillId="4" borderId="1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wrapText="1"/>
    </xf>
    <xf numFmtId="0" fontId="13" fillId="4" borderId="1" xfId="0" applyFont="1" applyFill="1" applyBorder="1"/>
    <xf numFmtId="164" fontId="20" fillId="4" borderId="1" xfId="12" applyNumberFormat="1" applyFont="1" applyFill="1" applyBorder="1"/>
    <xf numFmtId="164" fontId="13" fillId="4" borderId="1" xfId="1" applyNumberFormat="1" applyFont="1" applyFill="1" applyBorder="1" applyAlignment="1">
      <alignment wrapText="1"/>
    </xf>
    <xf numFmtId="165" fontId="12" fillId="4" borderId="1" xfId="8" applyNumberFormat="1" applyFont="1" applyFill="1" applyBorder="1" applyAlignment="1">
      <alignment horizontal="left" wrapText="1"/>
    </xf>
    <xf numFmtId="0" fontId="12" fillId="0" borderId="0" xfId="2" applyFont="1"/>
    <xf numFmtId="0" fontId="13" fillId="0" borderId="0" xfId="2" applyFont="1"/>
    <xf numFmtId="165" fontId="12" fillId="0" borderId="0" xfId="2" applyNumberFormat="1" applyFont="1" applyAlignment="1">
      <alignment horizontal="left"/>
    </xf>
    <xf numFmtId="0" fontId="13" fillId="4" borderId="1" xfId="5" applyFont="1" applyFill="1" applyBorder="1" applyAlignment="1">
      <alignment wrapText="1"/>
    </xf>
    <xf numFmtId="0" fontId="12" fillId="4" borderId="1" xfId="5" applyFont="1" applyFill="1" applyBorder="1"/>
    <xf numFmtId="0" fontId="12" fillId="2" borderId="1" xfId="5" applyFont="1" applyFill="1" applyBorder="1"/>
    <xf numFmtId="14" fontId="12" fillId="0" borderId="1" xfId="2" applyNumberFormat="1" applyFont="1" applyBorder="1" applyAlignment="1">
      <alignment horizontal="left"/>
    </xf>
    <xf numFmtId="164" fontId="12" fillId="2" borderId="1" xfId="5" applyNumberFormat="1" applyFont="1" applyFill="1" applyBorder="1"/>
    <xf numFmtId="0" fontId="12" fillId="2" borderId="1" xfId="5" applyFont="1" applyFill="1" applyBorder="1" applyAlignment="1">
      <alignment wrapText="1"/>
    </xf>
    <xf numFmtId="0" fontId="13" fillId="2" borderId="1" xfId="5" applyFont="1" applyFill="1" applyBorder="1"/>
    <xf numFmtId="0" fontId="12" fillId="4" borderId="1" xfId="9" applyFont="1" applyFill="1" applyBorder="1"/>
    <xf numFmtId="164" fontId="12" fillId="4" borderId="1" xfId="9" applyNumberFormat="1" applyFont="1" applyFill="1" applyBorder="1"/>
    <xf numFmtId="164" fontId="12" fillId="0" borderId="1" xfId="9" applyNumberFormat="1" applyFont="1" applyBorder="1"/>
    <xf numFmtId="0" fontId="12" fillId="0" borderId="1" xfId="9" applyFont="1" applyBorder="1" applyAlignment="1">
      <alignment wrapText="1"/>
    </xf>
    <xf numFmtId="0" fontId="12" fillId="2" borderId="0" xfId="1" applyFont="1" applyFill="1"/>
    <xf numFmtId="0" fontId="12" fillId="2" borderId="1" xfId="1" applyFont="1" applyFill="1" applyBorder="1"/>
    <xf numFmtId="0" fontId="12" fillId="2" borderId="0" xfId="1" applyFont="1" applyFill="1" applyAlignment="1">
      <alignment wrapText="1"/>
    </xf>
    <xf numFmtId="14" fontId="12" fillId="2" borderId="0" xfId="1" applyNumberFormat="1" applyFont="1" applyFill="1" applyAlignment="1">
      <alignment wrapText="1"/>
    </xf>
    <xf numFmtId="0" fontId="13" fillId="4" borderId="1" xfId="1" applyFont="1" applyFill="1" applyBorder="1" applyAlignment="1">
      <alignment horizontal="left" wrapText="1"/>
    </xf>
    <xf numFmtId="0" fontId="12" fillId="2" borderId="1" xfId="1" applyFont="1" applyFill="1" applyBorder="1" applyAlignment="1">
      <alignment horizontal="left" wrapText="1"/>
    </xf>
    <xf numFmtId="0" fontId="13" fillId="2" borderId="1" xfId="1" applyFont="1" applyFill="1" applyBorder="1" applyAlignment="1">
      <alignment horizontal="left" wrapText="1"/>
    </xf>
    <xf numFmtId="0" fontId="12" fillId="2" borderId="0" xfId="1" applyFont="1" applyFill="1" applyAlignment="1">
      <alignment horizontal="left" wrapText="1"/>
    </xf>
    <xf numFmtId="164" fontId="12" fillId="2" borderId="0" xfId="1" applyNumberFormat="1" applyFont="1" applyFill="1" applyAlignment="1">
      <alignment wrapText="1"/>
    </xf>
    <xf numFmtId="164" fontId="12" fillId="4" borderId="1" xfId="1" applyNumberFormat="1" applyFont="1" applyFill="1" applyBorder="1" applyAlignment="1">
      <alignment wrapText="1"/>
    </xf>
    <xf numFmtId="164" fontId="12" fillId="2" borderId="2" xfId="1" applyNumberFormat="1" applyFont="1" applyFill="1" applyBorder="1" applyAlignment="1">
      <alignment wrapText="1"/>
    </xf>
    <xf numFmtId="164" fontId="12" fillId="2" borderId="0" xfId="1" applyNumberFormat="1" applyFont="1" applyFill="1"/>
    <xf numFmtId="164" fontId="12" fillId="2" borderId="2" xfId="4" applyNumberFormat="1" applyFont="1" applyFill="1" applyBorder="1" applyAlignment="1">
      <alignment wrapText="1"/>
    </xf>
    <xf numFmtId="164" fontId="18" fillId="0" borderId="2" xfId="8" applyNumberFormat="1" applyFont="1" applyBorder="1" applyAlignment="1">
      <alignment wrapText="1"/>
    </xf>
    <xf numFmtId="0" fontId="18" fillId="3" borderId="1" xfId="8" applyFont="1" applyFill="1" applyBorder="1" applyAlignment="1">
      <alignment horizontal="left" vertical="top" wrapText="1"/>
    </xf>
    <xf numFmtId="164" fontId="12" fillId="0" borderId="2" xfId="8" quotePrefix="1" applyNumberFormat="1" applyFont="1" applyBorder="1" applyAlignment="1">
      <alignment wrapText="1"/>
    </xf>
    <xf numFmtId="164" fontId="12" fillId="0" borderId="2" xfId="0" applyNumberFormat="1" applyFont="1" applyBorder="1" applyAlignment="1">
      <alignment wrapText="1"/>
    </xf>
    <xf numFmtId="164" fontId="12" fillId="0" borderId="2" xfId="0" applyNumberFormat="1" applyFont="1" applyBorder="1"/>
    <xf numFmtId="0" fontId="12" fillId="4" borderId="1" xfId="0" applyFont="1" applyFill="1" applyBorder="1"/>
    <xf numFmtId="164" fontId="12" fillId="0" borderId="0" xfId="0" applyNumberFormat="1" applyFont="1"/>
    <xf numFmtId="0" fontId="22" fillId="0" borderId="1" xfId="0" applyFont="1" applyBorder="1"/>
    <xf numFmtId="164" fontId="22" fillId="0" borderId="1" xfId="0" applyNumberFormat="1" applyFont="1" applyBorder="1"/>
    <xf numFmtId="0" fontId="13" fillId="4" borderId="1" xfId="5" applyFont="1" applyFill="1" applyBorder="1" applyAlignment="1">
      <alignment horizontal="left" wrapText="1"/>
    </xf>
    <xf numFmtId="14" fontId="12" fillId="2" borderId="1" xfId="5" applyNumberFormat="1" applyFont="1" applyFill="1" applyBorder="1" applyAlignment="1">
      <alignment horizontal="left"/>
    </xf>
    <xf numFmtId="14" fontId="12" fillId="2" borderId="1" xfId="5" applyNumberFormat="1" applyFont="1" applyFill="1" applyBorder="1" applyAlignment="1">
      <alignment horizontal="left" wrapText="1"/>
    </xf>
    <xf numFmtId="0" fontId="13" fillId="2" borderId="1" xfId="5" applyFont="1" applyFill="1" applyBorder="1" applyAlignment="1">
      <alignment horizontal="left" wrapText="1"/>
    </xf>
    <xf numFmtId="0" fontId="13" fillId="2" borderId="1" xfId="5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4" fontId="12" fillId="4" borderId="1" xfId="5" applyNumberFormat="1" applyFont="1" applyFill="1" applyBorder="1" applyAlignment="1">
      <alignment horizontal="right" wrapText="1"/>
    </xf>
    <xf numFmtId="164" fontId="12" fillId="2" borderId="1" xfId="5" applyNumberFormat="1" applyFont="1" applyFill="1" applyBorder="1" applyAlignment="1">
      <alignment horizontal="right" wrapText="1"/>
    </xf>
    <xf numFmtId="164" fontId="12" fillId="2" borderId="1" xfId="5" applyNumberFormat="1" applyFont="1" applyFill="1" applyBorder="1" applyAlignment="1">
      <alignment horizontal="right"/>
    </xf>
    <xf numFmtId="164" fontId="12" fillId="0" borderId="0" xfId="0" applyNumberFormat="1" applyFont="1" applyAlignment="1">
      <alignment horizontal="right"/>
    </xf>
    <xf numFmtId="0" fontId="18" fillId="0" borderId="0" xfId="12" applyAlignment="1">
      <alignment wrapText="1"/>
    </xf>
    <xf numFmtId="0" fontId="12" fillId="5" borderId="1" xfId="0" applyFont="1" applyFill="1" applyBorder="1"/>
    <xf numFmtId="0" fontId="22" fillId="0" borderId="1" xfId="0" applyFont="1" applyBorder="1" applyAlignment="1">
      <alignment horizontal="left"/>
    </xf>
    <xf numFmtId="0" fontId="12" fillId="4" borderId="1" xfId="8" quotePrefix="1" applyNumberFormat="1" applyFont="1" applyFill="1" applyBorder="1" applyAlignment="1">
      <alignment horizontal="left" wrapText="1"/>
    </xf>
    <xf numFmtId="0" fontId="12" fillId="0" borderId="1" xfId="8" applyNumberFormat="1" applyFont="1" applyBorder="1" applyAlignment="1">
      <alignment horizontal="left" wrapText="1"/>
    </xf>
    <xf numFmtId="0" fontId="12" fillId="0" borderId="1" xfId="8" quotePrefix="1" applyNumberFormat="1" applyFont="1" applyBorder="1" applyAlignment="1">
      <alignment horizontal="left" wrapText="1"/>
    </xf>
    <xf numFmtId="0" fontId="12" fillId="0" borderId="1" xfId="8" applyFont="1" applyBorder="1" applyAlignment="1">
      <alignment horizontal="left" wrapText="1"/>
    </xf>
    <xf numFmtId="0" fontId="12" fillId="0" borderId="4" xfId="8" applyFont="1" applyBorder="1" applyAlignment="1">
      <alignment horizontal="left" wrapText="1"/>
    </xf>
    <xf numFmtId="0" fontId="12" fillId="0" borderId="0" xfId="8" applyFont="1" applyAlignment="1">
      <alignment horizontal="left" wrapText="1"/>
    </xf>
    <xf numFmtId="0" fontId="12" fillId="4" borderId="1" xfId="8" applyNumberFormat="1" applyFont="1" applyFill="1" applyBorder="1" applyAlignment="1">
      <alignment horizontal="left" wrapText="1"/>
    </xf>
    <xf numFmtId="0" fontId="12" fillId="0" borderId="1" xfId="8" applyFont="1" applyBorder="1" applyAlignment="1">
      <alignment horizontal="left"/>
    </xf>
    <xf numFmtId="0" fontId="12" fillId="2" borderId="1" xfId="2" applyFont="1" applyFill="1" applyBorder="1" applyAlignment="1">
      <alignment horizontal="left" wrapText="1"/>
    </xf>
    <xf numFmtId="0" fontId="18" fillId="0" borderId="0" xfId="12" applyAlignment="1">
      <alignment horizontal="left" wrapText="1"/>
    </xf>
    <xf numFmtId="0" fontId="12" fillId="2" borderId="1" xfId="1" applyFont="1" applyFill="1" applyBorder="1" applyAlignment="1">
      <alignment horizontal="left"/>
    </xf>
    <xf numFmtId="0" fontId="12" fillId="2" borderId="0" xfId="1" applyFont="1" applyFill="1" applyAlignment="1">
      <alignment horizontal="left"/>
    </xf>
    <xf numFmtId="0" fontId="12" fillId="4" borderId="1" xfId="1" applyFont="1" applyFill="1" applyBorder="1" applyAlignment="1">
      <alignment horizontal="left" wrapText="1"/>
    </xf>
    <xf numFmtId="164" fontId="13" fillId="2" borderId="1" xfId="1" applyNumberFormat="1" applyFont="1" applyFill="1" applyBorder="1" applyAlignment="1">
      <alignment horizontal="left" wrapText="1"/>
    </xf>
    <xf numFmtId="0" fontId="13" fillId="2" borderId="4" xfId="1" applyFont="1" applyFill="1" applyBorder="1" applyAlignment="1">
      <alignment horizontal="left" wrapText="1"/>
    </xf>
    <xf numFmtId="0" fontId="12" fillId="2" borderId="5" xfId="1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0" borderId="1" xfId="8" applyNumberFormat="1" applyFont="1" applyBorder="1" applyAlignment="1">
      <alignment horizontal="left" wrapText="1"/>
    </xf>
    <xf numFmtId="0" fontId="13" fillId="0" borderId="1" xfId="9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4" borderId="1" xfId="9" applyFont="1" applyFill="1" applyBorder="1" applyAlignment="1">
      <alignment horizontal="left" wrapText="1"/>
    </xf>
    <xf numFmtId="0" fontId="12" fillId="0" borderId="1" xfId="9" applyFont="1" applyBorder="1" applyAlignment="1">
      <alignment horizontal="left" wrapText="1"/>
    </xf>
    <xf numFmtId="0" fontId="12" fillId="5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5" fillId="2" borderId="1" xfId="1" applyFont="1" applyFill="1" applyBorder="1" applyAlignment="1">
      <alignment horizontal="left" wrapText="1"/>
    </xf>
    <xf numFmtId="0" fontId="25" fillId="2" borderId="1" xfId="1" applyFont="1" applyFill="1" applyBorder="1" applyAlignment="1">
      <alignment horizontal="left"/>
    </xf>
    <xf numFmtId="0" fontId="22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horizontal="left" wrapText="1"/>
    </xf>
    <xf numFmtId="0" fontId="22" fillId="0" borderId="1" xfId="9" applyFont="1" applyBorder="1" applyAlignment="1">
      <alignment horizontal="left" wrapText="1"/>
    </xf>
    <xf numFmtId="0" fontId="22" fillId="0" borderId="1" xfId="9" applyFont="1" applyBorder="1" applyAlignment="1">
      <alignment wrapText="1"/>
    </xf>
    <xf numFmtId="164" fontId="22" fillId="0" borderId="1" xfId="9" applyNumberFormat="1" applyFont="1" applyBorder="1"/>
    <xf numFmtId="0" fontId="22" fillId="0" borderId="1" xfId="9" applyFont="1" applyBorder="1"/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/>
    <xf numFmtId="0" fontId="22" fillId="0" borderId="0" xfId="0" applyFont="1"/>
    <xf numFmtId="0" fontId="26" fillId="0" borderId="0" xfId="0" applyFont="1" applyAlignment="1">
      <alignment horizontal="left" wrapText="1"/>
    </xf>
    <xf numFmtId="0" fontId="22" fillId="2" borderId="1" xfId="1" applyFont="1" applyFill="1" applyBorder="1" applyAlignment="1">
      <alignment horizontal="left"/>
    </xf>
    <xf numFmtId="0" fontId="22" fillId="0" borderId="1" xfId="8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2" fillId="0" borderId="0" xfId="17" applyFont="1" applyAlignment="1">
      <alignment wrapText="1"/>
    </xf>
    <xf numFmtId="0" fontId="12" fillId="0" borderId="0" xfId="17" applyFont="1" applyAlignment="1">
      <alignment horizontal="left" wrapText="1"/>
    </xf>
    <xf numFmtId="4" fontId="12" fillId="0" borderId="1" xfId="0" applyNumberFormat="1" applyFont="1" applyBorder="1"/>
    <xf numFmtId="164" fontId="13" fillId="0" borderId="1" xfId="8" applyNumberFormat="1" applyFont="1" applyBorder="1"/>
    <xf numFmtId="0" fontId="13" fillId="0" borderId="1" xfId="2" applyFont="1" applyBorder="1"/>
    <xf numFmtId="0" fontId="20" fillId="4" borderId="1" xfId="12" applyFont="1" applyFill="1" applyBorder="1" applyAlignment="1">
      <alignment wrapText="1"/>
    </xf>
    <xf numFmtId="0" fontId="20" fillId="0" borderId="1" xfId="12" applyFont="1" applyBorder="1" applyAlignment="1">
      <alignment wrapText="1"/>
    </xf>
    <xf numFmtId="14" fontId="18" fillId="0" borderId="1" xfId="12" applyNumberFormat="1" applyFont="1" applyBorder="1" applyAlignment="1">
      <alignment horizontal="left"/>
    </xf>
    <xf numFmtId="14" fontId="18" fillId="0" borderId="1" xfId="20" applyNumberFormat="1" applyFont="1" applyBorder="1" applyAlignment="1">
      <alignment horizontal="right" vertical="center" wrapText="1"/>
    </xf>
    <xf numFmtId="0" fontId="30" fillId="0" borderId="1" xfId="2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14" fontId="22" fillId="0" borderId="1" xfId="0" applyNumberFormat="1" applyFont="1" applyBorder="1"/>
    <xf numFmtId="0" fontId="12" fillId="4" borderId="1" xfId="2" applyFont="1" applyFill="1" applyBorder="1" applyAlignment="1">
      <alignment horizontal="left" wrapText="1"/>
    </xf>
    <xf numFmtId="164" fontId="12" fillId="4" borderId="1" xfId="2" applyNumberFormat="1" applyFont="1" applyFill="1" applyBorder="1" applyAlignment="1">
      <alignment wrapText="1"/>
    </xf>
    <xf numFmtId="164" fontId="22" fillId="0" borderId="1" xfId="0" applyNumberFormat="1" applyFont="1" applyBorder="1" applyAlignment="1">
      <alignment wrapText="1"/>
    </xf>
    <xf numFmtId="165" fontId="22" fillId="0" borderId="1" xfId="0" applyNumberFormat="1" applyFont="1" applyBorder="1" applyAlignment="1">
      <alignment horizontal="left"/>
    </xf>
    <xf numFmtId="1" fontId="18" fillId="0" borderId="1" xfId="12" applyNumberFormat="1" applyFont="1" applyBorder="1"/>
    <xf numFmtId="4" fontId="12" fillId="2" borderId="1" xfId="1" applyNumberFormat="1" applyFont="1" applyFill="1" applyBorder="1" applyAlignment="1">
      <alignment wrapText="1"/>
    </xf>
    <xf numFmtId="0" fontId="12" fillId="4" borderId="1" xfId="1" applyFont="1" applyFill="1" applyBorder="1" applyAlignment="1">
      <alignment wrapText="1"/>
    </xf>
    <xf numFmtId="164" fontId="0" fillId="0" borderId="1" xfId="0" applyNumberFormat="1" applyFont="1" applyBorder="1"/>
    <xf numFmtId="0" fontId="29" fillId="0" borderId="1" xfId="0" applyFont="1" applyBorder="1" applyAlignment="1">
      <alignment wrapText="1"/>
    </xf>
    <xf numFmtId="164" fontId="13" fillId="0" borderId="4" xfId="8" applyNumberFormat="1" applyFont="1" applyBorder="1"/>
    <xf numFmtId="164" fontId="20" fillId="0" borderId="1" xfId="12" applyNumberFormat="1" applyFont="1" applyBorder="1"/>
    <xf numFmtId="0" fontId="20" fillId="4" borderId="1" xfId="12" applyFont="1" applyFill="1" applyBorder="1" applyAlignment="1"/>
    <xf numFmtId="164" fontId="25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1" fillId="0" borderId="1" xfId="0" applyFont="1" applyBorder="1"/>
    <xf numFmtId="165" fontId="24" fillId="0" borderId="1" xfId="12" applyNumberFormat="1" applyFont="1" applyBorder="1" applyAlignment="1">
      <alignment horizontal="left"/>
    </xf>
    <xf numFmtId="0" fontId="20" fillId="0" borderId="0" xfId="12" applyFont="1"/>
    <xf numFmtId="0" fontId="25" fillId="0" borderId="1" xfId="0" applyFont="1" applyBorder="1" applyAlignment="1"/>
    <xf numFmtId="0" fontId="20" fillId="0" borderId="1" xfId="12" applyFont="1" applyBorder="1" applyAlignment="1"/>
    <xf numFmtId="0" fontId="20" fillId="0" borderId="1" xfId="0" applyFont="1" applyBorder="1" applyAlignment="1"/>
    <xf numFmtId="164" fontId="20" fillId="0" borderId="1" xfId="0" applyNumberFormat="1" applyFont="1" applyBorder="1"/>
    <xf numFmtId="0" fontId="20" fillId="0" borderId="0" xfId="12" applyFont="1" applyAlignment="1">
      <alignment wrapText="1"/>
    </xf>
    <xf numFmtId="0" fontId="20" fillId="0" borderId="0" xfId="12" applyFont="1" applyAlignment="1"/>
    <xf numFmtId="164" fontId="20" fillId="0" borderId="0" xfId="12" applyNumberFormat="1" applyFont="1"/>
    <xf numFmtId="165" fontId="22" fillId="0" borderId="1" xfId="8" applyNumberFormat="1" applyFont="1" applyBorder="1" applyAlignment="1">
      <alignment horizontal="left" wrapText="1"/>
    </xf>
    <xf numFmtId="164" fontId="22" fillId="0" borderId="1" xfId="8" applyNumberFormat="1" applyFont="1" applyBorder="1" applyAlignment="1">
      <alignment wrapText="1"/>
    </xf>
    <xf numFmtId="0" fontId="0" fillId="0" borderId="1" xfId="0" applyFont="1" applyBorder="1"/>
    <xf numFmtId="0" fontId="18" fillId="0" borderId="0" xfId="15" applyFont="1"/>
    <xf numFmtId="0" fontId="18" fillId="0" borderId="0" xfId="15" applyFont="1" applyAlignment="1">
      <alignment horizontal="left"/>
    </xf>
    <xf numFmtId="0" fontId="12" fillId="4" borderId="1" xfId="1" applyFont="1" applyFill="1" applyBorder="1"/>
    <xf numFmtId="0" fontId="22" fillId="2" borderId="1" xfId="1" applyFont="1" applyFill="1" applyBorder="1"/>
    <xf numFmtId="165" fontId="22" fillId="0" borderId="0" xfId="0" applyNumberFormat="1" applyFont="1"/>
    <xf numFmtId="0" fontId="12" fillId="0" borderId="3" xfId="8" applyFont="1" applyBorder="1" applyAlignment="1">
      <alignment horizontal="left" wrapText="1"/>
    </xf>
    <xf numFmtId="0" fontId="21" fillId="3" borderId="3" xfId="2" applyFont="1" applyFill="1" applyBorder="1" applyAlignment="1">
      <alignment horizontal="left" vertical="center" wrapText="1"/>
    </xf>
    <xf numFmtId="165" fontId="22" fillId="0" borderId="4" xfId="8" applyNumberFormat="1" applyFont="1" applyBorder="1" applyAlignment="1">
      <alignment horizontal="left" wrapText="1"/>
    </xf>
    <xf numFmtId="0" fontId="12" fillId="4" borderId="1" xfId="1" applyFont="1" applyFill="1" applyBorder="1" applyAlignment="1">
      <alignment wrapText="1"/>
    </xf>
    <xf numFmtId="164" fontId="22" fillId="2" borderId="1" xfId="1" applyNumberFormat="1" applyFont="1" applyFill="1" applyBorder="1" applyAlignment="1">
      <alignment horizontal="right" wrapText="1" readingOrder="2"/>
    </xf>
    <xf numFmtId="0" fontId="18" fillId="0" borderId="0" xfId="12" applyFont="1" applyAlignment="1"/>
    <xf numFmtId="164" fontId="18" fillId="0" borderId="0" xfId="12" applyNumberFormat="1" applyFont="1"/>
    <xf numFmtId="165" fontId="20" fillId="4" borderId="1" xfId="12" applyNumberFormat="1" applyFont="1" applyFill="1" applyBorder="1" applyAlignment="1">
      <alignment horizontal="right"/>
    </xf>
    <xf numFmtId="14" fontId="25" fillId="0" borderId="1" xfId="0" applyNumberFormat="1" applyFont="1" applyBorder="1" applyAlignment="1">
      <alignment horizontal="right" wrapText="1"/>
    </xf>
    <xf numFmtId="14" fontId="22" fillId="0" borderId="1" xfId="0" applyNumberFormat="1" applyFont="1" applyBorder="1" applyAlignment="1">
      <alignment horizontal="right"/>
    </xf>
    <xf numFmtId="165" fontId="20" fillId="0" borderId="1" xfId="12" applyNumberFormat="1" applyFont="1" applyBorder="1" applyAlignment="1">
      <alignment horizontal="right"/>
    </xf>
    <xf numFmtId="165" fontId="20" fillId="0" borderId="1" xfId="0" applyNumberFormat="1" applyFont="1" applyBorder="1" applyAlignment="1">
      <alignment horizontal="right"/>
    </xf>
    <xf numFmtId="165" fontId="18" fillId="0" borderId="0" xfId="12" applyNumberFormat="1" applyFont="1" applyAlignment="1">
      <alignment horizontal="right"/>
    </xf>
    <xf numFmtId="165" fontId="20" fillId="0" borderId="0" xfId="12" applyNumberFormat="1" applyFont="1" applyAlignment="1">
      <alignment horizontal="right"/>
    </xf>
    <xf numFmtId="0" fontId="18" fillId="0" borderId="1" xfId="12" applyFont="1" applyBorder="1" applyAlignment="1">
      <alignment wrapText="1"/>
    </xf>
    <xf numFmtId="164" fontId="18" fillId="0" borderId="1" xfId="12" applyNumberFormat="1" applyFont="1" applyBorder="1" applyAlignment="1">
      <alignment horizontal="left"/>
    </xf>
    <xf numFmtId="165" fontId="18" fillId="0" borderId="1" xfId="12" applyNumberFormat="1" applyFont="1" applyBorder="1" applyAlignment="1">
      <alignment horizontal="right"/>
    </xf>
    <xf numFmtId="0" fontId="18" fillId="0" borderId="1" xfId="12" applyFont="1" applyBorder="1" applyAlignment="1"/>
    <xf numFmtId="14" fontId="0" fillId="0" borderId="1" xfId="0" applyNumberFormat="1" applyBorder="1" applyAlignment="1">
      <alignment wrapText="1"/>
    </xf>
    <xf numFmtId="164" fontId="32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2" fillId="0" borderId="0" xfId="0" applyFont="1" applyAlignment="1">
      <alignment wrapText="1"/>
    </xf>
    <xf numFmtId="14" fontId="32" fillId="0" borderId="1" xfId="0" applyNumberFormat="1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13" fillId="0" borderId="0" xfId="12" applyFont="1" applyAlignment="1">
      <alignment horizontal="left" wrapText="1"/>
    </xf>
    <xf numFmtId="164" fontId="12" fillId="2" borderId="1" xfId="1" applyNumberFormat="1" applyFont="1" applyFill="1" applyBorder="1" applyAlignment="1"/>
    <xf numFmtId="164" fontId="22" fillId="2" borderId="1" xfId="1" applyNumberFormat="1" applyFont="1" applyFill="1" applyBorder="1" applyAlignment="1"/>
    <xf numFmtId="165" fontId="33" fillId="4" borderId="1" xfId="0" applyNumberFormat="1" applyFont="1" applyFill="1" applyBorder="1" applyAlignment="1">
      <alignment horizontal="left"/>
    </xf>
    <xf numFmtId="0" fontId="33" fillId="4" borderId="1" xfId="0" applyFont="1" applyFill="1" applyBorder="1"/>
    <xf numFmtId="164" fontId="33" fillId="4" borderId="1" xfId="0" applyNumberFormat="1" applyFont="1" applyFill="1" applyBorder="1"/>
    <xf numFmtId="14" fontId="33" fillId="0" borderId="1" xfId="0" applyNumberFormat="1" applyFont="1" applyBorder="1"/>
    <xf numFmtId="0" fontId="33" fillId="0" borderId="1" xfId="0" applyFont="1" applyBorder="1"/>
    <xf numFmtId="164" fontId="33" fillId="0" borderId="1" xfId="0" applyNumberFormat="1" applyFont="1" applyBorder="1"/>
    <xf numFmtId="165" fontId="33" fillId="4" borderId="1" xfId="2" applyNumberFormat="1" applyFont="1" applyFill="1" applyBorder="1" applyAlignment="1">
      <alignment horizontal="left"/>
    </xf>
    <xf numFmtId="0" fontId="33" fillId="4" borderId="1" xfId="2" applyFont="1" applyFill="1" applyBorder="1"/>
    <xf numFmtId="164" fontId="33" fillId="4" borderId="1" xfId="2" applyNumberFormat="1" applyFont="1" applyFill="1" applyBorder="1"/>
    <xf numFmtId="0" fontId="35" fillId="4" borderId="1" xfId="5" applyFont="1" applyFill="1" applyBorder="1" applyAlignment="1">
      <alignment horizontal="left" wrapText="1"/>
    </xf>
    <xf numFmtId="0" fontId="35" fillId="4" borderId="1" xfId="5" applyFont="1" applyFill="1" applyBorder="1" applyAlignment="1">
      <alignment wrapText="1"/>
    </xf>
    <xf numFmtId="164" fontId="34" fillId="4" borderId="1" xfId="5" applyNumberFormat="1" applyFont="1" applyFill="1" applyBorder="1" applyAlignment="1">
      <alignment horizontal="right" wrapText="1"/>
    </xf>
    <xf numFmtId="0" fontId="34" fillId="4" borderId="1" xfId="5" applyFont="1" applyFill="1" applyBorder="1"/>
    <xf numFmtId="0" fontId="34" fillId="0" borderId="1" xfId="0" applyFont="1" applyBorder="1" applyAlignment="1">
      <alignment wrapText="1"/>
    </xf>
    <xf numFmtId="164" fontId="34" fillId="0" borderId="1" xfId="0" applyNumberFormat="1" applyFont="1" applyBorder="1"/>
    <xf numFmtId="0" fontId="34" fillId="0" borderId="1" xfId="0" applyFont="1" applyBorder="1"/>
    <xf numFmtId="14" fontId="34" fillId="0" borderId="1" xfId="0" applyNumberFormat="1" applyFont="1" applyBorder="1" applyAlignment="1">
      <alignment wrapText="1"/>
    </xf>
    <xf numFmtId="164" fontId="34" fillId="0" borderId="1" xfId="0" applyNumberFormat="1" applyFont="1" applyBorder="1" applyAlignment="1">
      <alignment wrapText="1"/>
    </xf>
    <xf numFmtId="165" fontId="35" fillId="4" borderId="1" xfId="0" applyNumberFormat="1" applyFont="1" applyFill="1" applyBorder="1" applyAlignment="1">
      <alignment horizontal="left"/>
    </xf>
    <xf numFmtId="0" fontId="35" fillId="4" borderId="1" xfId="0" applyFont="1" applyFill="1" applyBorder="1"/>
    <xf numFmtId="165" fontId="34" fillId="0" borderId="1" xfId="0" applyNumberFormat="1" applyFont="1" applyFill="1" applyBorder="1" applyAlignment="1">
      <alignment horizontal="right"/>
    </xf>
    <xf numFmtId="0" fontId="34" fillId="0" borderId="1" xfId="0" applyFont="1" applyFill="1" applyBorder="1"/>
    <xf numFmtId="14" fontId="34" fillId="0" borderId="1" xfId="0" applyNumberFormat="1" applyFont="1" applyBorder="1"/>
    <xf numFmtId="14" fontId="22" fillId="0" borderId="1" xfId="0" applyNumberFormat="1" applyFont="1" applyBorder="1" applyAlignment="1">
      <alignment wrapText="1"/>
    </xf>
    <xf numFmtId="166" fontId="0" fillId="0" borderId="1" xfId="0" applyNumberFormat="1" applyBorder="1"/>
    <xf numFmtId="14" fontId="0" fillId="0" borderId="3" xfId="0" applyNumberFormat="1" applyBorder="1"/>
    <xf numFmtId="164" fontId="12" fillId="0" borderId="3" xfId="0" applyNumberFormat="1" applyFont="1" applyBorder="1"/>
    <xf numFmtId="164" fontId="12" fillId="0" borderId="3" xfId="8" applyNumberFormat="1" applyFont="1" applyBorder="1"/>
    <xf numFmtId="14" fontId="0" fillId="0" borderId="4" xfId="0" applyNumberFormat="1" applyBorder="1"/>
    <xf numFmtId="164" fontId="0" fillId="0" borderId="4" xfId="0" applyNumberFormat="1" applyFont="1" applyBorder="1" applyAlignment="1">
      <alignment wrapText="1"/>
    </xf>
    <xf numFmtId="0" fontId="12" fillId="0" borderId="1" xfId="8" applyFont="1" applyBorder="1"/>
    <xf numFmtId="164" fontId="12" fillId="0" borderId="0" xfId="17" applyNumberFormat="1" applyFont="1" applyAlignment="1">
      <alignment wrapText="1"/>
    </xf>
    <xf numFmtId="0" fontId="12" fillId="0" borderId="0" xfId="17" applyFont="1" applyAlignment="1">
      <alignment wrapText="1"/>
    </xf>
    <xf numFmtId="164" fontId="12" fillId="0" borderId="1" xfId="2" applyNumberFormat="1" applyFont="1" applyBorder="1" applyAlignment="1">
      <alignment wrapText="1"/>
    </xf>
    <xf numFmtId="164" fontId="12" fillId="2" borderId="1" xfId="2" applyNumberFormat="1" applyFont="1" applyFill="1" applyBorder="1" applyAlignment="1">
      <alignment wrapText="1"/>
    </xf>
    <xf numFmtId="0" fontId="12" fillId="2" borderId="1" xfId="2" applyFont="1" applyFill="1" applyBorder="1" applyAlignment="1">
      <alignment horizontal="left" wrapText="1"/>
    </xf>
    <xf numFmtId="164" fontId="18" fillId="2" borderId="1" xfId="2" applyNumberFormat="1" applyFont="1" applyFill="1" applyBorder="1" applyAlignment="1">
      <alignment wrapText="1"/>
    </xf>
    <xf numFmtId="0" fontId="12" fillId="0" borderId="1" xfId="17" applyFont="1" applyBorder="1" applyAlignment="1">
      <alignment wrapText="1"/>
    </xf>
    <xf numFmtId="164" fontId="12" fillId="0" borderId="1" xfId="17" applyNumberFormat="1" applyFont="1" applyBorder="1"/>
    <xf numFmtId="14" fontId="12" fillId="0" borderId="1" xfId="17" applyNumberFormat="1" applyFont="1" applyBorder="1" applyAlignment="1">
      <alignment horizontal="left"/>
    </xf>
    <xf numFmtId="14" fontId="12" fillId="2" borderId="1" xfId="2" applyNumberFormat="1" applyFont="1" applyFill="1" applyBorder="1" applyAlignment="1">
      <alignment horizontal="left" wrapText="1"/>
    </xf>
    <xf numFmtId="164" fontId="12" fillId="0" borderId="1" xfId="17" applyNumberFormat="1" applyFont="1" applyBorder="1" applyAlignment="1">
      <alignment wrapText="1"/>
    </xf>
    <xf numFmtId="0" fontId="55" fillId="0" borderId="1" xfId="17" applyFont="1" applyBorder="1"/>
    <xf numFmtId="0" fontId="12" fillId="0" borderId="6" xfId="17" applyFont="1" applyBorder="1"/>
    <xf numFmtId="0" fontId="12" fillId="0" borderId="1" xfId="17" applyFont="1" applyBorder="1"/>
    <xf numFmtId="164" fontId="18" fillId="0" borderId="1" xfId="17" applyNumberFormat="1" applyFont="1" applyBorder="1" applyAlignment="1">
      <alignment wrapText="1"/>
    </xf>
    <xf numFmtId="164" fontId="12" fillId="0" borderId="1" xfId="17" applyNumberFormat="1" applyFont="1" applyFill="1" applyBorder="1" applyAlignment="1">
      <alignment wrapText="1"/>
    </xf>
    <xf numFmtId="0" fontId="12" fillId="0" borderId="1" xfId="2" applyFont="1" applyBorder="1" applyAlignment="1">
      <alignment horizontal="left" wrapText="1"/>
    </xf>
    <xf numFmtId="164" fontId="12" fillId="4" borderId="1" xfId="2" applyNumberFormat="1" applyFont="1" applyFill="1" applyBorder="1" applyAlignment="1">
      <alignment wrapText="1"/>
    </xf>
    <xf numFmtId="0" fontId="3" fillId="0" borderId="1" xfId="64" applyBorder="1"/>
    <xf numFmtId="164" fontId="13" fillId="0" borderId="1" xfId="17" applyNumberFormat="1" applyFont="1" applyFill="1" applyBorder="1" applyAlignment="1">
      <alignment wrapText="1"/>
    </xf>
    <xf numFmtId="164" fontId="20" fillId="2" borderId="1" xfId="2" applyNumberFormat="1" applyFont="1" applyFill="1" applyBorder="1" applyAlignment="1">
      <alignment wrapText="1"/>
    </xf>
    <xf numFmtId="14" fontId="3" fillId="0" borderId="1" xfId="64" applyNumberFormat="1" applyBorder="1"/>
    <xf numFmtId="164" fontId="18" fillId="0" borderId="6" xfId="17" applyNumberFormat="1" applyFont="1" applyBorder="1" applyAlignment="1">
      <alignment wrapText="1"/>
    </xf>
    <xf numFmtId="164" fontId="13" fillId="0" borderId="1" xfId="2" applyNumberFormat="1" applyFont="1" applyBorder="1" applyAlignment="1">
      <alignment wrapText="1"/>
    </xf>
    <xf numFmtId="164" fontId="24" fillId="0" borderId="1" xfId="65" applyNumberFormat="1" applyFont="1" applyBorder="1"/>
    <xf numFmtId="164" fontId="3" fillId="0" borderId="1" xfId="65" applyNumberFormat="1" applyBorder="1"/>
    <xf numFmtId="14" fontId="24" fillId="0" borderId="1" xfId="65" applyNumberFormat="1" applyFont="1" applyBorder="1"/>
    <xf numFmtId="0" fontId="18" fillId="0" borderId="0" xfId="12" applyAlignment="1">
      <alignment wrapText="1"/>
    </xf>
    <xf numFmtId="14" fontId="18" fillId="0" borderId="1" xfId="65" applyNumberFormat="1" applyFont="1" applyBorder="1" applyAlignment="1">
      <alignment horizontal="right" vertical="center" wrapText="1"/>
    </xf>
    <xf numFmtId="0" fontId="18" fillId="0" borderId="1" xfId="12" applyBorder="1" applyAlignment="1">
      <alignment wrapText="1"/>
    </xf>
    <xf numFmtId="14" fontId="18" fillId="0" borderId="1" xfId="65" applyNumberFormat="1" applyFont="1" applyBorder="1" applyAlignment="1">
      <alignment horizontal="right" vertical="center"/>
    </xf>
    <xf numFmtId="0" fontId="18" fillId="0" borderId="1" xfId="12" applyBorder="1" applyAlignment="1"/>
    <xf numFmtId="0" fontId="18" fillId="0" borderId="6" xfId="65" applyFont="1" applyBorder="1" applyAlignment="1">
      <alignment vertical="center"/>
    </xf>
    <xf numFmtId="0" fontId="18" fillId="0" borderId="6" xfId="65" applyFont="1" applyBorder="1" applyAlignment="1">
      <alignment vertical="center" wrapText="1"/>
    </xf>
    <xf numFmtId="0" fontId="30" fillId="0" borderId="6" xfId="65" applyFont="1" applyBorder="1" applyAlignment="1">
      <alignment vertical="center" wrapText="1"/>
    </xf>
    <xf numFmtId="14" fontId="18" fillId="0" borderId="1" xfId="65" applyNumberFormat="1" applyFont="1" applyBorder="1" applyAlignment="1">
      <alignment horizontal="right" vertical="center" wrapText="1"/>
    </xf>
    <xf numFmtId="0" fontId="18" fillId="0" borderId="1" xfId="12" applyBorder="1" applyAlignment="1">
      <alignment wrapText="1"/>
    </xf>
    <xf numFmtId="0" fontId="30" fillId="0" borderId="6" xfId="65" applyFont="1" applyBorder="1" applyAlignment="1">
      <alignment vertical="center" wrapText="1"/>
    </xf>
    <xf numFmtId="14" fontId="18" fillId="0" borderId="1" xfId="65" applyNumberFormat="1" applyFont="1" applyBorder="1" applyAlignment="1">
      <alignment horizontal="right" vertical="center" wrapText="1"/>
    </xf>
    <xf numFmtId="0" fontId="18" fillId="0" borderId="1" xfId="12" applyBorder="1" applyAlignment="1">
      <alignment wrapText="1"/>
    </xf>
    <xf numFmtId="0" fontId="30" fillId="0" borderId="6" xfId="65" applyFont="1" applyBorder="1" applyAlignment="1">
      <alignment vertical="center" wrapText="1"/>
    </xf>
    <xf numFmtId="0" fontId="24" fillId="0" borderId="4" xfId="65" applyFont="1" applyBorder="1"/>
    <xf numFmtId="164" fontId="24" fillId="0" borderId="4" xfId="65" applyNumberFormat="1" applyFont="1" applyBorder="1"/>
    <xf numFmtId="164" fontId="3" fillId="0" borderId="1" xfId="65" applyNumberFormat="1" applyBorder="1" applyAlignment="1">
      <alignment vertical="center"/>
    </xf>
    <xf numFmtId="0" fontId="24" fillId="0" borderId="1" xfId="0" applyFont="1" applyBorder="1" applyAlignment="1">
      <alignment horizontal="right" wrapText="1"/>
    </xf>
    <xf numFmtId="14" fontId="24" fillId="0" borderId="4" xfId="65" applyNumberFormat="1" applyFont="1" applyBorder="1"/>
    <xf numFmtId="0" fontId="24" fillId="0" borderId="1" xfId="65" applyFont="1" applyBorder="1"/>
    <xf numFmtId="0" fontId="3" fillId="0" borderId="1" xfId="65" applyBorder="1"/>
    <xf numFmtId="14" fontId="3" fillId="0" borderId="1" xfId="65" applyNumberFormat="1" applyBorder="1"/>
    <xf numFmtId="0" fontId="3" fillId="0" borderId="1" xfId="65" applyBorder="1"/>
    <xf numFmtId="0" fontId="3" fillId="0" borderId="1" xfId="65" applyBorder="1" applyAlignment="1">
      <alignment vertical="center"/>
    </xf>
    <xf numFmtId="14" fontId="3" fillId="0" borderId="1" xfId="65" applyNumberFormat="1" applyBorder="1"/>
    <xf numFmtId="0" fontId="33" fillId="4" borderId="1" xfId="0" applyFont="1" applyFill="1" applyBorder="1" applyAlignment="1">
      <alignment horizontal="center" wrapText="1"/>
    </xf>
    <xf numFmtId="164" fontId="2" fillId="0" borderId="1" xfId="65" applyNumberFormat="1" applyFont="1" applyBorder="1"/>
    <xf numFmtId="0" fontId="12" fillId="4" borderId="1" xfId="8" applyFont="1" applyFill="1" applyBorder="1" applyAlignment="1">
      <alignment wrapText="1"/>
    </xf>
    <xf numFmtId="164" fontId="34" fillId="4" borderId="6" xfId="1" applyNumberFormat="1" applyFont="1" applyFill="1" applyBorder="1" applyAlignment="1">
      <alignment wrapText="1"/>
    </xf>
    <xf numFmtId="164" fontId="34" fillId="0" borderId="6" xfId="1" applyNumberFormat="1" applyFont="1" applyFill="1" applyBorder="1" applyAlignment="1">
      <alignment wrapText="1"/>
    </xf>
    <xf numFmtId="164" fontId="4" fillId="0" borderId="1" xfId="0" applyNumberFormat="1" applyFont="1" applyBorder="1"/>
    <xf numFmtId="165" fontId="56" fillId="4" borderId="1" xfId="0" applyNumberFormat="1" applyFont="1" applyFill="1" applyBorder="1" applyAlignment="1">
      <alignment horizontal="left" wrapText="1"/>
    </xf>
    <xf numFmtId="0" fontId="56" fillId="4" borderId="1" xfId="0" applyFont="1" applyFill="1" applyBorder="1"/>
    <xf numFmtId="164" fontId="56" fillId="4" borderId="1" xfId="1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164" fontId="4" fillId="0" borderId="1" xfId="1" applyNumberFormat="1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4" fillId="0" borderId="1" xfId="0" applyFont="1" applyBorder="1"/>
    <xf numFmtId="164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/>
    <xf numFmtId="0" fontId="4" fillId="0" borderId="1" xfId="8" applyFont="1" applyBorder="1" applyAlignment="1">
      <alignment wrapText="1"/>
    </xf>
    <xf numFmtId="164" fontId="56" fillId="0" borderId="1" xfId="0" applyNumberFormat="1" applyFont="1" applyBorder="1"/>
    <xf numFmtId="165" fontId="4" fillId="2" borderId="1" xfId="1" applyNumberFormat="1" applyFont="1" applyFill="1" applyBorder="1" applyAlignment="1">
      <alignment horizontal="left" wrapText="1"/>
    </xf>
    <xf numFmtId="164" fontId="4" fillId="2" borderId="1" xfId="1" applyNumberFormat="1" applyFont="1" applyFill="1" applyBorder="1"/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164" fontId="4" fillId="0" borderId="0" xfId="0" applyNumberFormat="1" applyFont="1"/>
    <xf numFmtId="0" fontId="33" fillId="0" borderId="1" xfId="0" applyFont="1" applyBorder="1" applyAlignment="1">
      <alignment horizontal="left"/>
    </xf>
    <xf numFmtId="0" fontId="58" fillId="0" borderId="1" xfId="15" applyFont="1" applyBorder="1"/>
    <xf numFmtId="165" fontId="56" fillId="4" borderId="1" xfId="5" applyNumberFormat="1" applyFont="1" applyFill="1" applyBorder="1" applyAlignment="1">
      <alignment horizontal="left"/>
    </xf>
    <xf numFmtId="0" fontId="56" fillId="4" borderId="1" xfId="5" applyFont="1" applyFill="1" applyBorder="1" applyAlignment="1">
      <alignment horizontal="left"/>
    </xf>
    <xf numFmtId="0" fontId="56" fillId="4" borderId="1" xfId="5" applyFont="1" applyFill="1" applyBorder="1"/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" fontId="4" fillId="0" borderId="1" xfId="0" applyNumberFormat="1" applyFont="1" applyBorder="1"/>
    <xf numFmtId="0" fontId="58" fillId="0" borderId="1" xfId="15" applyFont="1" applyBorder="1" applyAlignment="1">
      <alignment horizontal="left"/>
    </xf>
    <xf numFmtId="0" fontId="58" fillId="4" borderId="1" xfId="15" applyFont="1" applyFill="1" applyBorder="1"/>
    <xf numFmtId="0" fontId="59" fillId="4" borderId="1" xfId="15" applyFont="1" applyFill="1" applyBorder="1"/>
    <xf numFmtId="0" fontId="33" fillId="0" borderId="1" xfId="8" applyFont="1" applyBorder="1" applyAlignment="1">
      <alignment wrapText="1"/>
    </xf>
    <xf numFmtId="0" fontId="33" fillId="0" borderId="1" xfId="0" applyFont="1" applyBorder="1" applyAlignment="1">
      <alignment wrapText="1"/>
    </xf>
    <xf numFmtId="14" fontId="33" fillId="0" borderId="1" xfId="65" applyNumberFormat="1" applyFont="1" applyBorder="1"/>
    <xf numFmtId="0" fontId="33" fillId="0" borderId="6" xfId="65" applyFont="1" applyBorder="1" applyAlignment="1">
      <alignment vertical="center" wrapText="1"/>
    </xf>
    <xf numFmtId="164" fontId="33" fillId="2" borderId="1" xfId="2" applyNumberFormat="1" applyFont="1" applyFill="1" applyBorder="1" applyAlignment="1">
      <alignment wrapText="1"/>
    </xf>
    <xf numFmtId="0" fontId="33" fillId="2" borderId="1" xfId="1" applyFont="1" applyFill="1" applyBorder="1"/>
    <xf numFmtId="0" fontId="33" fillId="0" borderId="1" xfId="0" applyFont="1" applyFill="1" applyBorder="1"/>
    <xf numFmtId="164" fontId="33" fillId="2" borderId="1" xfId="1" applyNumberFormat="1" applyFont="1" applyFill="1" applyBorder="1" applyAlignment="1">
      <alignment wrapText="1"/>
    </xf>
    <xf numFmtId="0" fontId="60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58" fillId="0" borderId="1" xfId="12" applyFont="1" applyBorder="1" applyAlignment="1">
      <alignment wrapText="1"/>
    </xf>
    <xf numFmtId="14" fontId="58" fillId="0" borderId="1" xfId="65" applyNumberFormat="1" applyFont="1" applyBorder="1"/>
    <xf numFmtId="0" fontId="58" fillId="0" borderId="1" xfId="65" applyFont="1" applyBorder="1"/>
    <xf numFmtId="164" fontId="58" fillId="0" borderId="1" xfId="65" applyNumberFormat="1" applyFont="1" applyBorder="1"/>
    <xf numFmtId="14" fontId="58" fillId="0" borderId="1" xfId="65" applyNumberFormat="1" applyFont="1" applyBorder="1" applyAlignment="1">
      <alignment wrapText="1"/>
    </xf>
    <xf numFmtId="0" fontId="58" fillId="0" borderId="1" xfId="65" applyFont="1" applyBorder="1" applyAlignment="1">
      <alignment wrapText="1"/>
    </xf>
    <xf numFmtId="164" fontId="58" fillId="0" borderId="1" xfId="65" applyNumberFormat="1" applyFont="1" applyBorder="1" applyAlignment="1">
      <alignment wrapText="1"/>
    </xf>
    <xf numFmtId="164" fontId="58" fillId="0" borderId="1" xfId="65" applyNumberFormat="1" applyFont="1" applyBorder="1" applyAlignment="1">
      <alignment vertical="center"/>
    </xf>
    <xf numFmtId="165" fontId="58" fillId="0" borderId="1" xfId="12" applyNumberFormat="1" applyFont="1" applyBorder="1" applyAlignment="1">
      <alignment horizontal="right"/>
    </xf>
    <xf numFmtId="0" fontId="58" fillId="0" borderId="1" xfId="12" applyFont="1" applyBorder="1" applyAlignment="1"/>
    <xf numFmtId="164" fontId="58" fillId="0" borderId="1" xfId="12" applyNumberFormat="1" applyFont="1" applyBorder="1"/>
    <xf numFmtId="165" fontId="58" fillId="0" borderId="1" xfId="0" applyNumberFormat="1" applyFont="1" applyBorder="1" applyAlignment="1">
      <alignment horizontal="left"/>
    </xf>
    <xf numFmtId="165" fontId="4" fillId="0" borderId="0" xfId="8" applyNumberFormat="1" applyFont="1" applyAlignment="1">
      <alignment horizontal="left" wrapText="1"/>
    </xf>
    <xf numFmtId="0" fontId="4" fillId="0" borderId="0" xfId="8" applyFont="1" applyAlignment="1">
      <alignment wrapText="1"/>
    </xf>
    <xf numFmtId="164" fontId="4" fillId="0" borderId="0" xfId="8" applyNumberFormat="1" applyFont="1" applyAlignment="1">
      <alignment wrapText="1"/>
    </xf>
    <xf numFmtId="0" fontId="4" fillId="0" borderId="0" xfId="8" applyFont="1"/>
    <xf numFmtId="0" fontId="4" fillId="0" borderId="1" xfId="8" quotePrefix="1" applyNumberFormat="1" applyFont="1" applyBorder="1" applyAlignment="1">
      <alignment horizontal="left" wrapText="1"/>
    </xf>
    <xf numFmtId="0" fontId="4" fillId="0" borderId="1" xfId="8" applyFont="1" applyBorder="1" applyAlignment="1">
      <alignment horizontal="left" wrapText="1"/>
    </xf>
    <xf numFmtId="165" fontId="58" fillId="0" borderId="1" xfId="12" applyNumberFormat="1" applyFont="1" applyBorder="1" applyAlignment="1">
      <alignment horizontal="left"/>
    </xf>
    <xf numFmtId="0" fontId="58" fillId="0" borderId="1" xfId="12" applyFont="1" applyBorder="1"/>
    <xf numFmtId="0" fontId="4" fillId="0" borderId="1" xfId="8" applyNumberFormat="1" applyFont="1" applyBorder="1" applyAlignment="1">
      <alignment horizontal="left" wrapText="1"/>
    </xf>
    <xf numFmtId="166" fontId="4" fillId="0" borderId="1" xfId="0" applyNumberFormat="1" applyFont="1" applyBorder="1"/>
    <xf numFmtId="0" fontId="4" fillId="0" borderId="1" xfId="8" applyFont="1" applyBorder="1" applyAlignment="1">
      <alignment horizontal="left"/>
    </xf>
    <xf numFmtId="165" fontId="4" fillId="0" borderId="1" xfId="8" quotePrefix="1" applyNumberFormat="1" applyFont="1" applyBorder="1" applyAlignment="1">
      <alignment horizontal="left" wrapText="1"/>
    </xf>
    <xf numFmtId="0" fontId="4" fillId="0" borderId="1" xfId="8" quotePrefix="1" applyNumberFormat="1" applyFont="1" applyBorder="1" applyAlignment="1">
      <alignment wrapText="1"/>
    </xf>
    <xf numFmtId="164" fontId="4" fillId="0" borderId="1" xfId="8" quotePrefix="1" applyNumberFormat="1" applyFont="1" applyBorder="1" applyAlignment="1">
      <alignment wrapText="1"/>
    </xf>
    <xf numFmtId="0" fontId="4" fillId="0" borderId="1" xfId="2" applyFont="1" applyBorder="1"/>
    <xf numFmtId="0" fontId="4" fillId="2" borderId="1" xfId="5" applyFont="1" applyFill="1" applyBorder="1"/>
    <xf numFmtId="165" fontId="4" fillId="0" borderId="1" xfId="2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0" borderId="1" xfId="2" applyFont="1" applyBorder="1" applyAlignment="1">
      <alignment wrapText="1"/>
    </xf>
    <xf numFmtId="14" fontId="4" fillId="0" borderId="1" xfId="2" applyNumberFormat="1" applyFont="1" applyBorder="1" applyAlignment="1">
      <alignment horizontal="left"/>
    </xf>
    <xf numFmtId="164" fontId="4" fillId="2" borderId="1" xfId="5" applyNumberFormat="1" applyFont="1" applyFill="1" applyBorder="1" applyAlignment="1">
      <alignment horizontal="right"/>
    </xf>
    <xf numFmtId="164" fontId="4" fillId="2" borderId="1" xfId="5" applyNumberFormat="1" applyFont="1" applyFill="1" applyBorder="1"/>
    <xf numFmtId="14" fontId="4" fillId="2" borderId="1" xfId="5" applyNumberFormat="1" applyFont="1" applyFill="1" applyBorder="1" applyAlignment="1">
      <alignment horizontal="left"/>
    </xf>
    <xf numFmtId="0" fontId="4" fillId="2" borderId="1" xfId="5" applyFont="1" applyFill="1" applyBorder="1" applyAlignment="1">
      <alignment wrapText="1"/>
    </xf>
    <xf numFmtId="14" fontId="58" fillId="0" borderId="1" xfId="65" applyNumberFormat="1" applyFont="1" applyBorder="1" applyAlignment="1">
      <alignment horizontal="right" vertical="center" wrapText="1"/>
    </xf>
    <xf numFmtId="0" fontId="60" fillId="0" borderId="6" xfId="65" applyFont="1" applyBorder="1" applyAlignment="1">
      <alignment vertical="center" wrapText="1"/>
    </xf>
    <xf numFmtId="0" fontId="58" fillId="0" borderId="0" xfId="12" applyFont="1" applyAlignment="1">
      <alignment wrapText="1"/>
    </xf>
    <xf numFmtId="14" fontId="4" fillId="2" borderId="1" xfId="2" applyNumberFormat="1" applyFont="1" applyFill="1" applyBorder="1" applyAlignment="1">
      <alignment horizontal="left" wrapText="1"/>
    </xf>
    <xf numFmtId="164" fontId="4" fillId="0" borderId="1" xfId="17" applyNumberFormat="1" applyFont="1" applyBorder="1" applyAlignment="1">
      <alignment wrapText="1"/>
    </xf>
    <xf numFmtId="164" fontId="4" fillId="0" borderId="1" xfId="2" applyNumberFormat="1" applyFont="1" applyBorder="1" applyAlignment="1">
      <alignment wrapText="1"/>
    </xf>
    <xf numFmtId="14" fontId="4" fillId="0" borderId="1" xfId="17" applyNumberFormat="1" applyFont="1" applyBorder="1" applyAlignment="1">
      <alignment horizontal="left"/>
    </xf>
    <xf numFmtId="0" fontId="4" fillId="0" borderId="1" xfId="17" applyFont="1" applyBorder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/>
    <xf numFmtId="0" fontId="56" fillId="2" borderId="1" xfId="1" applyFont="1" applyFill="1" applyBorder="1" applyAlignment="1">
      <alignment horizontal="left" wrapText="1"/>
    </xf>
    <xf numFmtId="0" fontId="56" fillId="2" borderId="1" xfId="1" applyFont="1" applyFill="1" applyBorder="1" applyAlignment="1">
      <alignment wrapText="1"/>
    </xf>
    <xf numFmtId="9" fontId="4" fillId="2" borderId="1" xfId="14" applyFont="1" applyFill="1" applyBorder="1" applyAlignment="1">
      <alignment wrapText="1"/>
    </xf>
    <xf numFmtId="0" fontId="4" fillId="2" borderId="1" xfId="1" applyFont="1" applyFill="1" applyBorder="1" applyAlignment="1">
      <alignment horizontal="left" wrapText="1"/>
    </xf>
    <xf numFmtId="0" fontId="4" fillId="2" borderId="0" xfId="1" applyFont="1" applyFill="1"/>
    <xf numFmtId="164" fontId="4" fillId="2" borderId="1" xfId="1" applyNumberFormat="1" applyFont="1" applyFill="1" applyBorder="1" applyAlignment="1">
      <alignment wrapText="1"/>
    </xf>
    <xf numFmtId="0" fontId="4" fillId="2" borderId="0" xfId="1" applyFont="1" applyFill="1" applyAlignment="1">
      <alignment horizontal="left" wrapText="1"/>
    </xf>
    <xf numFmtId="164" fontId="4" fillId="2" borderId="0" xfId="1" applyNumberFormat="1" applyFont="1" applyFill="1" applyAlignment="1">
      <alignment wrapText="1"/>
    </xf>
    <xf numFmtId="164" fontId="4" fillId="2" borderId="2" xfId="1" applyNumberFormat="1" applyFont="1" applyFill="1" applyBorder="1"/>
    <xf numFmtId="0" fontId="4" fillId="0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wrapText="1"/>
    </xf>
    <xf numFmtId="164" fontId="33" fillId="4" borderId="1" xfId="0" applyNumberFormat="1" applyFont="1" applyFill="1" applyBorder="1" applyAlignment="1">
      <alignment horizontal="center" wrapText="1"/>
    </xf>
    <xf numFmtId="164" fontId="22" fillId="2" borderId="1" xfId="1" applyNumberFormat="1" applyFont="1" applyFill="1" applyBorder="1" applyAlignment="1">
      <alignment wrapText="1"/>
    </xf>
    <xf numFmtId="164" fontId="18" fillId="2" borderId="2" xfId="1" applyNumberFormat="1" applyFont="1" applyFill="1" applyBorder="1"/>
    <xf numFmtId="164" fontId="12" fillId="2" borderId="1" xfId="1" quotePrefix="1" applyNumberFormat="1" applyFont="1" applyFill="1" applyBorder="1" applyAlignment="1">
      <alignment wrapText="1"/>
    </xf>
    <xf numFmtId="164" fontId="3" fillId="0" borderId="1" xfId="64" applyNumberFormat="1" applyBorder="1"/>
    <xf numFmtId="0" fontId="12" fillId="2" borderId="0" xfId="2" applyFont="1" applyFill="1" applyBorder="1" applyAlignment="1">
      <alignment horizontal="left" wrapText="1"/>
    </xf>
    <xf numFmtId="164" fontId="12" fillId="2" borderId="0" xfId="2" applyNumberFormat="1" applyFont="1" applyFill="1" applyBorder="1" applyAlignment="1">
      <alignment wrapText="1"/>
    </xf>
    <xf numFmtId="164" fontId="12" fillId="0" borderId="0" xfId="2" applyNumberFormat="1" applyFont="1" applyBorder="1" applyAlignment="1">
      <alignment wrapText="1"/>
    </xf>
    <xf numFmtId="164" fontId="12" fillId="0" borderId="1" xfId="2" applyNumberFormat="1" applyFont="1" applyBorder="1"/>
    <xf numFmtId="0" fontId="13" fillId="0" borderId="1" xfId="8" applyFont="1" applyBorder="1" applyAlignment="1">
      <alignment horizontal="left" wrapText="1"/>
    </xf>
    <xf numFmtId="0" fontId="13" fillId="0" borderId="4" xfId="8" applyFont="1" applyBorder="1" applyAlignment="1">
      <alignment horizontal="left" wrapText="1"/>
    </xf>
    <xf numFmtId="164" fontId="33" fillId="0" borderId="1" xfId="0" applyNumberFormat="1" applyFont="1" applyFill="1" applyBorder="1"/>
    <xf numFmtId="0" fontId="4" fillId="0" borderId="0" xfId="8" applyFont="1" applyFill="1" applyAlignment="1">
      <alignment wrapText="1"/>
    </xf>
    <xf numFmtId="0" fontId="12" fillId="0" borderId="0" xfId="8" applyFont="1" applyFill="1"/>
    <xf numFmtId="0" fontId="57" fillId="0" borderId="1" xfId="0" applyFont="1" applyFill="1" applyBorder="1" applyAlignment="1">
      <alignment horizontal="left"/>
    </xf>
    <xf numFmtId="7" fontId="4" fillId="0" borderId="1" xfId="0" applyNumberFormat="1" applyFont="1" applyBorder="1" applyAlignment="1">
      <alignment wrapText="1"/>
    </xf>
    <xf numFmtId="7" fontId="4" fillId="0" borderId="1" xfId="0" applyNumberFormat="1" applyFont="1" applyBorder="1"/>
    <xf numFmtId="164" fontId="36" fillId="0" borderId="1" xfId="0" applyNumberFormat="1" applyFont="1" applyBorder="1" applyAlignment="1">
      <alignment wrapText="1"/>
    </xf>
    <xf numFmtId="164" fontId="58" fillId="0" borderId="1" xfId="0" applyNumberFormat="1" applyFont="1" applyBorder="1" applyAlignment="1">
      <alignment wrapText="1"/>
    </xf>
    <xf numFmtId="0" fontId="56" fillId="0" borderId="1" xfId="0" applyFont="1" applyBorder="1"/>
    <xf numFmtId="0" fontId="56" fillId="0" borderId="0" xfId="0" applyFont="1" applyAlignment="1">
      <alignment horizontal="left"/>
    </xf>
    <xf numFmtId="0" fontId="35" fillId="0" borderId="1" xfId="0" applyFont="1" applyBorder="1"/>
    <xf numFmtId="0" fontId="12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12" fillId="4" borderId="6" xfId="9" applyFont="1" applyFill="1" applyBorder="1" applyAlignment="1">
      <alignment horizontal="center" wrapText="1"/>
    </xf>
    <xf numFmtId="0" fontId="12" fillId="4" borderId="7" xfId="9" applyFont="1" applyFill="1" applyBorder="1" applyAlignment="1">
      <alignment horizontal="center"/>
    </xf>
    <xf numFmtId="0" fontId="12" fillId="4" borderId="2" xfId="9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3" fillId="4" borderId="1" xfId="1" applyFont="1" applyFill="1" applyBorder="1" applyAlignment="1">
      <alignment wrapText="1"/>
    </xf>
    <xf numFmtId="0" fontId="12" fillId="4" borderId="1" xfId="1" applyFont="1" applyFill="1" applyBorder="1" applyAlignment="1"/>
    <xf numFmtId="0" fontId="12" fillId="4" borderId="1" xfId="17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/>
    </xf>
    <xf numFmtId="0" fontId="56" fillId="4" borderId="1" xfId="5" applyFont="1" applyFill="1" applyBorder="1" applyAlignment="1">
      <alignment horizontal="center" wrapText="1"/>
    </xf>
    <xf numFmtId="0" fontId="56" fillId="4" borderId="1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center" wrapText="1"/>
    </xf>
    <xf numFmtId="0" fontId="12" fillId="4" borderId="7" xfId="0" applyFont="1" applyFill="1" applyBorder="1" applyAlignment="1"/>
    <xf numFmtId="0" fontId="12" fillId="4" borderId="2" xfId="0" applyFont="1" applyFill="1" applyBorder="1" applyAlignment="1"/>
    <xf numFmtId="0" fontId="33" fillId="4" borderId="1" xfId="0" applyFont="1" applyFill="1" applyBorder="1" applyAlignment="1">
      <alignment horizontal="center" wrapText="1"/>
    </xf>
    <xf numFmtId="0" fontId="33" fillId="4" borderId="1" xfId="0" applyFont="1" applyFill="1" applyBorder="1" applyAlignment="1"/>
    <xf numFmtId="0" fontId="13" fillId="4" borderId="1" xfId="8" applyFont="1" applyFill="1" applyBorder="1" applyAlignment="1">
      <alignment horizontal="center" wrapText="1"/>
    </xf>
    <xf numFmtId="0" fontId="12" fillId="4" borderId="1" xfId="8" applyFont="1" applyFill="1" applyBorder="1" applyAlignment="1">
      <alignment horizontal="center" wrapText="1"/>
    </xf>
    <xf numFmtId="0" fontId="12" fillId="4" borderId="1" xfId="8" applyFont="1" applyFill="1" applyBorder="1" applyAlignment="1">
      <alignment wrapText="1"/>
    </xf>
    <xf numFmtId="0" fontId="12" fillId="4" borderId="1" xfId="8" applyFont="1" applyFill="1" applyBorder="1" applyAlignment="1"/>
    <xf numFmtId="0" fontId="12" fillId="4" borderId="3" xfId="8" applyFont="1" applyFill="1" applyBorder="1" applyAlignment="1"/>
    <xf numFmtId="0" fontId="33" fillId="4" borderId="1" xfId="8" applyFont="1" applyFill="1" applyBorder="1" applyAlignment="1">
      <alignment horizontal="center" wrapText="1"/>
    </xf>
    <xf numFmtId="0" fontId="13" fillId="4" borderId="6" xfId="0" applyFont="1" applyFill="1" applyBorder="1" applyAlignment="1">
      <alignment horizontal="center" wrapText="1"/>
    </xf>
    <xf numFmtId="0" fontId="13" fillId="4" borderId="7" xfId="0" applyFont="1" applyFill="1" applyBorder="1" applyAlignment="1">
      <alignment horizontal="center" wrapText="1"/>
    </xf>
    <xf numFmtId="0" fontId="56" fillId="4" borderId="1" xfId="0" applyFont="1" applyFill="1" applyBorder="1" applyAlignment="1">
      <alignment horizontal="center" wrapText="1"/>
    </xf>
    <xf numFmtId="0" fontId="20" fillId="4" borderId="1" xfId="12" applyFont="1" applyFill="1" applyBorder="1" applyAlignment="1">
      <alignment horizontal="center" wrapText="1"/>
    </xf>
    <xf numFmtId="0" fontId="20" fillId="0" borderId="1" xfId="12" applyFont="1" applyBorder="1" applyAlignment="1">
      <alignment horizontal="left" wrapText="1"/>
    </xf>
    <xf numFmtId="0" fontId="34" fillId="4" borderId="1" xfId="5" applyFont="1" applyFill="1" applyBorder="1" applyAlignment="1">
      <alignment horizontal="center" wrapText="1"/>
    </xf>
    <xf numFmtId="0" fontId="34" fillId="4" borderId="1" xfId="0" applyFont="1" applyFill="1" applyBorder="1" applyAlignment="1"/>
    <xf numFmtId="0" fontId="29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2" fillId="4" borderId="1" xfId="8" applyFont="1" applyFill="1" applyBorder="1" applyAlignment="1">
      <alignment horizontal="left" wrapText="1"/>
    </xf>
    <xf numFmtId="0" fontId="12" fillId="0" borderId="1" xfId="8" quotePrefix="1" applyFont="1" applyBorder="1" applyAlignment="1">
      <alignment horizontal="left" wrapText="1"/>
    </xf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5" xfId="0" applyNumberFormat="1" applyBorder="1"/>
    <xf numFmtId="14" fontId="12" fillId="0" borderId="1" xfId="0" applyNumberFormat="1" applyFont="1" applyBorder="1"/>
    <xf numFmtId="0" fontId="12" fillId="0" borderId="1" xfId="8" quotePrefix="1" applyFont="1" applyBorder="1" applyAlignment="1">
      <alignment wrapText="1"/>
    </xf>
    <xf numFmtId="164" fontId="26" fillId="0" borderId="1" xfId="0" applyNumberFormat="1" applyFont="1" applyBorder="1"/>
    <xf numFmtId="0" fontId="22" fillId="0" borderId="0" xfId="0" applyFont="1" applyAlignment="1">
      <alignment horizontal="left" wrapText="1"/>
    </xf>
  </cellXfs>
  <cellStyles count="67">
    <cellStyle name="20% - Accent1" xfId="41" builtinId="30" customBuiltin="1"/>
    <cellStyle name="20% - Accent2" xfId="45" builtinId="34" customBuiltin="1"/>
    <cellStyle name="20% - Accent3" xfId="49" builtinId="38" customBuiltin="1"/>
    <cellStyle name="20% - Accent4" xfId="53" builtinId="42" customBuiltin="1"/>
    <cellStyle name="20% - Accent5" xfId="57" builtinId="46" customBuiltin="1"/>
    <cellStyle name="20% - Accent6" xfId="61" builtinId="50" customBuiltin="1"/>
    <cellStyle name="40% - Accent1" xfId="42" builtinId="31" customBuiltin="1"/>
    <cellStyle name="40% - Accent2" xfId="46" builtinId="35" customBuiltin="1"/>
    <cellStyle name="40% - Accent3" xfId="50" builtinId="39" customBuiltin="1"/>
    <cellStyle name="40% - Accent4" xfId="54" builtinId="43" customBuiltin="1"/>
    <cellStyle name="40% - Accent5" xfId="58" builtinId="47" customBuiltin="1"/>
    <cellStyle name="40% - Accent6" xfId="62" builtinId="51" customBuiltin="1"/>
    <cellStyle name="60% - Accent1" xfId="43" builtinId="32" customBuiltin="1"/>
    <cellStyle name="60% - Accent2" xfId="47" builtinId="36" customBuiltin="1"/>
    <cellStyle name="60% - Accent3" xfId="51" builtinId="40" customBuiltin="1"/>
    <cellStyle name="60% - Accent4" xfId="55" builtinId="44" customBuiltin="1"/>
    <cellStyle name="60% - Accent5" xfId="59" builtinId="48" customBuiltin="1"/>
    <cellStyle name="60% - Accent6" xfId="63" builtinId="52" customBuiltin="1"/>
    <cellStyle name="Accent1" xfId="40" builtinId="29" customBuiltin="1"/>
    <cellStyle name="Accent2" xfId="44" builtinId="33" customBuiltin="1"/>
    <cellStyle name="Accent3" xfId="48" builtinId="37" customBuiltin="1"/>
    <cellStyle name="Accent4" xfId="52" builtinId="41" customBuiltin="1"/>
    <cellStyle name="Accent5" xfId="56" builtinId="45" customBuiltin="1"/>
    <cellStyle name="Accent6" xfId="60" builtinId="49" customBuiltin="1"/>
    <cellStyle name="Bad" xfId="30" builtinId="27" customBuiltin="1"/>
    <cellStyle name="Calculation" xfId="34" builtinId="22" customBuiltin="1"/>
    <cellStyle name="Check Cell" xfId="36" builtinId="23" customBuiltin="1"/>
    <cellStyle name="Explanatory Text" xfId="38" builtinId="53" customBuiltin="1"/>
    <cellStyle name="Good" xfId="29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Input" xfId="32" builtinId="20" customBuiltin="1"/>
    <cellStyle name="Linked Cell" xfId="35" builtinId="24" customBuiltin="1"/>
    <cellStyle name="Neutral" xfId="31" builtinId="28" customBuiltin="1"/>
    <cellStyle name="Normal" xfId="0" builtinId="0"/>
    <cellStyle name="Normal 10" xfId="15" xr:uid="{00000000-0005-0000-0000-000025000000}"/>
    <cellStyle name="Normal 10 2" xfId="16" xr:uid="{00000000-0005-0000-0000-000026000000}"/>
    <cellStyle name="Normal 11" xfId="18" xr:uid="{00000000-0005-0000-0000-000027000000}"/>
    <cellStyle name="Normal 11 2" xfId="21" xr:uid="{00000000-0005-0000-0000-000028000000}"/>
    <cellStyle name="Normal 12" xfId="20" xr:uid="{00000000-0005-0000-0000-000029000000}"/>
    <cellStyle name="Normal 12 2" xfId="65" xr:uid="{00000000-0005-0000-0000-00002A000000}"/>
    <cellStyle name="Normal 13" xfId="19" xr:uid="{00000000-0005-0000-0000-00002B000000}"/>
    <cellStyle name="Normal 14" xfId="22" xr:uid="{00000000-0005-0000-0000-00002C000000}"/>
    <cellStyle name="Normal 15" xfId="23" xr:uid="{00000000-0005-0000-0000-00002D000000}"/>
    <cellStyle name="Normal 16" xfId="64" xr:uid="{00000000-0005-0000-0000-00002E000000}"/>
    <cellStyle name="Normal 2" xfId="1" xr:uid="{00000000-0005-0000-0000-00002F000000}"/>
    <cellStyle name="Normal 2 2" xfId="2" xr:uid="{00000000-0005-0000-0000-000030000000}"/>
    <cellStyle name="Normal 2 3" xfId="3" xr:uid="{00000000-0005-0000-0000-000031000000}"/>
    <cellStyle name="Normal 2 4" xfId="17" xr:uid="{00000000-0005-0000-0000-000032000000}"/>
    <cellStyle name="Normal 3" xfId="4" xr:uid="{00000000-0005-0000-0000-000033000000}"/>
    <cellStyle name="Normal 3 2" xfId="5" xr:uid="{00000000-0005-0000-0000-000034000000}"/>
    <cellStyle name="Normal 4" xfId="6" xr:uid="{00000000-0005-0000-0000-000035000000}"/>
    <cellStyle name="Normal 4 2" xfId="7" xr:uid="{00000000-0005-0000-0000-000036000000}"/>
    <cellStyle name="Normal 5" xfId="8" xr:uid="{00000000-0005-0000-0000-000037000000}"/>
    <cellStyle name="Normal 6" xfId="9" xr:uid="{00000000-0005-0000-0000-000038000000}"/>
    <cellStyle name="Normal 7" xfId="10" xr:uid="{00000000-0005-0000-0000-000039000000}"/>
    <cellStyle name="Normal 7 2" xfId="11" xr:uid="{00000000-0005-0000-0000-00003A000000}"/>
    <cellStyle name="Normal 8" xfId="12" xr:uid="{00000000-0005-0000-0000-00003B000000}"/>
    <cellStyle name="Normal 9" xfId="13" xr:uid="{00000000-0005-0000-0000-00003C000000}"/>
    <cellStyle name="Note 2" xfId="66" xr:uid="{00000000-0005-0000-0000-00003D000000}"/>
    <cellStyle name="Output" xfId="33" builtinId="21" customBuiltin="1"/>
    <cellStyle name="Percent 2" xfId="14" xr:uid="{00000000-0005-0000-0000-00003F000000}"/>
    <cellStyle name="Title" xfId="24" builtinId="15" customBuiltin="1"/>
    <cellStyle name="Total" xfId="39" builtinId="25" customBuiltin="1"/>
    <cellStyle name="Warning Text" xfId="3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2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" name="Picture 7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54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4" name="Picture 8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21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5" name="Picture 9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57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6" name="Picture 10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3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7" name="Picture 1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572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8" name="Picture 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24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9" name="Picture 2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086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10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92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11" name="Picture 4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76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12" name="Picture 5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60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13" name="Picture 6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0</xdr:row>
      <xdr:rowOff>0</xdr:rowOff>
    </xdr:from>
    <xdr:ext cx="9525" cy="9525"/>
    <xdr:pic>
      <xdr:nvPicPr>
        <xdr:cNvPr id="14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15" name="Picture 7" descr="https://bills.bankofamerica.com/sbp/i0607a/pixel.gif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654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16" name="Picture 8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621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17" name="Picture 9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6057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18" name="Picture 10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73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19" name="Picture 1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572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0" name="Picture 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24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1" name="Picture 2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086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2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92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3" name="Picture 4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4" name="Picture 5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60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0</xdr:row>
      <xdr:rowOff>0</xdr:rowOff>
    </xdr:from>
    <xdr:ext cx="9525" cy="9525"/>
    <xdr:pic>
      <xdr:nvPicPr>
        <xdr:cNvPr id="25" name="Picture 6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26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27" name="Picture 7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54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28" name="Picture 8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21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29" name="Picture 9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57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0" name="Picture 10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3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1" name="Picture 1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572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2" name="Picture 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24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3" name="Picture 2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086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4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92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5" name="Picture 4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76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6" name="Picture 5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60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</xdr:colOff>
      <xdr:row>0</xdr:row>
      <xdr:rowOff>9525</xdr:rowOff>
    </xdr:to>
    <xdr:pic>
      <xdr:nvPicPr>
        <xdr:cNvPr id="37" name="Picture 6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</xdr:colOff>
      <xdr:row>36</xdr:row>
      <xdr:rowOff>9525</xdr:rowOff>
    </xdr:to>
    <xdr:pic>
      <xdr:nvPicPr>
        <xdr:cNvPr id="38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</xdr:colOff>
      <xdr:row>42</xdr:row>
      <xdr:rowOff>9525</xdr:rowOff>
    </xdr:to>
    <xdr:pic>
      <xdr:nvPicPr>
        <xdr:cNvPr id="39" name="Picture 7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543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9525</xdr:colOff>
      <xdr:row>38</xdr:row>
      <xdr:rowOff>9525</xdr:rowOff>
    </xdr:to>
    <xdr:pic>
      <xdr:nvPicPr>
        <xdr:cNvPr id="40" name="Picture 8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21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9525</xdr:colOff>
      <xdr:row>37</xdr:row>
      <xdr:rowOff>9525</xdr:rowOff>
    </xdr:to>
    <xdr:pic>
      <xdr:nvPicPr>
        <xdr:cNvPr id="41" name="Picture 9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579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42" name="Picture 10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3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43" name="Picture 1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572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9525</xdr:colOff>
      <xdr:row>32</xdr:row>
      <xdr:rowOff>9525</xdr:rowOff>
    </xdr:to>
    <xdr:pic>
      <xdr:nvPicPr>
        <xdr:cNvPr id="44" name="Picture 1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24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9525</xdr:colOff>
      <xdr:row>31</xdr:row>
      <xdr:rowOff>9525</xdr:rowOff>
    </xdr:to>
    <xdr:pic>
      <xdr:nvPicPr>
        <xdr:cNvPr id="45" name="Picture 2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086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46" name="Picture 3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92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9525</xdr:colOff>
      <xdr:row>29</xdr:row>
      <xdr:rowOff>9525</xdr:rowOff>
    </xdr:to>
    <xdr:pic>
      <xdr:nvPicPr>
        <xdr:cNvPr id="47" name="Picture 4" descr="https://bills.bankofamerica.com/sbp/i0607a/pixel.gif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76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9525</xdr:colOff>
      <xdr:row>28</xdr:row>
      <xdr:rowOff>9525</xdr:rowOff>
    </xdr:to>
    <xdr:pic>
      <xdr:nvPicPr>
        <xdr:cNvPr id="48" name="Picture 5" descr="https://bills.bankofamerica.com/sbp/i0607a/pixel.gif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460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9525</xdr:colOff>
      <xdr:row>36</xdr:row>
      <xdr:rowOff>9525</xdr:rowOff>
    </xdr:to>
    <xdr:pic>
      <xdr:nvPicPr>
        <xdr:cNvPr id="49" name="Picture 6" descr="https://bills.bankofamerica.com/sbp/i0607a/pixel.gif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895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C564-BFC1-43C8-9FA0-CFA75DBA4C42}">
  <dimension ref="A3:C11"/>
  <sheetViews>
    <sheetView showGridLines="0" tabSelected="1" view="pageLayout" topLeftCell="A4" zoomScaleNormal="100" workbookViewId="0">
      <selection activeCell="A25" sqref="A24:A25"/>
    </sheetView>
  </sheetViews>
  <sheetFormatPr defaultRowHeight="12.75" x14ac:dyDescent="0.2"/>
  <cols>
    <col min="1" max="1" width="98" style="122" customWidth="1"/>
    <col min="2" max="2" width="42.7109375" customWidth="1"/>
  </cols>
  <sheetData>
    <row r="3" spans="1:3" x14ac:dyDescent="0.2">
      <c r="A3" s="470"/>
      <c r="B3" s="133"/>
    </row>
    <row r="4" spans="1:3" ht="14.25" x14ac:dyDescent="0.2">
      <c r="A4" s="134" t="s">
        <v>0</v>
      </c>
      <c r="B4" s="133"/>
    </row>
    <row r="5" spans="1:3" ht="14.25" x14ac:dyDescent="0.2">
      <c r="A5" s="134"/>
      <c r="B5" s="133"/>
    </row>
    <row r="6" spans="1:3" ht="99.75" x14ac:dyDescent="0.2">
      <c r="A6" s="134" t="s">
        <v>512</v>
      </c>
      <c r="B6" s="133"/>
      <c r="C6" s="133"/>
    </row>
    <row r="7" spans="1:3" ht="15" x14ac:dyDescent="0.25">
      <c r="A7" s="318"/>
    </row>
    <row r="8" spans="1:3" ht="15" x14ac:dyDescent="0.25">
      <c r="A8" s="318"/>
    </row>
    <row r="9" spans="1:3" ht="15" x14ac:dyDescent="0.25">
      <c r="A9" s="318" t="s">
        <v>1</v>
      </c>
    </row>
    <row r="10" spans="1:3" ht="15" x14ac:dyDescent="0.25">
      <c r="A10" s="318"/>
    </row>
    <row r="11" spans="1:3" ht="15" x14ac:dyDescent="0.25">
      <c r="A11" s="318" t="s">
        <v>2</v>
      </c>
    </row>
  </sheetData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2017 Tax Information from John Robinson &amp; Sophia Yue  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view="pageLayout" topLeftCell="A30" zoomScaleNormal="100" workbookViewId="0">
      <selection activeCell="A25" sqref="A24:A25"/>
    </sheetView>
  </sheetViews>
  <sheetFormatPr defaultColWidth="9.28515625" defaultRowHeight="12.75" x14ac:dyDescent="0.2"/>
  <cols>
    <col min="1" max="1" width="20.140625" style="87" customWidth="1"/>
    <col min="2" max="2" width="42.7109375" style="21" customWidth="1"/>
    <col min="3" max="3" width="9.28515625" style="91"/>
    <col min="4" max="4" width="12" style="21" customWidth="1"/>
    <col min="5" max="16384" width="9.28515625" style="21"/>
  </cols>
  <sheetData>
    <row r="1" spans="1:4" ht="57.75" customHeight="1" x14ac:dyDescent="0.2">
      <c r="A1" s="442" t="s">
        <v>502</v>
      </c>
      <c r="B1" s="443"/>
      <c r="C1" s="443"/>
      <c r="D1" s="444"/>
    </row>
    <row r="2" spans="1:4" x14ac:dyDescent="0.2">
      <c r="A2" s="82" t="s">
        <v>79</v>
      </c>
      <c r="B2" s="49" t="s">
        <v>4</v>
      </c>
      <c r="C2" s="88" t="s">
        <v>6</v>
      </c>
      <c r="D2" s="50" t="s">
        <v>7</v>
      </c>
    </row>
    <row r="3" spans="1:4" x14ac:dyDescent="0.2">
      <c r="A3" s="206">
        <v>43216</v>
      </c>
      <c r="B3" s="207" t="s">
        <v>188</v>
      </c>
      <c r="C3" s="203">
        <v>273.73</v>
      </c>
      <c r="D3" s="51"/>
    </row>
    <row r="4" spans="1:4" x14ac:dyDescent="0.2">
      <c r="A4" s="206">
        <v>43292</v>
      </c>
      <c r="B4" s="207" t="s">
        <v>188</v>
      </c>
      <c r="C4" s="203">
        <v>19</v>
      </c>
      <c r="D4" s="51"/>
    </row>
    <row r="5" spans="1:4" x14ac:dyDescent="0.2">
      <c r="A5" s="206">
        <v>43217</v>
      </c>
      <c r="B5" s="207" t="s">
        <v>188</v>
      </c>
      <c r="C5" s="203">
        <v>90.8</v>
      </c>
      <c r="D5" s="51"/>
    </row>
    <row r="6" spans="1:4" x14ac:dyDescent="0.2">
      <c r="A6" s="206">
        <v>42915</v>
      </c>
      <c r="B6" s="333" t="s">
        <v>189</v>
      </c>
      <c r="C6" s="203">
        <v>46.61</v>
      </c>
      <c r="D6" s="51"/>
    </row>
    <row r="7" spans="1:4" x14ac:dyDescent="0.2">
      <c r="A7" s="206">
        <v>43340</v>
      </c>
      <c r="B7" s="207" t="s">
        <v>190</v>
      </c>
      <c r="C7" s="203">
        <v>108.39</v>
      </c>
      <c r="D7" s="51"/>
    </row>
    <row r="8" spans="1:4" x14ac:dyDescent="0.2">
      <c r="A8" s="206">
        <v>43377</v>
      </c>
      <c r="B8" s="207" t="s">
        <v>192</v>
      </c>
      <c r="C8" s="203">
        <v>19.3</v>
      </c>
      <c r="D8" s="51"/>
    </row>
    <row r="9" spans="1:4" x14ac:dyDescent="0.2">
      <c r="A9" s="206">
        <v>43395</v>
      </c>
      <c r="B9" s="207" t="s">
        <v>193</v>
      </c>
      <c r="C9" s="203">
        <v>106.2</v>
      </c>
      <c r="D9" s="51"/>
    </row>
    <row r="10" spans="1:4" x14ac:dyDescent="0.2">
      <c r="A10" s="206">
        <v>43377</v>
      </c>
      <c r="B10" s="207" t="s">
        <v>194</v>
      </c>
      <c r="C10" s="203">
        <v>25.18</v>
      </c>
      <c r="D10" s="51"/>
    </row>
    <row r="11" spans="1:4" x14ac:dyDescent="0.2">
      <c r="A11" s="206">
        <v>43395</v>
      </c>
      <c r="B11" s="207" t="s">
        <v>195</v>
      </c>
      <c r="C11" s="203">
        <v>7.94</v>
      </c>
      <c r="D11" s="51"/>
    </row>
    <row r="12" spans="1:4" x14ac:dyDescent="0.2">
      <c r="A12" s="206">
        <v>43377</v>
      </c>
      <c r="B12" s="207" t="s">
        <v>196</v>
      </c>
      <c r="C12" s="203">
        <v>8.66</v>
      </c>
      <c r="D12" s="51"/>
    </row>
    <row r="13" spans="1:4" ht="15" x14ac:dyDescent="0.25">
      <c r="A13" s="306">
        <v>43385</v>
      </c>
      <c r="B13" s="303" t="s">
        <v>191</v>
      </c>
      <c r="C13" s="308">
        <v>191.56</v>
      </c>
      <c r="D13" s="371"/>
    </row>
    <row r="14" spans="1:4" ht="15" x14ac:dyDescent="0.25">
      <c r="A14" s="306">
        <v>43391</v>
      </c>
      <c r="B14" s="303" t="s">
        <v>197</v>
      </c>
      <c r="C14" s="308">
        <v>48.93</v>
      </c>
      <c r="D14" s="371"/>
    </row>
    <row r="15" spans="1:4" ht="15" x14ac:dyDescent="0.25">
      <c r="A15" s="306">
        <v>43391</v>
      </c>
      <c r="B15" s="303" t="s">
        <v>198</v>
      </c>
      <c r="C15" s="308">
        <v>48.93</v>
      </c>
      <c r="D15" s="371"/>
    </row>
    <row r="16" spans="1:4" ht="15" x14ac:dyDescent="0.25">
      <c r="A16" s="312"/>
      <c r="B16" s="372" t="s">
        <v>80</v>
      </c>
      <c r="C16" s="373">
        <v>0</v>
      </c>
      <c r="D16" s="371"/>
    </row>
    <row r="17" spans="1:4" ht="30" x14ac:dyDescent="0.25">
      <c r="A17" s="312">
        <v>43444</v>
      </c>
      <c r="B17" s="374" t="s">
        <v>161</v>
      </c>
      <c r="C17" s="299">
        <v>56.88</v>
      </c>
      <c r="D17" s="371"/>
    </row>
    <row r="18" spans="1:4" ht="15" x14ac:dyDescent="0.25">
      <c r="A18" s="375" t="s">
        <v>81</v>
      </c>
      <c r="B18" s="370"/>
      <c r="C18" s="376"/>
      <c r="D18" s="377">
        <f>SUM(C2:C18)</f>
        <v>1052.1100000000001</v>
      </c>
    </row>
    <row r="19" spans="1:4" ht="15" x14ac:dyDescent="0.25">
      <c r="A19" s="375"/>
      <c r="B19" s="370"/>
      <c r="C19" s="376"/>
      <c r="D19" s="377"/>
    </row>
    <row r="20" spans="1:4" ht="15" x14ac:dyDescent="0.25">
      <c r="A20" s="378" t="s">
        <v>129</v>
      </c>
      <c r="B20" s="379" t="s">
        <v>83</v>
      </c>
      <c r="C20" s="319"/>
      <c r="D20" s="376">
        <v>2841.12</v>
      </c>
    </row>
    <row r="21" spans="1:4" x14ac:dyDescent="0.2">
      <c r="A21" s="83"/>
      <c r="B21" s="54"/>
      <c r="C21" s="21"/>
      <c r="D21" s="90"/>
    </row>
    <row r="22" spans="1:4" x14ac:dyDescent="0.2">
      <c r="A22" s="52" t="s">
        <v>82</v>
      </c>
      <c r="B22" s="54"/>
      <c r="C22" s="90"/>
      <c r="D22" s="53"/>
    </row>
    <row r="23" spans="1:4" x14ac:dyDescent="0.2">
      <c r="A23" s="84">
        <v>43417</v>
      </c>
      <c r="B23" s="54" t="s">
        <v>84</v>
      </c>
      <c r="C23" s="89">
        <v>200</v>
      </c>
      <c r="D23" s="51"/>
    </row>
    <row r="24" spans="1:4" x14ac:dyDescent="0.2">
      <c r="A24" s="137" t="s">
        <v>215</v>
      </c>
      <c r="B24" s="54" t="s">
        <v>126</v>
      </c>
      <c r="C24" s="159">
        <v>953</v>
      </c>
      <c r="D24" s="51"/>
    </row>
    <row r="25" spans="1:4" x14ac:dyDescent="0.2">
      <c r="A25" s="137" t="s">
        <v>215</v>
      </c>
      <c r="B25" s="138" t="s">
        <v>127</v>
      </c>
      <c r="C25" s="89">
        <v>600</v>
      </c>
      <c r="D25" s="51"/>
    </row>
    <row r="26" spans="1:4" x14ac:dyDescent="0.2">
      <c r="A26" s="85" t="s">
        <v>81</v>
      </c>
      <c r="B26" s="51"/>
      <c r="C26" s="90"/>
      <c r="D26" s="53">
        <f>SUM(C23:C25)</f>
        <v>1753</v>
      </c>
    </row>
    <row r="27" spans="1:4" x14ac:dyDescent="0.2">
      <c r="A27" s="86"/>
      <c r="B27" s="55"/>
      <c r="C27" s="90"/>
      <c r="D27" s="51"/>
    </row>
    <row r="28" spans="1:4" x14ac:dyDescent="0.2">
      <c r="A28" s="84"/>
      <c r="B28" s="54"/>
      <c r="C28" s="89"/>
      <c r="D28" s="51"/>
    </row>
    <row r="29" spans="1:4" x14ac:dyDescent="0.2">
      <c r="A29" s="85" t="s">
        <v>7</v>
      </c>
      <c r="B29" s="54"/>
      <c r="C29" s="89"/>
      <c r="D29" s="53">
        <f>SUM(D18:D28)</f>
        <v>5646.23</v>
      </c>
    </row>
  </sheetData>
  <sortState xmlns:xlrd2="http://schemas.microsoft.com/office/spreadsheetml/2017/richdata2" ref="A3:D17">
    <sortCondition ref="B3:B17"/>
    <sortCondition ref="A3:A17"/>
  </sortState>
  <mergeCells count="1">
    <mergeCell ref="A1:D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5"/>
  <sheetViews>
    <sheetView view="pageLayout" topLeftCell="A50" zoomScaleNormal="100" workbookViewId="0">
      <selection activeCell="A25" sqref="A24:A25"/>
    </sheetView>
  </sheetViews>
  <sheetFormatPr defaultColWidth="9.28515625" defaultRowHeight="12.75" x14ac:dyDescent="0.2"/>
  <cols>
    <col min="1" max="1" width="12.28515625" style="48" customWidth="1"/>
    <col min="2" max="2" width="42.7109375" style="46" customWidth="1"/>
    <col min="3" max="3" width="15.42578125" style="19" customWidth="1"/>
    <col min="4" max="16384" width="9.28515625" style="46"/>
  </cols>
  <sheetData>
    <row r="1" spans="1:4" ht="29.25" customHeight="1" x14ac:dyDescent="0.2">
      <c r="A1" s="445" t="s">
        <v>224</v>
      </c>
      <c r="B1" s="446"/>
      <c r="C1" s="446"/>
      <c r="D1" s="29"/>
    </row>
    <row r="2" spans="1:4" s="47" customFormat="1" x14ac:dyDescent="0.2">
      <c r="A2" s="211" t="s">
        <v>79</v>
      </c>
      <c r="B2" s="212" t="s">
        <v>4</v>
      </c>
      <c r="C2" s="213" t="s">
        <v>6</v>
      </c>
      <c r="D2" s="144"/>
    </row>
    <row r="3" spans="1:4" x14ac:dyDescent="0.2">
      <c r="A3" s="214">
        <v>43139</v>
      </c>
      <c r="B3" s="215" t="s">
        <v>163</v>
      </c>
      <c r="C3" s="216">
        <v>6.12</v>
      </c>
      <c r="D3" s="29"/>
    </row>
    <row r="4" spans="1:4" x14ac:dyDescent="0.2">
      <c r="A4" s="214">
        <v>43180</v>
      </c>
      <c r="B4" s="215" t="s">
        <v>163</v>
      </c>
      <c r="C4" s="216">
        <v>39.18</v>
      </c>
      <c r="D4" s="29"/>
    </row>
    <row r="5" spans="1:4" x14ac:dyDescent="0.2">
      <c r="A5" s="214">
        <v>43197</v>
      </c>
      <c r="B5" s="215" t="s">
        <v>171</v>
      </c>
      <c r="C5" s="216">
        <v>160.36000000000001</v>
      </c>
      <c r="D5" s="29"/>
    </row>
    <row r="6" spans="1:4" x14ac:dyDescent="0.2">
      <c r="A6" s="214">
        <v>43200</v>
      </c>
      <c r="B6" s="215" t="s">
        <v>164</v>
      </c>
      <c r="C6" s="216">
        <v>97.19</v>
      </c>
      <c r="D6" s="29"/>
    </row>
    <row r="7" spans="1:4" x14ac:dyDescent="0.2">
      <c r="A7" s="214">
        <v>43204</v>
      </c>
      <c r="B7" s="215" t="s">
        <v>172</v>
      </c>
      <c r="C7" s="216">
        <v>12.95</v>
      </c>
      <c r="D7" s="29"/>
    </row>
    <row r="8" spans="1:4" x14ac:dyDescent="0.2">
      <c r="A8" s="214">
        <v>43210</v>
      </c>
      <c r="B8" s="215" t="s">
        <v>174</v>
      </c>
      <c r="C8" s="216">
        <v>108.88</v>
      </c>
      <c r="D8" s="29"/>
    </row>
    <row r="9" spans="1:4" x14ac:dyDescent="0.2">
      <c r="A9" s="214">
        <v>43215</v>
      </c>
      <c r="B9" s="215" t="s">
        <v>217</v>
      </c>
      <c r="C9" s="216">
        <v>33.630000000000003</v>
      </c>
      <c r="D9" s="29"/>
    </row>
    <row r="10" spans="1:4" x14ac:dyDescent="0.2">
      <c r="A10" s="214">
        <v>43225</v>
      </c>
      <c r="B10" s="215" t="s">
        <v>171</v>
      </c>
      <c r="C10" s="216">
        <v>205.06</v>
      </c>
      <c r="D10" s="29"/>
    </row>
    <row r="11" spans="1:4" x14ac:dyDescent="0.2">
      <c r="A11" s="214">
        <v>43228</v>
      </c>
      <c r="B11" s="215" t="s">
        <v>164</v>
      </c>
      <c r="C11" s="216">
        <v>234.29</v>
      </c>
      <c r="D11" s="29"/>
    </row>
    <row r="12" spans="1:4" x14ac:dyDescent="0.2">
      <c r="A12" s="214">
        <v>43234</v>
      </c>
      <c r="B12" s="215" t="s">
        <v>173</v>
      </c>
      <c r="C12" s="216">
        <v>49.75</v>
      </c>
      <c r="D12" s="29"/>
    </row>
    <row r="13" spans="1:4" ht="15" x14ac:dyDescent="0.25">
      <c r="A13" s="312">
        <v>43239</v>
      </c>
      <c r="B13" s="307" t="s">
        <v>172</v>
      </c>
      <c r="C13" s="299">
        <v>10.61</v>
      </c>
      <c r="D13" s="370"/>
    </row>
    <row r="14" spans="1:4" ht="15" x14ac:dyDescent="0.25">
      <c r="A14" s="312">
        <v>43242</v>
      </c>
      <c r="B14" s="307" t="s">
        <v>217</v>
      </c>
      <c r="C14" s="299">
        <v>9.56</v>
      </c>
      <c r="D14" s="370"/>
    </row>
    <row r="15" spans="1:4" ht="15" x14ac:dyDescent="0.25">
      <c r="A15" s="312">
        <v>43242</v>
      </c>
      <c r="B15" s="307" t="s">
        <v>217</v>
      </c>
      <c r="C15" s="299">
        <v>41.31</v>
      </c>
      <c r="D15" s="370"/>
    </row>
    <row r="16" spans="1:4" ht="15" x14ac:dyDescent="0.25">
      <c r="A16" s="312">
        <v>43243</v>
      </c>
      <c r="B16" s="307" t="s">
        <v>164</v>
      </c>
      <c r="C16" s="299">
        <v>113.39</v>
      </c>
      <c r="D16" s="370"/>
    </row>
    <row r="17" spans="1:4" ht="15" x14ac:dyDescent="0.25">
      <c r="A17" s="312">
        <v>43251</v>
      </c>
      <c r="B17" s="307" t="s">
        <v>217</v>
      </c>
      <c r="C17" s="299">
        <v>12.71</v>
      </c>
      <c r="D17" s="370"/>
    </row>
    <row r="18" spans="1:4" ht="15" x14ac:dyDescent="0.25">
      <c r="A18" s="312">
        <v>43252</v>
      </c>
      <c r="B18" s="307" t="s">
        <v>164</v>
      </c>
      <c r="C18" s="299">
        <v>43.36</v>
      </c>
      <c r="D18" s="370"/>
    </row>
    <row r="19" spans="1:4" ht="15" x14ac:dyDescent="0.25">
      <c r="A19" s="312">
        <v>43252</v>
      </c>
      <c r="B19" s="307" t="s">
        <v>164</v>
      </c>
      <c r="C19" s="299">
        <v>-163.98</v>
      </c>
      <c r="D19" s="370"/>
    </row>
    <row r="20" spans="1:4" ht="15" x14ac:dyDescent="0.25">
      <c r="A20" s="312">
        <v>43253</v>
      </c>
      <c r="B20" s="307" t="s">
        <v>218</v>
      </c>
      <c r="C20" s="299">
        <v>316.64</v>
      </c>
      <c r="D20" s="370"/>
    </row>
    <row r="21" spans="1:4" x14ac:dyDescent="0.2">
      <c r="A21" s="214">
        <v>43253</v>
      </c>
      <c r="B21" s="215" t="s">
        <v>164</v>
      </c>
      <c r="C21" s="216">
        <v>58.93</v>
      </c>
      <c r="D21" s="29"/>
    </row>
    <row r="22" spans="1:4" x14ac:dyDescent="0.2">
      <c r="A22" s="214">
        <v>43264</v>
      </c>
      <c r="B22" s="215" t="s">
        <v>173</v>
      </c>
      <c r="C22" s="216">
        <v>22.62</v>
      </c>
      <c r="D22" s="29"/>
    </row>
    <row r="23" spans="1:4" x14ac:dyDescent="0.2">
      <c r="A23" s="214">
        <v>43273</v>
      </c>
      <c r="B23" s="215" t="s">
        <v>164</v>
      </c>
      <c r="C23" s="216">
        <v>-20.92</v>
      </c>
      <c r="D23" s="29"/>
    </row>
    <row r="24" spans="1:4" x14ac:dyDescent="0.2">
      <c r="A24" s="214">
        <v>43274</v>
      </c>
      <c r="B24" s="215" t="s">
        <v>219</v>
      </c>
      <c r="C24" s="216">
        <v>90.8</v>
      </c>
      <c r="D24" s="29"/>
    </row>
    <row r="25" spans="1:4" x14ac:dyDescent="0.2">
      <c r="A25" s="214">
        <v>43276</v>
      </c>
      <c r="B25" s="215" t="s">
        <v>163</v>
      </c>
      <c r="C25" s="216">
        <v>52.44</v>
      </c>
      <c r="D25" s="29"/>
    </row>
    <row r="26" spans="1:4" x14ac:dyDescent="0.2">
      <c r="A26" s="214">
        <v>43277</v>
      </c>
      <c r="B26" s="215" t="s">
        <v>219</v>
      </c>
      <c r="C26" s="216">
        <v>31.18</v>
      </c>
      <c r="D26" s="29"/>
    </row>
    <row r="27" spans="1:4" x14ac:dyDescent="0.2">
      <c r="A27" s="214">
        <v>43281</v>
      </c>
      <c r="B27" s="215" t="s">
        <v>220</v>
      </c>
      <c r="C27" s="216">
        <v>196.53</v>
      </c>
      <c r="D27" s="29"/>
    </row>
    <row r="28" spans="1:4" x14ac:dyDescent="0.2">
      <c r="A28" s="214">
        <v>43294</v>
      </c>
      <c r="B28" s="215" t="s">
        <v>219</v>
      </c>
      <c r="C28" s="216">
        <v>-15.13</v>
      </c>
      <c r="D28" s="29"/>
    </row>
    <row r="29" spans="1:4" x14ac:dyDescent="0.2">
      <c r="A29" s="214">
        <v>43294</v>
      </c>
      <c r="B29" s="215" t="s">
        <v>177</v>
      </c>
      <c r="C29" s="216">
        <v>173.63</v>
      </c>
      <c r="D29" s="29"/>
    </row>
    <row r="30" spans="1:4" x14ac:dyDescent="0.2">
      <c r="A30" s="214">
        <v>43295</v>
      </c>
      <c r="B30" s="215" t="s">
        <v>162</v>
      </c>
      <c r="C30" s="216">
        <v>7.45</v>
      </c>
      <c r="D30" s="29"/>
    </row>
    <row r="31" spans="1:4" x14ac:dyDescent="0.2">
      <c r="A31" s="214">
        <v>43311</v>
      </c>
      <c r="B31" s="215" t="s">
        <v>176</v>
      </c>
      <c r="C31" s="216">
        <v>174.59</v>
      </c>
      <c r="D31" s="29"/>
    </row>
    <row r="32" spans="1:4" x14ac:dyDescent="0.2">
      <c r="A32" s="214">
        <v>43311</v>
      </c>
      <c r="B32" s="215" t="s">
        <v>177</v>
      </c>
      <c r="C32" s="216">
        <v>173.63</v>
      </c>
      <c r="D32" s="29"/>
    </row>
    <row r="33" spans="1:4" x14ac:dyDescent="0.2">
      <c r="A33" s="214">
        <v>43391</v>
      </c>
      <c r="B33" s="215" t="s">
        <v>175</v>
      </c>
      <c r="C33" s="216">
        <v>41.41</v>
      </c>
      <c r="D33" s="29"/>
    </row>
    <row r="34" spans="1:4" x14ac:dyDescent="0.2">
      <c r="A34" s="214">
        <v>43392</v>
      </c>
      <c r="B34" s="215" t="s">
        <v>173</v>
      </c>
      <c r="C34" s="216">
        <v>41.96</v>
      </c>
      <c r="D34" s="29"/>
    </row>
    <row r="35" spans="1:4" x14ac:dyDescent="0.2">
      <c r="A35" s="214">
        <v>43263</v>
      </c>
      <c r="B35" s="215" t="s">
        <v>221</v>
      </c>
      <c r="C35" s="216">
        <v>13</v>
      </c>
      <c r="D35" s="29"/>
    </row>
    <row r="36" spans="1:4" x14ac:dyDescent="0.2">
      <c r="A36" s="214">
        <v>43218</v>
      </c>
      <c r="B36" s="215" t="s">
        <v>222</v>
      </c>
      <c r="C36" s="216">
        <v>22.78</v>
      </c>
      <c r="D36" s="29"/>
    </row>
    <row r="37" spans="1:4" x14ac:dyDescent="0.2">
      <c r="A37" s="214">
        <v>43214</v>
      </c>
      <c r="B37" s="215" t="s">
        <v>179</v>
      </c>
      <c r="C37" s="216">
        <v>54</v>
      </c>
      <c r="D37" s="29"/>
    </row>
    <row r="38" spans="1:4" x14ac:dyDescent="0.2">
      <c r="A38" s="214">
        <v>43187</v>
      </c>
      <c r="B38" s="215" t="s">
        <v>181</v>
      </c>
      <c r="C38" s="216">
        <v>25.99</v>
      </c>
      <c r="D38" s="29"/>
    </row>
    <row r="39" spans="1:4" x14ac:dyDescent="0.2">
      <c r="A39" s="214">
        <v>43214</v>
      </c>
      <c r="B39" s="215" t="s">
        <v>181</v>
      </c>
      <c r="C39" s="216">
        <v>24.87</v>
      </c>
      <c r="D39" s="29"/>
    </row>
    <row r="40" spans="1:4" x14ac:dyDescent="0.2">
      <c r="A40" s="214">
        <v>43277</v>
      </c>
      <c r="B40" s="215" t="s">
        <v>180</v>
      </c>
      <c r="C40" s="216">
        <v>32.729999999999997</v>
      </c>
      <c r="D40" s="29"/>
    </row>
    <row r="41" spans="1:4" x14ac:dyDescent="0.2">
      <c r="A41" s="214">
        <v>43280</v>
      </c>
      <c r="B41" s="215" t="s">
        <v>223</v>
      </c>
      <c r="C41" s="216">
        <v>14.13</v>
      </c>
      <c r="D41" s="29"/>
    </row>
    <row r="42" spans="1:4" x14ac:dyDescent="0.2">
      <c r="A42" s="214">
        <v>43391</v>
      </c>
      <c r="B42" s="215" t="s">
        <v>182</v>
      </c>
      <c r="C42" s="216">
        <v>26.71</v>
      </c>
      <c r="D42" s="29"/>
    </row>
    <row r="43" spans="1:4" x14ac:dyDescent="0.2">
      <c r="A43" s="137">
        <v>43411</v>
      </c>
      <c r="B43" s="215" t="s">
        <v>240</v>
      </c>
      <c r="C43" s="216">
        <v>244</v>
      </c>
      <c r="D43" s="29"/>
    </row>
    <row r="44" spans="1:4" x14ac:dyDescent="0.2">
      <c r="A44" s="137">
        <v>43218</v>
      </c>
      <c r="B44" s="215" t="s">
        <v>222</v>
      </c>
      <c r="C44" s="216">
        <v>22.78</v>
      </c>
      <c r="D44" s="29"/>
    </row>
    <row r="45" spans="1:4" x14ac:dyDescent="0.2">
      <c r="A45" s="217" t="s">
        <v>7</v>
      </c>
      <c r="B45" s="218"/>
      <c r="C45" s="219"/>
      <c r="D45" s="410">
        <f>SUM(C3:C45)</f>
        <v>2841.12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AA3D-E0FF-4ACF-8E59-A69A524B9052}">
  <dimension ref="A1:E48"/>
  <sheetViews>
    <sheetView view="pageLayout" zoomScaleNormal="100" workbookViewId="0">
      <selection activeCell="A25" sqref="A24:A25"/>
    </sheetView>
  </sheetViews>
  <sheetFormatPr defaultColWidth="8.7109375" defaultRowHeight="12.75" x14ac:dyDescent="0.2"/>
  <cols>
    <col min="1" max="1" width="15.7109375" style="100" customWidth="1"/>
    <col min="2" max="2" width="13.28515625" style="39" customWidth="1"/>
    <col min="3" max="3" width="33.42578125" style="14" customWidth="1"/>
    <col min="4" max="4" width="9.7109375" style="13" customWidth="1"/>
    <col min="5" max="5" width="11.28515625" style="16" customWidth="1"/>
    <col min="6" max="16384" width="8.7109375" style="9"/>
  </cols>
  <sheetData>
    <row r="1" spans="1:5" ht="30" customHeight="1" x14ac:dyDescent="0.2">
      <c r="A1" s="447" t="s">
        <v>204</v>
      </c>
      <c r="B1" s="448"/>
      <c r="C1" s="448"/>
      <c r="D1" s="448"/>
      <c r="E1" s="448"/>
    </row>
    <row r="2" spans="1:5" x14ac:dyDescent="0.2">
      <c r="A2" s="462" t="s">
        <v>85</v>
      </c>
      <c r="B2" s="45" t="s">
        <v>86</v>
      </c>
      <c r="C2" s="296" t="s">
        <v>87</v>
      </c>
      <c r="D2" s="24" t="s">
        <v>88</v>
      </c>
      <c r="E2" s="28" t="s">
        <v>7</v>
      </c>
    </row>
    <row r="3" spans="1:5" ht="14.25" x14ac:dyDescent="0.2">
      <c r="A3" s="463" t="s">
        <v>89</v>
      </c>
      <c r="B3" s="137">
        <v>43220</v>
      </c>
      <c r="C3" s="138" t="s">
        <v>165</v>
      </c>
      <c r="D3" s="464">
        <v>10.83</v>
      </c>
      <c r="E3" s="20"/>
    </row>
    <row r="4" spans="1:5" x14ac:dyDescent="0.2">
      <c r="A4" s="463"/>
      <c r="B4" s="137">
        <v>43325</v>
      </c>
      <c r="C4" s="138" t="s">
        <v>164</v>
      </c>
      <c r="D4" s="465">
        <v>19.37</v>
      </c>
      <c r="E4" s="20"/>
    </row>
    <row r="5" spans="1:5" ht="14.25" x14ac:dyDescent="0.2">
      <c r="A5" s="463"/>
      <c r="B5" s="137">
        <v>43325</v>
      </c>
      <c r="C5" s="138" t="s">
        <v>165</v>
      </c>
      <c r="D5" s="464">
        <v>17.25</v>
      </c>
      <c r="E5" s="20"/>
    </row>
    <row r="6" spans="1:5" ht="14.25" x14ac:dyDescent="0.2">
      <c r="A6" s="463"/>
      <c r="B6" s="137">
        <v>43327</v>
      </c>
      <c r="C6" s="138" t="s">
        <v>164</v>
      </c>
      <c r="D6" s="464">
        <v>17.350000000000001</v>
      </c>
      <c r="E6" s="20"/>
    </row>
    <row r="7" spans="1:5" ht="14.25" x14ac:dyDescent="0.2">
      <c r="A7" s="463"/>
      <c r="B7" s="137">
        <v>43329</v>
      </c>
      <c r="C7" s="138" t="s">
        <v>164</v>
      </c>
      <c r="D7" s="464">
        <v>47.99</v>
      </c>
      <c r="E7" s="20"/>
    </row>
    <row r="8" spans="1:5" x14ac:dyDescent="0.2">
      <c r="A8" s="463"/>
      <c r="B8" s="137">
        <v>43334</v>
      </c>
      <c r="C8" s="138" t="s">
        <v>164</v>
      </c>
      <c r="D8" s="465">
        <v>-5.99</v>
      </c>
      <c r="E8" s="20"/>
    </row>
    <row r="9" spans="1:5" ht="14.25" x14ac:dyDescent="0.2">
      <c r="A9" s="463"/>
      <c r="B9" s="137">
        <v>43334</v>
      </c>
      <c r="C9" s="138" t="s">
        <v>164</v>
      </c>
      <c r="D9" s="464">
        <v>9.25</v>
      </c>
      <c r="E9" s="20"/>
    </row>
    <row r="10" spans="1:5" x14ac:dyDescent="0.2">
      <c r="A10" s="463"/>
      <c r="B10" s="137">
        <v>43336</v>
      </c>
      <c r="C10" s="138" t="s">
        <v>162</v>
      </c>
      <c r="D10" s="465">
        <v>9.76</v>
      </c>
      <c r="E10" s="20"/>
    </row>
    <row r="11" spans="1:5" x14ac:dyDescent="0.2">
      <c r="A11" s="463"/>
      <c r="B11" s="137">
        <v>43336</v>
      </c>
      <c r="C11" s="138" t="s">
        <v>259</v>
      </c>
      <c r="D11" s="465">
        <v>91.91</v>
      </c>
      <c r="E11" s="20"/>
    </row>
    <row r="12" spans="1:5" x14ac:dyDescent="0.2">
      <c r="A12" s="463"/>
      <c r="B12" s="137">
        <v>43339</v>
      </c>
      <c r="C12" s="138" t="s">
        <v>219</v>
      </c>
      <c r="D12" s="465">
        <v>34.03</v>
      </c>
      <c r="E12" s="20"/>
    </row>
    <row r="13" spans="1:5" x14ac:dyDescent="0.2">
      <c r="A13" s="463"/>
      <c r="B13" s="137">
        <v>43339</v>
      </c>
      <c r="C13" s="138" t="s">
        <v>256</v>
      </c>
      <c r="D13" s="465">
        <v>34.19</v>
      </c>
      <c r="E13" s="20"/>
    </row>
    <row r="14" spans="1:5" ht="14.25" x14ac:dyDescent="0.2">
      <c r="A14" s="463"/>
      <c r="B14" s="137">
        <v>43339</v>
      </c>
      <c r="C14" s="138" t="s">
        <v>164</v>
      </c>
      <c r="D14" s="464">
        <v>60.54</v>
      </c>
      <c r="E14" s="20"/>
    </row>
    <row r="15" spans="1:5" ht="14.25" x14ac:dyDescent="0.2">
      <c r="A15" s="463"/>
      <c r="B15" s="137">
        <v>43339</v>
      </c>
      <c r="C15" s="138" t="s">
        <v>165</v>
      </c>
      <c r="D15" s="464">
        <v>-36.01</v>
      </c>
      <c r="E15" s="20"/>
    </row>
    <row r="16" spans="1:5" ht="14.25" x14ac:dyDescent="0.2">
      <c r="A16" s="463"/>
      <c r="B16" s="137">
        <v>43340</v>
      </c>
      <c r="C16" s="138" t="s">
        <v>165</v>
      </c>
      <c r="D16" s="464">
        <v>-39.229999999999997</v>
      </c>
      <c r="E16" s="20"/>
    </row>
    <row r="17" spans="1:5" x14ac:dyDescent="0.2">
      <c r="A17" s="463"/>
      <c r="B17" s="137">
        <v>43342</v>
      </c>
      <c r="C17" s="138" t="s">
        <v>256</v>
      </c>
      <c r="D17" s="465">
        <v>85.07</v>
      </c>
      <c r="E17" s="20"/>
    </row>
    <row r="18" spans="1:5" ht="14.25" x14ac:dyDescent="0.2">
      <c r="A18" s="463"/>
      <c r="B18" s="137">
        <v>43346</v>
      </c>
      <c r="C18" s="138" t="s">
        <v>260</v>
      </c>
      <c r="D18" s="469">
        <v>13.24</v>
      </c>
      <c r="E18" s="20"/>
    </row>
    <row r="19" spans="1:5" ht="14.25" x14ac:dyDescent="0.2">
      <c r="A19" s="463"/>
      <c r="B19" s="137">
        <v>43346</v>
      </c>
      <c r="C19" s="138" t="s">
        <v>164</v>
      </c>
      <c r="D19" s="464">
        <v>-7.6</v>
      </c>
      <c r="E19" s="20"/>
    </row>
    <row r="20" spans="1:5" ht="14.25" x14ac:dyDescent="0.2">
      <c r="A20" s="463"/>
      <c r="B20" s="137">
        <v>43346</v>
      </c>
      <c r="C20" s="138" t="s">
        <v>164</v>
      </c>
      <c r="D20" s="464">
        <v>15.15</v>
      </c>
      <c r="E20" s="20"/>
    </row>
    <row r="21" spans="1:5" x14ac:dyDescent="0.2">
      <c r="A21" s="463"/>
      <c r="B21" s="137">
        <v>43346</v>
      </c>
      <c r="C21" s="138" t="s">
        <v>164</v>
      </c>
      <c r="D21" s="465">
        <v>28.75</v>
      </c>
      <c r="E21" s="20"/>
    </row>
    <row r="22" spans="1:5" ht="14.25" x14ac:dyDescent="0.2">
      <c r="A22" s="463"/>
      <c r="B22" s="137">
        <v>43346</v>
      </c>
      <c r="C22" s="138" t="s">
        <v>165</v>
      </c>
      <c r="D22" s="464">
        <v>28.36</v>
      </c>
      <c r="E22" s="20"/>
    </row>
    <row r="23" spans="1:5" x14ac:dyDescent="0.2">
      <c r="A23" s="463"/>
      <c r="B23" s="137">
        <v>43348</v>
      </c>
      <c r="C23" s="138" t="s">
        <v>261</v>
      </c>
      <c r="D23" s="465">
        <v>14.34</v>
      </c>
      <c r="E23" s="20"/>
    </row>
    <row r="24" spans="1:5" x14ac:dyDescent="0.2">
      <c r="A24" s="463"/>
      <c r="B24" s="137">
        <v>43349</v>
      </c>
      <c r="C24" s="138" t="s">
        <v>219</v>
      </c>
      <c r="D24" s="465">
        <v>21.6</v>
      </c>
      <c r="E24" s="20"/>
    </row>
    <row r="25" spans="1:5" x14ac:dyDescent="0.2">
      <c r="A25" s="463"/>
      <c r="B25" s="137">
        <v>43350</v>
      </c>
      <c r="C25" s="138" t="s">
        <v>262</v>
      </c>
      <c r="D25" s="465">
        <v>64.2</v>
      </c>
      <c r="E25" s="20"/>
    </row>
    <row r="26" spans="1:5" ht="14.25" x14ac:dyDescent="0.2">
      <c r="A26" s="463"/>
      <c r="B26" s="137">
        <v>43350</v>
      </c>
      <c r="C26" s="138" t="s">
        <v>164</v>
      </c>
      <c r="D26" s="464">
        <v>40.61</v>
      </c>
      <c r="E26" s="20"/>
    </row>
    <row r="27" spans="1:5" x14ac:dyDescent="0.2">
      <c r="A27" s="463"/>
      <c r="B27" s="137">
        <v>43365</v>
      </c>
      <c r="C27" s="138" t="s">
        <v>259</v>
      </c>
      <c r="D27" s="465">
        <v>-86.73</v>
      </c>
      <c r="E27" s="20"/>
    </row>
    <row r="28" spans="1:5" x14ac:dyDescent="0.2">
      <c r="A28" s="463"/>
      <c r="B28" s="137">
        <v>43138</v>
      </c>
      <c r="C28" s="138" t="s">
        <v>170</v>
      </c>
      <c r="D28" s="465">
        <v>125</v>
      </c>
      <c r="E28" s="20"/>
    </row>
    <row r="29" spans="1:5" x14ac:dyDescent="0.2">
      <c r="A29" s="463"/>
      <c r="B29" s="137">
        <v>43334</v>
      </c>
      <c r="C29" s="138" t="s">
        <v>263</v>
      </c>
      <c r="D29" s="465">
        <v>3.95</v>
      </c>
      <c r="E29" s="20"/>
    </row>
    <row r="30" spans="1:5" x14ac:dyDescent="0.2">
      <c r="A30" s="463"/>
      <c r="B30" s="137">
        <v>43339</v>
      </c>
      <c r="C30" s="138" t="s">
        <v>264</v>
      </c>
      <c r="D30" s="465">
        <v>1389.84</v>
      </c>
      <c r="E30" s="20"/>
    </row>
    <row r="31" spans="1:5" x14ac:dyDescent="0.2">
      <c r="A31" s="463"/>
      <c r="B31" s="137">
        <v>43344</v>
      </c>
      <c r="C31" s="138" t="s">
        <v>264</v>
      </c>
      <c r="D31" s="465">
        <v>1389.82</v>
      </c>
      <c r="E31" s="20"/>
    </row>
    <row r="32" spans="1:5" x14ac:dyDescent="0.2">
      <c r="A32" s="463"/>
      <c r="B32" s="137">
        <v>43369</v>
      </c>
      <c r="C32" s="138" t="s">
        <v>265</v>
      </c>
      <c r="D32" s="465">
        <v>3.95</v>
      </c>
      <c r="E32" s="20"/>
    </row>
    <row r="33" spans="1:5" x14ac:dyDescent="0.2">
      <c r="A33" s="463"/>
      <c r="B33" s="137">
        <v>43338</v>
      </c>
      <c r="C33" t="s">
        <v>266</v>
      </c>
      <c r="D33" s="466">
        <v>1.05</v>
      </c>
      <c r="E33" s="20"/>
    </row>
    <row r="34" spans="1:5" x14ac:dyDescent="0.2">
      <c r="A34" s="463"/>
      <c r="B34" s="137">
        <v>43339</v>
      </c>
      <c r="C34" t="s">
        <v>267</v>
      </c>
      <c r="D34" s="466">
        <v>6.1</v>
      </c>
      <c r="E34" s="20"/>
    </row>
    <row r="35" spans="1:5" x14ac:dyDescent="0.2">
      <c r="A35" s="463"/>
      <c r="B35" s="467"/>
      <c r="C35" s="20"/>
      <c r="D35" s="11"/>
      <c r="E35" s="20"/>
    </row>
    <row r="36" spans="1:5" x14ac:dyDescent="0.2">
      <c r="A36" s="98" t="s">
        <v>29</v>
      </c>
      <c r="B36" s="38"/>
      <c r="C36" s="468"/>
      <c r="D36" s="12"/>
      <c r="E36" s="4">
        <f>SUM(D3:D36)</f>
        <v>3407.94</v>
      </c>
    </row>
    <row r="37" spans="1:5" ht="51" x14ac:dyDescent="0.2">
      <c r="A37" s="98" t="s">
        <v>154</v>
      </c>
      <c r="B37" s="38"/>
      <c r="C37" s="468"/>
      <c r="D37" s="12"/>
      <c r="E37" s="4"/>
    </row>
    <row r="38" spans="1:5" x14ac:dyDescent="0.2">
      <c r="A38" s="98"/>
      <c r="B38" s="38"/>
      <c r="C38" s="468" t="s">
        <v>156</v>
      </c>
      <c r="D38" s="143">
        <v>898.69</v>
      </c>
      <c r="E38" s="4"/>
    </row>
    <row r="39" spans="1:5" x14ac:dyDescent="0.2">
      <c r="A39" s="98"/>
      <c r="B39" s="38"/>
      <c r="C39" s="6" t="s">
        <v>253</v>
      </c>
      <c r="D39" s="143">
        <v>307.97000000000003</v>
      </c>
      <c r="E39" s="4"/>
    </row>
    <row r="40" spans="1:5" x14ac:dyDescent="0.2">
      <c r="A40" s="98"/>
      <c r="B40" s="38"/>
      <c r="C40" s="6" t="s">
        <v>155</v>
      </c>
      <c r="D40" s="143">
        <v>150</v>
      </c>
      <c r="E40" s="4"/>
    </row>
    <row r="41" spans="1:5" x14ac:dyDescent="0.2">
      <c r="A41" s="98"/>
      <c r="B41" s="38"/>
      <c r="C41" s="74" t="s">
        <v>254</v>
      </c>
      <c r="D41" s="143">
        <v>227.5</v>
      </c>
      <c r="E41" s="4"/>
    </row>
    <row r="42" spans="1:5" x14ac:dyDescent="0.2">
      <c r="A42" s="98" t="s">
        <v>29</v>
      </c>
      <c r="B42" s="38"/>
      <c r="C42" s="468"/>
      <c r="D42" s="12"/>
      <c r="E42" s="143">
        <f>SUM(D38:D42)</f>
        <v>1584.16</v>
      </c>
    </row>
    <row r="43" spans="1:5" x14ac:dyDescent="0.2">
      <c r="A43" s="463" t="s">
        <v>280</v>
      </c>
      <c r="B43" s="38"/>
      <c r="C43" s="468"/>
      <c r="D43" s="12"/>
      <c r="E43" s="143">
        <v>158.16</v>
      </c>
    </row>
    <row r="44" spans="1:5" x14ac:dyDescent="0.2">
      <c r="A44" s="463" t="s">
        <v>268</v>
      </c>
      <c r="B44" s="38"/>
      <c r="C44" s="468"/>
      <c r="D44" s="12"/>
      <c r="E44" s="143">
        <v>98.54</v>
      </c>
    </row>
    <row r="45" spans="1:5" x14ac:dyDescent="0.2">
      <c r="A45" s="98" t="s">
        <v>78</v>
      </c>
      <c r="B45" s="32"/>
      <c r="C45" s="6"/>
      <c r="D45" s="7"/>
      <c r="E45" s="143">
        <v>552.91999999999996</v>
      </c>
    </row>
    <row r="46" spans="1:5" x14ac:dyDescent="0.2">
      <c r="A46" s="98" t="s">
        <v>92</v>
      </c>
      <c r="B46" s="32"/>
      <c r="C46" s="6"/>
      <c r="D46" s="7"/>
      <c r="E46" s="143">
        <v>0</v>
      </c>
    </row>
    <row r="47" spans="1:5" x14ac:dyDescent="0.2">
      <c r="A47" s="246" t="s">
        <v>93</v>
      </c>
      <c r="B47" s="32"/>
      <c r="C47" s="245"/>
      <c r="D47" s="7"/>
      <c r="E47" s="143">
        <v>864.78</v>
      </c>
    </row>
    <row r="48" spans="1:5" x14ac:dyDescent="0.2">
      <c r="A48" s="98" t="s">
        <v>7</v>
      </c>
      <c r="B48" s="32"/>
      <c r="C48" s="6"/>
      <c r="D48" s="7"/>
      <c r="E48" s="4">
        <f>SUM(E3:E47)</f>
        <v>6666.5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2017 Tax Information from John Robinson &amp; Sophia Yue  &amp;R&amp;P/&amp;N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1"/>
  <sheetViews>
    <sheetView view="pageLayout" topLeftCell="A32" zoomScaleNormal="100" workbookViewId="0">
      <selection activeCell="A25" sqref="A24:A25"/>
    </sheetView>
  </sheetViews>
  <sheetFormatPr defaultColWidth="8.7109375" defaultRowHeight="12.75" x14ac:dyDescent="0.2"/>
  <cols>
    <col min="1" max="1" width="15" style="100" customWidth="1"/>
    <col min="2" max="2" width="20.7109375" style="39" customWidth="1"/>
    <col min="3" max="3" width="33.42578125" style="14" customWidth="1"/>
    <col min="4" max="4" width="9.7109375" style="13" customWidth="1"/>
    <col min="5" max="5" width="11.5703125" style="16" customWidth="1"/>
    <col min="6" max="16384" width="8.7109375" style="9"/>
  </cols>
  <sheetData>
    <row r="1" spans="1:5" ht="30" customHeight="1" x14ac:dyDescent="0.2">
      <c r="A1" s="447" t="s">
        <v>252</v>
      </c>
      <c r="B1" s="448"/>
      <c r="C1" s="448"/>
      <c r="D1" s="448"/>
      <c r="E1" s="448"/>
    </row>
    <row r="2" spans="1:5" x14ac:dyDescent="0.2">
      <c r="A2" s="101" t="s">
        <v>85</v>
      </c>
      <c r="B2" s="45" t="s">
        <v>86</v>
      </c>
      <c r="C2" s="23" t="s">
        <v>87</v>
      </c>
      <c r="D2" s="24" t="s">
        <v>88</v>
      </c>
      <c r="E2" s="28" t="s">
        <v>7</v>
      </c>
    </row>
    <row r="3" spans="1:5" x14ac:dyDescent="0.2">
      <c r="A3" s="97" t="s">
        <v>89</v>
      </c>
      <c r="B3" s="151">
        <v>43421</v>
      </c>
      <c r="C3" s="80" t="s">
        <v>310</v>
      </c>
      <c r="D3" s="81">
        <v>65.17</v>
      </c>
      <c r="E3" s="143"/>
    </row>
    <row r="4" spans="1:5" x14ac:dyDescent="0.2">
      <c r="A4" s="102"/>
      <c r="B4" s="151">
        <v>43423</v>
      </c>
      <c r="C4" s="80" t="s">
        <v>164</v>
      </c>
      <c r="D4" s="81">
        <v>153.54</v>
      </c>
      <c r="E4" s="143"/>
    </row>
    <row r="5" spans="1:5" x14ac:dyDescent="0.2">
      <c r="A5" s="102"/>
      <c r="B5" s="151">
        <v>43424</v>
      </c>
      <c r="C5" s="80" t="s">
        <v>164</v>
      </c>
      <c r="D5" s="81">
        <v>28.04</v>
      </c>
      <c r="E5" s="143"/>
    </row>
    <row r="6" spans="1:5" x14ac:dyDescent="0.2">
      <c r="A6" s="102"/>
      <c r="B6" s="151">
        <v>43425</v>
      </c>
      <c r="C6" s="80" t="s">
        <v>163</v>
      </c>
      <c r="D6" s="81">
        <v>10.220000000000001</v>
      </c>
      <c r="E6" s="143"/>
    </row>
    <row r="7" spans="1:5" x14ac:dyDescent="0.2">
      <c r="A7" s="102"/>
      <c r="B7" s="151">
        <v>43427</v>
      </c>
      <c r="C7" s="80" t="s">
        <v>247</v>
      </c>
      <c r="D7" s="81">
        <v>49.88</v>
      </c>
      <c r="E7" s="143"/>
    </row>
    <row r="8" spans="1:5" x14ac:dyDescent="0.2">
      <c r="A8" s="102"/>
      <c r="B8" s="151">
        <v>43431</v>
      </c>
      <c r="C8" s="80" t="s">
        <v>248</v>
      </c>
      <c r="D8" s="81">
        <v>392.03</v>
      </c>
      <c r="E8" s="143"/>
    </row>
    <row r="9" spans="1:5" x14ac:dyDescent="0.2">
      <c r="A9" s="102"/>
      <c r="B9" s="151">
        <v>43433</v>
      </c>
      <c r="C9" s="80" t="s">
        <v>164</v>
      </c>
      <c r="D9" s="81">
        <v>25.88</v>
      </c>
      <c r="E9" s="143"/>
    </row>
    <row r="10" spans="1:5" x14ac:dyDescent="0.2">
      <c r="A10" s="102"/>
      <c r="B10" s="151">
        <v>43463</v>
      </c>
      <c r="C10" s="80" t="s">
        <v>163</v>
      </c>
      <c r="D10" s="81">
        <v>9.23</v>
      </c>
      <c r="E10" s="161"/>
    </row>
    <row r="11" spans="1:5" x14ac:dyDescent="0.2">
      <c r="A11" s="102"/>
      <c r="B11" s="151">
        <v>43426</v>
      </c>
      <c r="C11" s="80" t="s">
        <v>163</v>
      </c>
      <c r="D11" s="81">
        <v>13.58</v>
      </c>
      <c r="E11" s="161"/>
    </row>
    <row r="12" spans="1:5" ht="15" x14ac:dyDescent="0.25">
      <c r="A12" s="366"/>
      <c r="B12" s="312">
        <v>43433</v>
      </c>
      <c r="C12" s="307" t="s">
        <v>249</v>
      </c>
      <c r="D12" s="299">
        <v>21.83</v>
      </c>
      <c r="E12" s="161"/>
    </row>
    <row r="13" spans="1:5" ht="15" x14ac:dyDescent="0.25">
      <c r="A13" s="366"/>
      <c r="B13" s="312">
        <v>43102</v>
      </c>
      <c r="C13" s="303" t="s">
        <v>311</v>
      </c>
      <c r="D13" s="308">
        <v>163.94</v>
      </c>
      <c r="E13" s="161"/>
    </row>
    <row r="14" spans="1:5" ht="15" x14ac:dyDescent="0.25">
      <c r="A14" s="366"/>
      <c r="B14" s="312">
        <v>43426</v>
      </c>
      <c r="C14" s="307" t="s">
        <v>250</v>
      </c>
      <c r="D14" s="299">
        <v>60</v>
      </c>
      <c r="E14" s="161"/>
    </row>
    <row r="15" spans="1:5" ht="15" x14ac:dyDescent="0.25">
      <c r="A15" s="366"/>
      <c r="B15" s="312">
        <v>43433</v>
      </c>
      <c r="C15" s="307" t="s">
        <v>251</v>
      </c>
      <c r="D15" s="299">
        <v>240</v>
      </c>
      <c r="E15" s="161"/>
    </row>
    <row r="16" spans="1:5" ht="15" x14ac:dyDescent="0.25">
      <c r="A16" s="366"/>
      <c r="B16" s="312"/>
      <c r="C16" s="307" t="s">
        <v>282</v>
      </c>
      <c r="D16" s="299">
        <v>320</v>
      </c>
      <c r="E16" s="161"/>
    </row>
    <row r="17" spans="1:5" ht="15" x14ac:dyDescent="0.25">
      <c r="A17" s="366"/>
      <c r="B17" s="312"/>
      <c r="C17" s="307"/>
      <c r="D17" s="299"/>
      <c r="E17" s="161"/>
    </row>
    <row r="18" spans="1:5" ht="15" x14ac:dyDescent="0.25">
      <c r="A18" s="364" t="s">
        <v>29</v>
      </c>
      <c r="B18" s="367"/>
      <c r="C18" s="368"/>
      <c r="D18" s="369"/>
      <c r="E18" s="143">
        <f>SUM(D3:D18)</f>
        <v>1553.34</v>
      </c>
    </row>
    <row r="19" spans="1:5" ht="60" x14ac:dyDescent="0.25">
      <c r="A19" s="364" t="s">
        <v>154</v>
      </c>
      <c r="B19" s="367"/>
      <c r="C19" s="368"/>
      <c r="D19" s="369"/>
      <c r="E19" s="4"/>
    </row>
    <row r="20" spans="1:5" ht="12.6" customHeight="1" x14ac:dyDescent="0.2">
      <c r="A20" s="96"/>
      <c r="B20" s="38"/>
      <c r="C20" s="2" t="s">
        <v>156</v>
      </c>
      <c r="D20" s="12">
        <v>1056</v>
      </c>
      <c r="E20" s="4"/>
    </row>
    <row r="21" spans="1:5" ht="12.6" customHeight="1" x14ac:dyDescent="0.2">
      <c r="A21" s="96"/>
      <c r="B21" s="38"/>
      <c r="C21" s="5" t="s">
        <v>253</v>
      </c>
      <c r="D21" s="75">
        <v>382.2</v>
      </c>
      <c r="E21" s="4"/>
    </row>
    <row r="22" spans="1:5" ht="12.6" customHeight="1" x14ac:dyDescent="0.2">
      <c r="A22" s="96"/>
      <c r="B22" s="38"/>
      <c r="C22" s="5" t="s">
        <v>155</v>
      </c>
      <c r="D22" s="12">
        <v>225</v>
      </c>
      <c r="E22" s="4"/>
    </row>
    <row r="23" spans="1:5" ht="12.6" customHeight="1" x14ac:dyDescent="0.2">
      <c r="A23" s="96"/>
      <c r="B23" s="38"/>
      <c r="C23" s="74" t="s">
        <v>254</v>
      </c>
      <c r="D23" s="79">
        <v>325</v>
      </c>
      <c r="E23" s="143"/>
    </row>
    <row r="24" spans="1:5" x14ac:dyDescent="0.2">
      <c r="A24" s="113" t="s">
        <v>29</v>
      </c>
      <c r="B24" s="38"/>
      <c r="C24" s="2"/>
      <c r="D24" s="12"/>
      <c r="E24" s="143">
        <f>SUM(D20:D24)</f>
        <v>1988.2</v>
      </c>
    </row>
    <row r="25" spans="1:5" x14ac:dyDescent="0.2">
      <c r="A25" s="96" t="s">
        <v>90</v>
      </c>
      <c r="B25" s="137">
        <v>43215</v>
      </c>
      <c r="C25" s="138" t="s">
        <v>312</v>
      </c>
      <c r="D25" s="159">
        <v>189.95</v>
      </c>
      <c r="E25" s="4"/>
    </row>
    <row r="26" spans="1:5" x14ac:dyDescent="0.2">
      <c r="A26" s="97"/>
      <c r="B26" s="137">
        <v>43255</v>
      </c>
      <c r="C26" s="138" t="s">
        <v>313</v>
      </c>
      <c r="D26" s="159">
        <v>-76</v>
      </c>
      <c r="E26" s="4"/>
    </row>
    <row r="27" spans="1:5" x14ac:dyDescent="0.2">
      <c r="A27" s="113" t="s">
        <v>29</v>
      </c>
      <c r="B27" s="176"/>
      <c r="C27" s="136"/>
      <c r="D27" s="177"/>
      <c r="E27" s="4">
        <f>+SUM(D25:D27)</f>
        <v>113.94999999999999</v>
      </c>
    </row>
    <row r="28" spans="1:5" x14ac:dyDescent="0.2">
      <c r="A28" s="98"/>
      <c r="B28" s="176"/>
      <c r="C28" s="136"/>
      <c r="D28" s="177"/>
      <c r="E28" s="4"/>
    </row>
    <row r="29" spans="1:5" x14ac:dyDescent="0.2">
      <c r="A29" s="98" t="s">
        <v>91</v>
      </c>
      <c r="B29" s="155"/>
      <c r="C29" s="136"/>
      <c r="D29" s="177"/>
      <c r="E29" s="15"/>
    </row>
    <row r="30" spans="1:5" ht="25.5" x14ac:dyDescent="0.2">
      <c r="A30" s="98"/>
      <c r="B30" s="151">
        <v>43420</v>
      </c>
      <c r="C30" s="150" t="s">
        <v>314</v>
      </c>
      <c r="D30" s="81">
        <v>15.24</v>
      </c>
      <c r="E30" s="15"/>
    </row>
    <row r="31" spans="1:5" ht="25.5" x14ac:dyDescent="0.2">
      <c r="A31" s="98"/>
      <c r="B31" s="151">
        <v>43497</v>
      </c>
      <c r="C31" s="150" t="s">
        <v>314</v>
      </c>
      <c r="D31" s="81">
        <v>27.43</v>
      </c>
      <c r="E31" s="15"/>
    </row>
    <row r="32" spans="1:5" x14ac:dyDescent="0.2">
      <c r="A32" s="113" t="s">
        <v>29</v>
      </c>
      <c r="B32" s="32"/>
      <c r="C32" s="6"/>
      <c r="D32" s="7"/>
      <c r="E32" s="15">
        <f>SUM(D30:D32)</f>
        <v>42.67</v>
      </c>
    </row>
    <row r="33" spans="1:5" x14ac:dyDescent="0.2">
      <c r="A33" s="97"/>
      <c r="B33" s="38"/>
      <c r="C33" s="2"/>
      <c r="D33" s="12"/>
      <c r="E33" s="4"/>
    </row>
    <row r="34" spans="1:5" x14ac:dyDescent="0.2">
      <c r="A34" s="98" t="s">
        <v>78</v>
      </c>
      <c r="B34" s="32"/>
      <c r="C34" s="6"/>
      <c r="D34" s="7"/>
      <c r="E34" s="143">
        <v>657.76</v>
      </c>
    </row>
    <row r="35" spans="1:5" ht="25.5" x14ac:dyDescent="0.2">
      <c r="A35" s="98" t="s">
        <v>92</v>
      </c>
      <c r="B35" s="32"/>
      <c r="C35" s="6" t="s">
        <v>116</v>
      </c>
      <c r="D35" s="7">
        <v>1552.08</v>
      </c>
      <c r="E35" s="4"/>
    </row>
    <row r="36" spans="1:5" x14ac:dyDescent="0.2">
      <c r="A36" s="98"/>
      <c r="B36" s="32"/>
      <c r="C36" s="6" t="s">
        <v>113</v>
      </c>
      <c r="D36" s="7">
        <v>0</v>
      </c>
      <c r="E36" s="4"/>
    </row>
    <row r="37" spans="1:5" x14ac:dyDescent="0.2">
      <c r="A37" s="98"/>
      <c r="B37" s="32"/>
      <c r="C37" s="6"/>
      <c r="D37" s="7"/>
      <c r="E37" s="143">
        <f>D35+D36</f>
        <v>1552.08</v>
      </c>
    </row>
    <row r="38" spans="1:5" x14ac:dyDescent="0.2">
      <c r="A38" s="103" t="s">
        <v>93</v>
      </c>
      <c r="B38" s="32"/>
      <c r="C38" s="8"/>
      <c r="D38" s="7"/>
      <c r="E38" s="143">
        <v>1499.9</v>
      </c>
    </row>
    <row r="39" spans="1:5" x14ac:dyDescent="0.2">
      <c r="A39" s="103" t="s">
        <v>107</v>
      </c>
      <c r="B39" s="32"/>
      <c r="C39" s="8" t="s">
        <v>107</v>
      </c>
      <c r="D39" s="7"/>
      <c r="E39" s="143">
        <v>240</v>
      </c>
    </row>
    <row r="40" spans="1:5" x14ac:dyDescent="0.2">
      <c r="A40" s="103"/>
      <c r="B40" s="32"/>
      <c r="C40" s="8"/>
      <c r="D40" s="7"/>
      <c r="E40" s="4"/>
    </row>
    <row r="41" spans="1:5" x14ac:dyDescent="0.2">
      <c r="A41" s="411" t="s">
        <v>7</v>
      </c>
      <c r="B41" s="32"/>
      <c r="C41" s="6"/>
      <c r="D41" s="7"/>
      <c r="E41" s="4">
        <f>SUM(E4:E39)</f>
        <v>7647.9</v>
      </c>
    </row>
  </sheetData>
  <sortState xmlns:xlrd2="http://schemas.microsoft.com/office/spreadsheetml/2017/richdata2" ref="B3:D17">
    <sortCondition ref="B3:B17"/>
  </sortState>
  <mergeCells count="1">
    <mergeCell ref="A1:E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0"/>
  <sheetViews>
    <sheetView showWhiteSpace="0" view="pageLayout" topLeftCell="A59" zoomScaleNormal="100" workbookViewId="0">
      <selection activeCell="A25" sqref="A24:A25"/>
    </sheetView>
  </sheetViews>
  <sheetFormatPr defaultColWidth="8.7109375" defaultRowHeight="12.75" x14ac:dyDescent="0.2"/>
  <cols>
    <col min="1" max="1" width="12.5703125" style="100" customWidth="1"/>
    <col min="2" max="2" width="13.7109375" style="39" customWidth="1"/>
    <col min="3" max="3" width="34" style="14" customWidth="1"/>
    <col min="4" max="4" width="9" style="13" customWidth="1"/>
    <col min="5" max="5" width="11" style="16" customWidth="1"/>
    <col min="6" max="16384" width="8.7109375" style="9"/>
  </cols>
  <sheetData>
    <row r="1" spans="1:5" x14ac:dyDescent="0.2">
      <c r="A1" s="449" t="s">
        <v>281</v>
      </c>
      <c r="B1" s="450"/>
      <c r="C1" s="450"/>
      <c r="D1" s="450"/>
      <c r="E1" s="450"/>
    </row>
    <row r="2" spans="1:5" x14ac:dyDescent="0.2">
      <c r="A2" s="451"/>
      <c r="B2" s="451"/>
      <c r="C2" s="451"/>
      <c r="D2" s="451"/>
      <c r="E2" s="451"/>
    </row>
    <row r="3" spans="1:5" ht="89.25" x14ac:dyDescent="0.2">
      <c r="A3" s="95" t="s">
        <v>478</v>
      </c>
      <c r="B3" s="26" t="s">
        <v>94</v>
      </c>
      <c r="C3" s="25" t="s">
        <v>95</v>
      </c>
      <c r="D3" s="27" t="s">
        <v>88</v>
      </c>
      <c r="E3" s="28" t="s">
        <v>7</v>
      </c>
    </row>
    <row r="4" spans="1:5" x14ac:dyDescent="0.2">
      <c r="A4" s="96" t="s">
        <v>89</v>
      </c>
      <c r="B4" s="137">
        <v>43124</v>
      </c>
      <c r="C4" s="138" t="s">
        <v>164</v>
      </c>
      <c r="D4" s="138">
        <v>12.19</v>
      </c>
      <c r="E4" s="22"/>
    </row>
    <row r="5" spans="1:5" x14ac:dyDescent="0.2">
      <c r="A5" s="97"/>
      <c r="B5" s="137">
        <v>43124</v>
      </c>
      <c r="C5" s="138" t="s">
        <v>164</v>
      </c>
      <c r="D5" s="138">
        <v>-18.86</v>
      </c>
      <c r="E5" s="22"/>
    </row>
    <row r="6" spans="1:5" x14ac:dyDescent="0.2">
      <c r="A6" s="97"/>
      <c r="B6" s="214">
        <v>43124</v>
      </c>
      <c r="C6" s="138" t="s">
        <v>164</v>
      </c>
      <c r="D6" s="138">
        <v>28.72</v>
      </c>
      <c r="E6" s="22"/>
    </row>
    <row r="7" spans="1:5" x14ac:dyDescent="0.2">
      <c r="A7" s="97"/>
      <c r="B7" s="137">
        <v>43145</v>
      </c>
      <c r="C7" s="138" t="s">
        <v>307</v>
      </c>
      <c r="D7" s="138">
        <v>8.2799999999999994</v>
      </c>
      <c r="E7" s="22"/>
    </row>
    <row r="8" spans="1:5" x14ac:dyDescent="0.2">
      <c r="A8" s="97"/>
      <c r="B8" s="137">
        <v>43180</v>
      </c>
      <c r="C8" s="138" t="s">
        <v>163</v>
      </c>
      <c r="D8" s="138">
        <v>9.8000000000000007</v>
      </c>
      <c r="E8" s="29"/>
    </row>
    <row r="9" spans="1:5" x14ac:dyDescent="0.2">
      <c r="A9" s="97"/>
      <c r="B9" s="137">
        <v>43369</v>
      </c>
      <c r="C9" s="138" t="s">
        <v>163</v>
      </c>
      <c r="D9" s="138">
        <v>9.8000000000000007</v>
      </c>
      <c r="E9" s="29"/>
    </row>
    <row r="10" spans="1:5" x14ac:dyDescent="0.2">
      <c r="A10" s="97"/>
      <c r="B10" s="137">
        <v>43462</v>
      </c>
      <c r="C10" s="138" t="s">
        <v>164</v>
      </c>
      <c r="D10" s="138">
        <v>2.34</v>
      </c>
      <c r="E10" s="29"/>
    </row>
    <row r="11" spans="1:5" x14ac:dyDescent="0.2">
      <c r="A11" s="97"/>
      <c r="B11" s="137">
        <v>43116</v>
      </c>
      <c r="C11" s="138" t="s">
        <v>308</v>
      </c>
      <c r="D11" s="138">
        <v>195.41</v>
      </c>
      <c r="E11" s="29"/>
    </row>
    <row r="12" spans="1:5" x14ac:dyDescent="0.2">
      <c r="A12" s="97"/>
      <c r="B12" s="137">
        <v>43448</v>
      </c>
      <c r="C12" s="138" t="s">
        <v>170</v>
      </c>
      <c r="D12" s="138">
        <v>235</v>
      </c>
      <c r="E12" s="29"/>
    </row>
    <row r="13" spans="1:5" ht="15" x14ac:dyDescent="0.25">
      <c r="A13" s="360"/>
      <c r="B13" s="306">
        <v>43415</v>
      </c>
      <c r="C13" s="307" t="s">
        <v>309</v>
      </c>
      <c r="D13" s="303">
        <v>139.31</v>
      </c>
      <c r="E13" s="29"/>
    </row>
    <row r="14" spans="1:5" ht="15" x14ac:dyDescent="0.25">
      <c r="A14" s="360"/>
      <c r="B14" s="312"/>
      <c r="C14" s="307"/>
      <c r="D14" s="299"/>
      <c r="E14" s="29"/>
    </row>
    <row r="15" spans="1:5" ht="15" x14ac:dyDescent="0.25">
      <c r="A15" s="361" t="s">
        <v>29</v>
      </c>
      <c r="B15" s="362"/>
      <c r="C15" s="363"/>
      <c r="D15" s="354"/>
      <c r="E15" s="30">
        <f>SUM(D4:D14)</f>
        <v>621.99</v>
      </c>
    </row>
    <row r="16" spans="1:5" ht="15" x14ac:dyDescent="0.25">
      <c r="A16" s="364" t="s">
        <v>166</v>
      </c>
      <c r="B16" s="365">
        <v>43110</v>
      </c>
      <c r="C16" s="307" t="s">
        <v>169</v>
      </c>
      <c r="D16" s="307">
        <v>60.07</v>
      </c>
      <c r="E16" s="22"/>
    </row>
    <row r="17" spans="1:12" ht="15" x14ac:dyDescent="0.25">
      <c r="A17" s="361"/>
      <c r="B17" s="365">
        <v>43138</v>
      </c>
      <c r="C17" s="307" t="s">
        <v>169</v>
      </c>
      <c r="D17" s="307">
        <v>56.98</v>
      </c>
      <c r="E17" s="22"/>
    </row>
    <row r="18" spans="1:12" ht="15" x14ac:dyDescent="0.25">
      <c r="A18" s="361"/>
      <c r="B18" s="365">
        <v>43166</v>
      </c>
      <c r="C18" s="307" t="s">
        <v>169</v>
      </c>
      <c r="D18" s="307">
        <v>53.87</v>
      </c>
      <c r="E18" s="22"/>
    </row>
    <row r="19" spans="1:12" ht="15" x14ac:dyDescent="0.25">
      <c r="A19" s="361"/>
      <c r="B19" s="365">
        <v>43194</v>
      </c>
      <c r="C19" s="307" t="s">
        <v>169</v>
      </c>
      <c r="D19" s="307">
        <v>56.98</v>
      </c>
      <c r="E19" s="22"/>
    </row>
    <row r="20" spans="1:12" ht="15" x14ac:dyDescent="0.25">
      <c r="A20" s="361"/>
      <c r="B20" s="365">
        <v>43229</v>
      </c>
      <c r="C20" s="307" t="s">
        <v>168</v>
      </c>
      <c r="D20" s="307">
        <v>56.98</v>
      </c>
      <c r="E20" s="22"/>
      <c r="L20" s="9" t="s">
        <v>125</v>
      </c>
    </row>
    <row r="21" spans="1:12" x14ac:dyDescent="0.2">
      <c r="A21" s="98"/>
      <c r="B21" s="235">
        <v>43257</v>
      </c>
      <c r="C21" s="10" t="s">
        <v>168</v>
      </c>
      <c r="D21" s="138">
        <v>56.98</v>
      </c>
      <c r="E21" s="22"/>
    </row>
    <row r="22" spans="1:12" x14ac:dyDescent="0.2">
      <c r="A22" s="98"/>
      <c r="B22" s="235">
        <v>43284</v>
      </c>
      <c r="C22" s="10" t="s">
        <v>168</v>
      </c>
      <c r="D22" s="138">
        <v>66.27</v>
      </c>
      <c r="E22" s="22"/>
    </row>
    <row r="23" spans="1:12" x14ac:dyDescent="0.2">
      <c r="A23" s="98"/>
      <c r="B23" s="235">
        <v>43320</v>
      </c>
      <c r="C23" s="29" t="s">
        <v>167</v>
      </c>
      <c r="D23" s="138">
        <v>63.17</v>
      </c>
      <c r="E23" s="22"/>
    </row>
    <row r="24" spans="1:12" x14ac:dyDescent="0.2">
      <c r="A24" s="98"/>
      <c r="B24" s="235">
        <v>43348</v>
      </c>
      <c r="C24" s="29" t="s">
        <v>167</v>
      </c>
      <c r="D24" s="138">
        <v>60.07</v>
      </c>
      <c r="E24" s="22"/>
    </row>
    <row r="25" spans="1:12" x14ac:dyDescent="0.2">
      <c r="A25" s="98"/>
      <c r="B25" s="235">
        <v>43376</v>
      </c>
      <c r="C25" s="29" t="s">
        <v>167</v>
      </c>
      <c r="D25" s="138">
        <v>63.17</v>
      </c>
      <c r="E25" s="22"/>
    </row>
    <row r="26" spans="1:12" x14ac:dyDescent="0.2">
      <c r="A26" s="98"/>
      <c r="B26" s="235">
        <v>43411</v>
      </c>
      <c r="C26" s="29" t="s">
        <v>167</v>
      </c>
      <c r="D26" s="138">
        <v>56.98</v>
      </c>
      <c r="E26" s="22"/>
    </row>
    <row r="27" spans="1:12" x14ac:dyDescent="0.2">
      <c r="A27" s="98"/>
      <c r="B27" s="235">
        <v>43439</v>
      </c>
      <c r="C27" s="29" t="s">
        <v>167</v>
      </c>
      <c r="D27" s="138">
        <v>60.07</v>
      </c>
      <c r="E27" s="22"/>
    </row>
    <row r="28" spans="1:12" x14ac:dyDescent="0.2">
      <c r="A28" s="98" t="s">
        <v>29</v>
      </c>
      <c r="B28" s="167"/>
      <c r="C28" s="22"/>
      <c r="D28" s="30"/>
      <c r="E28" s="162">
        <f>SUM(D16:D27)</f>
        <v>711.59</v>
      </c>
    </row>
    <row r="29" spans="1:12" x14ac:dyDescent="0.2">
      <c r="A29" s="98" t="s">
        <v>96</v>
      </c>
      <c r="B29" s="202"/>
      <c r="C29" s="22"/>
      <c r="D29" s="154"/>
      <c r="E29" s="22"/>
    </row>
    <row r="30" spans="1:12" x14ac:dyDescent="0.2">
      <c r="A30" s="98"/>
      <c r="B30" s="137">
        <v>43145</v>
      </c>
      <c r="C30" s="22" t="s">
        <v>97</v>
      </c>
      <c r="D30" s="138">
        <v>25.63</v>
      </c>
      <c r="E30" s="22"/>
    </row>
    <row r="31" spans="1:12" x14ac:dyDescent="0.2">
      <c r="A31" s="98"/>
      <c r="B31" s="137">
        <v>43178</v>
      </c>
      <c r="C31" s="22" t="s">
        <v>97</v>
      </c>
      <c r="D31" s="138">
        <v>24.25</v>
      </c>
      <c r="E31" s="22"/>
    </row>
    <row r="32" spans="1:12" x14ac:dyDescent="0.2">
      <c r="A32" s="98"/>
      <c r="B32" s="137">
        <v>43206</v>
      </c>
      <c r="C32" s="22" t="s">
        <v>97</v>
      </c>
      <c r="D32" s="138">
        <v>22.95</v>
      </c>
      <c r="E32" s="22"/>
    </row>
    <row r="33" spans="1:5" x14ac:dyDescent="0.2">
      <c r="A33" s="98"/>
      <c r="B33" s="137">
        <v>43235</v>
      </c>
      <c r="C33" s="22" t="s">
        <v>97</v>
      </c>
      <c r="D33" s="138">
        <v>20.25</v>
      </c>
      <c r="E33" s="22"/>
    </row>
    <row r="34" spans="1:5" x14ac:dyDescent="0.2">
      <c r="A34" s="98"/>
      <c r="B34" s="137">
        <v>43264</v>
      </c>
      <c r="C34" s="22" t="s">
        <v>97</v>
      </c>
      <c r="D34" s="138">
        <v>20.41</v>
      </c>
      <c r="E34" s="22"/>
    </row>
    <row r="35" spans="1:5" x14ac:dyDescent="0.2">
      <c r="A35" s="98"/>
      <c r="B35" s="137">
        <v>43297</v>
      </c>
      <c r="C35" s="22" t="s">
        <v>97</v>
      </c>
      <c r="D35" s="138">
        <v>20.21</v>
      </c>
      <c r="E35" s="22"/>
    </row>
    <row r="36" spans="1:5" x14ac:dyDescent="0.2">
      <c r="A36" s="98"/>
      <c r="B36" s="137">
        <v>43326</v>
      </c>
      <c r="C36" s="22" t="s">
        <v>97</v>
      </c>
      <c r="D36" s="138">
        <v>18.79</v>
      </c>
      <c r="E36" s="22"/>
    </row>
    <row r="37" spans="1:5" x14ac:dyDescent="0.2">
      <c r="A37" s="98"/>
      <c r="B37" s="137">
        <v>43355</v>
      </c>
      <c r="C37" s="22" t="s">
        <v>97</v>
      </c>
      <c r="D37" s="138">
        <v>12.05</v>
      </c>
      <c r="E37" s="3"/>
    </row>
    <row r="38" spans="1:5" x14ac:dyDescent="0.2">
      <c r="A38" s="98"/>
      <c r="B38" s="137">
        <v>43388</v>
      </c>
      <c r="C38" s="22" t="s">
        <v>97</v>
      </c>
      <c r="D38" s="138">
        <v>18.52</v>
      </c>
      <c r="E38" s="3"/>
    </row>
    <row r="39" spans="1:5" x14ac:dyDescent="0.2">
      <c r="A39" s="65"/>
      <c r="B39" s="137">
        <v>43417</v>
      </c>
      <c r="C39" s="22" t="s">
        <v>97</v>
      </c>
      <c r="D39" s="138">
        <v>19.68</v>
      </c>
      <c r="E39" s="7"/>
    </row>
    <row r="40" spans="1:5" x14ac:dyDescent="0.2">
      <c r="A40" s="65"/>
      <c r="B40" s="137">
        <v>43451</v>
      </c>
      <c r="C40" s="22" t="s">
        <v>97</v>
      </c>
      <c r="D40" s="138">
        <v>20.77</v>
      </c>
      <c r="E40" s="7"/>
    </row>
    <row r="41" spans="1:5" x14ac:dyDescent="0.2">
      <c r="A41" s="65"/>
      <c r="B41" s="183"/>
      <c r="C41" s="22"/>
      <c r="D41" s="178"/>
      <c r="E41" s="7"/>
    </row>
    <row r="42" spans="1:5" x14ac:dyDescent="0.2">
      <c r="A42" s="65"/>
      <c r="B42" s="183"/>
      <c r="C42" s="22"/>
      <c r="D42" s="178"/>
      <c r="E42" s="7"/>
    </row>
    <row r="43" spans="1:5" x14ac:dyDescent="0.2">
      <c r="A43" s="98" t="s">
        <v>29</v>
      </c>
      <c r="B43" s="176"/>
      <c r="C43" s="6"/>
      <c r="D43" s="7"/>
      <c r="E43" s="4">
        <f>SUM(D29:D43)</f>
        <v>223.51000000000002</v>
      </c>
    </row>
    <row r="44" spans="1:5" x14ac:dyDescent="0.2">
      <c r="A44" s="98" t="s">
        <v>98</v>
      </c>
      <c r="B44" s="137">
        <v>43117</v>
      </c>
      <c r="C44" s="33" t="s">
        <v>99</v>
      </c>
      <c r="D44" s="11">
        <v>147.52000000000001</v>
      </c>
      <c r="E44" s="4"/>
    </row>
    <row r="45" spans="1:5" x14ac:dyDescent="0.2">
      <c r="A45" s="98"/>
      <c r="B45" s="137">
        <v>43146</v>
      </c>
      <c r="C45" s="33" t="s">
        <v>99</v>
      </c>
      <c r="D45" s="11">
        <v>147.52000000000001</v>
      </c>
      <c r="E45" s="4"/>
    </row>
    <row r="46" spans="1:5" x14ac:dyDescent="0.2">
      <c r="A46" s="98"/>
      <c r="B46" s="137">
        <v>43174</v>
      </c>
      <c r="C46" s="33" t="s">
        <v>99</v>
      </c>
      <c r="D46" s="11">
        <v>147.52000000000001</v>
      </c>
      <c r="E46" s="4"/>
    </row>
    <row r="47" spans="1:5" x14ac:dyDescent="0.2">
      <c r="A47" s="98"/>
      <c r="B47" s="137">
        <v>43203</v>
      </c>
      <c r="C47" s="33" t="s">
        <v>99</v>
      </c>
      <c r="D47" s="11">
        <v>147.52000000000001</v>
      </c>
      <c r="E47" s="4"/>
    </row>
    <row r="48" spans="1:5" x14ac:dyDescent="0.2">
      <c r="A48" s="98"/>
      <c r="B48" s="137">
        <v>43235</v>
      </c>
      <c r="C48" s="33" t="s">
        <v>99</v>
      </c>
      <c r="D48" s="11">
        <v>147.52000000000001</v>
      </c>
      <c r="E48" s="4"/>
    </row>
    <row r="49" spans="1:6" x14ac:dyDescent="0.2">
      <c r="A49" s="98"/>
      <c r="B49" s="137">
        <v>43264</v>
      </c>
      <c r="C49" s="33" t="s">
        <v>99</v>
      </c>
      <c r="D49" s="11">
        <v>147.52000000000001</v>
      </c>
      <c r="E49" s="4"/>
    </row>
    <row r="50" spans="1:6" x14ac:dyDescent="0.2">
      <c r="A50" s="98"/>
      <c r="B50" s="137">
        <v>43294</v>
      </c>
      <c r="C50" s="33" t="s">
        <v>99</v>
      </c>
      <c r="D50" s="11">
        <v>147.52000000000001</v>
      </c>
      <c r="E50" s="4"/>
    </row>
    <row r="51" spans="1:6" x14ac:dyDescent="0.2">
      <c r="A51" s="98"/>
      <c r="B51" s="137">
        <v>43327</v>
      </c>
      <c r="C51" s="33" t="s">
        <v>99</v>
      </c>
      <c r="D51" s="11">
        <v>147.52000000000001</v>
      </c>
      <c r="E51" s="4"/>
    </row>
    <row r="52" spans="1:6" x14ac:dyDescent="0.2">
      <c r="A52" s="98"/>
      <c r="B52" s="137">
        <v>43355</v>
      </c>
      <c r="C52" s="33" t="s">
        <v>99</v>
      </c>
      <c r="D52" s="11">
        <v>147.52000000000001</v>
      </c>
      <c r="E52" s="4"/>
    </row>
    <row r="53" spans="1:6" x14ac:dyDescent="0.2">
      <c r="A53" s="98"/>
      <c r="B53" s="137">
        <v>43385</v>
      </c>
      <c r="C53" s="33" t="s">
        <v>99</v>
      </c>
      <c r="D53" s="11">
        <v>147.52000000000001</v>
      </c>
      <c r="E53" s="4"/>
    </row>
    <row r="54" spans="1:6" x14ac:dyDescent="0.2">
      <c r="A54" s="184"/>
      <c r="B54" s="236">
        <v>43417</v>
      </c>
      <c r="C54" s="185" t="s">
        <v>99</v>
      </c>
      <c r="D54" s="237">
        <v>169.52</v>
      </c>
      <c r="E54" s="238"/>
    </row>
    <row r="55" spans="1:6" x14ac:dyDescent="0.2">
      <c r="A55" s="98"/>
      <c r="B55" s="137">
        <v>43447</v>
      </c>
      <c r="C55" s="33" t="s">
        <v>99</v>
      </c>
      <c r="D55" s="11">
        <v>169.52</v>
      </c>
      <c r="E55" s="4"/>
      <c r="F55" s="241"/>
    </row>
    <row r="56" spans="1:6" x14ac:dyDescent="0.2">
      <c r="A56" s="98" t="s">
        <v>21</v>
      </c>
      <c r="B56" s="32"/>
      <c r="C56" s="6"/>
      <c r="D56" s="7"/>
      <c r="E56" s="4">
        <f>SUM(D44:D55)</f>
        <v>1814.24</v>
      </c>
      <c r="F56" s="241"/>
    </row>
    <row r="57" spans="1:6" x14ac:dyDescent="0.2">
      <c r="A57" s="99" t="s">
        <v>108</v>
      </c>
      <c r="B57" s="239">
        <v>2841.12</v>
      </c>
      <c r="C57" s="34" t="s">
        <v>133</v>
      </c>
      <c r="D57" s="240">
        <v>10</v>
      </c>
      <c r="E57" s="37"/>
    </row>
    <row r="58" spans="1:6" x14ac:dyDescent="0.2">
      <c r="A58" s="98"/>
      <c r="B58" s="137">
        <v>43147</v>
      </c>
      <c r="C58" s="6" t="s">
        <v>133</v>
      </c>
      <c r="D58" s="204">
        <v>10</v>
      </c>
      <c r="E58" s="37"/>
    </row>
    <row r="59" spans="1:6" x14ac:dyDescent="0.2">
      <c r="A59" s="98"/>
      <c r="B59" s="137">
        <v>43179</v>
      </c>
      <c r="C59" s="6" t="s">
        <v>133</v>
      </c>
      <c r="D59" s="204">
        <v>10</v>
      </c>
      <c r="E59" s="37"/>
    </row>
    <row r="60" spans="1:6" x14ac:dyDescent="0.2">
      <c r="A60" s="98"/>
      <c r="B60" s="137">
        <v>43207</v>
      </c>
      <c r="C60" s="6" t="s">
        <v>133</v>
      </c>
      <c r="D60" s="204">
        <v>10</v>
      </c>
      <c r="E60" s="37"/>
    </row>
    <row r="61" spans="1:6" x14ac:dyDescent="0.2">
      <c r="A61" s="98"/>
      <c r="B61" s="137">
        <v>43237</v>
      </c>
      <c r="C61" s="6" t="s">
        <v>133</v>
      </c>
      <c r="D61" s="204">
        <v>10</v>
      </c>
      <c r="E61" s="37"/>
    </row>
    <row r="62" spans="1:6" x14ac:dyDescent="0.2">
      <c r="A62" s="98"/>
      <c r="B62" s="137">
        <v>43267</v>
      </c>
      <c r="C62" s="6" t="s">
        <v>133</v>
      </c>
      <c r="D62" s="204">
        <v>10</v>
      </c>
      <c r="E62" s="37"/>
    </row>
    <row r="63" spans="1:6" x14ac:dyDescent="0.2">
      <c r="A63" s="99"/>
      <c r="B63" s="137">
        <v>43298</v>
      </c>
      <c r="C63" s="6" t="s">
        <v>133</v>
      </c>
      <c r="D63" s="204">
        <v>10</v>
      </c>
      <c r="E63" s="37"/>
    </row>
    <row r="64" spans="1:6" x14ac:dyDescent="0.2">
      <c r="A64" s="99"/>
      <c r="B64" s="137">
        <v>43328</v>
      </c>
      <c r="C64" s="6" t="s">
        <v>133</v>
      </c>
      <c r="D64" s="203">
        <v>13.34</v>
      </c>
      <c r="E64" s="37"/>
    </row>
    <row r="65" spans="1:5" x14ac:dyDescent="0.2">
      <c r="A65" s="99"/>
      <c r="B65" s="137">
        <v>43359</v>
      </c>
      <c r="C65" s="6" t="s">
        <v>133</v>
      </c>
      <c r="D65" s="203">
        <v>9.99</v>
      </c>
      <c r="E65" s="37"/>
    </row>
    <row r="66" spans="1:5" x14ac:dyDescent="0.2">
      <c r="A66" s="99"/>
      <c r="B66" s="137">
        <v>43390</v>
      </c>
      <c r="C66" s="6" t="s">
        <v>133</v>
      </c>
      <c r="D66" s="203">
        <v>9.99</v>
      </c>
      <c r="E66" s="37"/>
    </row>
    <row r="67" spans="1:5" x14ac:dyDescent="0.2">
      <c r="A67" s="99"/>
      <c r="B67" s="137">
        <v>43420</v>
      </c>
      <c r="C67" s="6" t="s">
        <v>133</v>
      </c>
      <c r="D67" s="203">
        <v>9.99</v>
      </c>
      <c r="E67" s="37"/>
    </row>
    <row r="68" spans="1:5" x14ac:dyDescent="0.2">
      <c r="A68" s="99"/>
      <c r="B68" s="137">
        <v>43452</v>
      </c>
      <c r="C68" s="6" t="s">
        <v>133</v>
      </c>
      <c r="D68" s="203">
        <v>9.99</v>
      </c>
      <c r="E68" s="37"/>
    </row>
    <row r="69" spans="1:5" x14ac:dyDescent="0.2">
      <c r="A69" s="412" t="s">
        <v>29</v>
      </c>
      <c r="B69" s="186"/>
      <c r="C69" s="34"/>
      <c r="D69" s="36"/>
      <c r="E69" s="37">
        <f>SUM(D57:D69)</f>
        <v>123.29999999999998</v>
      </c>
    </row>
    <row r="70" spans="1:5" x14ac:dyDescent="0.2">
      <c r="A70" s="99"/>
      <c r="B70" s="35"/>
      <c r="C70" s="34"/>
      <c r="D70" s="36"/>
      <c r="E70" s="37"/>
    </row>
    <row r="71" spans="1:5" x14ac:dyDescent="0.2">
      <c r="A71" s="99"/>
      <c r="B71" s="35"/>
      <c r="C71" s="34"/>
      <c r="D71" s="36"/>
      <c r="E71" s="37"/>
    </row>
    <row r="72" spans="1:5" x14ac:dyDescent="0.2">
      <c r="A72" s="98" t="s">
        <v>78</v>
      </c>
      <c r="B72" s="32"/>
      <c r="C72" s="6"/>
      <c r="D72" s="4"/>
      <c r="E72" s="4">
        <v>930.67</v>
      </c>
    </row>
    <row r="73" spans="1:5" ht="25.5" x14ac:dyDescent="0.2">
      <c r="A73" s="98" t="s">
        <v>92</v>
      </c>
      <c r="B73" s="32"/>
      <c r="C73" s="6"/>
      <c r="D73" s="3"/>
      <c r="E73" s="3">
        <v>4158.57</v>
      </c>
    </row>
    <row r="74" spans="1:5" x14ac:dyDescent="0.2">
      <c r="A74" s="98"/>
      <c r="B74" s="32"/>
      <c r="C74" s="6"/>
      <c r="D74" s="9"/>
      <c r="E74" s="9"/>
    </row>
    <row r="75" spans="1:5" x14ac:dyDescent="0.2">
      <c r="A75" s="65" t="s">
        <v>93</v>
      </c>
      <c r="B75" s="32"/>
      <c r="C75" s="6"/>
      <c r="D75" s="3"/>
      <c r="E75" s="3">
        <v>2344.7199999999998</v>
      </c>
    </row>
    <row r="76" spans="1:5" x14ac:dyDescent="0.2">
      <c r="A76" s="98"/>
      <c r="B76" s="38"/>
      <c r="C76" s="2"/>
      <c r="D76" s="12"/>
      <c r="E76" s="2"/>
    </row>
    <row r="77" spans="1:5" x14ac:dyDescent="0.2">
      <c r="A77" s="98"/>
      <c r="B77" s="32"/>
      <c r="C77" s="6"/>
      <c r="D77" s="7"/>
      <c r="E77" s="4"/>
    </row>
    <row r="78" spans="1:5" x14ac:dyDescent="0.2">
      <c r="A78" s="411" t="s">
        <v>7</v>
      </c>
      <c r="B78" s="32"/>
      <c r="C78" s="6"/>
      <c r="D78" s="7"/>
      <c r="E78" s="4">
        <f>SUM(E15:E76)</f>
        <v>10928.589999999998</v>
      </c>
    </row>
    <row r="79" spans="1:5" x14ac:dyDescent="0.2">
      <c r="A79" s="98"/>
      <c r="B79" s="32"/>
      <c r="C79" s="6"/>
      <c r="D79" s="7"/>
      <c r="E79" s="4"/>
    </row>
    <row r="80" spans="1:5" ht="25.5" x14ac:dyDescent="0.2">
      <c r="A80" s="98" t="s">
        <v>100</v>
      </c>
      <c r="B80" s="32"/>
      <c r="C80" s="6" t="s">
        <v>503</v>
      </c>
      <c r="D80" s="7"/>
      <c r="E80" s="4">
        <f>E78*0.08</f>
        <v>874.28719999999987</v>
      </c>
    </row>
  </sheetData>
  <sortState xmlns:xlrd2="http://schemas.microsoft.com/office/spreadsheetml/2017/richdata2" ref="B16:D27">
    <sortCondition ref="B16:B27"/>
  </sortState>
  <mergeCells count="1">
    <mergeCell ref="A1:E2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"/>
  <sheetViews>
    <sheetView view="pageLayout" topLeftCell="A42" zoomScaleNormal="100" workbookViewId="0">
      <selection activeCell="A25" sqref="A24:A25"/>
    </sheetView>
  </sheetViews>
  <sheetFormatPr defaultColWidth="8.7109375" defaultRowHeight="12.75" x14ac:dyDescent="0.2"/>
  <cols>
    <col min="1" max="1" width="11.28515625" style="39" customWidth="1"/>
    <col min="2" max="2" width="42.7109375" style="14" customWidth="1"/>
    <col min="3" max="3" width="9.7109375" style="13" customWidth="1"/>
    <col min="4" max="16384" width="8.7109375" style="9"/>
  </cols>
  <sheetData>
    <row r="1" spans="1:4" ht="30" customHeight="1" x14ac:dyDescent="0.2">
      <c r="A1" s="452" t="s">
        <v>255</v>
      </c>
      <c r="B1" s="452"/>
      <c r="C1" s="452"/>
    </row>
    <row r="2" spans="1:4" ht="25.5" x14ac:dyDescent="0.2">
      <c r="A2" s="401" t="s">
        <v>112</v>
      </c>
      <c r="B2" s="294" t="s">
        <v>4</v>
      </c>
      <c r="C2" s="402" t="s">
        <v>6</v>
      </c>
    </row>
    <row r="3" spans="1:4" x14ac:dyDescent="0.2">
      <c r="A3" s="214">
        <v>43194</v>
      </c>
      <c r="B3" s="215" t="s">
        <v>164</v>
      </c>
      <c r="C3" s="216">
        <v>18.79</v>
      </c>
    </row>
    <row r="4" spans="1:4" x14ac:dyDescent="0.2">
      <c r="A4" s="214">
        <v>43218</v>
      </c>
      <c r="B4" s="215" t="s">
        <v>256</v>
      </c>
      <c r="C4" s="216">
        <v>20.61</v>
      </c>
    </row>
    <row r="5" spans="1:4" x14ac:dyDescent="0.2">
      <c r="A5" s="214">
        <v>43252</v>
      </c>
      <c r="B5" s="215" t="s">
        <v>178</v>
      </c>
      <c r="C5" s="216">
        <v>6.27</v>
      </c>
    </row>
    <row r="6" spans="1:4" x14ac:dyDescent="0.2">
      <c r="A6" s="214">
        <v>43276</v>
      </c>
      <c r="B6" s="215" t="s">
        <v>178</v>
      </c>
      <c r="C6" s="216">
        <v>11.68</v>
      </c>
    </row>
    <row r="7" spans="1:4" x14ac:dyDescent="0.2">
      <c r="A7" s="214">
        <v>43330</v>
      </c>
      <c r="B7" s="215" t="s">
        <v>257</v>
      </c>
      <c r="C7" s="216">
        <v>9.2200000000000006</v>
      </c>
    </row>
    <row r="8" spans="1:4" x14ac:dyDescent="0.2">
      <c r="A8" s="214">
        <v>43332</v>
      </c>
      <c r="B8" s="215" t="s">
        <v>164</v>
      </c>
      <c r="C8" s="216">
        <v>65.75</v>
      </c>
    </row>
    <row r="9" spans="1:4" x14ac:dyDescent="0.2">
      <c r="A9" s="214">
        <v>43342</v>
      </c>
      <c r="B9" s="215" t="s">
        <v>257</v>
      </c>
      <c r="C9" s="216">
        <v>17.37</v>
      </c>
    </row>
    <row r="10" spans="1:4" x14ac:dyDescent="0.2">
      <c r="A10" s="214">
        <v>43344</v>
      </c>
      <c r="B10" s="215" t="s">
        <v>162</v>
      </c>
      <c r="C10" s="216">
        <v>13.63</v>
      </c>
    </row>
    <row r="11" spans="1:4" x14ac:dyDescent="0.2">
      <c r="A11" s="214">
        <v>43201</v>
      </c>
      <c r="B11" s="215" t="s">
        <v>258</v>
      </c>
      <c r="C11" s="216">
        <v>10.62</v>
      </c>
    </row>
    <row r="12" spans="1:4" x14ac:dyDescent="0.2">
      <c r="A12" s="416" t="s">
        <v>7</v>
      </c>
      <c r="B12" s="338"/>
      <c r="C12" s="413">
        <f>SUM(C3:C11)</f>
        <v>173.94</v>
      </c>
      <c r="D12" s="415"/>
    </row>
    <row r="13" spans="1:4" ht="15" x14ac:dyDescent="0.25">
      <c r="A13" s="356"/>
      <c r="B13" s="357"/>
      <c r="C13" s="358"/>
      <c r="D13" s="359"/>
    </row>
    <row r="14" spans="1:4" ht="15" x14ac:dyDescent="0.25">
      <c r="A14" s="356"/>
      <c r="B14" s="414"/>
      <c r="C14" s="358"/>
      <c r="D14" s="359"/>
    </row>
    <row r="15" spans="1:4" ht="15" x14ac:dyDescent="0.25">
      <c r="A15" s="356"/>
      <c r="B15" s="414"/>
      <c r="C15" s="358"/>
      <c r="D15" s="359"/>
    </row>
    <row r="16" spans="1:4" ht="15" x14ac:dyDescent="0.25">
      <c r="A16" s="356"/>
      <c r="B16" s="357"/>
      <c r="C16" s="358"/>
      <c r="D16" s="359"/>
    </row>
    <row r="17" spans="1:4" ht="15" x14ac:dyDescent="0.25">
      <c r="A17" s="356"/>
      <c r="B17" s="357"/>
      <c r="C17" s="358"/>
      <c r="D17" s="359"/>
    </row>
    <row r="18" spans="1:4" ht="15" x14ac:dyDescent="0.25">
      <c r="A18" s="356"/>
      <c r="B18" s="357"/>
      <c r="C18" s="358"/>
      <c r="D18" s="359"/>
    </row>
    <row r="19" spans="1:4" ht="15" x14ac:dyDescent="0.25">
      <c r="A19" s="356"/>
      <c r="B19" s="357"/>
      <c r="C19" s="358"/>
      <c r="D19" s="359"/>
    </row>
    <row r="20" spans="1:4" ht="15" x14ac:dyDescent="0.25">
      <c r="A20" s="356"/>
      <c r="B20" s="357"/>
      <c r="C20" s="358"/>
      <c r="D20" s="359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9"/>
  <sheetViews>
    <sheetView view="pageLayout" topLeftCell="A30" zoomScaleNormal="100" workbookViewId="0">
      <selection activeCell="A25" sqref="A24:A25"/>
    </sheetView>
  </sheetViews>
  <sheetFormatPr defaultColWidth="9.28515625" defaultRowHeight="12.75" x14ac:dyDescent="0.2"/>
  <cols>
    <col min="1" max="1" width="19.7109375" style="87" customWidth="1"/>
    <col min="2" max="2" width="42.7109375" style="21" customWidth="1"/>
    <col min="3" max="3" width="10" style="79" bestFit="1" customWidth="1"/>
    <col min="4" max="16384" width="9.28515625" style="21"/>
  </cols>
  <sheetData>
    <row r="1" spans="1:4" ht="24.75" customHeight="1" x14ac:dyDescent="0.2">
      <c r="A1" s="453" t="s">
        <v>295</v>
      </c>
      <c r="B1" s="454"/>
      <c r="C1" s="454"/>
      <c r="D1" s="10"/>
    </row>
    <row r="2" spans="1:4" ht="15.75" x14ac:dyDescent="0.25">
      <c r="A2" s="229" t="s">
        <v>79</v>
      </c>
      <c r="B2" s="230" t="s">
        <v>4</v>
      </c>
      <c r="C2" s="297" t="s">
        <v>6</v>
      </c>
      <c r="D2" s="10"/>
    </row>
    <row r="3" spans="1:4" ht="15.75" x14ac:dyDescent="0.25">
      <c r="A3" s="231"/>
      <c r="B3" s="232" t="s">
        <v>396</v>
      </c>
      <c r="C3" s="298">
        <v>217.01</v>
      </c>
      <c r="D3" s="10"/>
    </row>
    <row r="4" spans="1:4" ht="15.75" x14ac:dyDescent="0.25">
      <c r="A4" s="233" t="s">
        <v>286</v>
      </c>
      <c r="B4" s="232" t="s">
        <v>284</v>
      </c>
      <c r="C4" s="225">
        <v>804.88</v>
      </c>
      <c r="D4" s="10"/>
    </row>
    <row r="5" spans="1:4" ht="15.75" x14ac:dyDescent="0.25">
      <c r="A5" s="233" t="s">
        <v>285</v>
      </c>
      <c r="B5" s="232" t="s">
        <v>283</v>
      </c>
      <c r="C5" s="225">
        <v>791.89</v>
      </c>
      <c r="D5" s="10"/>
    </row>
    <row r="6" spans="1:4" ht="15.75" x14ac:dyDescent="0.25">
      <c r="A6" s="233" t="s">
        <v>288</v>
      </c>
      <c r="B6" s="215" t="s">
        <v>287</v>
      </c>
      <c r="C6" s="225">
        <v>26.72</v>
      </c>
      <c r="D6" s="10"/>
    </row>
    <row r="7" spans="1:4" ht="15.75" x14ac:dyDescent="0.25">
      <c r="A7" s="227">
        <v>43322</v>
      </c>
      <c r="B7" s="224" t="s">
        <v>222</v>
      </c>
      <c r="C7" s="228">
        <v>10.85</v>
      </c>
      <c r="D7" s="10"/>
    </row>
    <row r="8" spans="1:4" ht="31.5" x14ac:dyDescent="0.25">
      <c r="A8" s="227">
        <v>43458</v>
      </c>
      <c r="B8" s="224" t="s">
        <v>289</v>
      </c>
      <c r="C8" s="228">
        <v>5.99</v>
      </c>
      <c r="D8" s="10"/>
    </row>
    <row r="9" spans="1:4" ht="15.75" x14ac:dyDescent="0.25">
      <c r="A9" s="227">
        <v>43187</v>
      </c>
      <c r="B9" s="224" t="s">
        <v>290</v>
      </c>
      <c r="C9" s="228">
        <v>40</v>
      </c>
      <c r="D9" s="10"/>
    </row>
    <row r="10" spans="1:4" ht="15.75" x14ac:dyDescent="0.25">
      <c r="A10" s="233">
        <v>43318</v>
      </c>
      <c r="B10" s="226" t="s">
        <v>291</v>
      </c>
      <c r="C10" s="225">
        <v>180</v>
      </c>
      <c r="D10" s="10"/>
    </row>
    <row r="11" spans="1:4" ht="15.75" x14ac:dyDescent="0.25">
      <c r="A11" s="227">
        <v>43169</v>
      </c>
      <c r="B11" s="224" t="s">
        <v>292</v>
      </c>
      <c r="C11" s="228">
        <v>170</v>
      </c>
      <c r="D11" s="10"/>
    </row>
    <row r="12" spans="1:4" ht="63" x14ac:dyDescent="0.25">
      <c r="A12" s="224" t="s">
        <v>294</v>
      </c>
      <c r="B12" s="224" t="s">
        <v>293</v>
      </c>
      <c r="C12" s="228">
        <v>198</v>
      </c>
      <c r="D12" s="10"/>
    </row>
    <row r="13" spans="1:4" ht="15" x14ac:dyDescent="0.25">
      <c r="A13" s="303"/>
      <c r="B13" s="303"/>
      <c r="C13" s="303"/>
      <c r="D13" s="307"/>
    </row>
    <row r="14" spans="1:4" ht="15" x14ac:dyDescent="0.25">
      <c r="A14" s="315" t="s">
        <v>7</v>
      </c>
      <c r="B14" s="307"/>
      <c r="C14" s="316"/>
      <c r="D14" s="299">
        <f>SUM(C3:C12)</f>
        <v>2445.34</v>
      </c>
    </row>
    <row r="15" spans="1:4" ht="15" x14ac:dyDescent="0.25">
      <c r="A15" s="315"/>
      <c r="B15" s="307"/>
      <c r="C15" s="316"/>
      <c r="D15" s="299"/>
    </row>
    <row r="16" spans="1:4" ht="15" x14ac:dyDescent="0.25">
      <c r="A16" s="355" t="s">
        <v>123</v>
      </c>
      <c r="B16" s="303"/>
      <c r="C16" s="299"/>
      <c r="D16" s="307"/>
    </row>
    <row r="17" spans="1:4" ht="15" x14ac:dyDescent="0.25">
      <c r="A17" s="355" t="s">
        <v>79</v>
      </c>
      <c r="B17" s="303" t="s">
        <v>4</v>
      </c>
      <c r="C17" s="299" t="s">
        <v>124</v>
      </c>
      <c r="D17" s="307"/>
    </row>
    <row r="18" spans="1:4" ht="15" x14ac:dyDescent="0.25">
      <c r="A18" s="306">
        <v>43390</v>
      </c>
      <c r="B18" s="303" t="s">
        <v>296</v>
      </c>
      <c r="C18" s="303">
        <v>30</v>
      </c>
      <c r="D18" s="307"/>
    </row>
    <row r="19" spans="1:4" ht="15" x14ac:dyDescent="0.25">
      <c r="A19" s="306">
        <v>43172</v>
      </c>
      <c r="B19" s="303" t="s">
        <v>297</v>
      </c>
      <c r="C19" s="303">
        <v>54</v>
      </c>
      <c r="D19" s="307"/>
    </row>
    <row r="20" spans="1:4" ht="30" x14ac:dyDescent="0.25">
      <c r="A20" s="306">
        <v>43228</v>
      </c>
      <c r="B20" s="303" t="s">
        <v>298</v>
      </c>
      <c r="C20" s="303">
        <v>72</v>
      </c>
      <c r="D20" s="307"/>
    </row>
    <row r="21" spans="1:4" ht="25.5" x14ac:dyDescent="0.2">
      <c r="A21" s="234">
        <v>43211</v>
      </c>
      <c r="B21" s="150" t="s">
        <v>299</v>
      </c>
      <c r="C21" s="150">
        <v>54</v>
      </c>
      <c r="D21" s="142"/>
    </row>
    <row r="22" spans="1:4" x14ac:dyDescent="0.2">
      <c r="A22" s="234">
        <v>43278</v>
      </c>
      <c r="B22" s="150" t="s">
        <v>300</v>
      </c>
      <c r="C22" s="150">
        <v>54</v>
      </c>
      <c r="D22" s="10"/>
    </row>
    <row r="23" spans="1:4" x14ac:dyDescent="0.2">
      <c r="A23" s="234">
        <v>43258</v>
      </c>
      <c r="B23" s="150" t="s">
        <v>301</v>
      </c>
      <c r="C23" s="150">
        <v>72</v>
      </c>
      <c r="D23" s="10"/>
    </row>
    <row r="24" spans="1:4" ht="25.5" x14ac:dyDescent="0.2">
      <c r="A24" s="234">
        <v>43305</v>
      </c>
      <c r="B24" s="150" t="s">
        <v>302</v>
      </c>
      <c r="C24" s="150">
        <v>54</v>
      </c>
      <c r="D24" s="10"/>
    </row>
    <row r="25" spans="1:4" ht="25.5" x14ac:dyDescent="0.2">
      <c r="A25" s="234">
        <v>43368</v>
      </c>
      <c r="B25" s="150" t="s">
        <v>303</v>
      </c>
      <c r="C25" s="150">
        <v>72</v>
      </c>
      <c r="D25" s="10"/>
    </row>
    <row r="26" spans="1:4" ht="25.5" x14ac:dyDescent="0.2">
      <c r="A26" s="234">
        <v>43295</v>
      </c>
      <c r="B26" s="150" t="s">
        <v>304</v>
      </c>
      <c r="C26" s="150">
        <v>88</v>
      </c>
      <c r="D26" s="10"/>
    </row>
    <row r="27" spans="1:4" x14ac:dyDescent="0.2">
      <c r="A27" s="234">
        <v>43335</v>
      </c>
      <c r="B27" s="150" t="s">
        <v>305</v>
      </c>
      <c r="C27" s="150">
        <v>54</v>
      </c>
      <c r="D27" s="10"/>
    </row>
    <row r="28" spans="1:4" x14ac:dyDescent="0.2">
      <c r="A28" s="116"/>
      <c r="B28" s="10"/>
      <c r="C28" s="11"/>
      <c r="D28" s="10"/>
    </row>
    <row r="29" spans="1:4" x14ac:dyDescent="0.2">
      <c r="A29" s="116" t="s">
        <v>306</v>
      </c>
      <c r="B29" s="10"/>
      <c r="C29" s="11"/>
      <c r="D29" s="142">
        <f>SUM(C18:C27)</f>
        <v>604</v>
      </c>
    </row>
  </sheetData>
  <sortState xmlns:xlrd2="http://schemas.microsoft.com/office/spreadsheetml/2017/richdata2" ref="A4:C22">
    <sortCondition ref="A4:A22"/>
  </sortState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5"/>
  <sheetViews>
    <sheetView showWhiteSpace="0" view="pageLayout" topLeftCell="A66" zoomScaleNormal="100" workbookViewId="0">
      <selection activeCell="A25" sqref="A24:A25"/>
    </sheetView>
  </sheetViews>
  <sheetFormatPr defaultColWidth="9.28515625" defaultRowHeight="15" x14ac:dyDescent="0.25"/>
  <cols>
    <col min="1" max="1" width="19.7109375" style="318" customWidth="1"/>
    <col min="2" max="2" width="42.7109375" style="319" customWidth="1"/>
    <col min="3" max="3" width="9.7109375" style="320" bestFit="1" customWidth="1"/>
    <col min="4" max="4" width="14.85546875" style="320" customWidth="1"/>
    <col min="5" max="16384" width="9.28515625" style="21"/>
  </cols>
  <sheetData>
    <row r="1" spans="1:4" ht="24.75" customHeight="1" x14ac:dyDescent="0.25">
      <c r="A1" s="455" t="s">
        <v>504</v>
      </c>
      <c r="B1" s="455"/>
      <c r="C1" s="455"/>
      <c r="D1" s="299"/>
    </row>
    <row r="2" spans="1:4" ht="75" x14ac:dyDescent="0.25">
      <c r="A2" s="300" t="s">
        <v>424</v>
      </c>
      <c r="B2" s="301" t="s">
        <v>4</v>
      </c>
      <c r="C2" s="302" t="s">
        <v>6</v>
      </c>
      <c r="D2" s="299"/>
    </row>
    <row r="3" spans="1:4" ht="30" x14ac:dyDescent="0.25">
      <c r="A3" s="303" t="s">
        <v>287</v>
      </c>
      <c r="B3" s="304"/>
      <c r="C3" s="305"/>
      <c r="D3" s="299"/>
    </row>
    <row r="4" spans="1:4" x14ac:dyDescent="0.25">
      <c r="A4" s="306">
        <v>43122</v>
      </c>
      <c r="B4" s="307" t="s">
        <v>397</v>
      </c>
      <c r="C4" s="308">
        <v>8.99</v>
      </c>
      <c r="D4" s="299"/>
    </row>
    <row r="5" spans="1:4" x14ac:dyDescent="0.25">
      <c r="A5" s="306">
        <v>43151</v>
      </c>
      <c r="B5" s="307" t="s">
        <v>397</v>
      </c>
      <c r="C5" s="308">
        <v>8.99</v>
      </c>
      <c r="D5" s="299"/>
    </row>
    <row r="6" spans="1:4" x14ac:dyDescent="0.25">
      <c r="A6" s="306">
        <v>43179</v>
      </c>
      <c r="B6" s="215" t="s">
        <v>397</v>
      </c>
      <c r="C6" s="308">
        <v>8.99</v>
      </c>
      <c r="D6" s="299"/>
    </row>
    <row r="7" spans="1:4" x14ac:dyDescent="0.25">
      <c r="A7" s="306">
        <v>43186</v>
      </c>
      <c r="B7" s="307" t="s">
        <v>397</v>
      </c>
      <c r="C7" s="308">
        <v>-0.25</v>
      </c>
      <c r="D7" s="299"/>
    </row>
    <row r="8" spans="1:4" x14ac:dyDescent="0.25">
      <c r="A8" s="306" t="s">
        <v>29</v>
      </c>
      <c r="B8" s="307"/>
      <c r="C8" s="299"/>
      <c r="D8" s="299">
        <f>SUM(C4:C8)</f>
        <v>26.72</v>
      </c>
    </row>
    <row r="9" spans="1:4" ht="30" x14ac:dyDescent="0.25">
      <c r="A9" s="306" t="s">
        <v>398</v>
      </c>
      <c r="B9" s="307"/>
      <c r="C9" s="299"/>
      <c r="D9" s="299"/>
    </row>
    <row r="10" spans="1:4" ht="30" x14ac:dyDescent="0.25">
      <c r="A10" s="306">
        <v>43215</v>
      </c>
      <c r="B10" s="303" t="s">
        <v>399</v>
      </c>
      <c r="C10" s="308">
        <v>20.86</v>
      </c>
      <c r="D10" s="299"/>
    </row>
    <row r="11" spans="1:4" ht="30" x14ac:dyDescent="0.25">
      <c r="A11" s="306">
        <v>43228</v>
      </c>
      <c r="B11" s="303" t="s">
        <v>400</v>
      </c>
      <c r="C11" s="308">
        <v>15.68</v>
      </c>
      <c r="D11" s="299"/>
    </row>
    <row r="12" spans="1:4" x14ac:dyDescent="0.25">
      <c r="A12" s="306">
        <v>43241</v>
      </c>
      <c r="B12" s="303" t="s">
        <v>401</v>
      </c>
      <c r="C12" s="308">
        <v>10.26</v>
      </c>
      <c r="D12" s="299"/>
    </row>
    <row r="13" spans="1:4" x14ac:dyDescent="0.25">
      <c r="A13" s="306">
        <v>43241</v>
      </c>
      <c r="B13" s="303" t="s">
        <v>402</v>
      </c>
      <c r="C13" s="308">
        <v>12.37</v>
      </c>
      <c r="D13" s="299"/>
    </row>
    <row r="14" spans="1:4" ht="45" x14ac:dyDescent="0.25">
      <c r="A14" s="306">
        <v>43250</v>
      </c>
      <c r="B14" s="303" t="s">
        <v>403</v>
      </c>
      <c r="C14" s="308">
        <v>27.99</v>
      </c>
      <c r="D14" s="299"/>
    </row>
    <row r="15" spans="1:4" x14ac:dyDescent="0.25">
      <c r="A15" s="306">
        <v>43276</v>
      </c>
      <c r="B15" s="303" t="s">
        <v>404</v>
      </c>
      <c r="C15" s="308">
        <v>-10.26</v>
      </c>
      <c r="D15" s="299"/>
    </row>
    <row r="16" spans="1:4" ht="30" x14ac:dyDescent="0.25">
      <c r="A16" s="306">
        <v>43285</v>
      </c>
      <c r="B16" s="303" t="s">
        <v>405</v>
      </c>
      <c r="C16" s="308">
        <v>6.64</v>
      </c>
      <c r="D16" s="299"/>
    </row>
    <row r="17" spans="1:4" x14ac:dyDescent="0.25">
      <c r="A17" s="306">
        <v>43287</v>
      </c>
      <c r="B17" s="303" t="s">
        <v>406</v>
      </c>
      <c r="C17" s="308">
        <v>9.76</v>
      </c>
      <c r="D17" s="299"/>
    </row>
    <row r="18" spans="1:4" x14ac:dyDescent="0.25">
      <c r="A18" s="306">
        <v>43290</v>
      </c>
      <c r="B18" s="303" t="s">
        <v>407</v>
      </c>
      <c r="C18" s="308">
        <v>-8.3800000000000008</v>
      </c>
      <c r="D18" s="299"/>
    </row>
    <row r="19" spans="1:4" ht="45" x14ac:dyDescent="0.25">
      <c r="A19" s="306">
        <v>43300</v>
      </c>
      <c r="B19" s="303" t="s">
        <v>408</v>
      </c>
      <c r="C19" s="308">
        <v>10</v>
      </c>
      <c r="D19" s="299"/>
    </row>
    <row r="20" spans="1:4" x14ac:dyDescent="0.25">
      <c r="A20" s="306">
        <v>43302</v>
      </c>
      <c r="B20" s="303" t="s">
        <v>409</v>
      </c>
      <c r="C20" s="308">
        <v>29.99</v>
      </c>
      <c r="D20" s="299"/>
    </row>
    <row r="21" spans="1:4" ht="60" x14ac:dyDescent="0.25">
      <c r="A21" s="306">
        <v>43292</v>
      </c>
      <c r="B21" s="303" t="s">
        <v>410</v>
      </c>
      <c r="C21" s="308">
        <v>21.61</v>
      </c>
      <c r="D21" s="299"/>
    </row>
    <row r="22" spans="1:4" ht="60" x14ac:dyDescent="0.25">
      <c r="A22" s="306">
        <v>43286</v>
      </c>
      <c r="B22" s="303" t="s">
        <v>411</v>
      </c>
      <c r="C22" s="308">
        <v>31.89</v>
      </c>
      <c r="D22" s="299"/>
    </row>
    <row r="23" spans="1:4" ht="45" x14ac:dyDescent="0.25">
      <c r="A23" s="306">
        <v>43368</v>
      </c>
      <c r="B23" s="303" t="s">
        <v>412</v>
      </c>
      <c r="C23" s="308">
        <v>11.02</v>
      </c>
      <c r="D23" s="299"/>
    </row>
    <row r="24" spans="1:4" x14ac:dyDescent="0.25">
      <c r="A24" s="309">
        <v>43240</v>
      </c>
      <c r="B24" s="310" t="s">
        <v>413</v>
      </c>
      <c r="C24" s="311">
        <v>3.49</v>
      </c>
      <c r="D24" s="299"/>
    </row>
    <row r="25" spans="1:4" x14ac:dyDescent="0.25">
      <c r="A25" s="309">
        <v>43240</v>
      </c>
      <c r="B25" s="310" t="s">
        <v>414</v>
      </c>
      <c r="C25" s="311">
        <v>13.62</v>
      </c>
      <c r="D25" s="299"/>
    </row>
    <row r="26" spans="1:4" x14ac:dyDescent="0.25">
      <c r="A26" s="309">
        <v>43240</v>
      </c>
      <c r="B26" s="310" t="s">
        <v>415</v>
      </c>
      <c r="C26" s="311">
        <v>10.47</v>
      </c>
      <c r="D26" s="299"/>
    </row>
    <row r="27" spans="1:4" x14ac:dyDescent="0.25">
      <c r="A27" s="312">
        <v>43240</v>
      </c>
      <c r="B27" s="307" t="s">
        <v>416</v>
      </c>
      <c r="C27" s="299">
        <v>12.96</v>
      </c>
      <c r="D27" s="299"/>
    </row>
    <row r="28" spans="1:4" x14ac:dyDescent="0.25">
      <c r="A28" s="312">
        <v>43274</v>
      </c>
      <c r="B28" s="303" t="s">
        <v>417</v>
      </c>
      <c r="C28" s="308">
        <v>-12.96</v>
      </c>
      <c r="D28" s="299"/>
    </row>
    <row r="29" spans="1:4" x14ac:dyDescent="0.25">
      <c r="A29" s="306" t="s">
        <v>29</v>
      </c>
      <c r="B29" s="304"/>
      <c r="C29" s="305"/>
      <c r="D29" s="299">
        <f>SUM(C10:C29)</f>
        <v>217.01</v>
      </c>
    </row>
    <row r="30" spans="1:4" x14ac:dyDescent="0.25">
      <c r="A30" s="313" t="s">
        <v>418</v>
      </c>
      <c r="B30" s="307"/>
      <c r="C30" s="299"/>
      <c r="D30" s="299"/>
    </row>
    <row r="31" spans="1:4" x14ac:dyDescent="0.25">
      <c r="A31" s="306">
        <v>43116</v>
      </c>
      <c r="B31" s="313" t="s">
        <v>418</v>
      </c>
      <c r="C31" s="299">
        <v>71.989999999999995</v>
      </c>
      <c r="D31" s="299"/>
    </row>
    <row r="32" spans="1:4" x14ac:dyDescent="0.25">
      <c r="A32" s="306">
        <v>43147</v>
      </c>
      <c r="B32" s="313" t="s">
        <v>418</v>
      </c>
      <c r="C32" s="299">
        <v>71.989999999999995</v>
      </c>
      <c r="D32" s="299"/>
    </row>
    <row r="33" spans="1:4" x14ac:dyDescent="0.25">
      <c r="A33" s="306">
        <v>43179</v>
      </c>
      <c r="B33" s="313" t="s">
        <v>418</v>
      </c>
      <c r="C33" s="299">
        <v>71.989999999999995</v>
      </c>
      <c r="D33" s="299"/>
    </row>
    <row r="34" spans="1:4" x14ac:dyDescent="0.25">
      <c r="A34" s="306">
        <v>43207</v>
      </c>
      <c r="B34" s="313" t="s">
        <v>418</v>
      </c>
      <c r="C34" s="299">
        <v>71.989999999999995</v>
      </c>
      <c r="D34" s="299"/>
    </row>
    <row r="35" spans="1:4" x14ac:dyDescent="0.25">
      <c r="A35" s="306">
        <v>43237</v>
      </c>
      <c r="B35" s="313" t="s">
        <v>418</v>
      </c>
      <c r="C35" s="299">
        <v>71.989999999999995</v>
      </c>
      <c r="D35" s="299"/>
    </row>
    <row r="36" spans="1:4" x14ac:dyDescent="0.25">
      <c r="A36" s="306">
        <v>43267</v>
      </c>
      <c r="B36" s="313" t="s">
        <v>418</v>
      </c>
      <c r="C36" s="299">
        <v>71.989999999999995</v>
      </c>
      <c r="D36" s="299"/>
    </row>
    <row r="37" spans="1:4" x14ac:dyDescent="0.25">
      <c r="A37" s="306">
        <v>43298</v>
      </c>
      <c r="B37" s="313" t="s">
        <v>418</v>
      </c>
      <c r="C37" s="299">
        <v>71.989999999999995</v>
      </c>
      <c r="D37" s="299"/>
    </row>
    <row r="38" spans="1:4" x14ac:dyDescent="0.25">
      <c r="A38" s="306">
        <v>43328</v>
      </c>
      <c r="B38" s="313" t="s">
        <v>418</v>
      </c>
      <c r="C38" s="299">
        <v>71.989999999999995</v>
      </c>
      <c r="D38" s="299"/>
    </row>
    <row r="39" spans="1:4" x14ac:dyDescent="0.25">
      <c r="A39" s="306">
        <v>43359</v>
      </c>
      <c r="B39" s="313" t="s">
        <v>418</v>
      </c>
      <c r="C39" s="299">
        <v>71.989999999999995</v>
      </c>
      <c r="D39" s="299"/>
    </row>
    <row r="40" spans="1:4" x14ac:dyDescent="0.25">
      <c r="A40" s="306">
        <v>43390</v>
      </c>
      <c r="B40" s="313" t="s">
        <v>418</v>
      </c>
      <c r="C40" s="299">
        <v>71.989999999999995</v>
      </c>
      <c r="D40" s="299"/>
    </row>
    <row r="41" spans="1:4" x14ac:dyDescent="0.25">
      <c r="A41" s="306">
        <v>43420</v>
      </c>
      <c r="B41" s="313" t="s">
        <v>418</v>
      </c>
      <c r="C41" s="299">
        <v>71.989999999999995</v>
      </c>
      <c r="D41" s="299"/>
    </row>
    <row r="42" spans="1:4" x14ac:dyDescent="0.25">
      <c r="A42" s="306">
        <v>43452</v>
      </c>
      <c r="B42" s="313" t="s">
        <v>418</v>
      </c>
      <c r="C42" s="299">
        <v>71.989999999999995</v>
      </c>
      <c r="D42" s="299"/>
    </row>
    <row r="43" spans="1:4" ht="12.4" customHeight="1" x14ac:dyDescent="0.25">
      <c r="A43" s="306" t="s">
        <v>29</v>
      </c>
      <c r="B43" s="303"/>
      <c r="C43" s="314"/>
      <c r="D43" s="299">
        <f>SUM(C32:C43)</f>
        <v>791.89</v>
      </c>
    </row>
    <row r="44" spans="1:4" x14ac:dyDescent="0.25">
      <c r="A44" s="315" t="s">
        <v>419</v>
      </c>
      <c r="B44" s="316"/>
      <c r="C44" s="316"/>
      <c r="D44" s="299"/>
    </row>
    <row r="45" spans="1:4" x14ac:dyDescent="0.25">
      <c r="A45" s="306">
        <v>43277</v>
      </c>
      <c r="B45" s="303" t="s">
        <v>420</v>
      </c>
      <c r="C45" s="308">
        <v>147.5</v>
      </c>
      <c r="D45" s="299"/>
    </row>
    <row r="46" spans="1:4" x14ac:dyDescent="0.25">
      <c r="A46" s="306">
        <v>43130</v>
      </c>
      <c r="B46" s="303" t="s">
        <v>421</v>
      </c>
      <c r="C46" s="308">
        <v>9</v>
      </c>
      <c r="D46" s="299"/>
    </row>
    <row r="47" spans="1:4" x14ac:dyDescent="0.25">
      <c r="A47" s="306">
        <v>43166</v>
      </c>
      <c r="B47" s="303" t="s">
        <v>422</v>
      </c>
      <c r="C47" s="308">
        <v>19.98</v>
      </c>
      <c r="D47" s="299"/>
    </row>
    <row r="48" spans="1:4" x14ac:dyDescent="0.25">
      <c r="A48" s="306">
        <v>43168</v>
      </c>
      <c r="B48" s="303" t="s">
        <v>423</v>
      </c>
      <c r="C48" s="308">
        <v>38.97</v>
      </c>
      <c r="D48" s="299"/>
    </row>
    <row r="49" spans="1:4" x14ac:dyDescent="0.25">
      <c r="A49" s="306">
        <v>43175</v>
      </c>
      <c r="B49" s="303" t="s">
        <v>423</v>
      </c>
      <c r="C49" s="308">
        <v>11.99</v>
      </c>
      <c r="D49" s="299"/>
    </row>
    <row r="50" spans="1:4" x14ac:dyDescent="0.25">
      <c r="A50" s="306">
        <v>43178</v>
      </c>
      <c r="B50" s="303" t="s">
        <v>423</v>
      </c>
      <c r="C50" s="308">
        <v>11.99</v>
      </c>
      <c r="D50" s="299"/>
    </row>
    <row r="51" spans="1:4" x14ac:dyDescent="0.25">
      <c r="A51" s="306">
        <v>43179</v>
      </c>
      <c r="B51" s="303" t="s">
        <v>423</v>
      </c>
      <c r="C51" s="308">
        <v>19.98</v>
      </c>
      <c r="D51" s="299"/>
    </row>
    <row r="52" spans="1:4" x14ac:dyDescent="0.25">
      <c r="A52" s="306">
        <v>43179</v>
      </c>
      <c r="B52" s="303" t="s">
        <v>423</v>
      </c>
      <c r="C52" s="308">
        <v>23.98</v>
      </c>
      <c r="D52" s="299"/>
    </row>
    <row r="53" spans="1:4" x14ac:dyDescent="0.25">
      <c r="A53" s="306">
        <v>43192</v>
      </c>
      <c r="B53" s="303" t="s">
        <v>423</v>
      </c>
      <c r="C53" s="308">
        <v>21.98</v>
      </c>
      <c r="D53" s="299"/>
    </row>
    <row r="54" spans="1:4" x14ac:dyDescent="0.25">
      <c r="A54" s="306">
        <v>43192</v>
      </c>
      <c r="B54" s="303" t="s">
        <v>423</v>
      </c>
      <c r="C54" s="308">
        <v>32.97</v>
      </c>
      <c r="D54" s="299"/>
    </row>
    <row r="55" spans="1:4" x14ac:dyDescent="0.25">
      <c r="A55" s="306">
        <v>43197</v>
      </c>
      <c r="B55" s="303" t="s">
        <v>423</v>
      </c>
      <c r="C55" s="308">
        <v>19.98</v>
      </c>
      <c r="D55" s="299"/>
    </row>
    <row r="56" spans="1:4" x14ac:dyDescent="0.25">
      <c r="A56" s="306">
        <v>43200</v>
      </c>
      <c r="B56" s="303" t="s">
        <v>423</v>
      </c>
      <c r="C56" s="308">
        <v>29.97</v>
      </c>
      <c r="D56" s="299"/>
    </row>
    <row r="57" spans="1:4" x14ac:dyDescent="0.25">
      <c r="A57" s="306">
        <v>43200</v>
      </c>
      <c r="B57" s="303">
        <v>2841.12</v>
      </c>
      <c r="C57" s="308">
        <v>39.96</v>
      </c>
      <c r="D57" s="299"/>
    </row>
    <row r="58" spans="1:4" x14ac:dyDescent="0.25">
      <c r="A58" s="306">
        <v>43200</v>
      </c>
      <c r="B58" s="303" t="s">
        <v>423</v>
      </c>
      <c r="C58" s="308">
        <v>59.94</v>
      </c>
      <c r="D58" s="299"/>
    </row>
    <row r="59" spans="1:4" x14ac:dyDescent="0.25">
      <c r="A59" s="306">
        <v>43227</v>
      </c>
      <c r="B59" s="303" t="s">
        <v>423</v>
      </c>
      <c r="C59" s="308">
        <v>29.97</v>
      </c>
      <c r="D59" s="299"/>
    </row>
    <row r="60" spans="1:4" x14ac:dyDescent="0.25">
      <c r="A60" s="306">
        <v>43234</v>
      </c>
      <c r="B60" s="303" t="s">
        <v>423</v>
      </c>
      <c r="C60" s="308">
        <v>9.99</v>
      </c>
      <c r="D60" s="299"/>
    </row>
    <row r="61" spans="1:4" x14ac:dyDescent="0.25">
      <c r="A61" s="306">
        <v>43236</v>
      </c>
      <c r="B61" s="303" t="s">
        <v>423</v>
      </c>
      <c r="C61" s="308">
        <v>19.98</v>
      </c>
      <c r="D61" s="299"/>
    </row>
    <row r="62" spans="1:4" x14ac:dyDescent="0.25">
      <c r="A62" s="306">
        <v>43248</v>
      </c>
      <c r="B62" s="303" t="s">
        <v>423</v>
      </c>
      <c r="C62" s="308">
        <v>19.98</v>
      </c>
      <c r="D62" s="299"/>
    </row>
    <row r="63" spans="1:4" x14ac:dyDescent="0.25">
      <c r="A63" s="306">
        <v>43255</v>
      </c>
      <c r="B63" s="303" t="s">
        <v>423</v>
      </c>
      <c r="C63" s="308">
        <v>19.98</v>
      </c>
      <c r="D63" s="299"/>
    </row>
    <row r="64" spans="1:4" x14ac:dyDescent="0.25">
      <c r="A64" s="306">
        <v>43255</v>
      </c>
      <c r="B64" s="303" t="s">
        <v>423</v>
      </c>
      <c r="C64" s="308">
        <v>29.97</v>
      </c>
      <c r="D64" s="299"/>
    </row>
    <row r="65" spans="1:4" x14ac:dyDescent="0.25">
      <c r="A65" s="306">
        <v>43267</v>
      </c>
      <c r="B65" s="303" t="s">
        <v>423</v>
      </c>
      <c r="C65" s="308">
        <v>19.98</v>
      </c>
      <c r="D65" s="299"/>
    </row>
    <row r="66" spans="1:4" x14ac:dyDescent="0.25">
      <c r="A66" s="306">
        <v>43270</v>
      </c>
      <c r="B66" s="303" t="s">
        <v>423</v>
      </c>
      <c r="C66" s="308">
        <v>10.99</v>
      </c>
      <c r="D66" s="299"/>
    </row>
    <row r="67" spans="1:4" x14ac:dyDescent="0.25">
      <c r="A67" s="306">
        <v>43270</v>
      </c>
      <c r="B67" s="303" t="s">
        <v>423</v>
      </c>
      <c r="C67" s="308">
        <v>10.99</v>
      </c>
      <c r="D67" s="299"/>
    </row>
    <row r="68" spans="1:4" x14ac:dyDescent="0.25">
      <c r="A68" s="306">
        <v>43270</v>
      </c>
      <c r="B68" s="303" t="s">
        <v>423</v>
      </c>
      <c r="C68" s="308">
        <v>10.99</v>
      </c>
      <c r="D68" s="299"/>
    </row>
    <row r="69" spans="1:4" x14ac:dyDescent="0.25">
      <c r="A69" s="306">
        <v>43270</v>
      </c>
      <c r="B69" s="303" t="s">
        <v>423</v>
      </c>
      <c r="C69" s="308">
        <v>19.98</v>
      </c>
      <c r="D69" s="299"/>
    </row>
    <row r="70" spans="1:4" x14ac:dyDescent="0.25">
      <c r="A70" s="306">
        <v>43270</v>
      </c>
      <c r="B70" s="303" t="s">
        <v>423</v>
      </c>
      <c r="C70" s="308">
        <v>32.97</v>
      </c>
      <c r="D70" s="299"/>
    </row>
    <row r="71" spans="1:4" x14ac:dyDescent="0.25">
      <c r="A71" s="306">
        <v>43271</v>
      </c>
      <c r="B71" s="303" t="s">
        <v>423</v>
      </c>
      <c r="C71" s="308">
        <v>10.99</v>
      </c>
      <c r="D71" s="299"/>
    </row>
    <row r="72" spans="1:4" x14ac:dyDescent="0.25">
      <c r="A72" s="306">
        <v>43283</v>
      </c>
      <c r="B72" s="303" t="s">
        <v>423</v>
      </c>
      <c r="C72" s="308">
        <v>9.99</v>
      </c>
      <c r="D72" s="299"/>
    </row>
    <row r="73" spans="1:4" x14ac:dyDescent="0.25">
      <c r="A73" s="306">
        <v>43286</v>
      </c>
      <c r="B73" s="303" t="s">
        <v>423</v>
      </c>
      <c r="C73" s="308">
        <v>49.95</v>
      </c>
      <c r="D73" s="299"/>
    </row>
    <row r="74" spans="1:4" x14ac:dyDescent="0.25">
      <c r="A74" s="306">
        <v>43288</v>
      </c>
      <c r="B74" s="303" t="s">
        <v>423</v>
      </c>
      <c r="C74" s="308">
        <v>9.99</v>
      </c>
      <c r="D74" s="299"/>
    </row>
    <row r="75" spans="1:4" ht="15.75" customHeight="1" x14ac:dyDescent="0.25">
      <c r="A75" s="306" t="s">
        <v>29</v>
      </c>
      <c r="B75" s="307"/>
      <c r="C75" s="299"/>
      <c r="D75" s="299">
        <f>SUM(C45:C74)</f>
        <v>804.88000000000034</v>
      </c>
    </row>
    <row r="76" spans="1:4" ht="15.75" customHeight="1" x14ac:dyDescent="0.25">
      <c r="A76" s="306" t="s">
        <v>53</v>
      </c>
      <c r="B76" s="307"/>
      <c r="C76" s="299"/>
      <c r="D76" s="299"/>
    </row>
    <row r="77" spans="1:4" ht="15.75" customHeight="1" x14ac:dyDescent="0.25">
      <c r="A77" s="306">
        <v>43322</v>
      </c>
      <c r="B77" s="303" t="s">
        <v>222</v>
      </c>
      <c r="C77" s="417">
        <v>10.85</v>
      </c>
      <c r="D77" s="215"/>
    </row>
    <row r="78" spans="1:4" ht="15.75" customHeight="1" x14ac:dyDescent="0.25">
      <c r="A78" s="306">
        <v>43458</v>
      </c>
      <c r="B78" s="303" t="s">
        <v>289</v>
      </c>
      <c r="C78" s="417">
        <v>5.99</v>
      </c>
      <c r="D78" s="215"/>
    </row>
    <row r="79" spans="1:4" ht="15.75" customHeight="1" x14ac:dyDescent="0.25">
      <c r="A79" s="306">
        <v>43187</v>
      </c>
      <c r="B79" s="303" t="s">
        <v>290</v>
      </c>
      <c r="C79" s="417">
        <v>40</v>
      </c>
      <c r="D79" s="215"/>
    </row>
    <row r="80" spans="1:4" ht="15.75" customHeight="1" x14ac:dyDescent="0.25">
      <c r="A80" s="312">
        <v>43318</v>
      </c>
      <c r="B80" s="307" t="s">
        <v>291</v>
      </c>
      <c r="C80" s="418">
        <v>180</v>
      </c>
      <c r="D80" s="215"/>
    </row>
    <row r="81" spans="1:4" ht="15.75" customHeight="1" x14ac:dyDescent="0.25">
      <c r="A81" s="306">
        <v>43169</v>
      </c>
      <c r="B81" s="303" t="s">
        <v>292</v>
      </c>
      <c r="C81" s="417">
        <v>170</v>
      </c>
      <c r="D81" s="215"/>
    </row>
    <row r="82" spans="1:4" ht="15.75" customHeight="1" x14ac:dyDescent="0.25">
      <c r="A82" s="306"/>
      <c r="B82" s="303" t="s">
        <v>293</v>
      </c>
      <c r="C82" s="417">
        <v>198</v>
      </c>
      <c r="D82" s="215"/>
    </row>
    <row r="83" spans="1:4" ht="15.75" customHeight="1" x14ac:dyDescent="0.25">
      <c r="A83" s="306" t="s">
        <v>29</v>
      </c>
      <c r="B83" s="307"/>
      <c r="C83" s="299"/>
      <c r="D83" s="299">
        <f>SUM(C77:C82)</f>
        <v>604.84</v>
      </c>
    </row>
    <row r="84" spans="1:4" ht="15.75" customHeight="1" x14ac:dyDescent="0.25">
      <c r="A84" s="306"/>
      <c r="B84" s="307"/>
      <c r="C84" s="299"/>
      <c r="D84" s="299"/>
    </row>
    <row r="85" spans="1:4" x14ac:dyDescent="0.25">
      <c r="A85" s="317" t="s">
        <v>7</v>
      </c>
      <c r="B85" s="307"/>
      <c r="C85" s="299"/>
      <c r="D85" s="299">
        <f>SUM(D4:D84)</f>
        <v>2445.34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0"/>
  <sheetViews>
    <sheetView showWhiteSpace="0" view="pageLayout" topLeftCell="A27" zoomScaleNormal="100" workbookViewId="0">
      <selection activeCell="A25" sqref="A24:A25"/>
    </sheetView>
  </sheetViews>
  <sheetFormatPr defaultColWidth="9.28515625" defaultRowHeight="12.75" x14ac:dyDescent="0.2"/>
  <cols>
    <col min="1" max="1" width="15.42578125" style="173" customWidth="1"/>
    <col min="2" max="2" width="12.7109375" style="197" customWidth="1"/>
    <col min="3" max="3" width="36.28515625" style="174" customWidth="1"/>
    <col min="4" max="5" width="13.7109375" style="175" customWidth="1"/>
    <col min="6" max="6" width="8.7109375" style="168" customWidth="1"/>
    <col min="7" max="16384" width="9.28515625" style="168"/>
  </cols>
  <sheetData>
    <row r="1" spans="1:5" ht="13.9" customHeight="1" x14ac:dyDescent="0.2">
      <c r="A1" s="456" t="s">
        <v>395</v>
      </c>
      <c r="B1" s="456"/>
      <c r="C1" s="456"/>
      <c r="D1" s="456"/>
      <c r="E1" s="456"/>
    </row>
    <row r="2" spans="1:5" ht="15" customHeight="1" x14ac:dyDescent="0.2">
      <c r="A2" s="145" t="s">
        <v>85</v>
      </c>
      <c r="B2" s="191" t="s">
        <v>79</v>
      </c>
      <c r="C2" s="163" t="s">
        <v>4</v>
      </c>
      <c r="D2" s="43" t="s">
        <v>6</v>
      </c>
      <c r="E2" s="43" t="s">
        <v>7</v>
      </c>
    </row>
    <row r="3" spans="1:5" x14ac:dyDescent="0.2">
      <c r="A3" s="160" t="s">
        <v>157</v>
      </c>
      <c r="B3" s="192"/>
      <c r="C3" s="169"/>
      <c r="D3" s="164"/>
      <c r="E3" s="162"/>
    </row>
    <row r="4" spans="1:5" x14ac:dyDescent="0.2">
      <c r="A4" s="150"/>
      <c r="B4" s="268">
        <v>43180</v>
      </c>
      <c r="C4" s="288" t="s">
        <v>361</v>
      </c>
      <c r="D4" s="266">
        <v>8.49</v>
      </c>
      <c r="E4" s="162"/>
    </row>
    <row r="5" spans="1:5" x14ac:dyDescent="0.2">
      <c r="A5" s="150"/>
      <c r="B5" s="287">
        <v>43180</v>
      </c>
      <c r="C5" s="283" t="s">
        <v>362</v>
      </c>
      <c r="D5" s="284">
        <v>13.42</v>
      </c>
      <c r="E5" s="162"/>
    </row>
    <row r="6" spans="1:5" x14ac:dyDescent="0.2">
      <c r="A6" s="150"/>
      <c r="B6" s="334">
        <v>43109</v>
      </c>
      <c r="C6" s="288" t="s">
        <v>363</v>
      </c>
      <c r="D6" s="266">
        <v>525.76</v>
      </c>
      <c r="E6" s="162"/>
    </row>
    <row r="7" spans="1:5" x14ac:dyDescent="0.2">
      <c r="A7" s="150"/>
      <c r="B7" s="268">
        <v>43137</v>
      </c>
      <c r="C7" s="288" t="s">
        <v>363</v>
      </c>
      <c r="D7" s="266">
        <v>103.05</v>
      </c>
      <c r="E7" s="162"/>
    </row>
    <row r="8" spans="1:5" x14ac:dyDescent="0.2">
      <c r="A8" s="150"/>
      <c r="B8" s="268">
        <v>43171</v>
      </c>
      <c r="C8" s="288" t="s">
        <v>364</v>
      </c>
      <c r="D8" s="266">
        <v>29.83</v>
      </c>
      <c r="E8" s="162"/>
    </row>
    <row r="9" spans="1:5" x14ac:dyDescent="0.2">
      <c r="A9" s="150"/>
      <c r="B9" s="268">
        <v>43202</v>
      </c>
      <c r="C9" s="288" t="s">
        <v>364</v>
      </c>
      <c r="D9" s="266">
        <v>31.05</v>
      </c>
      <c r="E9" s="162"/>
    </row>
    <row r="10" spans="1:5" x14ac:dyDescent="0.2">
      <c r="A10" s="150"/>
      <c r="B10" s="268">
        <v>43202</v>
      </c>
      <c r="C10" s="288" t="s">
        <v>365</v>
      </c>
      <c r="D10" s="266">
        <v>39.200000000000003</v>
      </c>
      <c r="E10" s="162"/>
    </row>
    <row r="11" spans="1:5" x14ac:dyDescent="0.2">
      <c r="A11" s="150"/>
      <c r="B11" s="268">
        <v>43214</v>
      </c>
      <c r="C11" s="288" t="s">
        <v>366</v>
      </c>
      <c r="D11" s="266">
        <v>71.28</v>
      </c>
      <c r="E11" s="162"/>
    </row>
    <row r="12" spans="1:5" x14ac:dyDescent="0.2">
      <c r="A12" s="150"/>
      <c r="B12" s="268">
        <v>43220</v>
      </c>
      <c r="C12" s="288" t="s">
        <v>366</v>
      </c>
      <c r="D12" s="266">
        <v>117.38</v>
      </c>
      <c r="E12" s="162"/>
    </row>
    <row r="13" spans="1:5" ht="15" x14ac:dyDescent="0.25">
      <c r="A13" s="344"/>
      <c r="B13" s="345">
        <v>43243</v>
      </c>
      <c r="C13" s="346" t="s">
        <v>367</v>
      </c>
      <c r="D13" s="347">
        <v>185.39</v>
      </c>
      <c r="E13" s="162"/>
    </row>
    <row r="14" spans="1:5" ht="15" x14ac:dyDescent="0.25">
      <c r="A14" s="344"/>
      <c r="B14" s="345">
        <v>43274</v>
      </c>
      <c r="C14" s="346" t="s">
        <v>368</v>
      </c>
      <c r="D14" s="347">
        <v>15.6</v>
      </c>
      <c r="E14" s="162"/>
    </row>
    <row r="15" spans="1:5" ht="15" x14ac:dyDescent="0.25">
      <c r="A15" s="344"/>
      <c r="B15" s="345">
        <v>43307</v>
      </c>
      <c r="C15" s="346" t="s">
        <v>364</v>
      </c>
      <c r="D15" s="347">
        <v>13.37</v>
      </c>
      <c r="E15" s="162"/>
    </row>
    <row r="16" spans="1:5" ht="15" x14ac:dyDescent="0.25">
      <c r="A16" s="344"/>
      <c r="B16" s="345">
        <v>43369</v>
      </c>
      <c r="C16" s="346" t="s">
        <v>369</v>
      </c>
      <c r="D16" s="347">
        <v>63.8</v>
      </c>
      <c r="E16" s="162"/>
    </row>
    <row r="17" spans="1:5" ht="45" x14ac:dyDescent="0.25">
      <c r="A17" s="344"/>
      <c r="B17" s="348">
        <v>43430</v>
      </c>
      <c r="C17" s="349" t="s">
        <v>370</v>
      </c>
      <c r="D17" s="350">
        <v>37.93</v>
      </c>
      <c r="E17" s="162"/>
    </row>
    <row r="18" spans="1:5" ht="15" x14ac:dyDescent="0.25">
      <c r="A18" s="344"/>
      <c r="B18" s="345">
        <v>43300</v>
      </c>
      <c r="C18" s="346" t="s">
        <v>371</v>
      </c>
      <c r="D18" s="351">
        <v>15</v>
      </c>
      <c r="E18" s="162"/>
    </row>
    <row r="19" spans="1:5" ht="15" x14ac:dyDescent="0.25">
      <c r="A19" s="344" t="s">
        <v>81</v>
      </c>
      <c r="B19" s="352"/>
      <c r="C19" s="353"/>
      <c r="D19" s="354"/>
      <c r="E19" s="30">
        <f>SUM(D3:D19)</f>
        <v>1270.5499999999997</v>
      </c>
    </row>
    <row r="20" spans="1:5" ht="15" x14ac:dyDescent="0.25">
      <c r="A20" s="344" t="s">
        <v>505</v>
      </c>
      <c r="B20" s="312">
        <v>43272</v>
      </c>
      <c r="C20" s="346" t="s">
        <v>158</v>
      </c>
      <c r="D20" s="347">
        <v>200</v>
      </c>
      <c r="E20" s="199"/>
    </row>
    <row r="21" spans="1:5" x14ac:dyDescent="0.2">
      <c r="A21" s="198"/>
      <c r="B21" s="137">
        <v>43302</v>
      </c>
      <c r="C21" s="288" t="s">
        <v>373</v>
      </c>
      <c r="D21" s="266">
        <v>2570</v>
      </c>
      <c r="E21" s="30"/>
    </row>
    <row r="22" spans="1:5" x14ac:dyDescent="0.2">
      <c r="A22" s="198"/>
      <c r="B22" s="137">
        <v>43309</v>
      </c>
      <c r="C22" s="288" t="s">
        <v>368</v>
      </c>
      <c r="D22" s="266">
        <v>222</v>
      </c>
      <c r="E22" s="199"/>
    </row>
    <row r="23" spans="1:5" x14ac:dyDescent="0.2">
      <c r="A23" s="198"/>
      <c r="B23" s="137">
        <v>43425</v>
      </c>
      <c r="C23" s="288" t="s">
        <v>369</v>
      </c>
      <c r="D23" s="266">
        <v>472.25</v>
      </c>
      <c r="E23" s="199"/>
    </row>
    <row r="24" spans="1:5" x14ac:dyDescent="0.2">
      <c r="A24" s="198"/>
      <c r="B24" s="137">
        <v>43442</v>
      </c>
      <c r="C24" s="288" t="s">
        <v>372</v>
      </c>
      <c r="D24" s="266">
        <v>25</v>
      </c>
      <c r="E24" s="199"/>
    </row>
    <row r="25" spans="1:5" x14ac:dyDescent="0.2">
      <c r="A25" s="198"/>
      <c r="B25" s="137">
        <v>43452</v>
      </c>
      <c r="C25" s="288" t="s">
        <v>369</v>
      </c>
      <c r="D25" s="266">
        <v>472</v>
      </c>
      <c r="E25" s="199"/>
    </row>
    <row r="26" spans="1:5" ht="25.5" x14ac:dyDescent="0.2">
      <c r="A26" s="198"/>
      <c r="B26" s="286"/>
      <c r="C26" s="150" t="s">
        <v>374</v>
      </c>
      <c r="D26" s="154">
        <v>-736</v>
      </c>
      <c r="E26" s="199"/>
    </row>
    <row r="27" spans="1:5" x14ac:dyDescent="0.2">
      <c r="A27" s="146" t="s">
        <v>81</v>
      </c>
      <c r="B27" s="200"/>
      <c r="C27" s="201"/>
      <c r="D27" s="30"/>
      <c r="E27" s="30">
        <f>SUM(D20:D27)</f>
        <v>3225.25</v>
      </c>
    </row>
    <row r="28" spans="1:5" x14ac:dyDescent="0.2">
      <c r="A28" s="146"/>
      <c r="B28" s="194"/>
      <c r="C28" s="170"/>
      <c r="D28" s="30"/>
      <c r="E28" s="162"/>
    </row>
    <row r="29" spans="1:5" ht="14.25" x14ac:dyDescent="0.2">
      <c r="A29" s="146" t="s">
        <v>105</v>
      </c>
      <c r="B29" s="290">
        <v>43123</v>
      </c>
      <c r="C29" s="289" t="s">
        <v>375</v>
      </c>
      <c r="D29" s="295">
        <v>2.48</v>
      </c>
      <c r="E29" s="162"/>
    </row>
    <row r="30" spans="1:5" ht="14.25" x14ac:dyDescent="0.2">
      <c r="A30" s="146"/>
      <c r="B30" s="290">
        <v>43125</v>
      </c>
      <c r="C30" s="289" t="s">
        <v>376</v>
      </c>
      <c r="D30" s="267">
        <v>3.09</v>
      </c>
      <c r="E30" s="162"/>
    </row>
    <row r="31" spans="1:5" ht="14.25" x14ac:dyDescent="0.2">
      <c r="A31" s="146"/>
      <c r="B31" s="290">
        <v>43127</v>
      </c>
      <c r="C31" s="289" t="s">
        <v>377</v>
      </c>
      <c r="D31" s="267">
        <v>5</v>
      </c>
      <c r="E31" s="162"/>
    </row>
    <row r="32" spans="1:5" ht="14.25" x14ac:dyDescent="0.2">
      <c r="A32" s="146"/>
      <c r="B32" s="290">
        <v>43140</v>
      </c>
      <c r="C32" s="289" t="s">
        <v>159</v>
      </c>
      <c r="D32" s="267">
        <v>20.29</v>
      </c>
      <c r="E32" s="162"/>
    </row>
    <row r="33" spans="1:5" ht="14.25" x14ac:dyDescent="0.2">
      <c r="A33" s="146"/>
      <c r="B33" s="290">
        <v>43157</v>
      </c>
      <c r="C33" s="289" t="s">
        <v>378</v>
      </c>
      <c r="D33" s="267">
        <v>15.52</v>
      </c>
      <c r="E33" s="162"/>
    </row>
    <row r="34" spans="1:5" ht="14.25" x14ac:dyDescent="0.2">
      <c r="A34" s="146"/>
      <c r="B34" s="290">
        <v>43189</v>
      </c>
      <c r="C34" s="289" t="s">
        <v>379</v>
      </c>
      <c r="D34" s="267">
        <v>12.54</v>
      </c>
      <c r="E34" s="162"/>
    </row>
    <row r="35" spans="1:5" ht="14.25" x14ac:dyDescent="0.2">
      <c r="A35" s="146"/>
      <c r="B35" s="290">
        <v>43196</v>
      </c>
      <c r="C35" s="289" t="s">
        <v>380</v>
      </c>
      <c r="D35" s="267">
        <v>5</v>
      </c>
      <c r="E35" s="162"/>
    </row>
    <row r="36" spans="1:5" ht="14.25" x14ac:dyDescent="0.2">
      <c r="A36" s="146"/>
      <c r="B36" s="290">
        <v>43216</v>
      </c>
      <c r="C36" s="289" t="s">
        <v>159</v>
      </c>
      <c r="D36" s="267">
        <v>11.42</v>
      </c>
      <c r="E36" s="162"/>
    </row>
    <row r="37" spans="1:5" ht="14.25" x14ac:dyDescent="0.2">
      <c r="A37" s="146"/>
      <c r="B37" s="290">
        <v>43218</v>
      </c>
      <c r="C37" s="289" t="s">
        <v>159</v>
      </c>
      <c r="D37" s="267">
        <v>-8.94</v>
      </c>
      <c r="E37" s="162"/>
    </row>
    <row r="38" spans="1:5" ht="14.25" x14ac:dyDescent="0.2">
      <c r="A38" s="146"/>
      <c r="B38" s="290">
        <v>43218</v>
      </c>
      <c r="C38" s="289" t="s">
        <v>381</v>
      </c>
      <c r="D38" s="267">
        <v>11.05</v>
      </c>
      <c r="E38" s="162"/>
    </row>
    <row r="39" spans="1:5" ht="14.25" x14ac:dyDescent="0.2">
      <c r="A39" s="146"/>
      <c r="B39" s="290">
        <v>43242</v>
      </c>
      <c r="C39" s="289" t="s">
        <v>382</v>
      </c>
      <c r="D39" s="267">
        <v>5.52</v>
      </c>
      <c r="E39" s="162"/>
    </row>
    <row r="40" spans="1:5" ht="14.25" x14ac:dyDescent="0.2">
      <c r="A40" s="146"/>
      <c r="B40" s="193">
        <v>43277</v>
      </c>
      <c r="C40" s="289" t="s">
        <v>383</v>
      </c>
      <c r="D40" s="267">
        <v>7.23</v>
      </c>
      <c r="E40" s="162"/>
    </row>
    <row r="41" spans="1:5" ht="14.25" x14ac:dyDescent="0.2">
      <c r="A41" s="146"/>
      <c r="B41" s="293">
        <v>43281</v>
      </c>
      <c r="C41" s="291" t="s">
        <v>384</v>
      </c>
      <c r="D41" s="267">
        <v>18.21</v>
      </c>
      <c r="E41" s="162"/>
    </row>
    <row r="42" spans="1:5" ht="14.25" x14ac:dyDescent="0.2">
      <c r="A42" s="146"/>
      <c r="B42" s="293">
        <v>43295</v>
      </c>
      <c r="C42" s="291" t="s">
        <v>385</v>
      </c>
      <c r="D42" s="295">
        <v>2.56</v>
      </c>
      <c r="E42" s="162"/>
    </row>
    <row r="43" spans="1:5" ht="14.25" x14ac:dyDescent="0.2">
      <c r="A43" s="146"/>
      <c r="B43" s="293">
        <v>43427</v>
      </c>
      <c r="C43" s="291" t="s">
        <v>386</v>
      </c>
      <c r="D43" s="267">
        <v>2</v>
      </c>
      <c r="E43" s="162"/>
    </row>
    <row r="44" spans="1:5" ht="14.25" x14ac:dyDescent="0.2">
      <c r="A44" s="146"/>
      <c r="B44" s="293">
        <v>43431</v>
      </c>
      <c r="C44" s="291" t="s">
        <v>387</v>
      </c>
      <c r="D44" s="295">
        <v>2</v>
      </c>
      <c r="E44" s="162"/>
    </row>
    <row r="45" spans="1:5" ht="14.25" x14ac:dyDescent="0.2">
      <c r="A45" s="146"/>
      <c r="B45" s="293">
        <v>43435</v>
      </c>
      <c r="C45" s="291" t="s">
        <v>388</v>
      </c>
      <c r="D45" s="267">
        <v>8</v>
      </c>
      <c r="E45" s="162"/>
    </row>
    <row r="46" spans="1:5" ht="14.25" x14ac:dyDescent="0.2">
      <c r="A46" s="146"/>
      <c r="B46" s="293">
        <v>43452</v>
      </c>
      <c r="C46" s="291" t="s">
        <v>389</v>
      </c>
      <c r="D46" s="267">
        <v>5</v>
      </c>
      <c r="E46" s="162"/>
    </row>
    <row r="47" spans="1:5" ht="14.25" x14ac:dyDescent="0.2">
      <c r="A47" s="146"/>
      <c r="B47" s="293">
        <v>43300</v>
      </c>
      <c r="C47" s="292" t="s">
        <v>390</v>
      </c>
      <c r="D47" s="285">
        <v>7.14</v>
      </c>
      <c r="E47" s="162"/>
    </row>
    <row r="48" spans="1:5" ht="14.25" x14ac:dyDescent="0.2">
      <c r="A48" s="146"/>
      <c r="B48" s="293">
        <v>43310</v>
      </c>
      <c r="C48" s="292" t="s">
        <v>391</v>
      </c>
      <c r="D48" s="285">
        <v>20.64</v>
      </c>
      <c r="E48" s="162"/>
    </row>
    <row r="49" spans="1:5" ht="14.25" x14ac:dyDescent="0.2">
      <c r="A49" s="146"/>
      <c r="B49" s="293">
        <v>43462</v>
      </c>
      <c r="C49" s="292" t="s">
        <v>392</v>
      </c>
      <c r="D49" s="285">
        <v>21.83</v>
      </c>
      <c r="E49" s="162"/>
    </row>
    <row r="50" spans="1:5" ht="14.25" x14ac:dyDescent="0.2">
      <c r="A50" s="146"/>
      <c r="B50" s="293">
        <v>43137</v>
      </c>
      <c r="C50" s="292" t="s">
        <v>393</v>
      </c>
      <c r="D50" s="285">
        <v>12.54</v>
      </c>
      <c r="E50" s="162"/>
    </row>
    <row r="51" spans="1:5" ht="14.25" x14ac:dyDescent="0.2">
      <c r="A51" s="146"/>
      <c r="B51" s="293">
        <v>43447</v>
      </c>
      <c r="C51" s="292" t="s">
        <v>394</v>
      </c>
      <c r="D51" s="285">
        <v>5</v>
      </c>
      <c r="E51" s="162"/>
    </row>
    <row r="52" spans="1:5" ht="14.25" x14ac:dyDescent="0.2">
      <c r="A52" s="146"/>
      <c r="B52" s="293">
        <v>43431</v>
      </c>
      <c r="C52" s="292" t="s">
        <v>393</v>
      </c>
      <c r="D52" s="285">
        <v>6</v>
      </c>
      <c r="E52" s="162"/>
    </row>
    <row r="53" spans="1:5" x14ac:dyDescent="0.2">
      <c r="A53" s="146"/>
      <c r="B53" s="195"/>
      <c r="C53" s="171"/>
      <c r="D53" s="172"/>
      <c r="E53" s="162"/>
    </row>
    <row r="54" spans="1:5" x14ac:dyDescent="0.2">
      <c r="A54" s="146" t="s">
        <v>81</v>
      </c>
      <c r="B54" s="194"/>
      <c r="C54" s="170"/>
      <c r="D54" s="162"/>
      <c r="E54" s="162">
        <f>SUM(D29:D54)</f>
        <v>201.11999999999998</v>
      </c>
    </row>
    <row r="55" spans="1:5" x14ac:dyDescent="0.2">
      <c r="A55" s="146" t="s">
        <v>160</v>
      </c>
      <c r="B55" s="194"/>
      <c r="C55" s="170"/>
      <c r="D55" s="162"/>
      <c r="E55" s="162">
        <v>-2550</v>
      </c>
    </row>
    <row r="56" spans="1:5" ht="11.25" customHeight="1" x14ac:dyDescent="0.2">
      <c r="A56" s="146" t="s">
        <v>7</v>
      </c>
      <c r="B56" s="194"/>
      <c r="C56" s="170"/>
      <c r="D56" s="162"/>
      <c r="E56" s="162">
        <f>SUM(E19:E55)</f>
        <v>2146.9199999999992</v>
      </c>
    </row>
    <row r="57" spans="1:5" ht="13.15" customHeight="1" x14ac:dyDescent="0.2">
      <c r="A57" s="457" t="s">
        <v>106</v>
      </c>
      <c r="B57" s="457"/>
      <c r="C57" s="457"/>
      <c r="D57" s="457"/>
      <c r="E57" s="457"/>
    </row>
    <row r="58" spans="1:5" x14ac:dyDescent="0.2">
      <c r="A58" s="146"/>
      <c r="B58" s="194"/>
      <c r="C58" s="170"/>
      <c r="D58" s="162"/>
      <c r="E58" s="162"/>
    </row>
    <row r="59" spans="1:5" x14ac:dyDescent="0.2">
      <c r="A59" s="146"/>
      <c r="B59" s="194"/>
      <c r="C59" s="170"/>
      <c r="D59" s="162"/>
      <c r="E59" s="162"/>
    </row>
    <row r="60" spans="1:5" x14ac:dyDescent="0.2">
      <c r="B60" s="196"/>
      <c r="C60" s="189"/>
      <c r="D60" s="190"/>
    </row>
  </sheetData>
  <mergeCells count="2">
    <mergeCell ref="A1:E1"/>
    <mergeCell ref="A57:E57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"/>
  <sheetViews>
    <sheetView view="pageLayout" topLeftCell="A30" zoomScaleNormal="100" workbookViewId="0">
      <selection activeCell="A25" sqref="A24:A25"/>
    </sheetView>
  </sheetViews>
  <sheetFormatPr defaultColWidth="9.28515625" defaultRowHeight="12.75" x14ac:dyDescent="0.2"/>
  <cols>
    <col min="1" max="1" width="20.140625" style="87" customWidth="1"/>
    <col min="2" max="2" width="42.7109375" style="205" customWidth="1"/>
    <col min="3" max="3" width="10" style="91" bestFit="1" customWidth="1"/>
    <col min="4" max="4" width="12" style="21" customWidth="1"/>
    <col min="5" max="16384" width="9.28515625" style="21"/>
  </cols>
  <sheetData>
    <row r="1" spans="1:4" ht="57.75" customHeight="1" x14ac:dyDescent="0.25">
      <c r="A1" s="458" t="s">
        <v>238</v>
      </c>
      <c r="B1" s="459"/>
      <c r="C1" s="459"/>
      <c r="D1" s="459"/>
    </row>
    <row r="2" spans="1:4" ht="15.75" x14ac:dyDescent="0.25">
      <c r="A2" s="220" t="s">
        <v>79</v>
      </c>
      <c r="B2" s="221" t="s">
        <v>4</v>
      </c>
      <c r="C2" s="222" t="s">
        <v>6</v>
      </c>
      <c r="D2" s="223" t="s">
        <v>7</v>
      </c>
    </row>
    <row r="3" spans="1:4" ht="15.75" x14ac:dyDescent="0.25">
      <c r="A3" s="227" t="s">
        <v>225</v>
      </c>
      <c r="B3" s="224" t="s">
        <v>199</v>
      </c>
      <c r="C3" s="228">
        <v>1500</v>
      </c>
      <c r="D3" s="225"/>
    </row>
    <row r="4" spans="1:4" ht="15.75" x14ac:dyDescent="0.25">
      <c r="A4" s="224" t="s">
        <v>226</v>
      </c>
      <c r="B4" s="224" t="s">
        <v>199</v>
      </c>
      <c r="C4" s="228">
        <v>1000</v>
      </c>
      <c r="D4" s="225"/>
    </row>
    <row r="5" spans="1:4" ht="15.75" x14ac:dyDescent="0.25">
      <c r="A5" s="224" t="s">
        <v>227</v>
      </c>
      <c r="B5" s="224" t="s">
        <v>199</v>
      </c>
      <c r="C5" s="225">
        <v>-653.54999999999995</v>
      </c>
      <c r="D5" s="225"/>
    </row>
    <row r="6" spans="1:4" ht="15.75" x14ac:dyDescent="0.25">
      <c r="A6" s="226"/>
      <c r="B6" s="333"/>
      <c r="C6" s="225"/>
      <c r="D6" s="225"/>
    </row>
    <row r="7" spans="1:4" ht="15.75" x14ac:dyDescent="0.25">
      <c r="A7" s="423" t="s">
        <v>506</v>
      </c>
      <c r="B7" s="224"/>
      <c r="C7" s="225"/>
      <c r="D7" s="225">
        <f>SUM(C3:C6)</f>
        <v>1846.45</v>
      </c>
    </row>
    <row r="8" spans="1:4" ht="15.75" x14ac:dyDescent="0.25">
      <c r="A8" s="224" t="s">
        <v>228</v>
      </c>
      <c r="B8" s="224" t="s">
        <v>229</v>
      </c>
      <c r="C8" s="419">
        <v>149.07</v>
      </c>
      <c r="D8" s="225"/>
    </row>
    <row r="9" spans="1:4" ht="15.75" x14ac:dyDescent="0.25">
      <c r="A9" s="224" t="s">
        <v>228</v>
      </c>
      <c r="B9" s="224" t="s">
        <v>230</v>
      </c>
      <c r="C9" s="228">
        <v>149.07</v>
      </c>
      <c r="D9" s="225"/>
    </row>
    <row r="10" spans="1:4" ht="15.75" x14ac:dyDescent="0.25">
      <c r="A10" s="224" t="s">
        <v>228</v>
      </c>
      <c r="B10" s="224" t="s">
        <v>231</v>
      </c>
      <c r="C10" s="228">
        <v>159.28</v>
      </c>
      <c r="D10" s="225"/>
    </row>
    <row r="11" spans="1:4" ht="15.75" x14ac:dyDescent="0.25">
      <c r="A11" s="224" t="s">
        <v>228</v>
      </c>
      <c r="B11" s="224" t="s">
        <v>232</v>
      </c>
      <c r="C11" s="228">
        <v>143.91999999999999</v>
      </c>
      <c r="D11" s="225"/>
    </row>
    <row r="12" spans="1:4" ht="15.75" x14ac:dyDescent="0.25">
      <c r="A12" s="226"/>
      <c r="B12" s="224"/>
      <c r="C12" s="225"/>
      <c r="D12" s="225"/>
    </row>
    <row r="13" spans="1:4" ht="15" x14ac:dyDescent="0.25">
      <c r="A13" s="303" t="s">
        <v>235</v>
      </c>
      <c r="B13" s="303" t="s">
        <v>233</v>
      </c>
      <c r="C13" s="308">
        <v>47.68</v>
      </c>
      <c r="D13" s="299"/>
    </row>
    <row r="14" spans="1:4" ht="15" x14ac:dyDescent="0.25">
      <c r="A14" s="303" t="s">
        <v>235</v>
      </c>
      <c r="B14" s="303" t="s">
        <v>234</v>
      </c>
      <c r="C14" s="308">
        <v>43.08</v>
      </c>
      <c r="D14" s="299"/>
    </row>
    <row r="15" spans="1:4" ht="15" x14ac:dyDescent="0.25">
      <c r="A15" s="307"/>
      <c r="B15" s="303"/>
      <c r="C15" s="299"/>
      <c r="D15" s="299"/>
    </row>
    <row r="16" spans="1:4" ht="15" x14ac:dyDescent="0.25">
      <c r="A16" s="303" t="s">
        <v>235</v>
      </c>
      <c r="B16" s="303" t="s">
        <v>236</v>
      </c>
      <c r="C16" s="420">
        <v>105.33</v>
      </c>
      <c r="D16" s="299"/>
    </row>
    <row r="17" spans="1:4" ht="15" x14ac:dyDescent="0.25">
      <c r="A17" s="303" t="s">
        <v>235</v>
      </c>
      <c r="B17" s="303" t="s">
        <v>237</v>
      </c>
      <c r="C17" s="420">
        <v>95.52</v>
      </c>
      <c r="D17" s="299"/>
    </row>
    <row r="18" spans="1:4" ht="15" x14ac:dyDescent="0.25">
      <c r="A18" s="421" t="s">
        <v>507</v>
      </c>
      <c r="B18" s="303"/>
      <c r="C18" s="299"/>
      <c r="D18" s="299">
        <f>SUM(C8:C18)</f>
        <v>892.94999999999993</v>
      </c>
    </row>
    <row r="19" spans="1:4" ht="15" x14ac:dyDescent="0.25">
      <c r="A19" s="421" t="s">
        <v>239</v>
      </c>
      <c r="B19" s="303"/>
      <c r="C19" s="299"/>
      <c r="D19" s="299">
        <f>SUM(D7:D18)</f>
        <v>2739.4</v>
      </c>
    </row>
    <row r="20" spans="1:4" ht="15" x14ac:dyDescent="0.25">
      <c r="A20" s="422"/>
      <c r="B20" s="341"/>
      <c r="C20" s="343"/>
      <c r="D20" s="319"/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view="pageLayout" topLeftCell="A29" zoomScaleNormal="100" workbookViewId="0">
      <selection activeCell="B34" sqref="B34"/>
    </sheetView>
  </sheetViews>
  <sheetFormatPr defaultColWidth="9.28515625" defaultRowHeight="12.75" x14ac:dyDescent="0.2"/>
  <cols>
    <col min="1" max="1" width="37" style="87" customWidth="1"/>
    <col min="2" max="2" width="54.28515625" style="21" customWidth="1"/>
    <col min="3" max="16384" width="9.28515625" style="21"/>
  </cols>
  <sheetData>
    <row r="1" spans="1:4" ht="32.25" customHeight="1" x14ac:dyDescent="0.2">
      <c r="A1" s="424" t="s">
        <v>492</v>
      </c>
      <c r="B1" s="425"/>
    </row>
    <row r="2" spans="1:4" x14ac:dyDescent="0.2">
      <c r="A2" s="120" t="s">
        <v>3</v>
      </c>
      <c r="B2" s="93" t="s">
        <v>4</v>
      </c>
    </row>
    <row r="3" spans="1:4" x14ac:dyDescent="0.2">
      <c r="A3" s="94">
        <v>1</v>
      </c>
      <c r="B3" s="80" t="s">
        <v>494</v>
      </c>
    </row>
    <row r="4" spans="1:4" x14ac:dyDescent="0.2">
      <c r="A4" s="94">
        <v>2</v>
      </c>
      <c r="B4" s="80" t="s">
        <v>493</v>
      </c>
    </row>
    <row r="5" spans="1:4" x14ac:dyDescent="0.2">
      <c r="A5" s="94">
        <v>3</v>
      </c>
      <c r="B5" s="80" t="s">
        <v>479</v>
      </c>
    </row>
    <row r="6" spans="1:4" x14ac:dyDescent="0.2">
      <c r="A6" s="116">
        <v>4</v>
      </c>
      <c r="B6" s="215" t="s">
        <v>480</v>
      </c>
    </row>
    <row r="7" spans="1:4" x14ac:dyDescent="0.2">
      <c r="A7" s="116">
        <v>5</v>
      </c>
      <c r="B7" s="10" t="s">
        <v>481</v>
      </c>
    </row>
    <row r="8" spans="1:4" x14ac:dyDescent="0.2">
      <c r="A8" s="131">
        <v>5.0999999999999996</v>
      </c>
      <c r="B8" s="132" t="s">
        <v>482</v>
      </c>
      <c r="C8" s="133"/>
    </row>
    <row r="9" spans="1:4" x14ac:dyDescent="0.2">
      <c r="A9" s="131">
        <v>6</v>
      </c>
      <c r="B9" s="132" t="s">
        <v>483</v>
      </c>
      <c r="C9" s="133"/>
    </row>
    <row r="10" spans="1:4" x14ac:dyDescent="0.2">
      <c r="A10" s="116">
        <v>7</v>
      </c>
      <c r="B10" s="10" t="s">
        <v>484</v>
      </c>
    </row>
    <row r="11" spans="1:4" x14ac:dyDescent="0.2">
      <c r="A11" s="116">
        <v>8</v>
      </c>
      <c r="B11" s="10" t="s">
        <v>485</v>
      </c>
    </row>
    <row r="12" spans="1:4" x14ac:dyDescent="0.2">
      <c r="A12" s="116">
        <v>9</v>
      </c>
      <c r="B12" s="10" t="s">
        <v>486</v>
      </c>
    </row>
    <row r="13" spans="1:4" ht="15" x14ac:dyDescent="0.25">
      <c r="A13" s="327">
        <v>10</v>
      </c>
      <c r="B13" s="307" t="s">
        <v>487</v>
      </c>
      <c r="C13" s="319"/>
      <c r="D13" s="319"/>
    </row>
    <row r="14" spans="1:4" ht="15" x14ac:dyDescent="0.25">
      <c r="A14" s="327">
        <v>11</v>
      </c>
      <c r="B14" s="307" t="s">
        <v>488</v>
      </c>
      <c r="C14" s="319"/>
      <c r="D14" s="319"/>
    </row>
    <row r="15" spans="1:4" ht="15" x14ac:dyDescent="0.25">
      <c r="A15" s="400">
        <v>12</v>
      </c>
      <c r="B15" s="304" t="s">
        <v>489</v>
      </c>
      <c r="C15" s="319"/>
      <c r="D15" s="319"/>
    </row>
    <row r="16" spans="1:4" ht="15" x14ac:dyDescent="0.25">
      <c r="A16" s="327">
        <v>13</v>
      </c>
      <c r="B16" s="307" t="s">
        <v>490</v>
      </c>
      <c r="C16" s="319"/>
      <c r="D16" s="319"/>
    </row>
    <row r="17" spans="1:4" ht="15" x14ac:dyDescent="0.25">
      <c r="A17" s="327">
        <v>14</v>
      </c>
      <c r="B17" s="307" t="s">
        <v>395</v>
      </c>
      <c r="C17" s="319"/>
      <c r="D17" s="319"/>
    </row>
    <row r="18" spans="1:4" ht="15" x14ac:dyDescent="0.25">
      <c r="A18" s="400">
        <v>15</v>
      </c>
      <c r="B18" s="304" t="s">
        <v>491</v>
      </c>
      <c r="C18" s="319"/>
      <c r="D18" s="319"/>
    </row>
    <row r="19" spans="1:4" ht="15" x14ac:dyDescent="0.25">
      <c r="A19" s="327">
        <v>16</v>
      </c>
      <c r="B19" s="307" t="s">
        <v>149</v>
      </c>
      <c r="C19" s="319"/>
      <c r="D19" s="319"/>
    </row>
    <row r="20" spans="1:4" ht="15" x14ac:dyDescent="0.25">
      <c r="A20" s="342"/>
      <c r="B20" s="319"/>
      <c r="C20" s="319"/>
      <c r="D20" s="319"/>
    </row>
    <row r="21" spans="1:4" ht="27.75" customHeight="1" x14ac:dyDescent="0.2">
      <c r="A21" s="426" t="s">
        <v>511</v>
      </c>
      <c r="B21" s="427"/>
    </row>
    <row r="22" spans="1:4" x14ac:dyDescent="0.2">
      <c r="A22" s="121" t="s">
        <v>85</v>
      </c>
      <c r="B22" s="78" t="s">
        <v>4</v>
      </c>
    </row>
    <row r="23" spans="1:4" ht="51" x14ac:dyDescent="0.2">
      <c r="A23" s="116" t="s">
        <v>13</v>
      </c>
      <c r="B23" s="20" t="s">
        <v>496</v>
      </c>
    </row>
    <row r="24" spans="1:4" ht="25.5" x14ac:dyDescent="0.2">
      <c r="A24" s="116" t="s">
        <v>114</v>
      </c>
      <c r="B24" s="20" t="s">
        <v>497</v>
      </c>
    </row>
    <row r="25" spans="1:4" x14ac:dyDescent="0.2">
      <c r="A25" s="116" t="s">
        <v>115</v>
      </c>
      <c r="B25" s="20" t="s">
        <v>498</v>
      </c>
    </row>
    <row r="26" spans="1:4" x14ac:dyDescent="0.2">
      <c r="A26" s="116" t="s">
        <v>134</v>
      </c>
      <c r="B26" s="116" t="s">
        <v>203</v>
      </c>
    </row>
    <row r="27" spans="1:4" x14ac:dyDescent="0.2">
      <c r="A27" s="116"/>
      <c r="B27" s="20"/>
    </row>
  </sheetData>
  <mergeCells count="2">
    <mergeCell ref="A1:B1"/>
    <mergeCell ref="A21:B2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7"/>
  <sheetViews>
    <sheetView view="pageLayout" topLeftCell="A34" zoomScaleNormal="100" workbookViewId="0">
      <selection activeCell="A25" sqref="A24:A25"/>
    </sheetView>
  </sheetViews>
  <sheetFormatPr defaultRowHeight="12.75" x14ac:dyDescent="0.2"/>
  <cols>
    <col min="1" max="1" width="27.28515625" style="165" customWidth="1"/>
    <col min="2" max="2" width="56.5703125" customWidth="1"/>
  </cols>
  <sheetData>
    <row r="1" spans="1:4" ht="25.5" customHeight="1" x14ac:dyDescent="0.2">
      <c r="A1" s="460" t="s">
        <v>136</v>
      </c>
      <c r="B1" s="461"/>
    </row>
    <row r="2" spans="1:4" x14ac:dyDescent="0.2">
      <c r="A2" s="139" t="s">
        <v>135</v>
      </c>
      <c r="B2" s="138" t="s">
        <v>136</v>
      </c>
    </row>
    <row r="3" spans="1:4" x14ac:dyDescent="0.2">
      <c r="A3" s="139" t="s">
        <v>137</v>
      </c>
      <c r="B3" s="138" t="s">
        <v>138</v>
      </c>
    </row>
    <row r="4" spans="1:4" ht="25.5" x14ac:dyDescent="0.2">
      <c r="A4" s="65" t="s">
        <v>140</v>
      </c>
      <c r="B4" s="138" t="s">
        <v>510</v>
      </c>
    </row>
    <row r="5" spans="1:4" ht="26.25" x14ac:dyDescent="0.25">
      <c r="A5" s="65" t="s">
        <v>141</v>
      </c>
      <c r="B5" s="166" t="s">
        <v>143</v>
      </c>
    </row>
    <row r="6" spans="1:4" x14ac:dyDescent="0.2">
      <c r="A6" s="65" t="s">
        <v>139</v>
      </c>
      <c r="B6" s="138" t="s">
        <v>142</v>
      </c>
    </row>
    <row r="7" spans="1:4" ht="25.5" x14ac:dyDescent="0.2">
      <c r="A7" s="65" t="s">
        <v>145</v>
      </c>
      <c r="B7" s="138" t="s">
        <v>510</v>
      </c>
    </row>
    <row r="8" spans="1:4" x14ac:dyDescent="0.2">
      <c r="A8" s="65" t="s">
        <v>509</v>
      </c>
      <c r="B8" s="138" t="s">
        <v>510</v>
      </c>
    </row>
    <row r="9" spans="1:4" ht="38.25" x14ac:dyDescent="0.2">
      <c r="A9" s="139" t="s">
        <v>508</v>
      </c>
      <c r="B9" s="138" t="s">
        <v>144</v>
      </c>
    </row>
    <row r="10" spans="1:4" ht="15" x14ac:dyDescent="0.25">
      <c r="A10" s="303"/>
      <c r="B10" s="307"/>
      <c r="C10" s="319"/>
      <c r="D10" s="319"/>
    </row>
    <row r="11" spans="1:4" ht="15" x14ac:dyDescent="0.25">
      <c r="A11" s="340" t="s">
        <v>146</v>
      </c>
      <c r="B11" s="307" t="s">
        <v>510</v>
      </c>
      <c r="C11" s="319"/>
      <c r="D11" s="319"/>
    </row>
    <row r="12" spans="1:4" ht="15" x14ac:dyDescent="0.25">
      <c r="A12" s="307" t="s">
        <v>142</v>
      </c>
      <c r="B12" s="307" t="s">
        <v>510</v>
      </c>
      <c r="C12" s="319"/>
      <c r="D12" s="319"/>
    </row>
    <row r="13" spans="1:4" ht="15" x14ac:dyDescent="0.25">
      <c r="A13" s="340" t="s">
        <v>143</v>
      </c>
      <c r="B13" s="307" t="s">
        <v>510</v>
      </c>
      <c r="C13" s="319"/>
      <c r="D13" s="319"/>
    </row>
    <row r="14" spans="1:4" ht="15" x14ac:dyDescent="0.25">
      <c r="A14" s="303" t="s">
        <v>147</v>
      </c>
      <c r="B14" s="304" t="s">
        <v>148</v>
      </c>
      <c r="C14" s="319"/>
      <c r="D14" s="319"/>
    </row>
    <row r="15" spans="1:4" ht="15" x14ac:dyDescent="0.25">
      <c r="A15" s="303"/>
      <c r="B15" s="307"/>
      <c r="C15" s="319"/>
      <c r="D15" s="319"/>
    </row>
    <row r="16" spans="1:4" ht="15" x14ac:dyDescent="0.25">
      <c r="A16" s="341"/>
      <c r="B16" s="319"/>
      <c r="C16" s="319"/>
      <c r="D16" s="319"/>
    </row>
    <row r="17" spans="1:4" ht="15" x14ac:dyDescent="0.25">
      <c r="A17" s="341"/>
      <c r="B17" s="319"/>
      <c r="C17" s="319"/>
      <c r="D17" s="319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0"/>
  <sheetViews>
    <sheetView view="pageLayout" topLeftCell="A95" zoomScaleNormal="100" workbookViewId="0">
      <selection activeCell="A25" sqref="A24:A25"/>
    </sheetView>
  </sheetViews>
  <sheetFormatPr defaultColWidth="9.28515625" defaultRowHeight="12.75" x14ac:dyDescent="0.2"/>
  <cols>
    <col min="1" max="1" width="50.7109375" style="87" customWidth="1"/>
    <col min="2" max="2" width="23.28515625" style="21" customWidth="1"/>
    <col min="3" max="3" width="13.28515625" style="21" customWidth="1"/>
    <col min="4" max="16384" width="9.28515625" style="21"/>
  </cols>
  <sheetData>
    <row r="1" spans="1:3" ht="27.75" customHeight="1" x14ac:dyDescent="0.2">
      <c r="A1" s="428" t="s">
        <v>246</v>
      </c>
      <c r="B1" s="429"/>
      <c r="C1" s="429"/>
    </row>
    <row r="2" spans="1:3" x14ac:dyDescent="0.2">
      <c r="A2" s="107" t="s">
        <v>13</v>
      </c>
      <c r="B2" s="187" t="s">
        <v>14</v>
      </c>
      <c r="C2" s="69" t="s">
        <v>7</v>
      </c>
    </row>
    <row r="3" spans="1:3" x14ac:dyDescent="0.2">
      <c r="A3" s="126" t="s">
        <v>15</v>
      </c>
      <c r="B3" s="3">
        <v>50436.86</v>
      </c>
      <c r="C3" s="3"/>
    </row>
    <row r="4" spans="1:3" x14ac:dyDescent="0.2">
      <c r="A4" s="126" t="s">
        <v>243</v>
      </c>
      <c r="B4" s="3">
        <v>47236.800000000003</v>
      </c>
      <c r="C4" s="3"/>
    </row>
    <row r="5" spans="1:3" x14ac:dyDescent="0.2">
      <c r="A5" s="126" t="s">
        <v>16</v>
      </c>
      <c r="B5" s="3">
        <v>14016</v>
      </c>
      <c r="C5" s="3"/>
    </row>
    <row r="6" spans="1:3" x14ac:dyDescent="0.2">
      <c r="A6" s="126" t="s">
        <v>122</v>
      </c>
      <c r="B6" s="339">
        <v>9288</v>
      </c>
      <c r="C6" s="3"/>
    </row>
    <row r="7" spans="1:3" ht="25.5" x14ac:dyDescent="0.2">
      <c r="A7" s="126" t="s">
        <v>17</v>
      </c>
      <c r="B7" s="3">
        <v>236.66</v>
      </c>
      <c r="C7" s="3"/>
    </row>
    <row r="8" spans="1:3" x14ac:dyDescent="0.2">
      <c r="A8" s="65" t="s">
        <v>18</v>
      </c>
      <c r="B8" s="3">
        <v>2458</v>
      </c>
      <c r="C8" s="209"/>
    </row>
    <row r="9" spans="1:3" x14ac:dyDescent="0.2">
      <c r="A9" s="126" t="s">
        <v>19</v>
      </c>
      <c r="B9" s="403">
        <v>12395.7</v>
      </c>
      <c r="C9" s="210"/>
    </row>
    <row r="10" spans="1:3" x14ac:dyDescent="0.2">
      <c r="A10" s="65" t="s">
        <v>20</v>
      </c>
      <c r="B10" s="403">
        <v>14554.84</v>
      </c>
      <c r="C10" s="1"/>
    </row>
    <row r="11" spans="1:3" x14ac:dyDescent="0.2">
      <c r="A11" s="65" t="s">
        <v>244</v>
      </c>
      <c r="B11" s="21">
        <v>15.6</v>
      </c>
      <c r="C11" s="1"/>
    </row>
    <row r="12" spans="1:3" x14ac:dyDescent="0.2">
      <c r="A12" s="65" t="s">
        <v>245</v>
      </c>
      <c r="B12" s="1">
        <v>642</v>
      </c>
      <c r="C12" s="1"/>
    </row>
    <row r="13" spans="1:3" ht="15" x14ac:dyDescent="0.25">
      <c r="A13" s="391" t="s">
        <v>21</v>
      </c>
      <c r="B13" s="396"/>
      <c r="C13" s="396">
        <f>SUM(B3:B13)</f>
        <v>151280.46000000002</v>
      </c>
    </row>
    <row r="14" spans="1:3" ht="15" x14ac:dyDescent="0.25">
      <c r="A14" s="391"/>
      <c r="B14" s="399"/>
      <c r="C14" s="396"/>
    </row>
    <row r="15" spans="1:3" ht="15" x14ac:dyDescent="0.25">
      <c r="A15" s="391" t="s">
        <v>22</v>
      </c>
      <c r="B15" s="399"/>
      <c r="C15" s="396"/>
    </row>
    <row r="16" spans="1:3" ht="15" x14ac:dyDescent="0.25">
      <c r="A16" s="389" t="s">
        <v>72</v>
      </c>
      <c r="B16" s="316">
        <v>8283.2000000000007</v>
      </c>
      <c r="C16" s="396"/>
    </row>
    <row r="17" spans="1:3" ht="15" x14ac:dyDescent="0.25">
      <c r="A17" s="389" t="s">
        <v>73</v>
      </c>
      <c r="B17" s="396">
        <v>1360.66</v>
      </c>
      <c r="C17" s="396"/>
    </row>
    <row r="18" spans="1:3" ht="15" x14ac:dyDescent="0.25">
      <c r="A18" s="389" t="s">
        <v>211</v>
      </c>
      <c r="B18" s="316">
        <v>8925.7900000000009</v>
      </c>
      <c r="C18" s="396"/>
    </row>
    <row r="19" spans="1:3" ht="15" x14ac:dyDescent="0.25">
      <c r="A19" s="389" t="s">
        <v>212</v>
      </c>
      <c r="B19" s="316">
        <v>1983.95</v>
      </c>
      <c r="C19" s="396"/>
    </row>
    <row r="20" spans="1:3" ht="30" x14ac:dyDescent="0.25">
      <c r="A20" s="389" t="s">
        <v>213</v>
      </c>
      <c r="B20" s="316">
        <v>72</v>
      </c>
      <c r="C20" s="396"/>
    </row>
    <row r="21" spans="1:3" ht="25.5" x14ac:dyDescent="0.2">
      <c r="A21" s="31" t="s">
        <v>214</v>
      </c>
      <c r="B21" s="1">
        <v>6</v>
      </c>
      <c r="C21" s="3"/>
    </row>
    <row r="22" spans="1:3" x14ac:dyDescent="0.2">
      <c r="A22" s="65"/>
      <c r="B22" s="1"/>
      <c r="C22" s="3"/>
    </row>
    <row r="23" spans="1:3" x14ac:dyDescent="0.2">
      <c r="A23" s="66" t="s">
        <v>21</v>
      </c>
      <c r="C23" s="3">
        <f>SUM(B16:B23)</f>
        <v>20631.600000000002</v>
      </c>
    </row>
    <row r="24" spans="1:3" x14ac:dyDescent="0.2">
      <c r="A24" s="66"/>
      <c r="B24" s="17"/>
      <c r="C24" s="3"/>
    </row>
    <row r="25" spans="1:3" x14ac:dyDescent="0.2">
      <c r="A25" s="108" t="s">
        <v>23</v>
      </c>
      <c r="B25" s="17"/>
      <c r="C25" s="3"/>
    </row>
    <row r="26" spans="1:3" x14ac:dyDescent="0.2">
      <c r="A26" s="65" t="s">
        <v>24</v>
      </c>
      <c r="B26" s="3">
        <v>4158.57</v>
      </c>
      <c r="C26" s="3"/>
    </row>
    <row r="27" spans="1:3" x14ac:dyDescent="0.2">
      <c r="A27" s="65" t="s">
        <v>151</v>
      </c>
      <c r="B27" s="1">
        <v>1552.08</v>
      </c>
      <c r="C27" s="3"/>
    </row>
    <row r="28" spans="1:3" x14ac:dyDescent="0.2">
      <c r="A28" s="66" t="s">
        <v>21</v>
      </c>
      <c r="B28" s="3"/>
      <c r="C28" s="3">
        <f>SUM(B25:B28)</f>
        <v>5710.65</v>
      </c>
    </row>
    <row r="29" spans="1:3" x14ac:dyDescent="0.2">
      <c r="A29" s="65"/>
      <c r="B29" s="17"/>
      <c r="C29" s="3"/>
    </row>
    <row r="30" spans="1:3" x14ac:dyDescent="0.2">
      <c r="A30" s="66" t="s">
        <v>25</v>
      </c>
      <c r="B30" s="17"/>
      <c r="C30" s="3"/>
    </row>
    <row r="31" spans="1:3" x14ac:dyDescent="0.2">
      <c r="A31" s="65" t="s">
        <v>26</v>
      </c>
      <c r="B31" s="3">
        <v>2344.7199999999998</v>
      </c>
      <c r="C31" s="3"/>
    </row>
    <row r="32" spans="1:3" x14ac:dyDescent="0.2">
      <c r="A32" s="65" t="s">
        <v>27</v>
      </c>
      <c r="B32" s="3">
        <v>1499.9</v>
      </c>
      <c r="C32" s="3"/>
    </row>
    <row r="33" spans="1:3" x14ac:dyDescent="0.2">
      <c r="A33" s="65" t="s">
        <v>28</v>
      </c>
      <c r="B33" s="3">
        <v>864.78</v>
      </c>
      <c r="C33" s="3"/>
    </row>
    <row r="34" spans="1:3" x14ac:dyDescent="0.2">
      <c r="A34" s="66" t="s">
        <v>21</v>
      </c>
      <c r="C34" s="3">
        <f>SUM(B31:B34)</f>
        <v>4709.3999999999996</v>
      </c>
    </row>
    <row r="35" spans="1:3" x14ac:dyDescent="0.2">
      <c r="A35" s="65"/>
      <c r="B35" s="17"/>
      <c r="C35" s="3"/>
    </row>
    <row r="36" spans="1:3" x14ac:dyDescent="0.2">
      <c r="A36" s="65"/>
      <c r="B36" s="17"/>
      <c r="C36" s="3"/>
    </row>
    <row r="37" spans="1:3" x14ac:dyDescent="0.2">
      <c r="A37" s="66" t="s">
        <v>30</v>
      </c>
      <c r="B37" s="17"/>
      <c r="C37" s="1"/>
    </row>
    <row r="38" spans="1:3" x14ac:dyDescent="0.2">
      <c r="A38" s="65" t="s">
        <v>185</v>
      </c>
      <c r="B38" s="17">
        <v>4412</v>
      </c>
      <c r="C38" s="1"/>
    </row>
    <row r="39" spans="1:3" x14ac:dyDescent="0.2">
      <c r="A39" s="65" t="s">
        <v>186</v>
      </c>
      <c r="B39" s="17">
        <v>214.98</v>
      </c>
      <c r="C39" s="1"/>
    </row>
    <row r="40" spans="1:3" x14ac:dyDescent="0.2">
      <c r="A40" s="66" t="s">
        <v>29</v>
      </c>
      <c r="B40" s="17"/>
      <c r="C40" s="3">
        <f>SUM(B38:B40)</f>
        <v>4626.9799999999996</v>
      </c>
    </row>
    <row r="41" spans="1:3" x14ac:dyDescent="0.2">
      <c r="A41" s="66"/>
      <c r="B41" s="17"/>
      <c r="C41" s="3"/>
    </row>
    <row r="42" spans="1:3" x14ac:dyDescent="0.2">
      <c r="A42" s="66" t="s">
        <v>31</v>
      </c>
      <c r="B42" s="71"/>
      <c r="C42" s="70">
        <v>2445.34</v>
      </c>
    </row>
    <row r="43" spans="1:3" x14ac:dyDescent="0.2">
      <c r="A43" s="66"/>
      <c r="B43" s="10"/>
      <c r="C43" s="3"/>
    </row>
    <row r="44" spans="1:3" x14ac:dyDescent="0.2">
      <c r="A44" s="66" t="s">
        <v>216</v>
      </c>
      <c r="B44" s="70"/>
      <c r="C44" s="17">
        <v>330</v>
      </c>
    </row>
    <row r="45" spans="1:3" x14ac:dyDescent="0.2">
      <c r="A45" s="66" t="s">
        <v>32</v>
      </c>
      <c r="B45" s="1"/>
      <c r="C45" s="17">
        <v>529.25</v>
      </c>
    </row>
    <row r="46" spans="1:3" ht="25.5" x14ac:dyDescent="0.2">
      <c r="A46" s="109" t="s">
        <v>33</v>
      </c>
      <c r="B46" s="1"/>
      <c r="C46" s="3"/>
    </row>
    <row r="47" spans="1:3" x14ac:dyDescent="0.2">
      <c r="A47" s="105" t="s">
        <v>34</v>
      </c>
      <c r="B47" s="17">
        <v>1270.55</v>
      </c>
      <c r="C47" s="3"/>
    </row>
    <row r="48" spans="1:3" x14ac:dyDescent="0.2">
      <c r="A48" s="105" t="s">
        <v>35</v>
      </c>
      <c r="B48" s="17">
        <v>3225.25</v>
      </c>
      <c r="C48" s="3"/>
    </row>
    <row r="49" spans="1:3" x14ac:dyDescent="0.2">
      <c r="A49" s="105" t="s">
        <v>36</v>
      </c>
      <c r="B49" s="17">
        <v>201.12</v>
      </c>
      <c r="C49" s="3"/>
    </row>
    <row r="50" spans="1:3" x14ac:dyDescent="0.2">
      <c r="A50" s="105" t="s">
        <v>187</v>
      </c>
      <c r="B50" s="17">
        <v>-2550</v>
      </c>
      <c r="C50" s="70"/>
    </row>
    <row r="51" spans="1:3" x14ac:dyDescent="0.2">
      <c r="A51" s="66" t="s">
        <v>29</v>
      </c>
      <c r="B51" s="17"/>
      <c r="C51" s="17">
        <f>SUM(B47:B51)</f>
        <v>2146.92</v>
      </c>
    </row>
    <row r="52" spans="1:3" x14ac:dyDescent="0.2">
      <c r="A52" s="65"/>
      <c r="B52" s="17"/>
      <c r="C52" s="3"/>
    </row>
    <row r="53" spans="1:3" x14ac:dyDescent="0.2">
      <c r="A53" s="66"/>
      <c r="B53" s="17"/>
      <c r="C53" s="3"/>
    </row>
    <row r="54" spans="1:3" x14ac:dyDescent="0.2">
      <c r="A54" s="66"/>
      <c r="B54" s="17"/>
      <c r="C54" s="61"/>
    </row>
    <row r="55" spans="1:3" ht="38.25" x14ac:dyDescent="0.2">
      <c r="A55" s="66" t="s">
        <v>38</v>
      </c>
      <c r="B55" s="72"/>
      <c r="C55" s="3"/>
    </row>
    <row r="56" spans="1:3" x14ac:dyDescent="0.2">
      <c r="A56" s="65" t="s">
        <v>39</v>
      </c>
      <c r="B56" s="17">
        <v>1052.1099999999999</v>
      </c>
      <c r="C56" s="3"/>
    </row>
    <row r="57" spans="1:3" x14ac:dyDescent="0.2">
      <c r="A57" s="65" t="s">
        <v>40</v>
      </c>
      <c r="B57" s="1">
        <v>2841.12</v>
      </c>
      <c r="C57" s="3"/>
    </row>
    <row r="58" spans="1:3" ht="38.25" x14ac:dyDescent="0.2">
      <c r="A58" s="110" t="s">
        <v>242</v>
      </c>
      <c r="B58" s="1">
        <v>1753</v>
      </c>
      <c r="C58" s="61"/>
    </row>
    <row r="59" spans="1:3" x14ac:dyDescent="0.2">
      <c r="A59" s="110"/>
      <c r="B59" s="3"/>
      <c r="C59" s="61"/>
    </row>
    <row r="60" spans="1:3" x14ac:dyDescent="0.2">
      <c r="A60" s="66" t="s">
        <v>29</v>
      </c>
      <c r="B60" s="1"/>
      <c r="C60" s="3">
        <f>SUM(B56:B60)</f>
        <v>5646.23</v>
      </c>
    </row>
    <row r="61" spans="1:3" ht="14.25" customHeight="1" x14ac:dyDescent="0.2">
      <c r="A61" s="66"/>
      <c r="B61" s="17"/>
      <c r="C61" s="3"/>
    </row>
    <row r="62" spans="1:3" x14ac:dyDescent="0.2">
      <c r="A62" s="66" t="s">
        <v>41</v>
      </c>
      <c r="B62" s="73"/>
      <c r="C62" s="3"/>
    </row>
    <row r="63" spans="1:3" x14ac:dyDescent="0.2">
      <c r="A63" s="111" t="s">
        <v>274</v>
      </c>
      <c r="B63" s="79">
        <v>1553.34</v>
      </c>
      <c r="C63" s="3"/>
    </row>
    <row r="64" spans="1:3" x14ac:dyDescent="0.2">
      <c r="A64" s="111" t="s">
        <v>43</v>
      </c>
      <c r="B64" s="17">
        <v>42.67</v>
      </c>
      <c r="C64" s="3"/>
    </row>
    <row r="65" spans="1:3" x14ac:dyDescent="0.2">
      <c r="A65" s="112" t="s">
        <v>44</v>
      </c>
      <c r="B65" s="70">
        <v>113.95</v>
      </c>
      <c r="C65" s="3"/>
    </row>
    <row r="66" spans="1:3" x14ac:dyDescent="0.2">
      <c r="A66" s="112" t="s">
        <v>37</v>
      </c>
      <c r="B66" s="11">
        <v>657.76</v>
      </c>
      <c r="C66" s="3"/>
    </row>
    <row r="67" spans="1:3" x14ac:dyDescent="0.2">
      <c r="A67" s="112" t="s">
        <v>45</v>
      </c>
      <c r="B67" s="11">
        <v>1552.08</v>
      </c>
      <c r="C67" s="3"/>
    </row>
    <row r="68" spans="1:3" x14ac:dyDescent="0.2">
      <c r="A68" s="65" t="s">
        <v>46</v>
      </c>
      <c r="B68" s="11">
        <v>1499.9</v>
      </c>
      <c r="C68" s="3"/>
    </row>
    <row r="69" spans="1:3" x14ac:dyDescent="0.2">
      <c r="A69" s="65" t="s">
        <v>47</v>
      </c>
      <c r="B69" s="11">
        <v>240</v>
      </c>
      <c r="C69" s="3"/>
    </row>
    <row r="70" spans="1:3" ht="25.5" x14ac:dyDescent="0.2">
      <c r="A70" s="113" t="s">
        <v>277</v>
      </c>
      <c r="C70" s="3"/>
    </row>
    <row r="71" spans="1:3" x14ac:dyDescent="0.2">
      <c r="A71" s="2" t="s">
        <v>269</v>
      </c>
      <c r="B71" s="12">
        <v>1056</v>
      </c>
      <c r="C71" s="3"/>
    </row>
    <row r="72" spans="1:3" x14ac:dyDescent="0.2">
      <c r="A72" s="5" t="s">
        <v>270</v>
      </c>
      <c r="B72" s="75">
        <v>382.2</v>
      </c>
      <c r="C72" s="3"/>
    </row>
    <row r="73" spans="1:3" x14ac:dyDescent="0.2">
      <c r="A73" s="5" t="s">
        <v>273</v>
      </c>
      <c r="B73" s="12">
        <v>225</v>
      </c>
      <c r="C73" s="3"/>
    </row>
    <row r="74" spans="1:3" x14ac:dyDescent="0.2">
      <c r="A74" s="74" t="s">
        <v>272</v>
      </c>
      <c r="B74" s="11">
        <v>325</v>
      </c>
      <c r="C74" s="3"/>
    </row>
    <row r="75" spans="1:3" x14ac:dyDescent="0.2">
      <c r="A75" s="74"/>
      <c r="B75" s="12"/>
      <c r="C75" s="3"/>
    </row>
    <row r="76" spans="1:3" x14ac:dyDescent="0.2">
      <c r="A76" s="66" t="s">
        <v>29</v>
      </c>
      <c r="B76" s="10"/>
      <c r="C76" s="3">
        <f>SUM(B63:B77)</f>
        <v>7647.9000000000005</v>
      </c>
    </row>
    <row r="77" spans="1:3" x14ac:dyDescent="0.2">
      <c r="A77" s="65"/>
      <c r="B77" s="75"/>
      <c r="C77" s="3"/>
    </row>
    <row r="78" spans="1:3" x14ac:dyDescent="0.2">
      <c r="A78" s="66" t="s">
        <v>48</v>
      </c>
      <c r="B78" s="17"/>
      <c r="C78" s="3"/>
    </row>
    <row r="79" spans="1:3" x14ac:dyDescent="0.2">
      <c r="A79" s="111" t="s">
        <v>275</v>
      </c>
      <c r="B79" s="17">
        <v>3407.94</v>
      </c>
      <c r="C79" s="3"/>
    </row>
    <row r="80" spans="1:3" x14ac:dyDescent="0.2">
      <c r="A80" s="112" t="s">
        <v>43</v>
      </c>
      <c r="B80" s="18">
        <v>158.16</v>
      </c>
      <c r="C80" s="3"/>
    </row>
    <row r="81" spans="1:3" x14ac:dyDescent="0.2">
      <c r="A81" s="112" t="s">
        <v>44</v>
      </c>
      <c r="B81" s="17">
        <v>98.54</v>
      </c>
      <c r="C81" s="3"/>
    </row>
    <row r="82" spans="1:3" x14ac:dyDescent="0.2">
      <c r="A82" s="112" t="s">
        <v>37</v>
      </c>
      <c r="B82" s="404">
        <v>552.91999999999996</v>
      </c>
      <c r="C82" s="3"/>
    </row>
    <row r="83" spans="1:3" x14ac:dyDescent="0.2">
      <c r="A83" s="112" t="s">
        <v>45</v>
      </c>
      <c r="B83" s="17">
        <v>0</v>
      </c>
      <c r="C83" s="3"/>
    </row>
    <row r="84" spans="1:3" x14ac:dyDescent="0.2">
      <c r="A84" s="65" t="s">
        <v>46</v>
      </c>
      <c r="B84" s="18">
        <v>864.78</v>
      </c>
      <c r="C84" s="3"/>
    </row>
    <row r="85" spans="1:3" ht="25.5" x14ac:dyDescent="0.2">
      <c r="A85" s="113" t="s">
        <v>276</v>
      </c>
      <c r="B85" s="18"/>
      <c r="C85" s="3"/>
    </row>
    <row r="86" spans="1:3" x14ac:dyDescent="0.2">
      <c r="A86" s="2" t="s">
        <v>278</v>
      </c>
      <c r="B86" s="4">
        <v>898.69</v>
      </c>
      <c r="C86" s="3"/>
    </row>
    <row r="87" spans="1:3" x14ac:dyDescent="0.2">
      <c r="A87" s="5" t="s">
        <v>279</v>
      </c>
      <c r="B87" s="4">
        <v>307.97000000000003</v>
      </c>
      <c r="C87" s="3"/>
    </row>
    <row r="88" spans="1:3" x14ac:dyDescent="0.2">
      <c r="A88" s="5" t="s">
        <v>271</v>
      </c>
      <c r="B88" s="4">
        <v>150</v>
      </c>
      <c r="C88" s="3"/>
    </row>
    <row r="89" spans="1:3" x14ac:dyDescent="0.2">
      <c r="A89" s="74" t="s">
        <v>241</v>
      </c>
      <c r="B89" s="4">
        <v>227.5</v>
      </c>
      <c r="C89" s="3"/>
    </row>
    <row r="90" spans="1:3" x14ac:dyDescent="0.2">
      <c r="A90" s="66" t="s">
        <v>29</v>
      </c>
      <c r="B90" s="71"/>
      <c r="C90" s="3">
        <f>SUM(B79:B90)</f>
        <v>6666.4999999999991</v>
      </c>
    </row>
    <row r="91" spans="1:3" x14ac:dyDescent="0.2">
      <c r="A91" s="66"/>
      <c r="B91" s="18"/>
      <c r="C91" s="3"/>
    </row>
    <row r="92" spans="1:3" x14ac:dyDescent="0.2">
      <c r="A92" s="66"/>
      <c r="B92" s="18"/>
      <c r="C92" s="3"/>
    </row>
    <row r="93" spans="1:3" x14ac:dyDescent="0.2">
      <c r="A93" s="65"/>
      <c r="B93" s="18"/>
      <c r="C93" s="3"/>
    </row>
    <row r="94" spans="1:3" ht="51" x14ac:dyDescent="0.2">
      <c r="A94" s="65" t="s">
        <v>49</v>
      </c>
      <c r="B94" s="18"/>
      <c r="C94" s="3"/>
    </row>
    <row r="95" spans="1:3" x14ac:dyDescent="0.2">
      <c r="A95" s="111" t="s">
        <v>42</v>
      </c>
      <c r="B95" s="18">
        <v>621.99</v>
      </c>
      <c r="C95" s="3"/>
    </row>
    <row r="96" spans="1:3" x14ac:dyDescent="0.2">
      <c r="A96" s="112" t="s">
        <v>43</v>
      </c>
      <c r="B96" s="17">
        <v>1814.24</v>
      </c>
      <c r="C96" s="3"/>
    </row>
    <row r="97" spans="1:3" x14ac:dyDescent="0.2">
      <c r="A97" s="112" t="s">
        <v>44</v>
      </c>
      <c r="B97" s="17">
        <v>711.59</v>
      </c>
      <c r="C97" s="3"/>
    </row>
    <row r="98" spans="1:3" x14ac:dyDescent="0.2">
      <c r="A98" s="112" t="s">
        <v>50</v>
      </c>
      <c r="B98" s="17">
        <v>223.51</v>
      </c>
      <c r="C98" s="3"/>
    </row>
    <row r="99" spans="1:3" x14ac:dyDescent="0.2">
      <c r="A99" s="112" t="s">
        <v>37</v>
      </c>
      <c r="B99" s="17">
        <v>930.67</v>
      </c>
      <c r="C99" s="3"/>
    </row>
    <row r="100" spans="1:3" x14ac:dyDescent="0.2">
      <c r="A100" s="98" t="s">
        <v>51</v>
      </c>
      <c r="B100" s="17">
        <v>4158.57</v>
      </c>
      <c r="C100" s="3"/>
    </row>
    <row r="101" spans="1:3" x14ac:dyDescent="0.2">
      <c r="A101" s="98" t="s">
        <v>52</v>
      </c>
      <c r="B101" s="3">
        <v>2344.7199999999998</v>
      </c>
      <c r="C101" s="3"/>
    </row>
    <row r="102" spans="1:3" x14ac:dyDescent="0.2">
      <c r="A102" s="98" t="s">
        <v>109</v>
      </c>
      <c r="B102" s="17">
        <v>123.3</v>
      </c>
      <c r="C102" s="3"/>
    </row>
    <row r="103" spans="1:3" x14ac:dyDescent="0.2">
      <c r="A103" s="66" t="s">
        <v>29</v>
      </c>
      <c r="B103" s="17"/>
      <c r="C103" s="3">
        <f>SUM(B95:B103)</f>
        <v>10928.589999999998</v>
      </c>
    </row>
    <row r="104" spans="1:3" x14ac:dyDescent="0.2">
      <c r="A104" s="66" t="s">
        <v>499</v>
      </c>
      <c r="B104" s="17"/>
      <c r="C104" s="3">
        <f>C103*0.08</f>
        <v>874.28719999999987</v>
      </c>
    </row>
    <row r="105" spans="1:3" x14ac:dyDescent="0.2">
      <c r="A105" s="105"/>
      <c r="B105" s="17"/>
      <c r="C105" s="3"/>
    </row>
    <row r="106" spans="1:3" x14ac:dyDescent="0.2">
      <c r="A106" s="66" t="s">
        <v>53</v>
      </c>
      <c r="B106" s="17"/>
      <c r="C106" s="3"/>
    </row>
    <row r="107" spans="1:3" x14ac:dyDescent="0.2">
      <c r="A107" s="65" t="s">
        <v>54</v>
      </c>
      <c r="B107" s="76">
        <v>409</v>
      </c>
      <c r="C107" s="3"/>
    </row>
    <row r="108" spans="1:3" x14ac:dyDescent="0.2">
      <c r="A108" s="65" t="s">
        <v>55</v>
      </c>
      <c r="B108" s="76">
        <v>49.53</v>
      </c>
      <c r="C108" s="3"/>
    </row>
    <row r="109" spans="1:3" x14ac:dyDescent="0.2">
      <c r="A109" s="65" t="s">
        <v>56</v>
      </c>
      <c r="B109" s="76">
        <v>173.94</v>
      </c>
      <c r="C109" s="3"/>
    </row>
    <row r="110" spans="1:3" x14ac:dyDescent="0.2">
      <c r="A110" s="114" t="s">
        <v>29</v>
      </c>
      <c r="B110" s="76"/>
      <c r="C110" s="3">
        <f>SUM(B106:B110)</f>
        <v>632.47</v>
      </c>
    </row>
    <row r="111" spans="1:3" x14ac:dyDescent="0.2">
      <c r="A111" s="116"/>
      <c r="B111" s="77"/>
      <c r="C111" s="3"/>
    </row>
    <row r="112" spans="1:3" x14ac:dyDescent="0.2">
      <c r="A112" s="115" t="s">
        <v>200</v>
      </c>
      <c r="B112" s="77"/>
      <c r="C112" s="3"/>
    </row>
    <row r="113" spans="1:3" x14ac:dyDescent="0.2">
      <c r="A113" s="116" t="s">
        <v>201</v>
      </c>
      <c r="B113" s="77">
        <v>1846.45</v>
      </c>
      <c r="C113" s="3"/>
    </row>
    <row r="114" spans="1:3" x14ac:dyDescent="0.2">
      <c r="A114" s="116" t="s">
        <v>202</v>
      </c>
      <c r="B114" s="77">
        <v>892.95</v>
      </c>
      <c r="C114" s="3"/>
    </row>
    <row r="115" spans="1:3" x14ac:dyDescent="0.2">
      <c r="A115" s="114" t="s">
        <v>29</v>
      </c>
      <c r="B115" s="76"/>
      <c r="C115" s="3">
        <f>SUM(B111:B115)</f>
        <v>2739.4</v>
      </c>
    </row>
    <row r="116" spans="1:3" x14ac:dyDescent="0.2">
      <c r="A116" s="116"/>
      <c r="B116" s="77"/>
      <c r="C116" s="3"/>
    </row>
    <row r="117" spans="1:3" x14ac:dyDescent="0.2">
      <c r="A117" s="115" t="s">
        <v>57</v>
      </c>
      <c r="B117" s="70" t="s">
        <v>58</v>
      </c>
      <c r="C117" s="10"/>
    </row>
    <row r="118" spans="1:3" x14ac:dyDescent="0.2">
      <c r="A118" s="116" t="s">
        <v>59</v>
      </c>
      <c r="B118" s="157">
        <v>1748</v>
      </c>
      <c r="C118" s="10"/>
    </row>
    <row r="119" spans="1:3" x14ac:dyDescent="0.2">
      <c r="A119" s="117" t="s">
        <v>60</v>
      </c>
      <c r="B119" s="157">
        <v>5771.2</v>
      </c>
      <c r="C119" s="10"/>
    </row>
    <row r="120" spans="1:3" x14ac:dyDescent="0.2">
      <c r="A120" s="117" t="s">
        <v>130</v>
      </c>
      <c r="B120" s="157">
        <v>604</v>
      </c>
      <c r="C120" s="10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view="pageLayout" topLeftCell="A30" zoomScaleNormal="100" workbookViewId="0">
      <selection activeCell="A25" sqref="A24:A25"/>
    </sheetView>
  </sheetViews>
  <sheetFormatPr defaultColWidth="9.28515625" defaultRowHeight="12.75" x14ac:dyDescent="0.2"/>
  <cols>
    <col min="1" max="1" width="18.28515625" style="87" customWidth="1"/>
    <col min="2" max="2" width="42.7109375" style="21" customWidth="1"/>
    <col min="3" max="3" width="9.28515625" style="21"/>
    <col min="4" max="4" width="19.28515625" style="21" customWidth="1"/>
    <col min="5" max="16384" width="9.28515625" style="21"/>
  </cols>
  <sheetData>
    <row r="1" spans="1:4" ht="30" customHeight="1" x14ac:dyDescent="0.2">
      <c r="A1" s="430" t="s">
        <v>210</v>
      </c>
      <c r="B1" s="431"/>
      <c r="C1" s="431"/>
      <c r="D1" s="432"/>
    </row>
    <row r="2" spans="1:4" x14ac:dyDescent="0.2">
      <c r="A2" s="118" t="s">
        <v>5</v>
      </c>
      <c r="B2" s="56" t="s">
        <v>4</v>
      </c>
      <c r="C2" s="57" t="s">
        <v>6</v>
      </c>
      <c r="D2" s="57" t="s">
        <v>7</v>
      </c>
    </row>
    <row r="3" spans="1:4" x14ac:dyDescent="0.2">
      <c r="A3" s="127" t="s">
        <v>8</v>
      </c>
      <c r="B3" s="136" t="s">
        <v>119</v>
      </c>
      <c r="C3" s="58">
        <v>0</v>
      </c>
      <c r="D3" s="58"/>
    </row>
    <row r="4" spans="1:4" x14ac:dyDescent="0.2">
      <c r="A4" s="127"/>
      <c r="B4" s="136" t="s">
        <v>118</v>
      </c>
      <c r="C4" s="58">
        <v>0</v>
      </c>
      <c r="D4" s="58"/>
    </row>
    <row r="5" spans="1:4" x14ac:dyDescent="0.2">
      <c r="A5" s="127" t="s">
        <v>9</v>
      </c>
      <c r="B5" s="136"/>
      <c r="C5" s="58"/>
      <c r="D5" s="58">
        <f>SUM(C3:C4)</f>
        <v>0</v>
      </c>
    </row>
    <row r="6" spans="1:4" x14ac:dyDescent="0.2">
      <c r="A6" s="127"/>
      <c r="B6" s="332"/>
      <c r="C6" s="58"/>
      <c r="D6" s="58"/>
    </row>
    <row r="7" spans="1:4" x14ac:dyDescent="0.2">
      <c r="A7" s="119"/>
      <c r="B7" s="59" t="s">
        <v>10</v>
      </c>
      <c r="C7" s="58">
        <v>0</v>
      </c>
      <c r="D7" s="61"/>
    </row>
    <row r="8" spans="1:4" x14ac:dyDescent="0.2">
      <c r="A8" s="127" t="s">
        <v>11</v>
      </c>
      <c r="B8" s="128"/>
      <c r="C8" s="129"/>
      <c r="D8" s="1">
        <f>SUM(C7:C7)</f>
        <v>0</v>
      </c>
    </row>
    <row r="9" spans="1:4" x14ac:dyDescent="0.2">
      <c r="A9" s="127" t="s">
        <v>12</v>
      </c>
      <c r="B9" s="130"/>
      <c r="C9" s="129"/>
      <c r="D9" s="58">
        <f>D8-D5</f>
        <v>0</v>
      </c>
    </row>
    <row r="13" spans="1:4" x14ac:dyDescent="0.2">
      <c r="A13" s="433" t="s">
        <v>153</v>
      </c>
      <c r="B13" s="434"/>
      <c r="C13" s="434"/>
      <c r="D13" s="434"/>
    </row>
    <row r="14" spans="1:4" x14ac:dyDescent="0.2">
      <c r="A14" s="434"/>
      <c r="B14" s="434"/>
      <c r="C14" s="434"/>
      <c r="D14" s="434"/>
    </row>
    <row r="15" spans="1:4" x14ac:dyDescent="0.2">
      <c r="A15" s="434"/>
      <c r="B15" s="434"/>
      <c r="C15" s="434"/>
      <c r="D15" s="434"/>
    </row>
    <row r="16" spans="1:4" x14ac:dyDescent="0.2">
      <c r="A16" s="434"/>
      <c r="B16" s="434"/>
      <c r="C16" s="434"/>
      <c r="D16" s="434"/>
    </row>
    <row r="17" spans="1:4" x14ac:dyDescent="0.2">
      <c r="A17" s="434"/>
      <c r="B17" s="434"/>
      <c r="C17" s="434"/>
      <c r="D17" s="434"/>
    </row>
    <row r="18" spans="1:4" x14ac:dyDescent="0.2">
      <c r="A18" s="434"/>
      <c r="B18" s="434"/>
      <c r="C18" s="434"/>
      <c r="D18" s="434"/>
    </row>
    <row r="19" spans="1:4" x14ac:dyDescent="0.2">
      <c r="A19" s="434"/>
      <c r="B19" s="434"/>
      <c r="C19" s="434"/>
      <c r="D19" s="434"/>
    </row>
    <row r="20" spans="1:4" x14ac:dyDescent="0.2">
      <c r="A20" s="434"/>
      <c r="B20" s="434"/>
      <c r="C20" s="434"/>
      <c r="D20" s="434"/>
    </row>
  </sheetData>
  <mergeCells count="2">
    <mergeCell ref="A1:D1"/>
    <mergeCell ref="A13:D20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view="pageLayout" zoomScaleNormal="100" zoomScaleSheetLayoutView="100" workbookViewId="0">
      <selection activeCell="A25" sqref="A24:A25"/>
    </sheetView>
  </sheetViews>
  <sheetFormatPr defaultColWidth="9.28515625" defaultRowHeight="12.75" x14ac:dyDescent="0.2"/>
  <cols>
    <col min="1" max="1" width="42.7109375" style="67" customWidth="1"/>
    <col min="2" max="2" width="14.28515625" style="68" customWidth="1"/>
    <col min="3" max="3" width="0.28515625" style="60" customWidth="1"/>
    <col min="4" max="7" width="9.28515625" style="60" hidden="1" customWidth="1"/>
    <col min="8" max="16384" width="9.28515625" style="60"/>
  </cols>
  <sheetData>
    <row r="1" spans="1:3" ht="36.75" customHeight="1" x14ac:dyDescent="0.2">
      <c r="A1" s="187" t="s">
        <v>209</v>
      </c>
      <c r="B1" s="187"/>
    </row>
    <row r="2" spans="1:3" x14ac:dyDescent="0.2">
      <c r="A2" s="64" t="s">
        <v>4</v>
      </c>
      <c r="B2" s="44" t="s">
        <v>61</v>
      </c>
    </row>
    <row r="3" spans="1:3" x14ac:dyDescent="0.2">
      <c r="A3" s="126" t="s">
        <v>62</v>
      </c>
      <c r="B3" s="3">
        <v>50436.86</v>
      </c>
    </row>
    <row r="4" spans="1:3" x14ac:dyDescent="0.2">
      <c r="A4" s="126" t="s">
        <v>206</v>
      </c>
      <c r="B4" s="3">
        <v>47236.800000000003</v>
      </c>
    </row>
    <row r="5" spans="1:3" ht="25.5" x14ac:dyDescent="0.2">
      <c r="A5" s="126" t="s">
        <v>63</v>
      </c>
      <c r="B5" s="3">
        <v>236.66</v>
      </c>
    </row>
    <row r="6" spans="1:3" x14ac:dyDescent="0.2">
      <c r="A6" s="126" t="s">
        <v>207</v>
      </c>
      <c r="B6" s="3">
        <v>15.6</v>
      </c>
    </row>
    <row r="7" spans="1:3" x14ac:dyDescent="0.2">
      <c r="A7" s="126" t="s">
        <v>208</v>
      </c>
      <c r="B7" s="3">
        <v>642</v>
      </c>
    </row>
    <row r="8" spans="1:3" x14ac:dyDescent="0.2">
      <c r="A8" s="126" t="s">
        <v>64</v>
      </c>
      <c r="B8" s="3">
        <v>2458</v>
      </c>
    </row>
    <row r="9" spans="1:3" x14ac:dyDescent="0.2">
      <c r="A9" s="65" t="s">
        <v>120</v>
      </c>
      <c r="B9" s="3">
        <v>14016</v>
      </c>
    </row>
    <row r="10" spans="1:3" x14ac:dyDescent="0.2">
      <c r="A10" s="65" t="s">
        <v>121</v>
      </c>
      <c r="B10" s="3">
        <v>9288</v>
      </c>
    </row>
    <row r="11" spans="1:3" x14ac:dyDescent="0.2">
      <c r="A11" s="126" t="s">
        <v>65</v>
      </c>
      <c r="B11" s="188">
        <v>14554.84</v>
      </c>
    </row>
    <row r="12" spans="1:3" ht="15" x14ac:dyDescent="0.25">
      <c r="A12" s="394" t="s">
        <v>66</v>
      </c>
      <c r="B12" s="396">
        <v>12395.7</v>
      </c>
      <c r="C12" s="395"/>
    </row>
    <row r="13" spans="1:3" ht="15" x14ac:dyDescent="0.25">
      <c r="A13" s="391" t="s">
        <v>7</v>
      </c>
      <c r="B13" s="396">
        <f>SUM(B3:B12)</f>
        <v>151280.46000000002</v>
      </c>
      <c r="C13" s="395"/>
    </row>
    <row r="14" spans="1:3" ht="15" x14ac:dyDescent="0.25">
      <c r="A14" s="397"/>
      <c r="B14" s="398"/>
      <c r="C14" s="395"/>
    </row>
    <row r="15" spans="1:3" ht="15" x14ac:dyDescent="0.25">
      <c r="A15" s="397"/>
      <c r="B15" s="398"/>
      <c r="C15" s="395"/>
    </row>
    <row r="16" spans="1:3" ht="15" x14ac:dyDescent="0.25">
      <c r="A16" s="397"/>
      <c r="B16" s="398"/>
      <c r="C16" s="395"/>
    </row>
    <row r="17" spans="1:3" ht="15" x14ac:dyDescent="0.25">
      <c r="A17" s="397"/>
      <c r="B17" s="398"/>
      <c r="C17" s="395"/>
    </row>
    <row r="18" spans="1:3" ht="15" x14ac:dyDescent="0.25">
      <c r="A18" s="397"/>
      <c r="B18" s="398"/>
      <c r="C18" s="395"/>
    </row>
    <row r="19" spans="1:3" ht="15" x14ac:dyDescent="0.25">
      <c r="A19" s="397"/>
      <c r="B19" s="398"/>
      <c r="C19" s="395"/>
    </row>
    <row r="21" spans="1:3" x14ac:dyDescent="0.2">
      <c r="A21" s="62"/>
    </row>
  </sheetData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showWhiteSpace="0" view="pageLayout" topLeftCell="A17" zoomScaleNormal="100" workbookViewId="0">
      <selection activeCell="A25" sqref="A24:A25"/>
    </sheetView>
  </sheetViews>
  <sheetFormatPr defaultColWidth="9.28515625" defaultRowHeight="12.75" x14ac:dyDescent="0.2"/>
  <cols>
    <col min="1" max="1" width="14.7109375" style="106" customWidth="1"/>
    <col min="2" max="2" width="42.7109375" style="62" customWidth="1"/>
    <col min="3" max="3" width="0.42578125" style="60" hidden="1" customWidth="1"/>
    <col min="4" max="4" width="8.7109375" style="60" hidden="1" customWidth="1"/>
    <col min="5" max="5" width="9.28515625" style="60" hidden="1" customWidth="1"/>
    <col min="6" max="6" width="13.28515625" style="60" bestFit="1" customWidth="1"/>
    <col min="7" max="7" width="13.28515625" style="60" customWidth="1"/>
    <col min="8" max="16384" width="9.28515625" style="60"/>
  </cols>
  <sheetData>
    <row r="1" spans="1:7" ht="32.25" customHeight="1" x14ac:dyDescent="0.2">
      <c r="A1" s="435" t="s">
        <v>150</v>
      </c>
      <c r="B1" s="436"/>
      <c r="C1" s="436"/>
      <c r="D1" s="436"/>
      <c r="E1" s="436"/>
      <c r="F1" s="436"/>
      <c r="G1" s="436"/>
    </row>
    <row r="2" spans="1:7" ht="38.25" x14ac:dyDescent="0.2">
      <c r="A2" s="64" t="s">
        <v>67</v>
      </c>
      <c r="B2" s="158" t="s">
        <v>4</v>
      </c>
      <c r="C2" s="181"/>
      <c r="D2" s="181"/>
      <c r="E2" s="181"/>
      <c r="F2" s="181" t="s">
        <v>6</v>
      </c>
      <c r="G2" s="181" t="s">
        <v>7</v>
      </c>
    </row>
    <row r="3" spans="1:7" x14ac:dyDescent="0.2">
      <c r="A3" s="135" t="s">
        <v>92</v>
      </c>
      <c r="B3" s="125" t="s">
        <v>131</v>
      </c>
      <c r="C3" s="61"/>
      <c r="D3" s="61"/>
      <c r="E3" s="61"/>
      <c r="F3" s="3">
        <v>4158.57</v>
      </c>
      <c r="G3" s="3"/>
    </row>
    <row r="4" spans="1:7" x14ac:dyDescent="0.2">
      <c r="A4" s="135"/>
      <c r="B4" s="125" t="s">
        <v>68</v>
      </c>
      <c r="C4" s="61"/>
      <c r="D4" s="61"/>
      <c r="E4" s="61"/>
      <c r="F4" s="1">
        <v>1552.08</v>
      </c>
      <c r="G4" s="3"/>
    </row>
    <row r="5" spans="1:7" x14ac:dyDescent="0.2">
      <c r="A5" s="105"/>
      <c r="B5" s="31" t="s">
        <v>69</v>
      </c>
      <c r="C5" s="61"/>
      <c r="D5" s="61"/>
      <c r="E5" s="61"/>
      <c r="F5" s="60">
        <v>0</v>
      </c>
      <c r="G5" s="3"/>
    </row>
    <row r="6" spans="1:7" ht="33" customHeight="1" x14ac:dyDescent="0.2">
      <c r="A6" s="123" t="s">
        <v>70</v>
      </c>
      <c r="B6" s="337"/>
      <c r="C6" s="182"/>
      <c r="D6" s="61"/>
      <c r="E6" s="61"/>
      <c r="F6" s="3"/>
      <c r="G6" s="3">
        <f>SUM(F3:F5)</f>
        <v>5710.65</v>
      </c>
    </row>
    <row r="7" spans="1:7" x14ac:dyDescent="0.2">
      <c r="A7" s="124" t="s">
        <v>71</v>
      </c>
      <c r="B7" s="125" t="s">
        <v>72</v>
      </c>
      <c r="C7" s="182"/>
      <c r="D7" s="61"/>
      <c r="E7" s="61"/>
      <c r="F7" s="1">
        <v>8283.2000000000007</v>
      </c>
      <c r="G7" s="3"/>
    </row>
    <row r="8" spans="1:7" x14ac:dyDescent="0.2">
      <c r="A8" s="105"/>
      <c r="B8" s="31" t="s">
        <v>73</v>
      </c>
      <c r="C8" s="61"/>
      <c r="D8" s="61"/>
      <c r="E8" s="61"/>
      <c r="F8" s="3">
        <v>1360.66</v>
      </c>
      <c r="G8" s="3"/>
    </row>
    <row r="9" spans="1:7" x14ac:dyDescent="0.2">
      <c r="A9" s="105"/>
      <c r="B9" s="125" t="s">
        <v>211</v>
      </c>
      <c r="C9" s="61"/>
      <c r="D9" s="61"/>
      <c r="E9" s="61"/>
      <c r="F9" s="1">
        <v>8925.7900000000009</v>
      </c>
      <c r="G9" s="3"/>
    </row>
    <row r="10" spans="1:7" x14ac:dyDescent="0.2">
      <c r="A10" s="105"/>
      <c r="B10" s="31" t="s">
        <v>212</v>
      </c>
      <c r="C10" s="61"/>
      <c r="D10" s="61"/>
      <c r="E10" s="61"/>
      <c r="F10" s="1">
        <v>1983.95</v>
      </c>
      <c r="G10" s="3"/>
    </row>
    <row r="11" spans="1:7" ht="25.5" x14ac:dyDescent="0.2">
      <c r="A11" s="105"/>
      <c r="B11" s="125" t="s">
        <v>213</v>
      </c>
      <c r="C11" s="61"/>
      <c r="D11" s="61"/>
      <c r="E11" s="61"/>
      <c r="F11" s="1">
        <v>72</v>
      </c>
      <c r="G11" s="3"/>
    </row>
    <row r="12" spans="1:7" ht="25.5" x14ac:dyDescent="0.2">
      <c r="A12" s="105"/>
      <c r="B12" s="31" t="s">
        <v>214</v>
      </c>
      <c r="C12" s="61"/>
      <c r="D12" s="61"/>
      <c r="E12" s="61"/>
      <c r="F12" s="1">
        <v>6</v>
      </c>
      <c r="G12" s="3"/>
    </row>
    <row r="13" spans="1:7" ht="15" x14ac:dyDescent="0.25">
      <c r="A13" s="388"/>
      <c r="B13" s="389"/>
      <c r="C13" s="390"/>
      <c r="D13" s="390"/>
      <c r="E13" s="61"/>
      <c r="F13" s="3"/>
      <c r="G13" s="3"/>
    </row>
    <row r="14" spans="1:7" ht="15" x14ac:dyDescent="0.25">
      <c r="A14" s="391" t="s">
        <v>70</v>
      </c>
      <c r="B14" s="390"/>
      <c r="C14" s="390"/>
      <c r="D14" s="390"/>
      <c r="E14" s="61"/>
      <c r="F14" s="3"/>
      <c r="G14" s="3">
        <f>SUM(F7:F13)</f>
        <v>20631.600000000002</v>
      </c>
    </row>
    <row r="15" spans="1:7" ht="30" x14ac:dyDescent="0.25">
      <c r="A15" s="391" t="s">
        <v>74</v>
      </c>
      <c r="B15" s="392"/>
      <c r="C15" s="390"/>
      <c r="D15" s="390"/>
      <c r="E15" s="61"/>
      <c r="F15" s="3"/>
      <c r="G15" s="3"/>
    </row>
    <row r="16" spans="1:7" ht="15" x14ac:dyDescent="0.25">
      <c r="A16" s="391"/>
      <c r="B16" s="389" t="s">
        <v>75</v>
      </c>
      <c r="C16" s="390"/>
      <c r="D16" s="390"/>
      <c r="E16" s="61"/>
      <c r="F16" s="3">
        <v>2344.7199999999998</v>
      </c>
      <c r="G16" s="3"/>
    </row>
    <row r="17" spans="1:7" ht="15" x14ac:dyDescent="0.25">
      <c r="A17" s="388"/>
      <c r="B17" s="393" t="s">
        <v>76</v>
      </c>
      <c r="C17" s="390"/>
      <c r="D17" s="390"/>
      <c r="E17" s="61"/>
      <c r="F17" s="3">
        <v>1499.9</v>
      </c>
      <c r="G17" s="3"/>
    </row>
    <row r="18" spans="1:7" ht="15" x14ac:dyDescent="0.25">
      <c r="A18" s="388"/>
      <c r="B18" s="389" t="s">
        <v>77</v>
      </c>
      <c r="C18" s="390"/>
      <c r="D18" s="390"/>
      <c r="E18" s="61"/>
      <c r="F18" s="3">
        <v>864.78</v>
      </c>
      <c r="G18" s="3"/>
    </row>
    <row r="19" spans="1:7" ht="15" x14ac:dyDescent="0.25">
      <c r="A19" s="391" t="s">
        <v>70</v>
      </c>
      <c r="B19" s="390"/>
      <c r="C19" s="390"/>
      <c r="D19" s="390"/>
      <c r="E19" s="61"/>
      <c r="F19" s="3"/>
      <c r="G19" s="3">
        <f>SUM(F16:F18)</f>
        <v>4709.3999999999996</v>
      </c>
    </row>
    <row r="20" spans="1:7" ht="15" x14ac:dyDescent="0.25">
      <c r="A20" s="391" t="s">
        <v>7</v>
      </c>
      <c r="B20" s="390"/>
      <c r="C20" s="390"/>
      <c r="D20" s="390"/>
      <c r="E20" s="61"/>
      <c r="F20" s="405"/>
      <c r="G20" s="405">
        <f>SUM(G6:G19)</f>
        <v>31051.65</v>
      </c>
    </row>
    <row r="24" spans="1:7" x14ac:dyDescent="0.2">
      <c r="C24" s="63"/>
      <c r="D24" s="62"/>
      <c r="E24" s="62"/>
    </row>
    <row r="25" spans="1:7" x14ac:dyDescent="0.2">
      <c r="C25" s="63">
        <f>SUM(B22:B24)</f>
        <v>0</v>
      </c>
      <c r="D25" s="62"/>
      <c r="E25" s="62"/>
    </row>
    <row r="26" spans="1:7" x14ac:dyDescent="0.2">
      <c r="C26" s="62"/>
      <c r="D26" s="62"/>
      <c r="E26" s="62"/>
    </row>
    <row r="27" spans="1:7" x14ac:dyDescent="0.2">
      <c r="C27" s="63"/>
      <c r="D27" s="62"/>
      <c r="E27" s="62"/>
    </row>
    <row r="28" spans="1:7" x14ac:dyDescent="0.2">
      <c r="C28" s="62"/>
      <c r="D28" s="62"/>
      <c r="E28" s="62"/>
    </row>
    <row r="29" spans="1:7" x14ac:dyDescent="0.2">
      <c r="C29" s="62"/>
      <c r="D29" s="62"/>
      <c r="E29" s="62"/>
    </row>
    <row r="30" spans="1:7" x14ac:dyDescent="0.2">
      <c r="C30" s="62"/>
      <c r="D30" s="62"/>
      <c r="E30" s="62"/>
    </row>
    <row r="31" spans="1:7" x14ac:dyDescent="0.2">
      <c r="C31" s="63"/>
      <c r="D31" s="62"/>
      <c r="E31" s="62"/>
    </row>
    <row r="32" spans="1:7" x14ac:dyDescent="0.2">
      <c r="C32" s="63"/>
      <c r="D32" s="62"/>
      <c r="E32" s="62"/>
    </row>
    <row r="33" spans="3:5" x14ac:dyDescent="0.2">
      <c r="C33" s="63"/>
      <c r="D33" s="62"/>
      <c r="E33" s="62"/>
    </row>
    <row r="34" spans="3:5" x14ac:dyDescent="0.2">
      <c r="C34" s="63"/>
      <c r="D34" s="62"/>
      <c r="E34" s="62"/>
    </row>
    <row r="35" spans="3:5" x14ac:dyDescent="0.2">
      <c r="C35" s="63"/>
      <c r="D35" s="62"/>
      <c r="E35" s="62"/>
    </row>
    <row r="36" spans="3:5" x14ac:dyDescent="0.2">
      <c r="C36" s="63"/>
      <c r="D36" s="62"/>
      <c r="E36" s="62"/>
    </row>
    <row r="37" spans="3:5" x14ac:dyDescent="0.2">
      <c r="C37" s="63"/>
      <c r="D37" s="62"/>
      <c r="E37" s="62"/>
    </row>
    <row r="38" spans="3:5" x14ac:dyDescent="0.2">
      <c r="C38" s="63"/>
      <c r="D38" s="62"/>
      <c r="E38" s="62"/>
    </row>
    <row r="39" spans="3:5" x14ac:dyDescent="0.2">
      <c r="C39" s="63"/>
      <c r="D39" s="62"/>
      <c r="E39" s="62"/>
    </row>
    <row r="40" spans="3:5" x14ac:dyDescent="0.2">
      <c r="C40" s="63"/>
      <c r="D40" s="62"/>
      <c r="E40" s="62"/>
    </row>
    <row r="41" spans="3:5" x14ac:dyDescent="0.2">
      <c r="C41" s="63"/>
      <c r="D41" s="62"/>
      <c r="E41" s="62"/>
    </row>
    <row r="42" spans="3:5" x14ac:dyDescent="0.2">
      <c r="C42" s="62"/>
      <c r="D42" s="62"/>
      <c r="E42" s="62"/>
    </row>
  </sheetData>
  <mergeCells count="1">
    <mergeCell ref="A1:G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9"/>
  <sheetViews>
    <sheetView view="pageLayout" topLeftCell="A36" zoomScaleNormal="100" workbookViewId="0">
      <selection activeCell="A25" sqref="A24:A25"/>
    </sheetView>
  </sheetViews>
  <sheetFormatPr defaultColWidth="9.140625" defaultRowHeight="12.75" x14ac:dyDescent="0.2"/>
  <cols>
    <col min="1" max="1" width="20.7109375" style="141" customWidth="1"/>
    <col min="2" max="2" width="44.5703125" style="140" customWidth="1"/>
    <col min="3" max="3" width="13.140625" style="140" customWidth="1"/>
    <col min="4" max="4" width="9.140625" style="242"/>
    <col min="5" max="251" width="9.140625" style="140"/>
    <col min="252" max="252" width="20.7109375" style="140" customWidth="1"/>
    <col min="253" max="253" width="42.7109375" style="140" customWidth="1"/>
    <col min="254" max="254" width="13.140625" style="140" customWidth="1"/>
    <col min="255" max="507" width="9.140625" style="140"/>
    <col min="508" max="508" width="20.7109375" style="140" customWidth="1"/>
    <col min="509" max="509" width="42.7109375" style="140" customWidth="1"/>
    <col min="510" max="510" width="13.140625" style="140" customWidth="1"/>
    <col min="511" max="763" width="9.140625" style="140"/>
    <col min="764" max="764" width="20.7109375" style="140" customWidth="1"/>
    <col min="765" max="765" width="42.7109375" style="140" customWidth="1"/>
    <col min="766" max="766" width="13.140625" style="140" customWidth="1"/>
    <col min="767" max="1019" width="9.140625" style="140"/>
    <col min="1020" max="1020" width="20.7109375" style="140" customWidth="1"/>
    <col min="1021" max="1021" width="42.7109375" style="140" customWidth="1"/>
    <col min="1022" max="1022" width="13.140625" style="140" customWidth="1"/>
    <col min="1023" max="1275" width="9.140625" style="140"/>
    <col min="1276" max="1276" width="20.7109375" style="140" customWidth="1"/>
    <col min="1277" max="1277" width="42.7109375" style="140" customWidth="1"/>
    <col min="1278" max="1278" width="13.140625" style="140" customWidth="1"/>
    <col min="1279" max="1531" width="9.140625" style="140"/>
    <col min="1532" max="1532" width="20.7109375" style="140" customWidth="1"/>
    <col min="1533" max="1533" width="42.7109375" style="140" customWidth="1"/>
    <col min="1534" max="1534" width="13.140625" style="140" customWidth="1"/>
    <col min="1535" max="1787" width="9.140625" style="140"/>
    <col min="1788" max="1788" width="20.7109375" style="140" customWidth="1"/>
    <col min="1789" max="1789" width="42.7109375" style="140" customWidth="1"/>
    <col min="1790" max="1790" width="13.140625" style="140" customWidth="1"/>
    <col min="1791" max="2043" width="9.140625" style="140"/>
    <col min="2044" max="2044" width="20.7109375" style="140" customWidth="1"/>
    <col min="2045" max="2045" width="42.7109375" style="140" customWidth="1"/>
    <col min="2046" max="2046" width="13.140625" style="140" customWidth="1"/>
    <col min="2047" max="2299" width="9.140625" style="140"/>
    <col min="2300" max="2300" width="20.7109375" style="140" customWidth="1"/>
    <col min="2301" max="2301" width="42.7109375" style="140" customWidth="1"/>
    <col min="2302" max="2302" width="13.140625" style="140" customWidth="1"/>
    <col min="2303" max="2555" width="9.140625" style="140"/>
    <col min="2556" max="2556" width="20.7109375" style="140" customWidth="1"/>
    <col min="2557" max="2557" width="42.7109375" style="140" customWidth="1"/>
    <col min="2558" max="2558" width="13.140625" style="140" customWidth="1"/>
    <col min="2559" max="2811" width="9.140625" style="140"/>
    <col min="2812" max="2812" width="20.7109375" style="140" customWidth="1"/>
    <col min="2813" max="2813" width="42.7109375" style="140" customWidth="1"/>
    <col min="2814" max="2814" width="13.140625" style="140" customWidth="1"/>
    <col min="2815" max="3067" width="9.140625" style="140"/>
    <col min="3068" max="3068" width="20.7109375" style="140" customWidth="1"/>
    <col min="3069" max="3069" width="42.7109375" style="140" customWidth="1"/>
    <col min="3070" max="3070" width="13.140625" style="140" customWidth="1"/>
    <col min="3071" max="3323" width="9.140625" style="140"/>
    <col min="3324" max="3324" width="20.7109375" style="140" customWidth="1"/>
    <col min="3325" max="3325" width="42.7109375" style="140" customWidth="1"/>
    <col min="3326" max="3326" width="13.140625" style="140" customWidth="1"/>
    <col min="3327" max="3579" width="9.140625" style="140"/>
    <col min="3580" max="3580" width="20.7109375" style="140" customWidth="1"/>
    <col min="3581" max="3581" width="42.7109375" style="140" customWidth="1"/>
    <col min="3582" max="3582" width="13.140625" style="140" customWidth="1"/>
    <col min="3583" max="3835" width="9.140625" style="140"/>
    <col min="3836" max="3836" width="20.7109375" style="140" customWidth="1"/>
    <col min="3837" max="3837" width="42.7109375" style="140" customWidth="1"/>
    <col min="3838" max="3838" width="13.140625" style="140" customWidth="1"/>
    <col min="3839" max="4091" width="9.140625" style="140"/>
    <col min="4092" max="4092" width="20.7109375" style="140" customWidth="1"/>
    <col min="4093" max="4093" width="42.7109375" style="140" customWidth="1"/>
    <col min="4094" max="4094" width="13.140625" style="140" customWidth="1"/>
    <col min="4095" max="4347" width="9.140625" style="140"/>
    <col min="4348" max="4348" width="20.7109375" style="140" customWidth="1"/>
    <col min="4349" max="4349" width="42.7109375" style="140" customWidth="1"/>
    <col min="4350" max="4350" width="13.140625" style="140" customWidth="1"/>
    <col min="4351" max="4603" width="9.140625" style="140"/>
    <col min="4604" max="4604" width="20.7109375" style="140" customWidth="1"/>
    <col min="4605" max="4605" width="42.7109375" style="140" customWidth="1"/>
    <col min="4606" max="4606" width="13.140625" style="140" customWidth="1"/>
    <col min="4607" max="4859" width="9.140625" style="140"/>
    <col min="4860" max="4860" width="20.7109375" style="140" customWidth="1"/>
    <col min="4861" max="4861" width="42.7109375" style="140" customWidth="1"/>
    <col min="4862" max="4862" width="13.140625" style="140" customWidth="1"/>
    <col min="4863" max="5115" width="9.140625" style="140"/>
    <col min="5116" max="5116" width="20.7109375" style="140" customWidth="1"/>
    <col min="5117" max="5117" width="42.7109375" style="140" customWidth="1"/>
    <col min="5118" max="5118" width="13.140625" style="140" customWidth="1"/>
    <col min="5119" max="5371" width="9.140625" style="140"/>
    <col min="5372" max="5372" width="20.7109375" style="140" customWidth="1"/>
    <col min="5373" max="5373" width="42.7109375" style="140" customWidth="1"/>
    <col min="5374" max="5374" width="13.140625" style="140" customWidth="1"/>
    <col min="5375" max="5627" width="9.140625" style="140"/>
    <col min="5628" max="5628" width="20.7109375" style="140" customWidth="1"/>
    <col min="5629" max="5629" width="42.7109375" style="140" customWidth="1"/>
    <col min="5630" max="5630" width="13.140625" style="140" customWidth="1"/>
    <col min="5631" max="5883" width="9.140625" style="140"/>
    <col min="5884" max="5884" width="20.7109375" style="140" customWidth="1"/>
    <col min="5885" max="5885" width="42.7109375" style="140" customWidth="1"/>
    <col min="5886" max="5886" width="13.140625" style="140" customWidth="1"/>
    <col min="5887" max="6139" width="9.140625" style="140"/>
    <col min="6140" max="6140" width="20.7109375" style="140" customWidth="1"/>
    <col min="6141" max="6141" width="42.7109375" style="140" customWidth="1"/>
    <col min="6142" max="6142" width="13.140625" style="140" customWidth="1"/>
    <col min="6143" max="6395" width="9.140625" style="140"/>
    <col min="6396" max="6396" width="20.7109375" style="140" customWidth="1"/>
    <col min="6397" max="6397" width="42.7109375" style="140" customWidth="1"/>
    <col min="6398" max="6398" width="13.140625" style="140" customWidth="1"/>
    <col min="6399" max="6651" width="9.140625" style="140"/>
    <col min="6652" max="6652" width="20.7109375" style="140" customWidth="1"/>
    <col min="6653" max="6653" width="42.7109375" style="140" customWidth="1"/>
    <col min="6654" max="6654" width="13.140625" style="140" customWidth="1"/>
    <col min="6655" max="6907" width="9.140625" style="140"/>
    <col min="6908" max="6908" width="20.7109375" style="140" customWidth="1"/>
    <col min="6909" max="6909" width="42.7109375" style="140" customWidth="1"/>
    <col min="6910" max="6910" width="13.140625" style="140" customWidth="1"/>
    <col min="6911" max="7163" width="9.140625" style="140"/>
    <col min="7164" max="7164" width="20.7109375" style="140" customWidth="1"/>
    <col min="7165" max="7165" width="42.7109375" style="140" customWidth="1"/>
    <col min="7166" max="7166" width="13.140625" style="140" customWidth="1"/>
    <col min="7167" max="7419" width="9.140625" style="140"/>
    <col min="7420" max="7420" width="20.7109375" style="140" customWidth="1"/>
    <col min="7421" max="7421" width="42.7109375" style="140" customWidth="1"/>
    <col min="7422" max="7422" width="13.140625" style="140" customWidth="1"/>
    <col min="7423" max="7675" width="9.140625" style="140"/>
    <col min="7676" max="7676" width="20.7109375" style="140" customWidth="1"/>
    <col min="7677" max="7677" width="42.7109375" style="140" customWidth="1"/>
    <col min="7678" max="7678" width="13.140625" style="140" customWidth="1"/>
    <col min="7679" max="7931" width="9.140625" style="140"/>
    <col min="7932" max="7932" width="20.7109375" style="140" customWidth="1"/>
    <col min="7933" max="7933" width="42.7109375" style="140" customWidth="1"/>
    <col min="7934" max="7934" width="13.140625" style="140" customWidth="1"/>
    <col min="7935" max="8187" width="9.140625" style="140"/>
    <col min="8188" max="8188" width="20.7109375" style="140" customWidth="1"/>
    <col min="8189" max="8189" width="42.7109375" style="140" customWidth="1"/>
    <col min="8190" max="8190" width="13.140625" style="140" customWidth="1"/>
    <col min="8191" max="8443" width="9.140625" style="140"/>
    <col min="8444" max="8444" width="20.7109375" style="140" customWidth="1"/>
    <col min="8445" max="8445" width="42.7109375" style="140" customWidth="1"/>
    <col min="8446" max="8446" width="13.140625" style="140" customWidth="1"/>
    <col min="8447" max="8699" width="9.140625" style="140"/>
    <col min="8700" max="8700" width="20.7109375" style="140" customWidth="1"/>
    <col min="8701" max="8701" width="42.7109375" style="140" customWidth="1"/>
    <col min="8702" max="8702" width="13.140625" style="140" customWidth="1"/>
    <col min="8703" max="8955" width="9.140625" style="140"/>
    <col min="8956" max="8956" width="20.7109375" style="140" customWidth="1"/>
    <col min="8957" max="8957" width="42.7109375" style="140" customWidth="1"/>
    <col min="8958" max="8958" width="13.140625" style="140" customWidth="1"/>
    <col min="8959" max="9211" width="9.140625" style="140"/>
    <col min="9212" max="9212" width="20.7109375" style="140" customWidth="1"/>
    <col min="9213" max="9213" width="42.7109375" style="140" customWidth="1"/>
    <col min="9214" max="9214" width="13.140625" style="140" customWidth="1"/>
    <col min="9215" max="9467" width="9.140625" style="140"/>
    <col min="9468" max="9468" width="20.7109375" style="140" customWidth="1"/>
    <col min="9469" max="9469" width="42.7109375" style="140" customWidth="1"/>
    <col min="9470" max="9470" width="13.140625" style="140" customWidth="1"/>
    <col min="9471" max="9723" width="9.140625" style="140"/>
    <col min="9724" max="9724" width="20.7109375" style="140" customWidth="1"/>
    <col min="9725" max="9725" width="42.7109375" style="140" customWidth="1"/>
    <col min="9726" max="9726" width="13.140625" style="140" customWidth="1"/>
    <col min="9727" max="9979" width="9.140625" style="140"/>
    <col min="9980" max="9980" width="20.7109375" style="140" customWidth="1"/>
    <col min="9981" max="9981" width="42.7109375" style="140" customWidth="1"/>
    <col min="9982" max="9982" width="13.140625" style="140" customWidth="1"/>
    <col min="9983" max="10235" width="9.140625" style="140"/>
    <col min="10236" max="10236" width="20.7109375" style="140" customWidth="1"/>
    <col min="10237" max="10237" width="42.7109375" style="140" customWidth="1"/>
    <col min="10238" max="10238" width="13.140625" style="140" customWidth="1"/>
    <col min="10239" max="10491" width="9.140625" style="140"/>
    <col min="10492" max="10492" width="20.7109375" style="140" customWidth="1"/>
    <col min="10493" max="10493" width="42.7109375" style="140" customWidth="1"/>
    <col min="10494" max="10494" width="13.140625" style="140" customWidth="1"/>
    <col min="10495" max="10747" width="9.140625" style="140"/>
    <col min="10748" max="10748" width="20.7109375" style="140" customWidth="1"/>
    <col min="10749" max="10749" width="42.7109375" style="140" customWidth="1"/>
    <col min="10750" max="10750" width="13.140625" style="140" customWidth="1"/>
    <col min="10751" max="11003" width="9.140625" style="140"/>
    <col min="11004" max="11004" width="20.7109375" style="140" customWidth="1"/>
    <col min="11005" max="11005" width="42.7109375" style="140" customWidth="1"/>
    <col min="11006" max="11006" width="13.140625" style="140" customWidth="1"/>
    <col min="11007" max="11259" width="9.140625" style="140"/>
    <col min="11260" max="11260" width="20.7109375" style="140" customWidth="1"/>
    <col min="11261" max="11261" width="42.7109375" style="140" customWidth="1"/>
    <col min="11262" max="11262" width="13.140625" style="140" customWidth="1"/>
    <col min="11263" max="11515" width="9.140625" style="140"/>
    <col min="11516" max="11516" width="20.7109375" style="140" customWidth="1"/>
    <col min="11517" max="11517" width="42.7109375" style="140" customWidth="1"/>
    <col min="11518" max="11518" width="13.140625" style="140" customWidth="1"/>
    <col min="11519" max="11771" width="9.140625" style="140"/>
    <col min="11772" max="11772" width="20.7109375" style="140" customWidth="1"/>
    <col min="11773" max="11773" width="42.7109375" style="140" customWidth="1"/>
    <col min="11774" max="11774" width="13.140625" style="140" customWidth="1"/>
    <col min="11775" max="12027" width="9.140625" style="140"/>
    <col min="12028" max="12028" width="20.7109375" style="140" customWidth="1"/>
    <col min="12029" max="12029" width="42.7109375" style="140" customWidth="1"/>
    <col min="12030" max="12030" width="13.140625" style="140" customWidth="1"/>
    <col min="12031" max="12283" width="9.140625" style="140"/>
    <col min="12284" max="12284" width="20.7109375" style="140" customWidth="1"/>
    <col min="12285" max="12285" width="42.7109375" style="140" customWidth="1"/>
    <col min="12286" max="12286" width="13.140625" style="140" customWidth="1"/>
    <col min="12287" max="12539" width="9.140625" style="140"/>
    <col min="12540" max="12540" width="20.7109375" style="140" customWidth="1"/>
    <col min="12541" max="12541" width="42.7109375" style="140" customWidth="1"/>
    <col min="12542" max="12542" width="13.140625" style="140" customWidth="1"/>
    <col min="12543" max="12795" width="9.140625" style="140"/>
    <col min="12796" max="12796" width="20.7109375" style="140" customWidth="1"/>
    <col min="12797" max="12797" width="42.7109375" style="140" customWidth="1"/>
    <col min="12798" max="12798" width="13.140625" style="140" customWidth="1"/>
    <col min="12799" max="13051" width="9.140625" style="140"/>
    <col min="13052" max="13052" width="20.7109375" style="140" customWidth="1"/>
    <col min="13053" max="13053" width="42.7109375" style="140" customWidth="1"/>
    <col min="13054" max="13054" width="13.140625" style="140" customWidth="1"/>
    <col min="13055" max="13307" width="9.140625" style="140"/>
    <col min="13308" max="13308" width="20.7109375" style="140" customWidth="1"/>
    <col min="13309" max="13309" width="42.7109375" style="140" customWidth="1"/>
    <col min="13310" max="13310" width="13.140625" style="140" customWidth="1"/>
    <col min="13311" max="13563" width="9.140625" style="140"/>
    <col min="13564" max="13564" width="20.7109375" style="140" customWidth="1"/>
    <col min="13565" max="13565" width="42.7109375" style="140" customWidth="1"/>
    <col min="13566" max="13566" width="13.140625" style="140" customWidth="1"/>
    <col min="13567" max="13819" width="9.140625" style="140"/>
    <col min="13820" max="13820" width="20.7109375" style="140" customWidth="1"/>
    <col min="13821" max="13821" width="42.7109375" style="140" customWidth="1"/>
    <col min="13822" max="13822" width="13.140625" style="140" customWidth="1"/>
    <col min="13823" max="14075" width="9.140625" style="140"/>
    <col min="14076" max="14076" width="20.7109375" style="140" customWidth="1"/>
    <col min="14077" max="14077" width="42.7109375" style="140" customWidth="1"/>
    <col min="14078" max="14078" width="13.140625" style="140" customWidth="1"/>
    <col min="14079" max="14331" width="9.140625" style="140"/>
    <col min="14332" max="14332" width="20.7109375" style="140" customWidth="1"/>
    <col min="14333" max="14333" width="42.7109375" style="140" customWidth="1"/>
    <col min="14334" max="14334" width="13.140625" style="140" customWidth="1"/>
    <col min="14335" max="14587" width="9.140625" style="140"/>
    <col min="14588" max="14588" width="20.7109375" style="140" customWidth="1"/>
    <col min="14589" max="14589" width="42.7109375" style="140" customWidth="1"/>
    <col min="14590" max="14590" width="13.140625" style="140" customWidth="1"/>
    <col min="14591" max="14843" width="9.140625" style="140"/>
    <col min="14844" max="14844" width="20.7109375" style="140" customWidth="1"/>
    <col min="14845" max="14845" width="42.7109375" style="140" customWidth="1"/>
    <col min="14846" max="14846" width="13.140625" style="140" customWidth="1"/>
    <col min="14847" max="15099" width="9.140625" style="140"/>
    <col min="15100" max="15100" width="20.7109375" style="140" customWidth="1"/>
    <col min="15101" max="15101" width="42.7109375" style="140" customWidth="1"/>
    <col min="15102" max="15102" width="13.140625" style="140" customWidth="1"/>
    <col min="15103" max="15355" width="9.140625" style="140"/>
    <col min="15356" max="15356" width="20.7109375" style="140" customWidth="1"/>
    <col min="15357" max="15357" width="42.7109375" style="140" customWidth="1"/>
    <col min="15358" max="15358" width="13.140625" style="140" customWidth="1"/>
    <col min="15359" max="15611" width="9.140625" style="140"/>
    <col min="15612" max="15612" width="20.7109375" style="140" customWidth="1"/>
    <col min="15613" max="15613" width="42.7109375" style="140" customWidth="1"/>
    <col min="15614" max="15614" width="13.140625" style="140" customWidth="1"/>
    <col min="15615" max="15867" width="9.140625" style="140"/>
    <col min="15868" max="15868" width="20.7109375" style="140" customWidth="1"/>
    <col min="15869" max="15869" width="42.7109375" style="140" customWidth="1"/>
    <col min="15870" max="15870" width="13.140625" style="140" customWidth="1"/>
    <col min="15871" max="16123" width="9.140625" style="140"/>
    <col min="16124" max="16124" width="20.7109375" style="140" customWidth="1"/>
    <col min="16125" max="16125" width="42.7109375" style="140" customWidth="1"/>
    <col min="16126" max="16126" width="13.140625" style="140" customWidth="1"/>
    <col min="16127" max="16384" width="9.140625" style="140"/>
  </cols>
  <sheetData>
    <row r="1" spans="1:4" ht="28.5" customHeight="1" x14ac:dyDescent="0.2">
      <c r="A1" s="437" t="s">
        <v>333</v>
      </c>
      <c r="B1" s="437"/>
      <c r="C1" s="437"/>
      <c r="D1" s="437"/>
    </row>
    <row r="2" spans="1:4" x14ac:dyDescent="0.2">
      <c r="A2" s="152" t="s">
        <v>85</v>
      </c>
      <c r="B2" s="153" t="s">
        <v>4</v>
      </c>
      <c r="C2" s="153" t="s">
        <v>6</v>
      </c>
      <c r="D2" s="259" t="s">
        <v>7</v>
      </c>
    </row>
    <row r="3" spans="1:4" ht="25.5" x14ac:dyDescent="0.2">
      <c r="A3" s="103" t="s">
        <v>152</v>
      </c>
      <c r="B3" s="153"/>
      <c r="D3" s="259"/>
    </row>
    <row r="4" spans="1:4" x14ac:dyDescent="0.2">
      <c r="A4" s="251">
        <v>43294</v>
      </c>
      <c r="B4" s="245" t="s">
        <v>500</v>
      </c>
      <c r="C4" s="262">
        <v>200</v>
      </c>
      <c r="D4" s="244"/>
    </row>
    <row r="5" spans="1:4" x14ac:dyDescent="0.2">
      <c r="A5" s="246"/>
      <c r="B5" s="245" t="s">
        <v>315</v>
      </c>
      <c r="C5" s="247"/>
      <c r="D5" s="244"/>
    </row>
    <row r="6" spans="1:4" x14ac:dyDescent="0.2">
      <c r="A6" s="258"/>
      <c r="B6" s="336" t="s">
        <v>316</v>
      </c>
      <c r="C6" s="247">
        <v>12</v>
      </c>
      <c r="D6" s="244"/>
    </row>
    <row r="7" spans="1:4" x14ac:dyDescent="0.2">
      <c r="A7" s="246"/>
      <c r="B7" s="244" t="s">
        <v>110</v>
      </c>
      <c r="C7" s="244">
        <v>100</v>
      </c>
      <c r="D7" s="244"/>
    </row>
    <row r="8" spans="1:4" x14ac:dyDescent="0.2">
      <c r="A8" s="251">
        <v>43141</v>
      </c>
      <c r="B8" s="255" t="s">
        <v>317</v>
      </c>
      <c r="C8" s="265">
        <v>50</v>
      </c>
      <c r="D8" s="244"/>
    </row>
    <row r="9" spans="1:4" x14ac:dyDescent="0.2">
      <c r="A9" s="251">
        <v>43440</v>
      </c>
      <c r="B9" s="257" t="s">
        <v>101</v>
      </c>
      <c r="C9" s="261">
        <v>1600</v>
      </c>
      <c r="D9" s="244"/>
    </row>
    <row r="10" spans="1:4" ht="25.5" x14ac:dyDescent="0.2">
      <c r="A10" s="246" t="s">
        <v>318</v>
      </c>
      <c r="B10" s="256" t="s">
        <v>501</v>
      </c>
      <c r="C10" s="252">
        <v>200</v>
      </c>
      <c r="D10" s="244"/>
    </row>
    <row r="11" spans="1:4" ht="14.25" x14ac:dyDescent="0.2">
      <c r="A11" s="251">
        <v>43294</v>
      </c>
      <c r="B11" s="252" t="s">
        <v>102</v>
      </c>
      <c r="C11" s="252">
        <v>200</v>
      </c>
      <c r="D11" s="406"/>
    </row>
    <row r="12" spans="1:4" ht="30" x14ac:dyDescent="0.25">
      <c r="A12" s="383">
        <v>43294</v>
      </c>
      <c r="B12" s="384" t="s">
        <v>117</v>
      </c>
      <c r="C12" s="384">
        <v>50</v>
      </c>
      <c r="D12" s="385"/>
    </row>
    <row r="13" spans="1:4" ht="30" x14ac:dyDescent="0.25">
      <c r="A13" s="383">
        <v>43294</v>
      </c>
      <c r="B13" s="384" t="s">
        <v>495</v>
      </c>
      <c r="C13" s="384">
        <v>200</v>
      </c>
      <c r="D13" s="385"/>
    </row>
    <row r="14" spans="1:4" ht="15" x14ac:dyDescent="0.25">
      <c r="A14" s="386">
        <v>43294</v>
      </c>
      <c r="B14" s="387" t="s">
        <v>128</v>
      </c>
      <c r="C14" s="384">
        <v>100</v>
      </c>
      <c r="D14" s="385"/>
    </row>
    <row r="15" spans="1:4" ht="15" x14ac:dyDescent="0.25">
      <c r="A15" s="383"/>
      <c r="B15" s="384"/>
      <c r="C15" s="384"/>
      <c r="D15" s="385"/>
    </row>
    <row r="16" spans="1:4" ht="15" x14ac:dyDescent="0.25">
      <c r="A16" s="383">
        <v>43294</v>
      </c>
      <c r="B16" s="384" t="s">
        <v>102</v>
      </c>
      <c r="C16" s="384">
        <v>200</v>
      </c>
      <c r="D16" s="385"/>
    </row>
    <row r="17" spans="1:4" ht="15" x14ac:dyDescent="0.25">
      <c r="A17" s="383">
        <v>43294</v>
      </c>
      <c r="B17" s="384" t="s">
        <v>319</v>
      </c>
      <c r="C17" s="384">
        <v>200</v>
      </c>
      <c r="D17" s="385"/>
    </row>
    <row r="18" spans="1:4" ht="30" x14ac:dyDescent="0.25">
      <c r="A18" s="383">
        <v>43294</v>
      </c>
      <c r="B18" s="384" t="s">
        <v>103</v>
      </c>
      <c r="C18" s="384">
        <v>200</v>
      </c>
      <c r="D18" s="385"/>
    </row>
    <row r="19" spans="1:4" ht="15" x14ac:dyDescent="0.25">
      <c r="A19" s="383">
        <v>43294</v>
      </c>
      <c r="B19" s="384" t="s">
        <v>111</v>
      </c>
      <c r="C19" s="384">
        <v>50</v>
      </c>
      <c r="D19" s="385"/>
    </row>
    <row r="20" spans="1:4" ht="25.5" x14ac:dyDescent="0.2">
      <c r="A20" s="251">
        <v>43294</v>
      </c>
      <c r="B20" s="256" t="s">
        <v>320</v>
      </c>
      <c r="C20" s="252">
        <v>400</v>
      </c>
      <c r="D20" s="244"/>
    </row>
    <row r="21" spans="1:4" x14ac:dyDescent="0.2">
      <c r="A21" s="251">
        <v>43300</v>
      </c>
      <c r="B21" s="264" t="s">
        <v>321</v>
      </c>
      <c r="C21" s="252">
        <v>200</v>
      </c>
      <c r="D21" s="244"/>
    </row>
    <row r="22" spans="1:4" x14ac:dyDescent="0.2">
      <c r="A22" s="250">
        <v>43294</v>
      </c>
      <c r="B22" s="254" t="s">
        <v>132</v>
      </c>
      <c r="C22" s="252">
        <v>200</v>
      </c>
      <c r="D22" s="244"/>
    </row>
    <row r="23" spans="1:4" x14ac:dyDescent="0.2">
      <c r="A23" s="246" t="s">
        <v>29</v>
      </c>
      <c r="B23" s="244"/>
      <c r="C23" s="244"/>
      <c r="D23" s="244">
        <f>SUM(C4:C23)</f>
        <v>4162</v>
      </c>
    </row>
    <row r="24" spans="1:4" ht="25.5" x14ac:dyDescent="0.2">
      <c r="A24" s="246" t="s">
        <v>322</v>
      </c>
      <c r="B24" s="260"/>
      <c r="C24" s="406"/>
      <c r="D24" s="244"/>
    </row>
    <row r="25" spans="1:4" ht="14.25" x14ac:dyDescent="0.2">
      <c r="A25" s="263">
        <v>43102</v>
      </c>
      <c r="B25" s="260" t="s">
        <v>323</v>
      </c>
      <c r="C25" s="252">
        <v>100</v>
      </c>
      <c r="D25" s="244"/>
    </row>
    <row r="26" spans="1:4" ht="14.25" x14ac:dyDescent="0.2">
      <c r="A26" s="263">
        <v>43203</v>
      </c>
      <c r="B26" s="260" t="s">
        <v>324</v>
      </c>
      <c r="C26" s="252">
        <v>100</v>
      </c>
      <c r="D26" s="244"/>
    </row>
    <row r="27" spans="1:4" ht="14.25" x14ac:dyDescent="0.2">
      <c r="A27" s="251">
        <v>43298</v>
      </c>
      <c r="B27" s="253" t="s">
        <v>325</v>
      </c>
      <c r="C27" s="252">
        <v>50</v>
      </c>
      <c r="D27" s="244"/>
    </row>
    <row r="28" spans="1:4" x14ac:dyDescent="0.2">
      <c r="A28" s="246" t="s">
        <v>29</v>
      </c>
      <c r="B28" s="245"/>
      <c r="C28" s="245"/>
      <c r="D28" s="244">
        <f>SUM(C25:C28)</f>
        <v>250</v>
      </c>
    </row>
    <row r="29" spans="1:4" x14ac:dyDescent="0.2">
      <c r="A29" s="246" t="s">
        <v>104</v>
      </c>
      <c r="B29" s="245"/>
      <c r="C29" s="245"/>
      <c r="D29" s="265"/>
    </row>
    <row r="30" spans="1:4" x14ac:dyDescent="0.2">
      <c r="A30" s="251">
        <v>43238</v>
      </c>
      <c r="B30" s="245" t="s">
        <v>326</v>
      </c>
      <c r="C30" s="245">
        <v>10.98</v>
      </c>
      <c r="D30" s="244"/>
    </row>
    <row r="31" spans="1:4" x14ac:dyDescent="0.2">
      <c r="A31" s="251">
        <v>43232</v>
      </c>
      <c r="B31" s="245" t="s">
        <v>327</v>
      </c>
      <c r="C31" s="245">
        <v>10</v>
      </c>
      <c r="D31" s="244"/>
    </row>
    <row r="32" spans="1:4" ht="38.25" x14ac:dyDescent="0.2">
      <c r="A32" s="251">
        <v>43177</v>
      </c>
      <c r="B32" s="245" t="s">
        <v>328</v>
      </c>
      <c r="C32" s="245">
        <v>54</v>
      </c>
      <c r="D32" s="244"/>
    </row>
    <row r="33" spans="1:4" ht="25.5" x14ac:dyDescent="0.2">
      <c r="A33" s="251">
        <v>43211</v>
      </c>
      <c r="B33" s="245" t="s">
        <v>329</v>
      </c>
      <c r="C33" s="245">
        <v>50</v>
      </c>
      <c r="D33" s="244"/>
    </row>
    <row r="34" spans="1:4" ht="25.5" x14ac:dyDescent="0.2">
      <c r="A34" s="250">
        <v>43290</v>
      </c>
      <c r="B34" s="248" t="s">
        <v>330</v>
      </c>
      <c r="C34" s="249">
        <v>30</v>
      </c>
      <c r="D34" s="244"/>
    </row>
    <row r="35" spans="1:4" ht="25.5" x14ac:dyDescent="0.2">
      <c r="A35" s="251">
        <v>43260</v>
      </c>
      <c r="B35" s="248" t="s">
        <v>331</v>
      </c>
      <c r="C35" s="247">
        <v>30</v>
      </c>
      <c r="D35" s="247"/>
    </row>
    <row r="36" spans="1:4" s="243" customFormat="1" x14ac:dyDescent="0.2">
      <c r="A36" s="251">
        <v>43427</v>
      </c>
      <c r="B36" s="248" t="s">
        <v>332</v>
      </c>
      <c r="C36" s="247">
        <v>30</v>
      </c>
      <c r="D36" s="247"/>
    </row>
    <row r="37" spans="1:4" x14ac:dyDescent="0.2">
      <c r="A37" s="246" t="s">
        <v>29</v>
      </c>
      <c r="B37" s="245"/>
      <c r="C37" s="245"/>
      <c r="D37" s="247">
        <f>SUM(C30:C37)</f>
        <v>214.98000000000002</v>
      </c>
    </row>
    <row r="38" spans="1:4" x14ac:dyDescent="0.2">
      <c r="A38" s="246" t="s">
        <v>7</v>
      </c>
      <c r="B38" s="245"/>
      <c r="C38" s="245"/>
      <c r="D38" s="244">
        <f>SUM(D23:D37)</f>
        <v>4626.9799999999996</v>
      </c>
    </row>
    <row r="39" spans="1:4" s="243" customFormat="1" x14ac:dyDescent="0.2">
      <c r="A39" s="407"/>
      <c r="B39" s="408"/>
      <c r="C39" s="408"/>
      <c r="D39" s="409"/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"/>
  <sheetViews>
    <sheetView view="pageLayout" topLeftCell="A30" zoomScaleNormal="100" workbookViewId="0">
      <selection activeCell="A25" sqref="A24:A25"/>
    </sheetView>
  </sheetViews>
  <sheetFormatPr defaultColWidth="8.7109375" defaultRowHeight="12.75" x14ac:dyDescent="0.2"/>
  <cols>
    <col min="1" max="1" width="12.7109375" style="104" customWidth="1"/>
    <col min="2" max="2" width="42.7109375" style="92" customWidth="1"/>
    <col min="3" max="256" width="8.7109375" style="92"/>
    <col min="257" max="257" width="10.28515625" style="92" bestFit="1" customWidth="1"/>
    <col min="258" max="258" width="47.28515625" style="92" customWidth="1"/>
    <col min="259" max="512" width="8.7109375" style="92"/>
    <col min="513" max="513" width="10.28515625" style="92" bestFit="1" customWidth="1"/>
    <col min="514" max="514" width="47.28515625" style="92" customWidth="1"/>
    <col min="515" max="768" width="8.7109375" style="92"/>
    <col min="769" max="769" width="10.28515625" style="92" bestFit="1" customWidth="1"/>
    <col min="770" max="770" width="47.28515625" style="92" customWidth="1"/>
    <col min="771" max="1024" width="8.7109375" style="92"/>
    <col min="1025" max="1025" width="10.28515625" style="92" bestFit="1" customWidth="1"/>
    <col min="1026" max="1026" width="47.28515625" style="92" customWidth="1"/>
    <col min="1027" max="1280" width="8.7109375" style="92"/>
    <col min="1281" max="1281" width="10.28515625" style="92" bestFit="1" customWidth="1"/>
    <col min="1282" max="1282" width="47.28515625" style="92" customWidth="1"/>
    <col min="1283" max="1536" width="8.7109375" style="92"/>
    <col min="1537" max="1537" width="10.28515625" style="92" bestFit="1" customWidth="1"/>
    <col min="1538" max="1538" width="47.28515625" style="92" customWidth="1"/>
    <col min="1539" max="1792" width="8.7109375" style="92"/>
    <col min="1793" max="1793" width="10.28515625" style="92" bestFit="1" customWidth="1"/>
    <col min="1794" max="1794" width="47.28515625" style="92" customWidth="1"/>
    <col min="1795" max="2048" width="8.7109375" style="92"/>
    <col min="2049" max="2049" width="10.28515625" style="92" bestFit="1" customWidth="1"/>
    <col min="2050" max="2050" width="47.28515625" style="92" customWidth="1"/>
    <col min="2051" max="2304" width="8.7109375" style="92"/>
    <col min="2305" max="2305" width="10.28515625" style="92" bestFit="1" customWidth="1"/>
    <col min="2306" max="2306" width="47.28515625" style="92" customWidth="1"/>
    <col min="2307" max="2560" width="8.7109375" style="92"/>
    <col min="2561" max="2561" width="10.28515625" style="92" bestFit="1" customWidth="1"/>
    <col min="2562" max="2562" width="47.28515625" style="92" customWidth="1"/>
    <col min="2563" max="2816" width="8.7109375" style="92"/>
    <col min="2817" max="2817" width="10.28515625" style="92" bestFit="1" customWidth="1"/>
    <col min="2818" max="2818" width="47.28515625" style="92" customWidth="1"/>
    <col min="2819" max="3072" width="8.7109375" style="92"/>
    <col min="3073" max="3073" width="10.28515625" style="92" bestFit="1" customWidth="1"/>
    <col min="3074" max="3074" width="47.28515625" style="92" customWidth="1"/>
    <col min="3075" max="3328" width="8.7109375" style="92"/>
    <col min="3329" max="3329" width="10.28515625" style="92" bestFit="1" customWidth="1"/>
    <col min="3330" max="3330" width="47.28515625" style="92" customWidth="1"/>
    <col min="3331" max="3584" width="8.7109375" style="92"/>
    <col min="3585" max="3585" width="10.28515625" style="92" bestFit="1" customWidth="1"/>
    <col min="3586" max="3586" width="47.28515625" style="92" customWidth="1"/>
    <col min="3587" max="3840" width="8.7109375" style="92"/>
    <col min="3841" max="3841" width="10.28515625" style="92" bestFit="1" customWidth="1"/>
    <col min="3842" max="3842" width="47.28515625" style="92" customWidth="1"/>
    <col min="3843" max="4096" width="8.7109375" style="92"/>
    <col min="4097" max="4097" width="10.28515625" style="92" bestFit="1" customWidth="1"/>
    <col min="4098" max="4098" width="47.28515625" style="92" customWidth="1"/>
    <col min="4099" max="4352" width="8.7109375" style="92"/>
    <col min="4353" max="4353" width="10.28515625" style="92" bestFit="1" customWidth="1"/>
    <col min="4354" max="4354" width="47.28515625" style="92" customWidth="1"/>
    <col min="4355" max="4608" width="8.7109375" style="92"/>
    <col min="4609" max="4609" width="10.28515625" style="92" bestFit="1" customWidth="1"/>
    <col min="4610" max="4610" width="47.28515625" style="92" customWidth="1"/>
    <col min="4611" max="4864" width="8.7109375" style="92"/>
    <col min="4865" max="4865" width="10.28515625" style="92" bestFit="1" customWidth="1"/>
    <col min="4866" max="4866" width="47.28515625" style="92" customWidth="1"/>
    <col min="4867" max="5120" width="8.7109375" style="92"/>
    <col min="5121" max="5121" width="10.28515625" style="92" bestFit="1" customWidth="1"/>
    <col min="5122" max="5122" width="47.28515625" style="92" customWidth="1"/>
    <col min="5123" max="5376" width="8.7109375" style="92"/>
    <col min="5377" max="5377" width="10.28515625" style="92" bestFit="1" customWidth="1"/>
    <col min="5378" max="5378" width="47.28515625" style="92" customWidth="1"/>
    <col min="5379" max="5632" width="8.7109375" style="92"/>
    <col min="5633" max="5633" width="10.28515625" style="92" bestFit="1" customWidth="1"/>
    <col min="5634" max="5634" width="47.28515625" style="92" customWidth="1"/>
    <col min="5635" max="5888" width="8.7109375" style="92"/>
    <col min="5889" max="5889" width="10.28515625" style="92" bestFit="1" customWidth="1"/>
    <col min="5890" max="5890" width="47.28515625" style="92" customWidth="1"/>
    <col min="5891" max="6144" width="8.7109375" style="92"/>
    <col min="6145" max="6145" width="10.28515625" style="92" bestFit="1" customWidth="1"/>
    <col min="6146" max="6146" width="47.28515625" style="92" customWidth="1"/>
    <col min="6147" max="6400" width="8.7109375" style="92"/>
    <col min="6401" max="6401" width="10.28515625" style="92" bestFit="1" customWidth="1"/>
    <col min="6402" max="6402" width="47.28515625" style="92" customWidth="1"/>
    <col min="6403" max="6656" width="8.7109375" style="92"/>
    <col min="6657" max="6657" width="10.28515625" style="92" bestFit="1" customWidth="1"/>
    <col min="6658" max="6658" width="47.28515625" style="92" customWidth="1"/>
    <col min="6659" max="6912" width="8.7109375" style="92"/>
    <col min="6913" max="6913" width="10.28515625" style="92" bestFit="1" customWidth="1"/>
    <col min="6914" max="6914" width="47.28515625" style="92" customWidth="1"/>
    <col min="6915" max="7168" width="8.7109375" style="92"/>
    <col min="7169" max="7169" width="10.28515625" style="92" bestFit="1" customWidth="1"/>
    <col min="7170" max="7170" width="47.28515625" style="92" customWidth="1"/>
    <col min="7171" max="7424" width="8.7109375" style="92"/>
    <col min="7425" max="7425" width="10.28515625" style="92" bestFit="1" customWidth="1"/>
    <col min="7426" max="7426" width="47.28515625" style="92" customWidth="1"/>
    <col min="7427" max="7680" width="8.7109375" style="92"/>
    <col min="7681" max="7681" width="10.28515625" style="92" bestFit="1" customWidth="1"/>
    <col min="7682" max="7682" width="47.28515625" style="92" customWidth="1"/>
    <col min="7683" max="7936" width="8.7109375" style="92"/>
    <col min="7937" max="7937" width="10.28515625" style="92" bestFit="1" customWidth="1"/>
    <col min="7938" max="7938" width="47.28515625" style="92" customWidth="1"/>
    <col min="7939" max="8192" width="8.7109375" style="92"/>
    <col min="8193" max="8193" width="10.28515625" style="92" bestFit="1" customWidth="1"/>
    <col min="8194" max="8194" width="47.28515625" style="92" customWidth="1"/>
    <col min="8195" max="8448" width="8.7109375" style="92"/>
    <col min="8449" max="8449" width="10.28515625" style="92" bestFit="1" customWidth="1"/>
    <col min="8450" max="8450" width="47.28515625" style="92" customWidth="1"/>
    <col min="8451" max="8704" width="8.7109375" style="92"/>
    <col min="8705" max="8705" width="10.28515625" style="92" bestFit="1" customWidth="1"/>
    <col min="8706" max="8706" width="47.28515625" style="92" customWidth="1"/>
    <col min="8707" max="8960" width="8.7109375" style="92"/>
    <col min="8961" max="8961" width="10.28515625" style="92" bestFit="1" customWidth="1"/>
    <col min="8962" max="8962" width="47.28515625" style="92" customWidth="1"/>
    <col min="8963" max="9216" width="8.7109375" style="92"/>
    <col min="9217" max="9217" width="10.28515625" style="92" bestFit="1" customWidth="1"/>
    <col min="9218" max="9218" width="47.28515625" style="92" customWidth="1"/>
    <col min="9219" max="9472" width="8.7109375" style="92"/>
    <col min="9473" max="9473" width="10.28515625" style="92" bestFit="1" customWidth="1"/>
    <col min="9474" max="9474" width="47.28515625" style="92" customWidth="1"/>
    <col min="9475" max="9728" width="8.7109375" style="92"/>
    <col min="9729" max="9729" width="10.28515625" style="92" bestFit="1" customWidth="1"/>
    <col min="9730" max="9730" width="47.28515625" style="92" customWidth="1"/>
    <col min="9731" max="9984" width="8.7109375" style="92"/>
    <col min="9985" max="9985" width="10.28515625" style="92" bestFit="1" customWidth="1"/>
    <col min="9986" max="9986" width="47.28515625" style="92" customWidth="1"/>
    <col min="9987" max="10240" width="8.7109375" style="92"/>
    <col min="10241" max="10241" width="10.28515625" style="92" bestFit="1" customWidth="1"/>
    <col min="10242" max="10242" width="47.28515625" style="92" customWidth="1"/>
    <col min="10243" max="10496" width="8.7109375" style="92"/>
    <col min="10497" max="10497" width="10.28515625" style="92" bestFit="1" customWidth="1"/>
    <col min="10498" max="10498" width="47.28515625" style="92" customWidth="1"/>
    <col min="10499" max="10752" width="8.7109375" style="92"/>
    <col min="10753" max="10753" width="10.28515625" style="92" bestFit="1" customWidth="1"/>
    <col min="10754" max="10754" width="47.28515625" style="92" customWidth="1"/>
    <col min="10755" max="11008" width="8.7109375" style="92"/>
    <col min="11009" max="11009" width="10.28515625" style="92" bestFit="1" customWidth="1"/>
    <col min="11010" max="11010" width="47.28515625" style="92" customWidth="1"/>
    <col min="11011" max="11264" width="8.7109375" style="92"/>
    <col min="11265" max="11265" width="10.28515625" style="92" bestFit="1" customWidth="1"/>
    <col min="11266" max="11266" width="47.28515625" style="92" customWidth="1"/>
    <col min="11267" max="11520" width="8.7109375" style="92"/>
    <col min="11521" max="11521" width="10.28515625" style="92" bestFit="1" customWidth="1"/>
    <col min="11522" max="11522" width="47.28515625" style="92" customWidth="1"/>
    <col min="11523" max="11776" width="8.7109375" style="92"/>
    <col min="11777" max="11777" width="10.28515625" style="92" bestFit="1" customWidth="1"/>
    <col min="11778" max="11778" width="47.28515625" style="92" customWidth="1"/>
    <col min="11779" max="12032" width="8.7109375" style="92"/>
    <col min="12033" max="12033" width="10.28515625" style="92" bestFit="1" customWidth="1"/>
    <col min="12034" max="12034" width="47.28515625" style="92" customWidth="1"/>
    <col min="12035" max="12288" width="8.7109375" style="92"/>
    <col min="12289" max="12289" width="10.28515625" style="92" bestFit="1" customWidth="1"/>
    <col min="12290" max="12290" width="47.28515625" style="92" customWidth="1"/>
    <col min="12291" max="12544" width="8.7109375" style="92"/>
    <col min="12545" max="12545" width="10.28515625" style="92" bestFit="1" customWidth="1"/>
    <col min="12546" max="12546" width="47.28515625" style="92" customWidth="1"/>
    <col min="12547" max="12800" width="8.7109375" style="92"/>
    <col min="12801" max="12801" width="10.28515625" style="92" bestFit="1" customWidth="1"/>
    <col min="12802" max="12802" width="47.28515625" style="92" customWidth="1"/>
    <col min="12803" max="13056" width="8.7109375" style="92"/>
    <col min="13057" max="13057" width="10.28515625" style="92" bestFit="1" customWidth="1"/>
    <col min="13058" max="13058" width="47.28515625" style="92" customWidth="1"/>
    <col min="13059" max="13312" width="8.7109375" style="92"/>
    <col min="13313" max="13313" width="10.28515625" style="92" bestFit="1" customWidth="1"/>
    <col min="13314" max="13314" width="47.28515625" style="92" customWidth="1"/>
    <col min="13315" max="13568" width="8.7109375" style="92"/>
    <col min="13569" max="13569" width="10.28515625" style="92" bestFit="1" customWidth="1"/>
    <col min="13570" max="13570" width="47.28515625" style="92" customWidth="1"/>
    <col min="13571" max="13824" width="8.7109375" style="92"/>
    <col min="13825" max="13825" width="10.28515625" style="92" bestFit="1" customWidth="1"/>
    <col min="13826" max="13826" width="47.28515625" style="92" customWidth="1"/>
    <col min="13827" max="14080" width="8.7109375" style="92"/>
    <col min="14081" max="14081" width="10.28515625" style="92" bestFit="1" customWidth="1"/>
    <col min="14082" max="14082" width="47.28515625" style="92" customWidth="1"/>
    <col min="14083" max="14336" width="8.7109375" style="92"/>
    <col min="14337" max="14337" width="10.28515625" style="92" bestFit="1" customWidth="1"/>
    <col min="14338" max="14338" width="47.28515625" style="92" customWidth="1"/>
    <col min="14339" max="14592" width="8.7109375" style="92"/>
    <col min="14593" max="14593" width="10.28515625" style="92" bestFit="1" customWidth="1"/>
    <col min="14594" max="14594" width="47.28515625" style="92" customWidth="1"/>
    <col min="14595" max="14848" width="8.7109375" style="92"/>
    <col min="14849" max="14849" width="10.28515625" style="92" bestFit="1" customWidth="1"/>
    <col min="14850" max="14850" width="47.28515625" style="92" customWidth="1"/>
    <col min="14851" max="15104" width="8.7109375" style="92"/>
    <col min="15105" max="15105" width="10.28515625" style="92" bestFit="1" customWidth="1"/>
    <col min="15106" max="15106" width="47.28515625" style="92" customWidth="1"/>
    <col min="15107" max="15360" width="8.7109375" style="92"/>
    <col min="15361" max="15361" width="10.28515625" style="92" bestFit="1" customWidth="1"/>
    <col min="15362" max="15362" width="47.28515625" style="92" customWidth="1"/>
    <col min="15363" max="15616" width="8.7109375" style="92"/>
    <col min="15617" max="15617" width="10.28515625" style="92" bestFit="1" customWidth="1"/>
    <col min="15618" max="15618" width="47.28515625" style="92" customWidth="1"/>
    <col min="15619" max="15872" width="8.7109375" style="92"/>
    <col min="15873" max="15873" width="10.28515625" style="92" bestFit="1" customWidth="1"/>
    <col min="15874" max="15874" width="47.28515625" style="92" customWidth="1"/>
    <col min="15875" max="16128" width="8.7109375" style="92"/>
    <col min="16129" max="16129" width="10.28515625" style="92" bestFit="1" customWidth="1"/>
    <col min="16130" max="16130" width="47.28515625" style="92" customWidth="1"/>
    <col min="16131" max="16384" width="8.7109375" style="92"/>
  </cols>
  <sheetData>
    <row r="1" spans="1:4" ht="28.5" customHeight="1" x14ac:dyDescent="0.2">
      <c r="A1" s="438" t="s">
        <v>334</v>
      </c>
      <c r="B1" s="439"/>
      <c r="C1" s="439"/>
    </row>
    <row r="2" spans="1:4" x14ac:dyDescent="0.2">
      <c r="A2" s="40" t="s">
        <v>79</v>
      </c>
      <c r="B2" s="41" t="s">
        <v>4</v>
      </c>
      <c r="C2" s="42" t="s">
        <v>58</v>
      </c>
    </row>
    <row r="3" spans="1:4" x14ac:dyDescent="0.2">
      <c r="A3" s="272">
        <v>43108</v>
      </c>
      <c r="B3" s="274" t="s">
        <v>335</v>
      </c>
      <c r="C3" s="273">
        <v>30</v>
      </c>
    </row>
    <row r="4" spans="1:4" ht="25.5" x14ac:dyDescent="0.2">
      <c r="A4" s="270">
        <v>43159</v>
      </c>
      <c r="B4" s="275" t="s">
        <v>336</v>
      </c>
      <c r="C4" s="271">
        <v>50</v>
      </c>
    </row>
    <row r="5" spans="1:4" ht="12" customHeight="1" x14ac:dyDescent="0.2">
      <c r="A5" s="270">
        <v>43190</v>
      </c>
      <c r="B5" s="275" t="s">
        <v>337</v>
      </c>
      <c r="C5" s="271">
        <v>30</v>
      </c>
    </row>
    <row r="6" spans="1:4" x14ac:dyDescent="0.2">
      <c r="A6" s="270">
        <v>43191</v>
      </c>
      <c r="B6" s="335" t="s">
        <v>338</v>
      </c>
      <c r="C6" s="271">
        <v>15</v>
      </c>
    </row>
    <row r="7" spans="1:4" ht="25.5" x14ac:dyDescent="0.2">
      <c r="A7" s="270">
        <v>43239</v>
      </c>
      <c r="B7" s="275" t="s">
        <v>339</v>
      </c>
      <c r="C7" s="271">
        <v>30</v>
      </c>
    </row>
    <row r="8" spans="1:4" ht="25.5" x14ac:dyDescent="0.2">
      <c r="A8" s="270">
        <v>43254</v>
      </c>
      <c r="B8" s="276" t="s">
        <v>340</v>
      </c>
      <c r="C8" s="271">
        <v>10</v>
      </c>
    </row>
    <row r="9" spans="1:4" ht="25.5" x14ac:dyDescent="0.2">
      <c r="A9" s="270">
        <v>43261</v>
      </c>
      <c r="B9" s="276" t="s">
        <v>341</v>
      </c>
      <c r="C9" s="271">
        <v>20</v>
      </c>
    </row>
    <row r="10" spans="1:4" ht="25.5" x14ac:dyDescent="0.2">
      <c r="A10" s="270">
        <v>43268</v>
      </c>
      <c r="B10" s="276" t="s">
        <v>342</v>
      </c>
      <c r="C10" s="271">
        <v>20</v>
      </c>
    </row>
    <row r="11" spans="1:4" ht="25.5" x14ac:dyDescent="0.2">
      <c r="A11" s="270">
        <v>43272</v>
      </c>
      <c r="B11" s="276" t="s">
        <v>343</v>
      </c>
      <c r="C11" s="271">
        <v>36</v>
      </c>
    </row>
    <row r="12" spans="1:4" ht="38.25" x14ac:dyDescent="0.2">
      <c r="A12" s="270">
        <v>43435</v>
      </c>
      <c r="B12" s="276" t="s">
        <v>344</v>
      </c>
      <c r="C12" s="271">
        <v>38</v>
      </c>
    </row>
    <row r="13" spans="1:4" ht="30" x14ac:dyDescent="0.25">
      <c r="A13" s="380">
        <v>43442</v>
      </c>
      <c r="B13" s="381" t="s">
        <v>345</v>
      </c>
      <c r="C13" s="344">
        <v>38</v>
      </c>
      <c r="D13" s="382"/>
    </row>
    <row r="14" spans="1:4" ht="45" x14ac:dyDescent="0.25">
      <c r="A14" s="380">
        <v>43449</v>
      </c>
      <c r="B14" s="381" t="s">
        <v>346</v>
      </c>
      <c r="C14" s="344">
        <v>40</v>
      </c>
      <c r="D14" s="382"/>
    </row>
    <row r="15" spans="1:4" ht="45" x14ac:dyDescent="0.25">
      <c r="A15" s="380">
        <v>43449</v>
      </c>
      <c r="B15" s="381" t="s">
        <v>347</v>
      </c>
      <c r="C15" s="344">
        <v>50</v>
      </c>
      <c r="D15" s="382"/>
    </row>
    <row r="16" spans="1:4" ht="30" x14ac:dyDescent="0.25">
      <c r="A16" s="380">
        <v>43341</v>
      </c>
      <c r="B16" s="381" t="s">
        <v>348</v>
      </c>
      <c r="C16" s="344"/>
      <c r="D16" s="382"/>
    </row>
    <row r="17" spans="1:4" ht="15" x14ac:dyDescent="0.25">
      <c r="A17" s="380">
        <v>43334</v>
      </c>
      <c r="B17" s="381" t="s">
        <v>358</v>
      </c>
      <c r="C17" s="344">
        <v>40</v>
      </c>
      <c r="D17" s="382"/>
    </row>
    <row r="18" spans="1:4" ht="30" x14ac:dyDescent="0.25">
      <c r="A18" s="380">
        <v>43307</v>
      </c>
      <c r="B18" s="381" t="s">
        <v>349</v>
      </c>
      <c r="C18" s="344">
        <v>10</v>
      </c>
      <c r="D18" s="382"/>
    </row>
    <row r="19" spans="1:4" ht="15" x14ac:dyDescent="0.25">
      <c r="A19" s="380">
        <v>43455</v>
      </c>
      <c r="B19" s="381" t="s">
        <v>350</v>
      </c>
      <c r="C19" s="344">
        <v>10</v>
      </c>
      <c r="D19" s="382"/>
    </row>
    <row r="20" spans="1:4" ht="30" x14ac:dyDescent="0.25">
      <c r="A20" s="380">
        <v>43446</v>
      </c>
      <c r="B20" s="381" t="s">
        <v>351</v>
      </c>
      <c r="C20" s="344">
        <v>46</v>
      </c>
      <c r="D20" s="382"/>
    </row>
    <row r="21" spans="1:4" ht="25.5" x14ac:dyDescent="0.2">
      <c r="A21" s="270">
        <v>43446</v>
      </c>
      <c r="B21" s="276" t="s">
        <v>359</v>
      </c>
      <c r="C21" s="271">
        <v>50</v>
      </c>
    </row>
    <row r="22" spans="1:4" x14ac:dyDescent="0.2">
      <c r="A22" s="277">
        <v>43414</v>
      </c>
      <c r="B22" s="279" t="s">
        <v>352</v>
      </c>
      <c r="C22" s="278">
        <v>15</v>
      </c>
    </row>
    <row r="23" spans="1:4" x14ac:dyDescent="0.2">
      <c r="A23" s="277">
        <v>43142</v>
      </c>
      <c r="B23" s="279" t="s">
        <v>353</v>
      </c>
      <c r="C23" s="278">
        <v>62</v>
      </c>
    </row>
    <row r="24" spans="1:4" s="269" customFormat="1" x14ac:dyDescent="0.2">
      <c r="A24" s="280">
        <v>43308</v>
      </c>
      <c r="B24" s="282" t="s">
        <v>354</v>
      </c>
      <c r="C24" s="281">
        <v>70</v>
      </c>
    </row>
    <row r="25" spans="1:4" s="269" customFormat="1" x14ac:dyDescent="0.2">
      <c r="A25" s="280">
        <v>43394</v>
      </c>
      <c r="B25" s="282" t="s">
        <v>355</v>
      </c>
      <c r="C25" s="281">
        <v>8</v>
      </c>
    </row>
    <row r="26" spans="1:4" s="269" customFormat="1" x14ac:dyDescent="0.2">
      <c r="A26" s="280">
        <v>43340</v>
      </c>
      <c r="B26" s="282" t="s">
        <v>356</v>
      </c>
      <c r="C26" s="281">
        <v>30</v>
      </c>
    </row>
    <row r="27" spans="1:4" s="269" customFormat="1" ht="38.25" x14ac:dyDescent="0.2">
      <c r="A27" s="148" t="s">
        <v>357</v>
      </c>
      <c r="B27" s="149" t="s">
        <v>360</v>
      </c>
      <c r="C27" s="271">
        <v>1000</v>
      </c>
    </row>
    <row r="28" spans="1:4" x14ac:dyDescent="0.2">
      <c r="A28" s="147" t="s">
        <v>7</v>
      </c>
      <c r="B28" s="22"/>
      <c r="C28" s="156">
        <f>SUM(C3:C27)</f>
        <v>1748</v>
      </c>
    </row>
    <row r="29" spans="1:4" ht="25.5" x14ac:dyDescent="0.2">
      <c r="A29" s="208" t="s">
        <v>205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1"/>
  <sheetViews>
    <sheetView view="pageLayout" topLeftCell="A47" zoomScaleNormal="100" workbookViewId="0">
      <selection activeCell="A25" sqref="A24:A25"/>
    </sheetView>
  </sheetViews>
  <sheetFormatPr defaultColWidth="9.28515625" defaultRowHeight="12.75" x14ac:dyDescent="0.2"/>
  <cols>
    <col min="1" max="1" width="27" style="180" customWidth="1"/>
    <col min="2" max="2" width="42.7109375" style="180" customWidth="1"/>
    <col min="3" max="3" width="9.7109375" style="179" customWidth="1"/>
    <col min="4" max="16384" width="9.28515625" style="179"/>
  </cols>
  <sheetData>
    <row r="1" spans="1:4" ht="20.25" customHeight="1" x14ac:dyDescent="0.25">
      <c r="A1" s="440" t="s">
        <v>477</v>
      </c>
      <c r="B1" s="441"/>
      <c r="C1" s="441"/>
      <c r="D1" s="330"/>
    </row>
    <row r="2" spans="1:4" ht="15" x14ac:dyDescent="0.25">
      <c r="A2" s="323" t="s">
        <v>79</v>
      </c>
      <c r="B2" s="324" t="s">
        <v>4</v>
      </c>
      <c r="C2" s="325" t="s">
        <v>58</v>
      </c>
      <c r="D2" s="331" t="s">
        <v>7</v>
      </c>
    </row>
    <row r="3" spans="1:4" ht="15" x14ac:dyDescent="0.25">
      <c r="A3" s="326" t="s">
        <v>425</v>
      </c>
      <c r="B3" s="327"/>
      <c r="C3" s="307"/>
      <c r="D3" s="322"/>
    </row>
    <row r="4" spans="1:4" ht="15" x14ac:dyDescent="0.25">
      <c r="A4" s="307" t="s">
        <v>426</v>
      </c>
      <c r="B4" s="327">
        <v>16410</v>
      </c>
      <c r="C4" s="307">
        <v>31.8</v>
      </c>
      <c r="D4" s="322"/>
    </row>
    <row r="5" spans="1:4" ht="15" x14ac:dyDescent="0.25">
      <c r="A5" s="328" t="s">
        <v>427</v>
      </c>
      <c r="B5" s="327">
        <v>16410</v>
      </c>
      <c r="C5" s="307">
        <v>67</v>
      </c>
      <c r="D5" s="322"/>
    </row>
    <row r="6" spans="1:4" ht="15" x14ac:dyDescent="0.25">
      <c r="A6" s="307" t="s">
        <v>428</v>
      </c>
      <c r="B6" s="321">
        <v>16410</v>
      </c>
      <c r="C6" s="307">
        <v>36.799999999999997</v>
      </c>
      <c r="D6" s="322"/>
    </row>
    <row r="7" spans="1:4" ht="15" x14ac:dyDescent="0.25">
      <c r="A7" s="307" t="s">
        <v>429</v>
      </c>
      <c r="B7" s="327">
        <v>16410</v>
      </c>
      <c r="C7" s="307">
        <v>39.1</v>
      </c>
      <c r="D7" s="322"/>
    </row>
    <row r="8" spans="1:4" ht="15" x14ac:dyDescent="0.25">
      <c r="A8" s="307" t="s">
        <v>430</v>
      </c>
      <c r="B8" s="327">
        <v>16410</v>
      </c>
      <c r="C8" s="307">
        <v>43.3</v>
      </c>
      <c r="D8" s="322"/>
    </row>
    <row r="9" spans="1:4" ht="15" x14ac:dyDescent="0.25">
      <c r="A9" s="307" t="s">
        <v>431</v>
      </c>
      <c r="B9" s="327">
        <v>16410</v>
      </c>
      <c r="C9" s="307">
        <v>29.5</v>
      </c>
      <c r="D9" s="322"/>
    </row>
    <row r="10" spans="1:4" ht="15" x14ac:dyDescent="0.25">
      <c r="A10" s="307" t="s">
        <v>432</v>
      </c>
      <c r="B10" s="327">
        <v>16410</v>
      </c>
      <c r="C10" s="307">
        <v>37.700000000000003</v>
      </c>
      <c r="D10" s="322"/>
    </row>
    <row r="11" spans="1:4" ht="15" x14ac:dyDescent="0.25">
      <c r="A11" s="307" t="s">
        <v>433</v>
      </c>
      <c r="B11" s="327">
        <v>16410</v>
      </c>
      <c r="C11" s="307">
        <v>34.299999999999997</v>
      </c>
      <c r="D11" s="322"/>
    </row>
    <row r="12" spans="1:4" ht="15" x14ac:dyDescent="0.25">
      <c r="A12" s="307" t="s">
        <v>434</v>
      </c>
      <c r="B12" s="327">
        <v>16410</v>
      </c>
      <c r="C12" s="307">
        <v>66.5</v>
      </c>
      <c r="D12" s="322"/>
    </row>
    <row r="13" spans="1:4" ht="15" x14ac:dyDescent="0.25">
      <c r="A13" s="307" t="s">
        <v>435</v>
      </c>
      <c r="B13" s="327">
        <v>16410</v>
      </c>
      <c r="C13" s="307">
        <v>31.9</v>
      </c>
      <c r="D13" s="322"/>
    </row>
    <row r="14" spans="1:4" ht="15" x14ac:dyDescent="0.25">
      <c r="A14" s="307" t="s">
        <v>436</v>
      </c>
      <c r="B14" s="327">
        <v>16410</v>
      </c>
      <c r="C14" s="307">
        <v>69.8</v>
      </c>
      <c r="D14" s="322"/>
    </row>
    <row r="15" spans="1:4" ht="15" x14ac:dyDescent="0.25">
      <c r="A15" s="307" t="s">
        <v>437</v>
      </c>
      <c r="B15" s="327">
        <v>16410</v>
      </c>
      <c r="C15" s="307">
        <v>29.3</v>
      </c>
      <c r="D15" s="322"/>
    </row>
    <row r="16" spans="1:4" ht="15" x14ac:dyDescent="0.25">
      <c r="A16" s="307" t="s">
        <v>438</v>
      </c>
      <c r="B16" s="327">
        <v>16410</v>
      </c>
      <c r="C16" s="307">
        <v>29.7</v>
      </c>
      <c r="D16" s="322"/>
    </row>
    <row r="17" spans="1:4" ht="15" x14ac:dyDescent="0.25">
      <c r="A17" s="307" t="s">
        <v>439</v>
      </c>
      <c r="B17" s="327">
        <v>16410</v>
      </c>
      <c r="C17" s="307">
        <v>50.1</v>
      </c>
      <c r="D17" s="322"/>
    </row>
    <row r="18" spans="1:4" ht="15" x14ac:dyDescent="0.25">
      <c r="A18" s="307" t="s">
        <v>440</v>
      </c>
      <c r="B18" s="327">
        <v>16410</v>
      </c>
      <c r="C18" s="307">
        <v>42.8</v>
      </c>
      <c r="D18" s="322"/>
    </row>
    <row r="19" spans="1:4" ht="15" x14ac:dyDescent="0.25">
      <c r="A19" s="307" t="s">
        <v>441</v>
      </c>
      <c r="B19" s="327">
        <v>16410</v>
      </c>
      <c r="C19" s="307">
        <v>34.6</v>
      </c>
      <c r="D19" s="322"/>
    </row>
    <row r="20" spans="1:4" ht="15" x14ac:dyDescent="0.25">
      <c r="A20" s="307" t="s">
        <v>442</v>
      </c>
      <c r="B20" s="327">
        <v>16410</v>
      </c>
      <c r="C20" s="307">
        <v>37.700000000000003</v>
      </c>
      <c r="D20" s="322"/>
    </row>
    <row r="21" spans="1:4" ht="15" x14ac:dyDescent="0.25">
      <c r="A21" s="307" t="s">
        <v>443</v>
      </c>
      <c r="B21" s="327">
        <v>16410</v>
      </c>
      <c r="C21" s="307">
        <v>36</v>
      </c>
      <c r="D21" s="322"/>
    </row>
    <row r="22" spans="1:4" ht="15" x14ac:dyDescent="0.25">
      <c r="A22" s="307" t="s">
        <v>444</v>
      </c>
      <c r="B22" s="327">
        <v>16410</v>
      </c>
      <c r="C22" s="307">
        <v>33.6</v>
      </c>
      <c r="D22" s="322"/>
    </row>
    <row r="23" spans="1:4" ht="15" x14ac:dyDescent="0.25">
      <c r="A23" s="307" t="s">
        <v>445</v>
      </c>
      <c r="B23" s="327">
        <v>16410</v>
      </c>
      <c r="C23" s="307">
        <v>43.2</v>
      </c>
      <c r="D23" s="322"/>
    </row>
    <row r="24" spans="1:4" ht="15" x14ac:dyDescent="0.25">
      <c r="A24" s="307" t="s">
        <v>446</v>
      </c>
      <c r="B24" s="327">
        <v>16410</v>
      </c>
      <c r="C24" s="307">
        <v>37.6</v>
      </c>
      <c r="D24" s="322"/>
    </row>
    <row r="25" spans="1:4" ht="15" x14ac:dyDescent="0.25">
      <c r="A25" s="307" t="s">
        <v>447</v>
      </c>
      <c r="B25" s="327">
        <v>16410</v>
      </c>
      <c r="C25" s="307">
        <v>34.700000000000003</v>
      </c>
      <c r="D25" s="322"/>
    </row>
    <row r="26" spans="1:4" ht="15" x14ac:dyDescent="0.25">
      <c r="A26" s="307" t="s">
        <v>448</v>
      </c>
      <c r="B26" s="327">
        <v>16410</v>
      </c>
      <c r="C26" s="307">
        <v>103.5</v>
      </c>
      <c r="D26" s="322"/>
    </row>
    <row r="27" spans="1:4" ht="15" x14ac:dyDescent="0.25">
      <c r="A27" s="307" t="s">
        <v>449</v>
      </c>
      <c r="B27" s="327">
        <v>16410</v>
      </c>
      <c r="C27" s="307">
        <v>45.3</v>
      </c>
      <c r="D27" s="322"/>
    </row>
    <row r="28" spans="1:4" ht="15" x14ac:dyDescent="0.25">
      <c r="A28" s="328" t="s">
        <v>450</v>
      </c>
      <c r="B28" s="327">
        <v>16410</v>
      </c>
      <c r="C28" s="307">
        <v>27.7</v>
      </c>
      <c r="D28" s="322"/>
    </row>
    <row r="29" spans="1:4" ht="15" x14ac:dyDescent="0.25">
      <c r="A29" s="328" t="s">
        <v>451</v>
      </c>
      <c r="B29" s="327">
        <v>16410</v>
      </c>
      <c r="C29" s="307">
        <v>29.2</v>
      </c>
      <c r="D29" s="322"/>
    </row>
    <row r="30" spans="1:4" ht="15" x14ac:dyDescent="0.25">
      <c r="A30" s="328" t="s">
        <v>452</v>
      </c>
      <c r="B30" s="327">
        <v>16410</v>
      </c>
      <c r="C30" s="307">
        <v>28.2</v>
      </c>
      <c r="D30" s="322"/>
    </row>
    <row r="31" spans="1:4" ht="15" x14ac:dyDescent="0.25">
      <c r="A31" s="327" t="s">
        <v>29</v>
      </c>
      <c r="B31" s="327"/>
      <c r="C31" s="307"/>
      <c r="D31" s="322">
        <f>SUM(C4:C31)</f>
        <v>1130.9000000000003</v>
      </c>
    </row>
    <row r="32" spans="1:4" ht="15" x14ac:dyDescent="0.25">
      <c r="A32" s="327" t="s">
        <v>183</v>
      </c>
      <c r="B32" s="327"/>
      <c r="C32" s="307"/>
      <c r="D32" s="322"/>
    </row>
    <row r="33" spans="1:4" ht="15" x14ac:dyDescent="0.25">
      <c r="A33" s="307" t="s">
        <v>453</v>
      </c>
      <c r="B33" s="327" t="s">
        <v>183</v>
      </c>
      <c r="C33" s="307">
        <v>649.9</v>
      </c>
      <c r="D33" s="322"/>
    </row>
    <row r="34" spans="1:4" ht="15" x14ac:dyDescent="0.25">
      <c r="A34" s="307" t="s">
        <v>454</v>
      </c>
      <c r="B34" s="327" t="s">
        <v>183</v>
      </c>
      <c r="C34" s="307">
        <v>328.9</v>
      </c>
      <c r="D34" s="322"/>
    </row>
    <row r="35" spans="1:4" ht="15" x14ac:dyDescent="0.25">
      <c r="A35" s="307" t="s">
        <v>455</v>
      </c>
      <c r="B35" s="327" t="s">
        <v>183</v>
      </c>
      <c r="C35" s="307">
        <v>398.9</v>
      </c>
      <c r="D35" s="322"/>
    </row>
    <row r="36" spans="1:4" ht="15" x14ac:dyDescent="0.25">
      <c r="A36" s="307" t="s">
        <v>456</v>
      </c>
      <c r="B36" s="327" t="s">
        <v>183</v>
      </c>
      <c r="C36" s="307">
        <v>524.4</v>
      </c>
      <c r="D36" s="322"/>
    </row>
    <row r="37" spans="1:4" ht="15" x14ac:dyDescent="0.25">
      <c r="A37" s="307" t="s">
        <v>457</v>
      </c>
      <c r="B37" s="327" t="s">
        <v>183</v>
      </c>
      <c r="C37" s="307">
        <v>340</v>
      </c>
      <c r="D37" s="322"/>
    </row>
    <row r="38" spans="1:4" ht="15" x14ac:dyDescent="0.25">
      <c r="A38" s="307" t="s">
        <v>458</v>
      </c>
      <c r="B38" s="327" t="s">
        <v>183</v>
      </c>
      <c r="C38" s="307">
        <v>344.5</v>
      </c>
      <c r="D38" s="322"/>
    </row>
    <row r="39" spans="1:4" ht="15" x14ac:dyDescent="0.25">
      <c r="A39" s="307" t="s">
        <v>459</v>
      </c>
      <c r="B39" s="327" t="s">
        <v>183</v>
      </c>
      <c r="C39" s="307">
        <v>335.7</v>
      </c>
      <c r="D39" s="322"/>
    </row>
    <row r="40" spans="1:4" ht="15" x14ac:dyDescent="0.25">
      <c r="A40" s="307" t="s">
        <v>460</v>
      </c>
      <c r="B40" s="327" t="s">
        <v>183</v>
      </c>
      <c r="C40" s="307">
        <v>350.5</v>
      </c>
      <c r="D40" s="322"/>
    </row>
    <row r="41" spans="1:4" ht="15" x14ac:dyDescent="0.25">
      <c r="A41" s="307" t="s">
        <v>461</v>
      </c>
      <c r="B41" s="327" t="s">
        <v>183</v>
      </c>
      <c r="C41" s="307">
        <v>506.4</v>
      </c>
      <c r="D41" s="322"/>
    </row>
    <row r="42" spans="1:4" ht="15" x14ac:dyDescent="0.25">
      <c r="A42" s="307" t="s">
        <v>462</v>
      </c>
      <c r="B42" s="327" t="s">
        <v>183</v>
      </c>
      <c r="C42" s="307">
        <v>324.5</v>
      </c>
      <c r="D42" s="322"/>
    </row>
    <row r="43" spans="1:4" ht="15" x14ac:dyDescent="0.25">
      <c r="A43" s="329" t="s">
        <v>29</v>
      </c>
      <c r="B43" s="329"/>
      <c r="C43" s="322"/>
      <c r="D43" s="322">
        <f>SUM(C33:C43)</f>
        <v>4103.7</v>
      </c>
    </row>
    <row r="44" spans="1:4" ht="15" x14ac:dyDescent="0.25">
      <c r="A44" s="329" t="s">
        <v>463</v>
      </c>
      <c r="B44" s="329"/>
      <c r="C44" s="322"/>
      <c r="D44" s="322"/>
    </row>
    <row r="45" spans="1:4" ht="15" x14ac:dyDescent="0.25">
      <c r="A45" s="307" t="s">
        <v>464</v>
      </c>
      <c r="B45" s="327">
        <v>24006</v>
      </c>
      <c r="C45" s="307">
        <v>19.5</v>
      </c>
      <c r="D45" s="322"/>
    </row>
    <row r="46" spans="1:4" ht="15" x14ac:dyDescent="0.25">
      <c r="A46" s="307" t="s">
        <v>465</v>
      </c>
      <c r="B46" s="327">
        <v>24006</v>
      </c>
      <c r="C46" s="307">
        <v>28.5</v>
      </c>
      <c r="D46" s="322"/>
    </row>
    <row r="47" spans="1:4" ht="15" x14ac:dyDescent="0.25">
      <c r="A47" s="307" t="s">
        <v>466</v>
      </c>
      <c r="B47" s="327">
        <v>24006</v>
      </c>
      <c r="C47" s="307">
        <v>17.600000000000001</v>
      </c>
      <c r="D47" s="322"/>
    </row>
    <row r="48" spans="1:4" ht="15" x14ac:dyDescent="0.25">
      <c r="A48" s="307" t="s">
        <v>467</v>
      </c>
      <c r="B48" s="327">
        <v>24006</v>
      </c>
      <c r="C48" s="307">
        <v>38.200000000000003</v>
      </c>
      <c r="D48" s="322"/>
    </row>
    <row r="49" spans="1:4" ht="15" x14ac:dyDescent="0.25">
      <c r="A49" s="307" t="s">
        <v>468</v>
      </c>
      <c r="B49" s="327">
        <v>24006</v>
      </c>
      <c r="C49" s="307">
        <v>17.5</v>
      </c>
      <c r="D49" s="322"/>
    </row>
    <row r="50" spans="1:4" ht="15" x14ac:dyDescent="0.25">
      <c r="A50" s="307" t="s">
        <v>469</v>
      </c>
      <c r="B50" s="327">
        <v>24006</v>
      </c>
      <c r="C50" s="307">
        <v>15.8</v>
      </c>
      <c r="D50" s="322"/>
    </row>
    <row r="51" spans="1:4" ht="15" x14ac:dyDescent="0.25">
      <c r="A51" s="328" t="s">
        <v>470</v>
      </c>
      <c r="B51" s="327">
        <v>24006</v>
      </c>
      <c r="C51" s="307">
        <v>43.5</v>
      </c>
      <c r="D51" s="322"/>
    </row>
    <row r="52" spans="1:4" ht="15" x14ac:dyDescent="0.25">
      <c r="A52" s="307" t="s">
        <v>471</v>
      </c>
      <c r="B52" s="327">
        <v>24006</v>
      </c>
      <c r="C52" s="307">
        <v>20.5</v>
      </c>
      <c r="D52" s="322"/>
    </row>
    <row r="53" spans="1:4" ht="15" x14ac:dyDescent="0.25">
      <c r="A53" s="307" t="s">
        <v>472</v>
      </c>
      <c r="B53" s="327">
        <v>24006</v>
      </c>
      <c r="C53" s="307">
        <v>50.1</v>
      </c>
      <c r="D53" s="322"/>
    </row>
    <row r="54" spans="1:4" ht="15" x14ac:dyDescent="0.25">
      <c r="A54" s="307" t="s">
        <v>473</v>
      </c>
      <c r="B54" s="327">
        <v>24006</v>
      </c>
      <c r="C54" s="307">
        <v>43.6</v>
      </c>
      <c r="D54" s="322"/>
    </row>
    <row r="55" spans="1:4" ht="15" x14ac:dyDescent="0.25">
      <c r="A55" s="307" t="s">
        <v>474</v>
      </c>
      <c r="B55" s="327">
        <v>24006</v>
      </c>
      <c r="C55" s="307">
        <v>45.2</v>
      </c>
      <c r="D55" s="322"/>
    </row>
    <row r="56" spans="1:4" ht="15" x14ac:dyDescent="0.25">
      <c r="A56" s="307" t="s">
        <v>475</v>
      </c>
      <c r="B56" s="327">
        <v>24006</v>
      </c>
      <c r="C56" s="307">
        <v>16.3</v>
      </c>
      <c r="D56" s="322"/>
    </row>
    <row r="57" spans="1:4" ht="15" x14ac:dyDescent="0.25">
      <c r="A57" s="307" t="s">
        <v>29</v>
      </c>
      <c r="B57" s="327">
        <v>2841.12</v>
      </c>
      <c r="C57" s="307"/>
      <c r="D57" s="322">
        <f>SUM(C45:C57)</f>
        <v>356.3</v>
      </c>
    </row>
    <row r="58" spans="1:4" ht="15" x14ac:dyDescent="0.25">
      <c r="A58" s="307"/>
      <c r="B58" s="327"/>
      <c r="C58" s="307"/>
      <c r="D58" s="322"/>
    </row>
    <row r="59" spans="1:4" ht="15" x14ac:dyDescent="0.25">
      <c r="A59" s="307" t="s">
        <v>476</v>
      </c>
      <c r="B59" s="327" t="s">
        <v>184</v>
      </c>
      <c r="C59" s="307">
        <v>180.3</v>
      </c>
      <c r="D59" s="322">
        <v>180.3</v>
      </c>
    </row>
    <row r="60" spans="1:4" ht="15" x14ac:dyDescent="0.25">
      <c r="A60" s="329"/>
      <c r="B60" s="329"/>
      <c r="C60" s="322"/>
      <c r="D60" s="322"/>
    </row>
    <row r="61" spans="1:4" ht="15" x14ac:dyDescent="0.25">
      <c r="A61" s="329" t="s">
        <v>7</v>
      </c>
      <c r="B61" s="329"/>
      <c r="C61" s="322"/>
      <c r="D61" s="322">
        <f>SUM(D3:D60)</f>
        <v>5771.2000000000007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headerFooter>
    <oddHeader>&amp;L&amp;"Cambria,Regular"Confidential&amp;C&amp;"Calibri,Regular"&amp;A&amp;R&amp;"Calibri,Regular"Page &amp;P</oddHeader>
    <oddFooter>&amp;L&amp;"Calibri,Regular"&amp;D    &amp;T&amp;C 2018 Tax Information from John Robinson &amp; Sophia Yue  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2018 Notes to Everet</vt:lpstr>
      <vt:lpstr>2018 Index</vt:lpstr>
      <vt:lpstr>2018 Tax Filing Summary (1)</vt:lpstr>
      <vt:lpstr>2018 YM Expense &amp; Income (2)</vt:lpstr>
      <vt:lpstr>2018 Income (3)</vt:lpstr>
      <vt:lpstr>2018 property Tax_Interest (4)</vt:lpstr>
      <vt:lpstr>2018 Charity(5) </vt:lpstr>
      <vt:lpstr>2018 Millage-Charity(5.1)</vt:lpstr>
      <vt:lpstr>2018 Mileage-Maintanence (6)</vt:lpstr>
      <vt:lpstr>2018 Land Investment(7)</vt:lpstr>
      <vt:lpstr>2018 Seligman Expense (8) </vt:lpstr>
      <vt:lpstr>2018 38th ST Expense(9)</vt:lpstr>
      <vt:lpstr>2018 40th DRV Expense(10)</vt:lpstr>
      <vt:lpstr>2018 Arrowhead 75th Expense(11)</vt:lpstr>
      <vt:lpstr>2018 Tool (12)</vt:lpstr>
      <vt:lpstr>2018 Professional Expense(13)</vt:lpstr>
      <vt:lpstr>2018 Prof Expense Det(13-1)</vt:lpstr>
      <vt:lpstr>2018 Medical Expense (14)  </vt:lpstr>
      <vt:lpstr>2018 Tax Lien Investment(15)</vt:lpstr>
      <vt:lpstr>Revocable Trust (16)</vt:lpstr>
      <vt:lpstr>'2018 Arrowhead 75th Expense(11)'!Print_Area</vt:lpstr>
      <vt:lpstr>'2018 Income (3)'!Print_Area</vt:lpstr>
      <vt:lpstr>'2018 property Tax_Interest (4)'!Print_Area</vt:lpstr>
      <vt:lpstr>'2018 38th ST Expense(9)'!VISA_2008</vt:lpstr>
      <vt:lpstr>'2018 40th DRV Expense(10)'!VISA_2008</vt:lpstr>
      <vt:lpstr>'2018 Tool (12)'!VISA_2008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Sophia Yue</cp:lastModifiedBy>
  <cp:revision/>
  <cp:lastPrinted>2019-09-21T20:57:15Z</cp:lastPrinted>
  <dcterms:created xsi:type="dcterms:W3CDTF">2009-09-06T03:48:49Z</dcterms:created>
  <dcterms:modified xsi:type="dcterms:W3CDTF">2019-09-22T02:30:04Z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-781722996</vt:i4>
  </property>
  <property fmtid="{D5CDD505-2E9C-101B-9397-08002B2CF9AE}" pid="3" name="_NewReviewCycle">
    <vt:lpwstr/>
  </property>
  <property fmtid="{D5CDD505-2E9C-101B-9397-08002B2CF9AE}" pid="4" name="_EmailSubject">
    <vt:lpwstr>2014 Sophia &amp; john</vt:lpwstr>
  </property>
  <property fmtid="{D5CDD505-2E9C-101B-9397-08002B2CF9AE}" pid="5" name="_AuthorEmail">
    <vt:lpwstr>sophia.s.yue@bankofamerica.com</vt:lpwstr>
  </property>
  <property fmtid="{D5CDD505-2E9C-101B-9397-08002B2CF9AE}" pid="6" name="_AuthorEmailDisplayName">
    <vt:lpwstr>Yue, Sophia S</vt:lpwstr>
  </property>
  <property fmtid="{D5CDD505-2E9C-101B-9397-08002B2CF9AE}" pid="7" name="_PreviousAdHocReviewCycleID">
    <vt:i4>-218618500</vt:i4>
  </property>
  <property fmtid="{D5CDD505-2E9C-101B-9397-08002B2CF9AE}" pid="8" name="_ReviewingToolsShownOnce">
    <vt:lpwstr/>
  </property>
</Properties>
</file>