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B132" i="1"/>
  <c r="B131"/>
  <c r="B123"/>
  <c r="B120"/>
  <c r="B119"/>
  <c r="B118"/>
  <c r="B117"/>
  <c r="B116"/>
  <c r="B112"/>
  <c r="B111"/>
  <c r="B110"/>
  <c r="B109"/>
  <c r="B108"/>
  <c r="B105"/>
  <c r="C97"/>
  <c r="C98" s="1"/>
  <c r="C99" s="1"/>
  <c r="C100" s="1"/>
  <c r="C101" s="1"/>
  <c r="C102" s="1"/>
  <c r="C103" s="1"/>
  <c r="C104" s="1"/>
  <c r="C96"/>
  <c r="B91"/>
  <c r="B87"/>
  <c r="G84"/>
  <c r="G75"/>
  <c r="G76"/>
  <c r="G77"/>
  <c r="G78"/>
  <c r="G79"/>
  <c r="G80"/>
  <c r="G81"/>
  <c r="G82"/>
  <c r="G83"/>
  <c r="G74"/>
  <c r="F76"/>
  <c r="F77"/>
  <c r="F78"/>
  <c r="F79"/>
  <c r="F80"/>
  <c r="F81"/>
  <c r="F82"/>
  <c r="F83"/>
  <c r="F75"/>
  <c r="F74"/>
  <c r="E78"/>
  <c r="E79"/>
  <c r="E80"/>
  <c r="E81"/>
  <c r="E82"/>
  <c r="E83"/>
  <c r="E76"/>
  <c r="E77"/>
  <c r="E75"/>
  <c r="E74"/>
  <c r="B86"/>
  <c r="D83"/>
  <c r="D82"/>
  <c r="D81"/>
  <c r="D80"/>
  <c r="D79"/>
  <c r="D78"/>
  <c r="D77"/>
  <c r="D76"/>
  <c r="D75"/>
  <c r="D74"/>
  <c r="D84" s="1"/>
  <c r="B84"/>
  <c r="B70"/>
  <c r="B69"/>
  <c r="B68"/>
  <c r="B67"/>
  <c r="B66"/>
  <c r="B65"/>
  <c r="B63"/>
  <c r="C55"/>
  <c r="C56" s="1"/>
  <c r="C57" s="1"/>
  <c r="C58" s="1"/>
  <c r="C59" s="1"/>
  <c r="C60" s="1"/>
  <c r="C61" s="1"/>
  <c r="C62" s="1"/>
  <c r="C54"/>
  <c r="B49"/>
  <c r="B48"/>
  <c r="B47"/>
  <c r="C40"/>
  <c r="C41" s="1"/>
  <c r="C42" s="1"/>
  <c r="C43" s="1"/>
  <c r="C37"/>
  <c r="C38" s="1"/>
  <c r="C39" s="1"/>
  <c r="C35"/>
  <c r="C36" s="1"/>
  <c r="B44"/>
  <c r="B30"/>
  <c r="D28"/>
  <c r="D19"/>
  <c r="D20"/>
  <c r="D21"/>
  <c r="D22"/>
  <c r="D23"/>
  <c r="D24"/>
  <c r="D25"/>
  <c r="D26"/>
  <c r="D27"/>
  <c r="D18"/>
  <c r="B28"/>
  <c r="G14"/>
</calcChain>
</file>

<file path=xl/sharedStrings.xml><?xml version="1.0" encoding="utf-8"?>
<sst xmlns="http://schemas.openxmlformats.org/spreadsheetml/2006/main" count="142" uniqueCount="69">
  <si>
    <t>0-500</t>
  </si>
  <si>
    <t>500-1000</t>
  </si>
  <si>
    <t>1000-1500</t>
  </si>
  <si>
    <t>2000-2500</t>
  </si>
  <si>
    <t>2500-3000</t>
  </si>
  <si>
    <t>3000-3500</t>
  </si>
  <si>
    <t>4000-4500</t>
  </si>
  <si>
    <t>NO. OF PEOPLE</t>
  </si>
  <si>
    <t>BILL AMOUNT(IN RS)</t>
  </si>
  <si>
    <t>MEAN</t>
  </si>
  <si>
    <t>1500-2000</t>
  </si>
  <si>
    <t>3500-4000</t>
  </si>
  <si>
    <t>4500-5000</t>
  </si>
  <si>
    <t xml:space="preserve">DATA OF BILL AMONUT AND NUMBER OF PEOPLE OF A DEPARTMENTAL STORE  </t>
  </si>
  <si>
    <t xml:space="preserve">DATA </t>
  </si>
  <si>
    <t>LINE DIAGRAM</t>
  </si>
  <si>
    <t>NO. OF PEOPLE(F)</t>
  </si>
  <si>
    <t>MID POINT(X)</t>
  </si>
  <si>
    <t>X*F</t>
  </si>
  <si>
    <t>MEDIAN</t>
  </si>
  <si>
    <t>CUMULATIVE FREQUENCY</t>
  </si>
  <si>
    <t>L+((N/2-CF)/F)*W</t>
  </si>
  <si>
    <t>(N/2-CF)/F</t>
  </si>
  <si>
    <t>((N/2-CF)/F)*W</t>
  </si>
  <si>
    <t>SUM(F*X)/N</t>
  </si>
  <si>
    <t>MEAN:</t>
  </si>
  <si>
    <t>MEDIAN:</t>
  </si>
  <si>
    <t>MODE:</t>
  </si>
  <si>
    <t>median class</t>
  </si>
  <si>
    <t>modal class</t>
  </si>
  <si>
    <t>MODE</t>
  </si>
  <si>
    <t>L+((Fm-F1)/2Fm-F1-F2)*W</t>
  </si>
  <si>
    <t>(Fm-F1)</t>
  </si>
  <si>
    <t>2Fm-F1-F2</t>
  </si>
  <si>
    <t>(Fm-F1)/2Fm-F1-F2)</t>
  </si>
  <si>
    <t>(Fm-F1)/2Fm-F1-F2)*W</t>
  </si>
  <si>
    <t>STANDARD DEVIATION:</t>
  </si>
  <si>
    <t xml:space="preserve">MEAN </t>
  </si>
  <si>
    <t>Xi- MEAN</t>
  </si>
  <si>
    <t>(Xi-MEAN)^2</t>
  </si>
  <si>
    <t>(Xi-MEAN)^2*F</t>
  </si>
  <si>
    <t>VARIANCE:</t>
  </si>
  <si>
    <t>VARIANCE</t>
  </si>
  <si>
    <t>SQRT(VARIANCE)</t>
  </si>
  <si>
    <t>QUARTILE:</t>
  </si>
  <si>
    <t>QUARTILE:(1ST QUARTILE)</t>
  </si>
  <si>
    <t>Q1</t>
  </si>
  <si>
    <t>L1+((N/4)-M1)/F1)*W</t>
  </si>
  <si>
    <t>N/4</t>
  </si>
  <si>
    <t>1ST QUARTILE CLASS</t>
  </si>
  <si>
    <t>(N/4)-M1)</t>
  </si>
  <si>
    <t>((N/4)-M1)/F1)</t>
  </si>
  <si>
    <t>((N/4)-M1)/F1)*W</t>
  </si>
  <si>
    <t>QUARTILE:(3RD QUARTILE)</t>
  </si>
  <si>
    <t>Q3</t>
  </si>
  <si>
    <t>L3+((3N/4)-M3)/F3)*W</t>
  </si>
  <si>
    <t>3N/4</t>
  </si>
  <si>
    <t>3RD QUARTILE CLASS</t>
  </si>
  <si>
    <t>(3N/4)-M3)</t>
  </si>
  <si>
    <t>(3N/4)-M3)/F3)</t>
  </si>
  <si>
    <t>((3N/4)-M3)/F3)*W</t>
  </si>
  <si>
    <t>RANGE:</t>
  </si>
  <si>
    <t>(UPPERLIMIT OF THE DATA- LOWERLIMIT OF THE DATA)</t>
  </si>
  <si>
    <t>RANGE</t>
  </si>
  <si>
    <t>COEFFICIENT OF VARIATION</t>
  </si>
  <si>
    <t>STANDARD DEVIATION</t>
  </si>
  <si>
    <t>(STANDARD DEVIATION/MEAN)*100</t>
  </si>
  <si>
    <t>SD/MEAN</t>
  </si>
  <si>
    <t>(SD/MEAN)*100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</si>
</sst>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>
        <c:manualLayout>
          <c:layoutTarget val="inner"/>
          <c:xMode val="edge"/>
          <c:yMode val="edge"/>
          <c:x val="0.12598779369446295"/>
          <c:y val="0.17837315016474004"/>
          <c:w val="0.61201159230096247"/>
          <c:h val="0.52857575094779818"/>
        </c:manualLayout>
      </c:layout>
      <c:lineChart>
        <c:grouping val="standard"/>
        <c:ser>
          <c:idx val="0"/>
          <c:order val="0"/>
          <c:tx>
            <c:strRef>
              <c:f>Sheet1!$G$3</c:f>
              <c:strCache>
                <c:ptCount val="1"/>
                <c:pt idx="0">
                  <c:v>NO. OF PEOPLE</c:v>
                </c:pt>
              </c:strCache>
            </c:strRef>
          </c:tx>
          <c:marker>
            <c:symbol val="none"/>
          </c:marker>
          <c:cat>
            <c:strRef>
              <c:f>Sheet1!$F$4:$F$13</c:f>
              <c:strCache>
                <c:ptCount val="10"/>
                <c:pt idx="0">
                  <c:v>0-500</c:v>
                </c:pt>
                <c:pt idx="1">
                  <c:v>500-1000</c:v>
                </c:pt>
                <c:pt idx="2">
                  <c:v>1000-1500</c:v>
                </c:pt>
                <c:pt idx="3">
                  <c:v>1500-2000</c:v>
                </c:pt>
                <c:pt idx="4">
                  <c:v>2000-2500</c:v>
                </c:pt>
                <c:pt idx="5">
                  <c:v>2500-3000</c:v>
                </c:pt>
                <c:pt idx="6">
                  <c:v>3000-3500</c:v>
                </c:pt>
                <c:pt idx="7">
                  <c:v>3500-4000</c:v>
                </c:pt>
                <c:pt idx="8">
                  <c:v>4000-4500</c:v>
                </c:pt>
                <c:pt idx="9">
                  <c:v>4500-5000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30</c:v>
                </c:pt>
                <c:pt idx="1">
                  <c:v>23</c:v>
                </c:pt>
                <c:pt idx="2">
                  <c:v>11</c:v>
                </c:pt>
                <c:pt idx="3">
                  <c:v>10</c:v>
                </c:pt>
                <c:pt idx="4">
                  <c:v>36</c:v>
                </c:pt>
                <c:pt idx="5">
                  <c:v>33</c:v>
                </c:pt>
                <c:pt idx="6">
                  <c:v>31</c:v>
                </c:pt>
                <c:pt idx="7">
                  <c:v>38</c:v>
                </c:pt>
                <c:pt idx="8">
                  <c:v>23</c:v>
                </c:pt>
                <c:pt idx="9">
                  <c:v>65</c:v>
                </c:pt>
              </c:numCache>
            </c:numRef>
          </c:val>
        </c:ser>
        <c:marker val="1"/>
        <c:axId val="47384448"/>
        <c:axId val="47385984"/>
      </c:lineChart>
      <c:catAx>
        <c:axId val="47384448"/>
        <c:scaling>
          <c:orientation val="minMax"/>
        </c:scaling>
        <c:axPos val="b"/>
        <c:tickLblPos val="nextTo"/>
        <c:crossAx val="47385984"/>
        <c:crosses val="autoZero"/>
        <c:auto val="1"/>
        <c:lblAlgn val="ctr"/>
        <c:lblOffset val="100"/>
      </c:catAx>
      <c:valAx>
        <c:axId val="47385984"/>
        <c:scaling>
          <c:orientation val="minMax"/>
        </c:scaling>
        <c:axPos val="l"/>
        <c:majorGridlines/>
        <c:numFmt formatCode="General" sourceLinked="1"/>
        <c:tickLblPos val="nextTo"/>
        <c:crossAx val="4738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3</xdr:row>
      <xdr:rowOff>19050</xdr:rowOff>
    </xdr:from>
    <xdr:to>
      <xdr:col>15</xdr:col>
      <xdr:colOff>257174</xdr:colOff>
      <xdr:row>14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2"/>
  <sheetViews>
    <sheetView tabSelected="1" topLeftCell="A115" workbookViewId="0">
      <selection activeCell="B133" sqref="B133"/>
    </sheetView>
  </sheetViews>
  <sheetFormatPr defaultRowHeight="15"/>
  <cols>
    <col min="1" max="1" width="20.42578125" customWidth="1"/>
    <col min="2" max="2" width="16.28515625" customWidth="1"/>
    <col min="3" max="3" width="14.140625" customWidth="1"/>
    <col min="6" max="6" width="19.5703125" customWidth="1"/>
    <col min="7" max="7" width="19.28515625" customWidth="1"/>
  </cols>
  <sheetData>
    <row r="1" spans="1:16" ht="27" customHeight="1">
      <c r="C1" s="4" t="s">
        <v>13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8.75">
      <c r="A2" s="4"/>
      <c r="B2" s="4"/>
      <c r="E2" s="3" t="s">
        <v>14</v>
      </c>
      <c r="F2" s="3"/>
      <c r="G2" s="3"/>
      <c r="H2" s="3"/>
      <c r="I2" s="3"/>
      <c r="J2" s="3"/>
      <c r="K2" s="3"/>
      <c r="L2" s="3"/>
      <c r="M2" s="3"/>
      <c r="N2" s="3"/>
    </row>
    <row r="3" spans="1:16" ht="15.75">
      <c r="F3" t="s">
        <v>8</v>
      </c>
      <c r="G3" t="s">
        <v>7</v>
      </c>
      <c r="K3" s="5" t="s">
        <v>15</v>
      </c>
      <c r="L3" s="5"/>
      <c r="M3" s="5"/>
      <c r="N3" s="5"/>
    </row>
    <row r="4" spans="1:16">
      <c r="F4" t="s">
        <v>0</v>
      </c>
      <c r="G4">
        <v>30</v>
      </c>
    </row>
    <row r="5" spans="1:16">
      <c r="F5" t="s">
        <v>1</v>
      </c>
      <c r="G5">
        <v>23</v>
      </c>
    </row>
    <row r="6" spans="1:16" ht="14.25" customHeight="1">
      <c r="F6" t="s">
        <v>2</v>
      </c>
      <c r="G6">
        <v>11</v>
      </c>
    </row>
    <row r="7" spans="1:16" ht="14.25" customHeight="1">
      <c r="F7" t="s">
        <v>10</v>
      </c>
      <c r="G7">
        <v>10</v>
      </c>
    </row>
    <row r="8" spans="1:16">
      <c r="F8" t="s">
        <v>3</v>
      </c>
      <c r="G8">
        <v>36</v>
      </c>
    </row>
    <row r="9" spans="1:16">
      <c r="F9" t="s">
        <v>4</v>
      </c>
      <c r="G9">
        <v>33</v>
      </c>
    </row>
    <row r="10" spans="1:16">
      <c r="F10" t="s">
        <v>5</v>
      </c>
      <c r="G10">
        <v>31</v>
      </c>
    </row>
    <row r="11" spans="1:16">
      <c r="F11" t="s">
        <v>11</v>
      </c>
      <c r="G11">
        <v>38</v>
      </c>
    </row>
    <row r="12" spans="1:16">
      <c r="F12" t="s">
        <v>6</v>
      </c>
      <c r="G12">
        <v>23</v>
      </c>
    </row>
    <row r="13" spans="1:16">
      <c r="F13" t="s">
        <v>12</v>
      </c>
      <c r="G13">
        <v>65</v>
      </c>
    </row>
    <row r="14" spans="1:16">
      <c r="G14">
        <f>SUM(G4:G13)</f>
        <v>300</v>
      </c>
    </row>
    <row r="16" spans="1:16" ht="15.75">
      <c r="A16" s="1" t="s">
        <v>25</v>
      </c>
    </row>
    <row r="17" spans="1:4">
      <c r="A17" t="s">
        <v>8</v>
      </c>
      <c r="B17" t="s">
        <v>16</v>
      </c>
      <c r="C17" t="s">
        <v>17</v>
      </c>
      <c r="D17" t="s">
        <v>18</v>
      </c>
    </row>
    <row r="18" spans="1:4">
      <c r="A18" t="s">
        <v>0</v>
      </c>
      <c r="B18">
        <v>30</v>
      </c>
      <c r="C18">
        <v>250</v>
      </c>
      <c r="D18">
        <f>B18*C18</f>
        <v>7500</v>
      </c>
    </row>
    <row r="19" spans="1:4">
      <c r="A19" t="s">
        <v>1</v>
      </c>
      <c r="B19">
        <v>23</v>
      </c>
      <c r="C19">
        <v>750</v>
      </c>
      <c r="D19">
        <f t="shared" ref="D19:D27" si="0">B19*C19</f>
        <v>17250</v>
      </c>
    </row>
    <row r="20" spans="1:4">
      <c r="A20" t="s">
        <v>2</v>
      </c>
      <c r="B20">
        <v>11</v>
      </c>
      <c r="C20">
        <v>1250</v>
      </c>
      <c r="D20">
        <f t="shared" si="0"/>
        <v>13750</v>
      </c>
    </row>
    <row r="21" spans="1:4">
      <c r="A21" t="s">
        <v>10</v>
      </c>
      <c r="B21">
        <v>10</v>
      </c>
      <c r="C21">
        <v>1750</v>
      </c>
      <c r="D21">
        <f t="shared" si="0"/>
        <v>17500</v>
      </c>
    </row>
    <row r="22" spans="1:4">
      <c r="A22" t="s">
        <v>3</v>
      </c>
      <c r="B22">
        <v>36</v>
      </c>
      <c r="C22">
        <v>2250</v>
      </c>
      <c r="D22">
        <f t="shared" si="0"/>
        <v>81000</v>
      </c>
    </row>
    <row r="23" spans="1:4">
      <c r="A23" t="s">
        <v>4</v>
      </c>
      <c r="B23">
        <v>33</v>
      </c>
      <c r="C23">
        <v>2750</v>
      </c>
      <c r="D23">
        <f t="shared" si="0"/>
        <v>90750</v>
      </c>
    </row>
    <row r="24" spans="1:4">
      <c r="A24" t="s">
        <v>5</v>
      </c>
      <c r="B24">
        <v>31</v>
      </c>
      <c r="C24">
        <v>3250</v>
      </c>
      <c r="D24">
        <f t="shared" si="0"/>
        <v>100750</v>
      </c>
    </row>
    <row r="25" spans="1:4">
      <c r="A25" t="s">
        <v>11</v>
      </c>
      <c r="B25">
        <v>38</v>
      </c>
      <c r="C25">
        <v>3750</v>
      </c>
      <c r="D25">
        <f t="shared" si="0"/>
        <v>142500</v>
      </c>
    </row>
    <row r="26" spans="1:4">
      <c r="A26" t="s">
        <v>6</v>
      </c>
      <c r="B26">
        <v>23</v>
      </c>
      <c r="C26">
        <v>4250</v>
      </c>
      <c r="D26">
        <f t="shared" si="0"/>
        <v>97750</v>
      </c>
    </row>
    <row r="27" spans="1:4">
      <c r="A27" t="s">
        <v>12</v>
      </c>
      <c r="B27">
        <v>65</v>
      </c>
      <c r="C27">
        <v>4750</v>
      </c>
      <c r="D27">
        <f t="shared" si="0"/>
        <v>308750</v>
      </c>
    </row>
    <row r="28" spans="1:4">
      <c r="B28">
        <f>SUM(B18:B27)</f>
        <v>300</v>
      </c>
      <c r="D28">
        <f>SUM(D18:D27)</f>
        <v>877500</v>
      </c>
    </row>
    <row r="29" spans="1:4">
      <c r="A29" t="s">
        <v>9</v>
      </c>
      <c r="B29" t="s">
        <v>24</v>
      </c>
    </row>
    <row r="30" spans="1:4">
      <c r="A30" t="s">
        <v>9</v>
      </c>
      <c r="B30">
        <f>D28/300</f>
        <v>2925</v>
      </c>
    </row>
    <row r="32" spans="1:4" ht="15.75">
      <c r="A32" s="1" t="s">
        <v>26</v>
      </c>
    </row>
    <row r="33" spans="1:4">
      <c r="A33" t="s">
        <v>8</v>
      </c>
      <c r="B33" t="s">
        <v>16</v>
      </c>
      <c r="C33" s="6" t="s">
        <v>20</v>
      </c>
      <c r="D33" s="6"/>
    </row>
    <row r="34" spans="1:4">
      <c r="A34" t="s">
        <v>0</v>
      </c>
      <c r="B34">
        <v>30</v>
      </c>
      <c r="C34">
        <v>30</v>
      </c>
    </row>
    <row r="35" spans="1:4">
      <c r="A35" t="s">
        <v>1</v>
      </c>
      <c r="B35">
        <v>23</v>
      </c>
      <c r="C35">
        <f>B35+C34</f>
        <v>53</v>
      </c>
    </row>
    <row r="36" spans="1:4">
      <c r="A36" t="s">
        <v>2</v>
      </c>
      <c r="B36">
        <v>11</v>
      </c>
      <c r="C36">
        <f>B36+C35</f>
        <v>64</v>
      </c>
    </row>
    <row r="37" spans="1:4">
      <c r="A37" t="s">
        <v>10</v>
      </c>
      <c r="B37">
        <v>10</v>
      </c>
      <c r="C37">
        <f t="shared" ref="C37:C39" si="1">B37+C36</f>
        <v>74</v>
      </c>
    </row>
    <row r="38" spans="1:4">
      <c r="A38" t="s">
        <v>3</v>
      </c>
      <c r="B38">
        <v>36</v>
      </c>
      <c r="C38">
        <f t="shared" si="1"/>
        <v>110</v>
      </c>
    </row>
    <row r="39" spans="1:4">
      <c r="A39" t="s">
        <v>4</v>
      </c>
      <c r="B39">
        <v>33</v>
      </c>
      <c r="C39">
        <f t="shared" si="1"/>
        <v>143</v>
      </c>
    </row>
    <row r="40" spans="1:4">
      <c r="A40" s="2" t="s">
        <v>5</v>
      </c>
      <c r="B40" s="2">
        <v>31</v>
      </c>
      <c r="C40" s="2">
        <f>B40+C39</f>
        <v>174</v>
      </c>
      <c r="D40" t="s">
        <v>28</v>
      </c>
    </row>
    <row r="41" spans="1:4">
      <c r="A41" t="s">
        <v>11</v>
      </c>
      <c r="B41">
        <v>38</v>
      </c>
      <c r="C41">
        <f>B41+C40</f>
        <v>212</v>
      </c>
    </row>
    <row r="42" spans="1:4">
      <c r="A42" t="s">
        <v>6</v>
      </c>
      <c r="B42">
        <v>23</v>
      </c>
      <c r="C42">
        <f t="shared" ref="C42:C43" si="2">B42+C41</f>
        <v>235</v>
      </c>
    </row>
    <row r="43" spans="1:4">
      <c r="A43" t="s">
        <v>12</v>
      </c>
      <c r="B43">
        <v>65</v>
      </c>
      <c r="C43">
        <f t="shared" si="2"/>
        <v>300</v>
      </c>
    </row>
    <row r="44" spans="1:4">
      <c r="B44">
        <f>SUM(B34:B43)</f>
        <v>300</v>
      </c>
    </row>
    <row r="46" spans="1:4">
      <c r="A46" t="s">
        <v>19</v>
      </c>
      <c r="B46" t="s">
        <v>21</v>
      </c>
    </row>
    <row r="47" spans="1:4">
      <c r="A47" t="s">
        <v>22</v>
      </c>
      <c r="B47">
        <f>7/13</f>
        <v>0.53846153846153844</v>
      </c>
    </row>
    <row r="48" spans="1:4">
      <c r="A48" t="s">
        <v>23</v>
      </c>
      <c r="B48">
        <f>B47*500</f>
        <v>269.23076923076923</v>
      </c>
    </row>
    <row r="49" spans="1:4">
      <c r="A49" t="s">
        <v>21</v>
      </c>
      <c r="B49">
        <f>B48+3000</f>
        <v>3269.2307692307691</v>
      </c>
    </row>
    <row r="51" spans="1:4" ht="15.75">
      <c r="A51" s="1" t="s">
        <v>27</v>
      </c>
    </row>
    <row r="52" spans="1:4">
      <c r="A52" t="s">
        <v>8</v>
      </c>
      <c r="B52" t="s">
        <v>16</v>
      </c>
      <c r="C52" s="6" t="s">
        <v>20</v>
      </c>
      <c r="D52" s="6"/>
    </row>
    <row r="53" spans="1:4">
      <c r="A53" t="s">
        <v>0</v>
      </c>
      <c r="B53">
        <v>30</v>
      </c>
      <c r="C53">
        <v>30</v>
      </c>
    </row>
    <row r="54" spans="1:4">
      <c r="A54" t="s">
        <v>1</v>
      </c>
      <c r="B54">
        <v>23</v>
      </c>
      <c r="C54">
        <f>B54+C53</f>
        <v>53</v>
      </c>
    </row>
    <row r="55" spans="1:4">
      <c r="A55" t="s">
        <v>2</v>
      </c>
      <c r="B55">
        <v>11</v>
      </c>
      <c r="C55">
        <f>B55+C54</f>
        <v>64</v>
      </c>
    </row>
    <row r="56" spans="1:4">
      <c r="A56" t="s">
        <v>10</v>
      </c>
      <c r="B56">
        <v>10</v>
      </c>
      <c r="C56">
        <f t="shared" ref="C56:C58" si="3">B56+C55</f>
        <v>74</v>
      </c>
    </row>
    <row r="57" spans="1:4">
      <c r="A57" t="s">
        <v>3</v>
      </c>
      <c r="B57">
        <v>36</v>
      </c>
      <c r="C57">
        <f t="shared" si="3"/>
        <v>110</v>
      </c>
    </row>
    <row r="58" spans="1:4">
      <c r="A58" t="s">
        <v>4</v>
      </c>
      <c r="B58">
        <v>33</v>
      </c>
      <c r="C58">
        <f t="shared" si="3"/>
        <v>143</v>
      </c>
    </row>
    <row r="59" spans="1:4">
      <c r="A59" s="7" t="s">
        <v>5</v>
      </c>
      <c r="B59" s="7">
        <v>31</v>
      </c>
      <c r="C59" s="7">
        <f>B59+C58</f>
        <v>174</v>
      </c>
    </row>
    <row r="60" spans="1:4">
      <c r="A60" t="s">
        <v>11</v>
      </c>
      <c r="B60">
        <v>38</v>
      </c>
      <c r="C60">
        <f>B60+C59</f>
        <v>212</v>
      </c>
    </row>
    <row r="61" spans="1:4">
      <c r="A61" t="s">
        <v>6</v>
      </c>
      <c r="B61">
        <v>23</v>
      </c>
      <c r="C61">
        <f t="shared" ref="C61:C62" si="4">B61+C60</f>
        <v>235</v>
      </c>
    </row>
    <row r="62" spans="1:4">
      <c r="A62" s="2" t="s">
        <v>12</v>
      </c>
      <c r="B62" s="2">
        <v>65</v>
      </c>
      <c r="C62" s="2">
        <f t="shared" si="4"/>
        <v>300</v>
      </c>
      <c r="D62" t="s">
        <v>29</v>
      </c>
    </row>
    <row r="63" spans="1:4">
      <c r="B63">
        <f>SUM(B53:B62)</f>
        <v>300</v>
      </c>
    </row>
    <row r="64" spans="1:4">
      <c r="A64" t="s">
        <v>30</v>
      </c>
      <c r="B64" t="s">
        <v>31</v>
      </c>
    </row>
    <row r="65" spans="1:7">
      <c r="A65" t="s">
        <v>32</v>
      </c>
      <c r="B65">
        <f>B62-B61</f>
        <v>42</v>
      </c>
    </row>
    <row r="66" spans="1:7">
      <c r="A66" t="s">
        <v>33</v>
      </c>
      <c r="B66">
        <f>2*B62-B61</f>
        <v>107</v>
      </c>
    </row>
    <row r="67" spans="1:7">
      <c r="A67" t="s">
        <v>34</v>
      </c>
      <c r="B67">
        <f>B65/B66</f>
        <v>0.3925233644859813</v>
      </c>
    </row>
    <row r="68" spans="1:7">
      <c r="A68" t="s">
        <v>35</v>
      </c>
      <c r="B68">
        <f>B67*500</f>
        <v>196.26168224299064</v>
      </c>
    </row>
    <row r="69" spans="1:7">
      <c r="A69" t="s">
        <v>31</v>
      </c>
      <c r="B69">
        <f>4500+B68</f>
        <v>4696.2616822429909</v>
      </c>
    </row>
    <row r="70" spans="1:7">
      <c r="A70" t="s">
        <v>27</v>
      </c>
      <c r="B70">
        <f>4500+B68</f>
        <v>4696.2616822429909</v>
      </c>
    </row>
    <row r="72" spans="1:7" ht="15.75">
      <c r="A72" s="1" t="s">
        <v>41</v>
      </c>
    </row>
    <row r="73" spans="1:7">
      <c r="A73" t="s">
        <v>8</v>
      </c>
      <c r="B73" t="s">
        <v>16</v>
      </c>
      <c r="C73" t="s">
        <v>17</v>
      </c>
      <c r="D73" t="s">
        <v>18</v>
      </c>
      <c r="E73" t="s">
        <v>38</v>
      </c>
      <c r="F73" t="s">
        <v>39</v>
      </c>
      <c r="G73" t="s">
        <v>40</v>
      </c>
    </row>
    <row r="74" spans="1:7">
      <c r="A74" t="s">
        <v>0</v>
      </c>
      <c r="B74">
        <v>30</v>
      </c>
      <c r="C74">
        <v>250</v>
      </c>
      <c r="D74">
        <f>B74*C74</f>
        <v>7500</v>
      </c>
      <c r="E74">
        <f>C74-$B$86</f>
        <v>-2675</v>
      </c>
      <c r="F74">
        <f>E74*E74</f>
        <v>7155625</v>
      </c>
      <c r="G74">
        <f>F74*B74</f>
        <v>214668750</v>
      </c>
    </row>
    <row r="75" spans="1:7">
      <c r="A75" t="s">
        <v>1</v>
      </c>
      <c r="B75">
        <v>23</v>
      </c>
      <c r="C75">
        <v>750</v>
      </c>
      <c r="D75">
        <f t="shared" ref="D75:D83" si="5">B75*C75</f>
        <v>17250</v>
      </c>
      <c r="E75">
        <f>C75-$B$86</f>
        <v>-2175</v>
      </c>
      <c r="F75">
        <f>E75*E75</f>
        <v>4730625</v>
      </c>
      <c r="G75">
        <f t="shared" ref="G75:G83" si="6">F75*B75</f>
        <v>108804375</v>
      </c>
    </row>
    <row r="76" spans="1:7">
      <c r="A76" t="s">
        <v>2</v>
      </c>
      <c r="B76">
        <v>11</v>
      </c>
      <c r="C76">
        <v>1250</v>
      </c>
      <c r="D76">
        <f t="shared" si="5"/>
        <v>13750</v>
      </c>
      <c r="E76">
        <f>C76-$B$86</f>
        <v>-1675</v>
      </c>
      <c r="F76">
        <f t="shared" ref="F76:F83" si="7">E76*E76</f>
        <v>2805625</v>
      </c>
      <c r="G76">
        <f t="shared" si="6"/>
        <v>30861875</v>
      </c>
    </row>
    <row r="77" spans="1:7">
      <c r="A77" t="s">
        <v>10</v>
      </c>
      <c r="B77">
        <v>10</v>
      </c>
      <c r="C77">
        <v>1750</v>
      </c>
      <c r="D77">
        <f t="shared" si="5"/>
        <v>17500</v>
      </c>
      <c r="E77">
        <f>C77-$B$86</f>
        <v>-1175</v>
      </c>
      <c r="F77">
        <f t="shared" si="7"/>
        <v>1380625</v>
      </c>
      <c r="G77">
        <f t="shared" si="6"/>
        <v>13806250</v>
      </c>
    </row>
    <row r="78" spans="1:7">
      <c r="A78" t="s">
        <v>3</v>
      </c>
      <c r="B78">
        <v>36</v>
      </c>
      <c r="C78">
        <v>2250</v>
      </c>
      <c r="D78">
        <f t="shared" si="5"/>
        <v>81000</v>
      </c>
      <c r="E78">
        <f t="shared" ref="E78:E83" si="8">C78-$B$86</f>
        <v>-675</v>
      </c>
      <c r="F78">
        <f t="shared" si="7"/>
        <v>455625</v>
      </c>
      <c r="G78">
        <f t="shared" si="6"/>
        <v>16402500</v>
      </c>
    </row>
    <row r="79" spans="1:7">
      <c r="A79" t="s">
        <v>4</v>
      </c>
      <c r="B79">
        <v>33</v>
      </c>
      <c r="C79">
        <v>2750</v>
      </c>
      <c r="D79">
        <f t="shared" si="5"/>
        <v>90750</v>
      </c>
      <c r="E79">
        <f t="shared" si="8"/>
        <v>-175</v>
      </c>
      <c r="F79">
        <f t="shared" si="7"/>
        <v>30625</v>
      </c>
      <c r="G79">
        <f t="shared" si="6"/>
        <v>1010625</v>
      </c>
    </row>
    <row r="80" spans="1:7">
      <c r="A80" t="s">
        <v>5</v>
      </c>
      <c r="B80">
        <v>31</v>
      </c>
      <c r="C80">
        <v>3250</v>
      </c>
      <c r="D80">
        <f t="shared" si="5"/>
        <v>100750</v>
      </c>
      <c r="E80">
        <f t="shared" si="8"/>
        <v>325</v>
      </c>
      <c r="F80">
        <f t="shared" si="7"/>
        <v>105625</v>
      </c>
      <c r="G80">
        <f t="shared" si="6"/>
        <v>3274375</v>
      </c>
    </row>
    <row r="81" spans="1:7">
      <c r="A81" t="s">
        <v>11</v>
      </c>
      <c r="B81">
        <v>38</v>
      </c>
      <c r="C81">
        <v>3750</v>
      </c>
      <c r="D81">
        <f t="shared" si="5"/>
        <v>142500</v>
      </c>
      <c r="E81">
        <f t="shared" si="8"/>
        <v>825</v>
      </c>
      <c r="F81">
        <f t="shared" si="7"/>
        <v>680625</v>
      </c>
      <c r="G81">
        <f t="shared" si="6"/>
        <v>25863750</v>
      </c>
    </row>
    <row r="82" spans="1:7">
      <c r="A82" t="s">
        <v>6</v>
      </c>
      <c r="B82">
        <v>23</v>
      </c>
      <c r="C82">
        <v>4250</v>
      </c>
      <c r="D82">
        <f t="shared" si="5"/>
        <v>97750</v>
      </c>
      <c r="E82">
        <f t="shared" si="8"/>
        <v>1325</v>
      </c>
      <c r="F82">
        <f t="shared" si="7"/>
        <v>1755625</v>
      </c>
      <c r="G82">
        <f t="shared" si="6"/>
        <v>40379375</v>
      </c>
    </row>
    <row r="83" spans="1:7">
      <c r="A83" t="s">
        <v>12</v>
      </c>
      <c r="B83">
        <v>65</v>
      </c>
      <c r="C83">
        <v>4750</v>
      </c>
      <c r="D83">
        <f t="shared" si="5"/>
        <v>308750</v>
      </c>
      <c r="E83">
        <f t="shared" si="8"/>
        <v>1825</v>
      </c>
      <c r="F83">
        <f t="shared" si="7"/>
        <v>3330625</v>
      </c>
      <c r="G83">
        <f t="shared" si="6"/>
        <v>216490625</v>
      </c>
    </row>
    <row r="84" spans="1:7">
      <c r="B84">
        <f>SUM(B74:B83)</f>
        <v>300</v>
      </c>
      <c r="D84">
        <f>SUM(D74:D83)</f>
        <v>877500</v>
      </c>
      <c r="G84">
        <f>SUM(G74:G83)</f>
        <v>671562500</v>
      </c>
    </row>
    <row r="86" spans="1:7">
      <c r="A86" t="s">
        <v>37</v>
      </c>
      <c r="B86">
        <f>D84/300</f>
        <v>2925</v>
      </c>
    </row>
    <row r="87" spans="1:7">
      <c r="A87" t="s">
        <v>42</v>
      </c>
      <c r="B87">
        <f>G84/B84</f>
        <v>2238541.6666666665</v>
      </c>
    </row>
    <row r="89" spans="1:7" ht="15.75">
      <c r="A89" s="1" t="s">
        <v>36</v>
      </c>
    </row>
    <row r="90" spans="1:7">
      <c r="A90" s="8" t="s">
        <v>36</v>
      </c>
      <c r="B90" t="s">
        <v>43</v>
      </c>
    </row>
    <row r="91" spans="1:7">
      <c r="A91" s="8" t="s">
        <v>36</v>
      </c>
      <c r="B91">
        <f>SQRT(B87)</f>
        <v>1496.1756804154606</v>
      </c>
    </row>
    <row r="93" spans="1:7" ht="15.75">
      <c r="A93" s="1" t="s">
        <v>44</v>
      </c>
    </row>
    <row r="94" spans="1:7">
      <c r="A94" t="s">
        <v>8</v>
      </c>
      <c r="B94" t="s">
        <v>16</v>
      </c>
      <c r="C94" s="6" t="s">
        <v>20</v>
      </c>
      <c r="D94" s="6"/>
    </row>
    <row r="95" spans="1:7">
      <c r="A95" t="s">
        <v>0</v>
      </c>
      <c r="B95">
        <v>30</v>
      </c>
      <c r="C95">
        <v>30</v>
      </c>
    </row>
    <row r="96" spans="1:7">
      <c r="A96" t="s">
        <v>1</v>
      </c>
      <c r="B96">
        <v>23</v>
      </c>
      <c r="C96">
        <f>B96+C95</f>
        <v>53</v>
      </c>
    </row>
    <row r="97" spans="1:4">
      <c r="A97" t="s">
        <v>2</v>
      </c>
      <c r="B97">
        <v>11</v>
      </c>
      <c r="C97">
        <f>B97+C96</f>
        <v>64</v>
      </c>
    </row>
    <row r="98" spans="1:4">
      <c r="A98" t="s">
        <v>10</v>
      </c>
      <c r="B98">
        <v>10</v>
      </c>
      <c r="C98">
        <f t="shared" ref="C98:C100" si="9">B98+C97</f>
        <v>74</v>
      </c>
    </row>
    <row r="99" spans="1:4">
      <c r="A99" s="2" t="s">
        <v>3</v>
      </c>
      <c r="B99" s="2">
        <v>36</v>
      </c>
      <c r="C99" s="2">
        <f t="shared" si="9"/>
        <v>110</v>
      </c>
      <c r="D99" t="s">
        <v>49</v>
      </c>
    </row>
    <row r="100" spans="1:4">
      <c r="A100" t="s">
        <v>4</v>
      </c>
      <c r="B100">
        <v>33</v>
      </c>
      <c r="C100">
        <f t="shared" si="9"/>
        <v>143</v>
      </c>
    </row>
    <row r="101" spans="1:4">
      <c r="A101" s="7" t="s">
        <v>5</v>
      </c>
      <c r="B101" s="7">
        <v>31</v>
      </c>
      <c r="C101" s="7">
        <f>B101+C100</f>
        <v>174</v>
      </c>
    </row>
    <row r="102" spans="1:4">
      <c r="A102" t="s">
        <v>11</v>
      </c>
      <c r="B102">
        <v>38</v>
      </c>
      <c r="C102">
        <f>B102+C101</f>
        <v>212</v>
      </c>
    </row>
    <row r="103" spans="1:4">
      <c r="A103" s="2" t="s">
        <v>6</v>
      </c>
      <c r="B103" s="2">
        <v>23</v>
      </c>
      <c r="C103" s="2">
        <f t="shared" ref="C103:C104" si="10">B103+C102</f>
        <v>235</v>
      </c>
      <c r="D103" t="s">
        <v>57</v>
      </c>
    </row>
    <row r="104" spans="1:4">
      <c r="A104" t="s">
        <v>12</v>
      </c>
      <c r="B104">
        <v>65</v>
      </c>
      <c r="C104">
        <f t="shared" si="10"/>
        <v>300</v>
      </c>
    </row>
    <row r="105" spans="1:4">
      <c r="B105">
        <f>SUM(B95:B104)</f>
        <v>300</v>
      </c>
    </row>
    <row r="106" spans="1:4">
      <c r="A106" t="s">
        <v>45</v>
      </c>
    </row>
    <row r="107" spans="1:4">
      <c r="A107" t="s">
        <v>46</v>
      </c>
      <c r="B107" t="s">
        <v>47</v>
      </c>
    </row>
    <row r="108" spans="1:4">
      <c r="A108" t="s">
        <v>48</v>
      </c>
      <c r="B108">
        <f>B105/4</f>
        <v>75</v>
      </c>
    </row>
    <row r="109" spans="1:4">
      <c r="A109" t="s">
        <v>50</v>
      </c>
      <c r="B109">
        <f>B108-C98</f>
        <v>1</v>
      </c>
    </row>
    <row r="110" spans="1:4">
      <c r="A110" t="s">
        <v>51</v>
      </c>
      <c r="B110">
        <f>B109/B99</f>
        <v>2.7777777777777776E-2</v>
      </c>
    </row>
    <row r="111" spans="1:4">
      <c r="A111" t="s">
        <v>52</v>
      </c>
      <c r="B111">
        <f>B110*500</f>
        <v>13.888888888888888</v>
      </c>
    </row>
    <row r="112" spans="1:4">
      <c r="A112" t="s">
        <v>47</v>
      </c>
      <c r="B112">
        <f>B111+2000</f>
        <v>2013.8888888888889</v>
      </c>
    </row>
    <row r="114" spans="1:3">
      <c r="A114" t="s">
        <v>53</v>
      </c>
    </row>
    <row r="115" spans="1:3">
      <c r="A115" t="s">
        <v>54</v>
      </c>
      <c r="B115" t="s">
        <v>55</v>
      </c>
    </row>
    <row r="116" spans="1:3">
      <c r="A116" t="s">
        <v>56</v>
      </c>
      <c r="B116">
        <f>3*B105/4</f>
        <v>225</v>
      </c>
    </row>
    <row r="117" spans="1:3">
      <c r="A117" t="s">
        <v>58</v>
      </c>
      <c r="B117">
        <f>B116-C102</f>
        <v>13</v>
      </c>
    </row>
    <row r="118" spans="1:3">
      <c r="A118" t="s">
        <v>59</v>
      </c>
      <c r="B118">
        <f>B117/B103</f>
        <v>0.56521739130434778</v>
      </c>
    </row>
    <row r="119" spans="1:3">
      <c r="A119" t="s">
        <v>60</v>
      </c>
      <c r="B119">
        <f>B118*500</f>
        <v>282.60869565217388</v>
      </c>
    </row>
    <row r="120" spans="1:3">
      <c r="A120" t="s">
        <v>55</v>
      </c>
      <c r="B120">
        <f>B119+4000</f>
        <v>4282.608695652174</v>
      </c>
    </row>
    <row r="122" spans="1:3" ht="15.75">
      <c r="A122" s="1" t="s">
        <v>61</v>
      </c>
      <c r="B122" t="s">
        <v>62</v>
      </c>
    </row>
    <row r="123" spans="1:3">
      <c r="A123" t="s">
        <v>63</v>
      </c>
      <c r="B123">
        <f>5000-0</f>
        <v>5000</v>
      </c>
    </row>
    <row r="125" spans="1:3" ht="15.75">
      <c r="A125" s="1" t="s">
        <v>64</v>
      </c>
    </row>
    <row r="126" spans="1:3">
      <c r="B126" t="s">
        <v>9</v>
      </c>
      <c r="C126">
        <v>2925</v>
      </c>
    </row>
    <row r="127" spans="1:3">
      <c r="B127" t="s">
        <v>65</v>
      </c>
      <c r="C127">
        <v>1496.1756800000001</v>
      </c>
    </row>
    <row r="129" spans="1:4">
      <c r="A129" t="s">
        <v>64</v>
      </c>
    </row>
    <row r="130" spans="1:4">
      <c r="B130" s="6" t="s">
        <v>66</v>
      </c>
      <c r="C130" s="6"/>
      <c r="D130" s="6"/>
    </row>
    <row r="131" spans="1:4">
      <c r="A131" t="s">
        <v>67</v>
      </c>
      <c r="B131">
        <f>C127/C126</f>
        <v>0.511513052991453</v>
      </c>
    </row>
    <row r="132" spans="1:4">
      <c r="A132" t="s">
        <v>68</v>
      </c>
      <c r="B132">
        <f>B131*100</f>
        <v>51.151305299145299</v>
      </c>
    </row>
  </sheetData>
  <mergeCells count="8">
    <mergeCell ref="C52:D52"/>
    <mergeCell ref="C94:D94"/>
    <mergeCell ref="B130:D130"/>
    <mergeCell ref="E2:N2"/>
    <mergeCell ref="C1:P1"/>
    <mergeCell ref="A2:B2"/>
    <mergeCell ref="K3:N3"/>
    <mergeCell ref="C33:D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2021-01-26T09:20:22Z</dcterms:created>
  <dcterms:modified xsi:type="dcterms:W3CDTF">2021-01-26T12:45:27Z</dcterms:modified>
</cp:coreProperties>
</file>