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ansuggs/Desktop/Excel Books/"/>
    </mc:Choice>
  </mc:AlternateContent>
  <xr:revisionPtr revIDLastSave="0" documentId="8_{518D27B8-F9ED-E242-A938-BF67DD5F8396}" xr6:coauthVersionLast="36" xr6:coauthVersionMax="36" xr10:uidLastSave="{00000000-0000-0000-0000-000000000000}"/>
  <bookViews>
    <workbookView xWindow="1360" yWindow="500" windowWidth="28040" windowHeight="16400" xr2:uid="{F167A38E-5BEF-6B46-8997-E5D942DB4F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 s="1"/>
  <c r="AB3" i="1" s="1"/>
  <c r="Y3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V3" i="1" s="1"/>
  <c r="W3" i="1" s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S18" i="1"/>
  <c r="X18" i="1" s="1"/>
  <c r="I20" i="1"/>
  <c r="S20" i="1" s="1"/>
  <c r="I19" i="1"/>
  <c r="S19" i="1" s="1"/>
  <c r="X19" i="1" s="1"/>
  <c r="I18" i="1"/>
  <c r="I17" i="1"/>
  <c r="S17" i="1" s="1"/>
  <c r="I16" i="1"/>
  <c r="S16" i="1" s="1"/>
  <c r="I15" i="1"/>
  <c r="S15" i="1" s="1"/>
  <c r="X15" i="1" s="1"/>
  <c r="I14" i="1"/>
  <c r="S14" i="1" s="1"/>
  <c r="I13" i="1"/>
  <c r="S13" i="1" s="1"/>
  <c r="I12" i="1"/>
  <c r="S12" i="1" s="1"/>
  <c r="I11" i="1"/>
  <c r="S11" i="1" s="1"/>
  <c r="X11" i="1" s="1"/>
  <c r="I10" i="1"/>
  <c r="S10" i="1" s="1"/>
  <c r="I9" i="1"/>
  <c r="S9" i="1" s="1"/>
  <c r="I8" i="1"/>
  <c r="S8" i="1" s="1"/>
  <c r="I7" i="1"/>
  <c r="S7" i="1" s="1"/>
  <c r="X7" i="1" s="1"/>
  <c r="I6" i="1"/>
  <c r="S6" i="1" s="1"/>
  <c r="I5" i="1"/>
  <c r="S5" i="1" s="1"/>
  <c r="I4" i="1"/>
  <c r="S4" i="1" s="1"/>
  <c r="D25" i="1"/>
  <c r="D24" i="1"/>
  <c r="D23" i="1"/>
  <c r="D22" i="1"/>
  <c r="C24" i="1"/>
  <c r="C23" i="1"/>
  <c r="C22" i="1"/>
  <c r="X10" i="1" l="1"/>
  <c r="X6" i="1"/>
  <c r="X14" i="1"/>
  <c r="X5" i="1"/>
  <c r="X9" i="1"/>
  <c r="X13" i="1"/>
  <c r="X17" i="1"/>
  <c r="X4" i="1"/>
  <c r="X8" i="1"/>
  <c r="X12" i="1"/>
  <c r="X16" i="1"/>
  <c r="X20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<sst xmlns="http://schemas.openxmlformats.org/spreadsheetml/2006/main" count="49" uniqueCount="49">
  <si>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</si>
  <si>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</si>
  <si>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</si>
  <si>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</si>
  <si>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</si>
  <si>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Total Pay</t>
  </si>
  <si>
    <t>Tripp</t>
  </si>
  <si>
    <t>Holbrook</t>
  </si>
  <si>
    <t>Madison</t>
  </si>
  <si>
    <t>Modic</t>
  </si>
  <si>
    <t>Bri</t>
  </si>
  <si>
    <t>Winans</t>
  </si>
  <si>
    <t>Dana</t>
  </si>
  <si>
    <t>Jackson</t>
  </si>
  <si>
    <t>Megan</t>
  </si>
  <si>
    <t>Katie</t>
  </si>
  <si>
    <t>Blake</t>
  </si>
  <si>
    <t>Sangstaa</t>
  </si>
  <si>
    <t>Sam</t>
  </si>
  <si>
    <t>Paige</t>
  </si>
  <si>
    <t>Aria</t>
  </si>
  <si>
    <t>Garcia</t>
  </si>
  <si>
    <t>Hannah</t>
  </si>
  <si>
    <t>Bedinghaus</t>
  </si>
  <si>
    <t>Adara</t>
  </si>
  <si>
    <t>Alecia</t>
  </si>
  <si>
    <t>Mcelwee</t>
  </si>
  <si>
    <t>Dannie</t>
  </si>
  <si>
    <t>Niemiec</t>
  </si>
  <si>
    <t>Alex</t>
  </si>
  <si>
    <t>Princess</t>
  </si>
  <si>
    <t>Mallery</t>
  </si>
  <si>
    <t>Zion</t>
  </si>
  <si>
    <t>Amanda</t>
  </si>
  <si>
    <t>Petcu</t>
  </si>
  <si>
    <t>Raquel</t>
  </si>
  <si>
    <t>Musberger</t>
  </si>
  <si>
    <t>Lauren</t>
  </si>
  <si>
    <t>Payton</t>
  </si>
  <si>
    <t>Alexis</t>
  </si>
  <si>
    <t>Max</t>
  </si>
  <si>
    <t>Min</t>
  </si>
  <si>
    <t>Average</t>
  </si>
  <si>
    <t>Total</t>
  </si>
  <si>
    <t>Rajaan Suggs</t>
  </si>
  <si>
    <t>Overtime Hours</t>
  </si>
  <si>
    <t>Overtime Bonus</t>
  </si>
  <si>
    <t>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</si>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</sst>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8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44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BC0E-62E8-4E4A-8B54-D7F1403E6E76}">
  <dimension ref="A1:AD25"/>
  <sheetViews>
    <sheetView tabSelected="1" zoomScale="69" zoomScaleNormal="50" workbookViewId="0">
      <selection activeCell="AD22" sqref="AD22:AD25"/>
    </sheetView>
  </sheetViews>
  <sheetFormatPr baseColWidth="10" defaultRowHeight="16" x14ac:dyDescent="0.2"/>
  <cols>
    <col min="3" max="3" width="13" customWidth="1"/>
    <col min="4" max="13" width="12.6640625" customWidth="1"/>
    <col min="14" max="14" width="11.5" bestFit="1" customWidth="1"/>
    <col min="15" max="18" width="11.5" customWidth="1"/>
    <col min="19" max="23" width="14.6640625" customWidth="1"/>
    <col min="24" max="24" width="15" customWidth="1"/>
    <col min="25" max="25" width="14.6640625" customWidth="1"/>
    <col min="26" max="26" width="13.33203125" customWidth="1"/>
    <col min="27" max="27" width="12.1640625" customWidth="1"/>
    <col min="28" max="28" width="12.83203125" customWidth="1"/>
    <col min="30" max="30" width="21" customWidth="1"/>
  </cols>
  <sheetData>
    <row r="1" spans="1:30" x14ac:dyDescent="0.2">
      <c r="A1" t="s">
        <v>0</v>
      </c>
      <c r="C1" t="s">
        <v>44</v>
      </c>
    </row>
    <row r="2" spans="1:30" x14ac:dyDescent="0.2">
      <c r="D2" t="s">
        <v>4</v>
      </c>
      <c r="I2" t="s">
        <v>45</v>
      </c>
      <c r="N2" t="s">
        <v>47</v>
      </c>
      <c r="S2" t="s">
        <v>46</v>
      </c>
      <c r="X2" t="s">
        <v>5</v>
      </c>
    </row>
    <row r="3" spans="1:30" x14ac:dyDescent="0.2">
      <c r="A3" t="s">
        <v>1</v>
      </c>
      <c r="B3" t="s">
        <v>2</v>
      </c>
      <c r="C3" t="s">
        <v>3</v>
      </c>
      <c r="D3" s="4">
        <v>44562</v>
      </c>
      <c r="E3" s="4">
        <f>D3+7</f>
        <v>44569</v>
      </c>
      <c r="F3" s="4">
        <f>E3+7</f>
        <v>44576</v>
      </c>
      <c r="G3" s="4">
        <f>F3+7</f>
        <v>44583</v>
      </c>
      <c r="H3" s="4">
        <f>G3+7</f>
        <v>44590</v>
      </c>
      <c r="I3" s="8">
        <v>44562</v>
      </c>
      <c r="J3" s="8">
        <f>I3+7</f>
        <v>44569</v>
      </c>
      <c r="K3" s="8">
        <f>J3+7</f>
        <v>44576</v>
      </c>
      <c r="L3" s="8">
        <f t="shared" ref="L3:M3" si="0">K3+7</f>
        <v>44583</v>
      </c>
      <c r="M3" s="8">
        <f t="shared" si="0"/>
        <v>44590</v>
      </c>
      <c r="N3" s="6">
        <v>44562</v>
      </c>
      <c r="O3" s="6">
        <f>N3+7</f>
        <v>44569</v>
      </c>
      <c r="P3" s="6">
        <f t="shared" ref="P3:R3" si="1">O3+7</f>
        <v>44576</v>
      </c>
      <c r="Q3" s="6">
        <f t="shared" si="1"/>
        <v>44583</v>
      </c>
      <c r="R3" s="6">
        <f t="shared" si="1"/>
        <v>44590</v>
      </c>
      <c r="S3" s="10">
        <v>44562</v>
      </c>
      <c r="T3" s="10">
        <f>S3+7</f>
        <v>44569</v>
      </c>
      <c r="U3" s="10">
        <f t="shared" ref="U3:W3" si="2">T3+7</f>
        <v>44576</v>
      </c>
      <c r="V3" s="10">
        <f t="shared" si="2"/>
        <v>44583</v>
      </c>
      <c r="W3" s="10">
        <f t="shared" si="2"/>
        <v>44590</v>
      </c>
      <c r="X3" s="12">
        <v>44562</v>
      </c>
      <c r="Y3" s="12">
        <f>X3+7</f>
        <v>44569</v>
      </c>
      <c r="Z3" s="12">
        <f t="shared" ref="Z3:AB3" si="3">Y3+7</f>
        <v>44576</v>
      </c>
      <c r="AA3" s="12">
        <f t="shared" si="3"/>
        <v>44583</v>
      </c>
      <c r="AB3" s="12">
        <f t="shared" si="3"/>
        <v>44590</v>
      </c>
      <c r="AD3" t="s">
        <v>48</v>
      </c>
    </row>
    <row r="4" spans="1:30" x14ac:dyDescent="0.2">
      <c r="A4" t="s">
        <v>6</v>
      </c>
      <c r="B4" t="s">
        <v>24</v>
      </c>
      <c r="C4" s="1">
        <v>15.9</v>
      </c>
      <c r="D4" s="5">
        <v>41</v>
      </c>
      <c r="E4" s="5">
        <v>43</v>
      </c>
      <c r="F4" s="5">
        <v>44</v>
      </c>
      <c r="G4" s="5">
        <v>38</v>
      </c>
      <c r="H4" s="5">
        <v>45</v>
      </c>
      <c r="I4" s="9">
        <f>IF(D4&gt;40,D4-40, 0)</f>
        <v>1</v>
      </c>
      <c r="J4" s="9">
        <f>IF(E4&gt;40, E4-40, 0)</f>
        <v>3</v>
      </c>
      <c r="K4" s="9">
        <f>IF(F4&gt;40, F4-40, 0)</f>
        <v>4</v>
      </c>
      <c r="L4" s="9">
        <f>IF(G4&gt;40, G4-40, 0)</f>
        <v>0</v>
      </c>
      <c r="M4" s="9">
        <f>IF(H4&gt;40, H4-40, 0)</f>
        <v>5</v>
      </c>
      <c r="N4" s="7">
        <f>$C4*D4</f>
        <v>651.9</v>
      </c>
      <c r="O4" s="7">
        <f>$C4*E4</f>
        <v>683.7</v>
      </c>
      <c r="P4" s="7">
        <f t="shared" ref="P4:R19" si="4">$C4*F4</f>
        <v>699.6</v>
      </c>
      <c r="Q4" s="7">
        <f t="shared" si="4"/>
        <v>604.20000000000005</v>
      </c>
      <c r="R4" s="7">
        <f t="shared" si="4"/>
        <v>715.5</v>
      </c>
      <c r="S4" s="11">
        <f>0.5*C4*I4</f>
        <v>7.95</v>
      </c>
      <c r="T4" s="11">
        <f>0.5*$C4*J4</f>
        <v>23.85</v>
      </c>
      <c r="U4" s="11">
        <f t="shared" ref="U4:W19" si="5">0.5*$C4*K4</f>
        <v>31.8</v>
      </c>
      <c r="V4" s="11">
        <f t="shared" si="5"/>
        <v>0</v>
      </c>
      <c r="W4" s="11">
        <f t="shared" si="5"/>
        <v>39.75</v>
      </c>
      <c r="X4" s="13">
        <f>N4+S4</f>
        <v>659.85</v>
      </c>
      <c r="Y4" s="13">
        <f t="shared" ref="Y4:AB19" si="6">O4+T4</f>
        <v>707.55000000000007</v>
      </c>
      <c r="Z4" s="13">
        <f t="shared" si="6"/>
        <v>731.4</v>
      </c>
      <c r="AA4" s="13">
        <f t="shared" si="6"/>
        <v>604.20000000000005</v>
      </c>
      <c r="AB4" s="13">
        <f t="shared" si="6"/>
        <v>755.25</v>
      </c>
      <c r="AD4" s="2">
        <f>X4+Y4+Z4+AA4+AB4</f>
        <v>3458.25</v>
      </c>
    </row>
    <row r="5" spans="1:30" x14ac:dyDescent="0.2">
      <c r="A5" t="s">
        <v>23</v>
      </c>
      <c r="B5" t="s">
        <v>22</v>
      </c>
      <c r="C5" s="1">
        <v>10</v>
      </c>
      <c r="D5" s="5">
        <v>42</v>
      </c>
      <c r="E5" s="5">
        <v>40</v>
      </c>
      <c r="F5" s="5">
        <v>40</v>
      </c>
      <c r="G5" s="5">
        <v>41</v>
      </c>
      <c r="H5" s="5">
        <v>42</v>
      </c>
      <c r="I5" s="9">
        <f>IF(D5&gt;40,D5-40, 0)</f>
        <v>2</v>
      </c>
      <c r="J5" s="9">
        <f t="shared" ref="J5:M20" si="7">IF(E5&gt;40, E5-40, 0)</f>
        <v>0</v>
      </c>
      <c r="K5" s="9">
        <f t="shared" si="7"/>
        <v>0</v>
      </c>
      <c r="L5" s="9">
        <f t="shared" si="7"/>
        <v>1</v>
      </c>
      <c r="M5" s="9">
        <f t="shared" si="7"/>
        <v>2</v>
      </c>
      <c r="N5" s="7">
        <f t="shared" ref="N5:O19" si="8">$C5*D5</f>
        <v>420</v>
      </c>
      <c r="O5" s="7">
        <f t="shared" si="8"/>
        <v>400</v>
      </c>
      <c r="P5" s="7">
        <f t="shared" si="4"/>
        <v>400</v>
      </c>
      <c r="Q5" s="7">
        <f t="shared" si="4"/>
        <v>410</v>
      </c>
      <c r="R5" s="7">
        <f t="shared" si="4"/>
        <v>420</v>
      </c>
      <c r="S5" s="11">
        <f>0.5*C5*I5</f>
        <v>10</v>
      </c>
      <c r="T5" s="11">
        <f t="shared" ref="T5:T20" si="9">0.5*$C5*J5</f>
        <v>0</v>
      </c>
      <c r="U5" s="11">
        <f t="shared" si="5"/>
        <v>0</v>
      </c>
      <c r="V5" s="11">
        <f t="shared" si="5"/>
        <v>5</v>
      </c>
      <c r="W5" s="11">
        <f t="shared" si="5"/>
        <v>10</v>
      </c>
      <c r="X5" s="13">
        <f>N5+S5</f>
        <v>430</v>
      </c>
      <c r="Y5" s="13">
        <f t="shared" si="6"/>
        <v>400</v>
      </c>
      <c r="Z5" s="13">
        <f t="shared" si="6"/>
        <v>400</v>
      </c>
      <c r="AA5" s="13">
        <f t="shared" si="6"/>
        <v>415</v>
      </c>
      <c r="AB5" s="13">
        <f t="shared" si="6"/>
        <v>430</v>
      </c>
      <c r="AD5" s="2">
        <f t="shared" ref="AD5:AD20" si="10">X5+Y5+Z5+AA5+AB5</f>
        <v>2075</v>
      </c>
    </row>
    <row r="6" spans="1:30" x14ac:dyDescent="0.2">
      <c r="A6" t="s">
        <v>7</v>
      </c>
      <c r="B6" t="s">
        <v>8</v>
      </c>
      <c r="C6" s="1">
        <v>22.1</v>
      </c>
      <c r="D6" s="5">
        <v>49</v>
      </c>
      <c r="E6" s="5">
        <v>34</v>
      </c>
      <c r="F6" s="5">
        <v>38</v>
      </c>
      <c r="G6" s="5">
        <v>40</v>
      </c>
      <c r="H6" s="5">
        <v>39</v>
      </c>
      <c r="I6" s="9">
        <f>IF(D6&gt;40,D6-40, 0)</f>
        <v>9</v>
      </c>
      <c r="J6" s="9">
        <f t="shared" si="7"/>
        <v>0</v>
      </c>
      <c r="K6" s="9">
        <f t="shared" si="7"/>
        <v>0</v>
      </c>
      <c r="L6" s="9">
        <f t="shared" si="7"/>
        <v>0</v>
      </c>
      <c r="M6" s="9">
        <f t="shared" si="7"/>
        <v>0</v>
      </c>
      <c r="N6" s="7">
        <f t="shared" si="8"/>
        <v>1082.9000000000001</v>
      </c>
      <c r="O6" s="7">
        <f t="shared" si="8"/>
        <v>751.40000000000009</v>
      </c>
      <c r="P6" s="7">
        <f t="shared" si="4"/>
        <v>839.80000000000007</v>
      </c>
      <c r="Q6" s="7">
        <f t="shared" si="4"/>
        <v>884</v>
      </c>
      <c r="R6" s="7">
        <f t="shared" si="4"/>
        <v>861.90000000000009</v>
      </c>
      <c r="S6" s="11">
        <f>0.5*C6*I6</f>
        <v>99.45</v>
      </c>
      <c r="T6" s="11">
        <f t="shared" si="9"/>
        <v>0</v>
      </c>
      <c r="U6" s="11">
        <f t="shared" si="5"/>
        <v>0</v>
      </c>
      <c r="V6" s="11">
        <f t="shared" si="5"/>
        <v>0</v>
      </c>
      <c r="W6" s="11">
        <f t="shared" si="5"/>
        <v>0</v>
      </c>
      <c r="X6" s="13">
        <f>N6+S6</f>
        <v>1182.3500000000001</v>
      </c>
      <c r="Y6" s="13">
        <f t="shared" si="6"/>
        <v>751.40000000000009</v>
      </c>
      <c r="Z6" s="13">
        <f t="shared" si="6"/>
        <v>839.80000000000007</v>
      </c>
      <c r="AA6" s="13">
        <f t="shared" si="6"/>
        <v>884</v>
      </c>
      <c r="AB6" s="13">
        <f t="shared" si="6"/>
        <v>861.90000000000009</v>
      </c>
      <c r="AD6" s="2">
        <f t="shared" si="10"/>
        <v>4519.4500000000007</v>
      </c>
    </row>
    <row r="7" spans="1:30" x14ac:dyDescent="0.2">
      <c r="A7" t="s">
        <v>36</v>
      </c>
      <c r="B7" t="s">
        <v>35</v>
      </c>
      <c r="C7" s="1">
        <v>19.100000000000001</v>
      </c>
      <c r="D7" s="5">
        <v>41</v>
      </c>
      <c r="E7" s="5">
        <v>38</v>
      </c>
      <c r="F7" s="5">
        <v>39</v>
      </c>
      <c r="G7" s="5">
        <v>38</v>
      </c>
      <c r="H7" s="5">
        <v>39</v>
      </c>
      <c r="I7" s="9">
        <f>IF(D7&gt;40,D7-40, 0)</f>
        <v>1</v>
      </c>
      <c r="J7" s="9">
        <f t="shared" si="7"/>
        <v>0</v>
      </c>
      <c r="K7" s="9">
        <f t="shared" si="7"/>
        <v>0</v>
      </c>
      <c r="L7" s="9">
        <f t="shared" si="7"/>
        <v>0</v>
      </c>
      <c r="M7" s="9">
        <f t="shared" si="7"/>
        <v>0</v>
      </c>
      <c r="N7" s="7">
        <f t="shared" si="8"/>
        <v>783.1</v>
      </c>
      <c r="O7" s="7">
        <f t="shared" si="8"/>
        <v>725.80000000000007</v>
      </c>
      <c r="P7" s="7">
        <f t="shared" si="4"/>
        <v>744.90000000000009</v>
      </c>
      <c r="Q7" s="7">
        <f t="shared" si="4"/>
        <v>725.80000000000007</v>
      </c>
      <c r="R7" s="7">
        <f t="shared" si="4"/>
        <v>744.90000000000009</v>
      </c>
      <c r="S7" s="11">
        <f>0.5*C7*I7</f>
        <v>9.5500000000000007</v>
      </c>
      <c r="T7" s="11">
        <f t="shared" si="9"/>
        <v>0</v>
      </c>
      <c r="U7" s="11">
        <f t="shared" si="5"/>
        <v>0</v>
      </c>
      <c r="V7" s="11">
        <f t="shared" si="5"/>
        <v>0</v>
      </c>
      <c r="W7" s="11">
        <f t="shared" si="5"/>
        <v>0</v>
      </c>
      <c r="X7" s="13">
        <f>N7+S7</f>
        <v>792.65</v>
      </c>
      <c r="Y7" s="13">
        <f t="shared" si="6"/>
        <v>725.80000000000007</v>
      </c>
      <c r="Z7" s="13">
        <f t="shared" si="6"/>
        <v>744.90000000000009</v>
      </c>
      <c r="AA7" s="13">
        <f t="shared" si="6"/>
        <v>725.80000000000007</v>
      </c>
      <c r="AB7" s="13">
        <f t="shared" si="6"/>
        <v>744.90000000000009</v>
      </c>
      <c r="AD7" s="2">
        <f t="shared" si="10"/>
        <v>3734.0500000000006</v>
      </c>
    </row>
    <row r="8" spans="1:30" x14ac:dyDescent="0.2">
      <c r="A8" t="s">
        <v>9</v>
      </c>
      <c r="B8" t="s">
        <v>10</v>
      </c>
      <c r="C8" s="1">
        <v>26.9</v>
      </c>
      <c r="D8" s="5">
        <v>39</v>
      </c>
      <c r="E8" s="5">
        <v>39</v>
      </c>
      <c r="F8" s="5">
        <v>37</v>
      </c>
      <c r="G8" s="5">
        <v>34</v>
      </c>
      <c r="H8" s="5">
        <v>36</v>
      </c>
      <c r="I8" s="9">
        <f>IF(D8&gt;40,D8-40, 0)</f>
        <v>0</v>
      </c>
      <c r="J8" s="9">
        <f t="shared" si="7"/>
        <v>0</v>
      </c>
      <c r="K8" s="9">
        <f t="shared" si="7"/>
        <v>0</v>
      </c>
      <c r="L8" s="9">
        <f t="shared" si="7"/>
        <v>0</v>
      </c>
      <c r="M8" s="9">
        <f t="shared" si="7"/>
        <v>0</v>
      </c>
      <c r="N8" s="7">
        <f t="shared" si="8"/>
        <v>1049.0999999999999</v>
      </c>
      <c r="O8" s="7">
        <f t="shared" si="8"/>
        <v>1049.0999999999999</v>
      </c>
      <c r="P8" s="7">
        <f t="shared" si="4"/>
        <v>995.3</v>
      </c>
      <c r="Q8" s="7">
        <f t="shared" si="4"/>
        <v>914.59999999999991</v>
      </c>
      <c r="R8" s="7">
        <f t="shared" si="4"/>
        <v>968.4</v>
      </c>
      <c r="S8" s="11">
        <f>0.5*C8*I8</f>
        <v>0</v>
      </c>
      <c r="T8" s="11">
        <f t="shared" si="9"/>
        <v>0</v>
      </c>
      <c r="U8" s="11">
        <f t="shared" si="5"/>
        <v>0</v>
      </c>
      <c r="V8" s="11">
        <f t="shared" si="5"/>
        <v>0</v>
      </c>
      <c r="W8" s="11">
        <f t="shared" si="5"/>
        <v>0</v>
      </c>
      <c r="X8" s="13">
        <f>N8+S8</f>
        <v>1049.0999999999999</v>
      </c>
      <c r="Y8" s="13">
        <f t="shared" si="6"/>
        <v>1049.0999999999999</v>
      </c>
      <c r="Z8" s="13">
        <f t="shared" si="6"/>
        <v>995.3</v>
      </c>
      <c r="AA8" s="13">
        <f t="shared" si="6"/>
        <v>914.59999999999991</v>
      </c>
      <c r="AB8" s="13">
        <f t="shared" si="6"/>
        <v>968.4</v>
      </c>
      <c r="AD8" s="2">
        <f t="shared" si="10"/>
        <v>4976.5</v>
      </c>
    </row>
    <row r="9" spans="1:30" x14ac:dyDescent="0.2">
      <c r="A9" t="s">
        <v>11</v>
      </c>
      <c r="B9" t="s">
        <v>12</v>
      </c>
      <c r="C9" s="1">
        <v>14.2</v>
      </c>
      <c r="D9" s="5">
        <v>44</v>
      </c>
      <c r="E9" s="5">
        <v>43</v>
      </c>
      <c r="F9" s="5">
        <v>44</v>
      </c>
      <c r="G9" s="5">
        <v>42</v>
      </c>
      <c r="H9" s="5">
        <v>38</v>
      </c>
      <c r="I9" s="9">
        <f>IF(D9&gt;40,D9-40, 0)</f>
        <v>4</v>
      </c>
      <c r="J9" s="9">
        <f t="shared" si="7"/>
        <v>3</v>
      </c>
      <c r="K9" s="9">
        <f t="shared" si="7"/>
        <v>4</v>
      </c>
      <c r="L9" s="9">
        <f t="shared" si="7"/>
        <v>2</v>
      </c>
      <c r="M9" s="9">
        <f t="shared" si="7"/>
        <v>0</v>
      </c>
      <c r="N9" s="7">
        <f t="shared" si="8"/>
        <v>624.79999999999995</v>
      </c>
      <c r="O9" s="7">
        <f t="shared" si="8"/>
        <v>610.6</v>
      </c>
      <c r="P9" s="7">
        <f t="shared" si="4"/>
        <v>624.79999999999995</v>
      </c>
      <c r="Q9" s="7">
        <f t="shared" si="4"/>
        <v>596.4</v>
      </c>
      <c r="R9" s="7">
        <f t="shared" si="4"/>
        <v>539.6</v>
      </c>
      <c r="S9" s="11">
        <f>0.5*C9*I9</f>
        <v>28.4</v>
      </c>
      <c r="T9" s="11">
        <f t="shared" si="9"/>
        <v>21.299999999999997</v>
      </c>
      <c r="U9" s="11">
        <f t="shared" si="5"/>
        <v>28.4</v>
      </c>
      <c r="V9" s="11">
        <f t="shared" si="5"/>
        <v>14.2</v>
      </c>
      <c r="W9" s="11">
        <f t="shared" si="5"/>
        <v>0</v>
      </c>
      <c r="X9" s="13">
        <f>N9+S9</f>
        <v>653.19999999999993</v>
      </c>
      <c r="Y9" s="13">
        <f t="shared" si="6"/>
        <v>631.9</v>
      </c>
      <c r="Z9" s="13">
        <f t="shared" si="6"/>
        <v>653.19999999999993</v>
      </c>
      <c r="AA9" s="13">
        <f t="shared" si="6"/>
        <v>610.6</v>
      </c>
      <c r="AB9" s="13">
        <f t="shared" si="6"/>
        <v>539.6</v>
      </c>
      <c r="AD9" s="2">
        <f t="shared" si="10"/>
        <v>3088.4999999999995</v>
      </c>
    </row>
    <row r="10" spans="1:30" x14ac:dyDescent="0.2">
      <c r="A10" t="s">
        <v>13</v>
      </c>
      <c r="B10" t="s">
        <v>14</v>
      </c>
      <c r="C10" s="1">
        <v>18</v>
      </c>
      <c r="D10" s="5">
        <v>55</v>
      </c>
      <c r="E10" s="5">
        <v>37</v>
      </c>
      <c r="F10" s="5">
        <v>40</v>
      </c>
      <c r="G10" s="5">
        <v>49</v>
      </c>
      <c r="H10" s="5">
        <v>45</v>
      </c>
      <c r="I10" s="9">
        <f>IF(D10&gt;40,D10-40, 0)</f>
        <v>15</v>
      </c>
      <c r="J10" s="9">
        <f t="shared" si="7"/>
        <v>0</v>
      </c>
      <c r="K10" s="9">
        <f t="shared" si="7"/>
        <v>0</v>
      </c>
      <c r="L10" s="9">
        <f t="shared" si="7"/>
        <v>9</v>
      </c>
      <c r="M10" s="9">
        <f t="shared" si="7"/>
        <v>5</v>
      </c>
      <c r="N10" s="7">
        <f t="shared" si="8"/>
        <v>990</v>
      </c>
      <c r="O10" s="7">
        <f t="shared" si="8"/>
        <v>666</v>
      </c>
      <c r="P10" s="7">
        <f t="shared" si="4"/>
        <v>720</v>
      </c>
      <c r="Q10" s="7">
        <f t="shared" si="4"/>
        <v>882</v>
      </c>
      <c r="R10" s="7">
        <f t="shared" si="4"/>
        <v>810</v>
      </c>
      <c r="S10" s="11">
        <f>0.5*C10*I10</f>
        <v>135</v>
      </c>
      <c r="T10" s="11">
        <f t="shared" si="9"/>
        <v>0</v>
      </c>
      <c r="U10" s="11">
        <f t="shared" si="5"/>
        <v>0</v>
      </c>
      <c r="V10" s="11">
        <f t="shared" si="5"/>
        <v>81</v>
      </c>
      <c r="W10" s="11">
        <f t="shared" si="5"/>
        <v>45</v>
      </c>
      <c r="X10" s="13">
        <f>N10+S10</f>
        <v>1125</v>
      </c>
      <c r="Y10" s="13">
        <f t="shared" si="6"/>
        <v>666</v>
      </c>
      <c r="Z10" s="13">
        <f t="shared" si="6"/>
        <v>720</v>
      </c>
      <c r="AA10" s="13">
        <f t="shared" si="6"/>
        <v>963</v>
      </c>
      <c r="AB10" s="13">
        <f t="shared" si="6"/>
        <v>855</v>
      </c>
      <c r="AD10" s="2">
        <f t="shared" si="10"/>
        <v>4329</v>
      </c>
    </row>
    <row r="11" spans="1:30" x14ac:dyDescent="0.2">
      <c r="A11" t="s">
        <v>15</v>
      </c>
      <c r="B11" t="s">
        <v>16</v>
      </c>
      <c r="C11" s="1">
        <v>17.5</v>
      </c>
      <c r="D11" s="5">
        <v>33</v>
      </c>
      <c r="E11" s="5">
        <v>42</v>
      </c>
      <c r="F11" s="5">
        <v>37</v>
      </c>
      <c r="G11" s="5">
        <v>34</v>
      </c>
      <c r="H11" s="5">
        <v>37</v>
      </c>
      <c r="I11" s="9">
        <f>IF(D11&gt;40,D11-40, 0)</f>
        <v>0</v>
      </c>
      <c r="J11" s="9">
        <f t="shared" si="7"/>
        <v>2</v>
      </c>
      <c r="K11" s="9">
        <f t="shared" si="7"/>
        <v>0</v>
      </c>
      <c r="L11" s="9">
        <f t="shared" si="7"/>
        <v>0</v>
      </c>
      <c r="M11" s="9">
        <f t="shared" si="7"/>
        <v>0</v>
      </c>
      <c r="N11" s="7">
        <f t="shared" si="8"/>
        <v>577.5</v>
      </c>
      <c r="O11" s="7">
        <f t="shared" si="8"/>
        <v>735</v>
      </c>
      <c r="P11" s="7">
        <f t="shared" si="4"/>
        <v>647.5</v>
      </c>
      <c r="Q11" s="7">
        <f t="shared" si="4"/>
        <v>595</v>
      </c>
      <c r="R11" s="7">
        <f t="shared" si="4"/>
        <v>647.5</v>
      </c>
      <c r="S11" s="11">
        <f>0.5*C11*I11</f>
        <v>0</v>
      </c>
      <c r="T11" s="11">
        <f t="shared" si="9"/>
        <v>17.5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3">
        <f>N11+S11</f>
        <v>577.5</v>
      </c>
      <c r="Y11" s="13">
        <f t="shared" si="6"/>
        <v>752.5</v>
      </c>
      <c r="Z11" s="13">
        <f t="shared" si="6"/>
        <v>647.5</v>
      </c>
      <c r="AA11" s="13">
        <f t="shared" si="6"/>
        <v>595</v>
      </c>
      <c r="AB11" s="13">
        <f t="shared" si="6"/>
        <v>647.5</v>
      </c>
      <c r="AD11" s="2">
        <f t="shared" si="10"/>
        <v>3220</v>
      </c>
    </row>
    <row r="12" spans="1:30" x14ac:dyDescent="0.2">
      <c r="A12" t="s">
        <v>17</v>
      </c>
      <c r="B12" t="s">
        <v>37</v>
      </c>
      <c r="C12" s="1">
        <v>14.7</v>
      </c>
      <c r="D12" s="5">
        <v>29</v>
      </c>
      <c r="E12" s="5">
        <v>39</v>
      </c>
      <c r="F12" s="5">
        <v>38</v>
      </c>
      <c r="G12" s="5">
        <v>37</v>
      </c>
      <c r="H12" s="5">
        <v>36</v>
      </c>
      <c r="I12" s="9">
        <f>IF(D12&gt;40,D12-40, 0)</f>
        <v>0</v>
      </c>
      <c r="J12" s="9">
        <f t="shared" si="7"/>
        <v>0</v>
      </c>
      <c r="K12" s="9">
        <f t="shared" si="7"/>
        <v>0</v>
      </c>
      <c r="L12" s="9">
        <f t="shared" si="7"/>
        <v>0</v>
      </c>
      <c r="M12" s="9">
        <f t="shared" si="7"/>
        <v>0</v>
      </c>
      <c r="N12" s="7">
        <f t="shared" si="8"/>
        <v>426.29999999999995</v>
      </c>
      <c r="O12" s="7">
        <f t="shared" si="8"/>
        <v>573.29999999999995</v>
      </c>
      <c r="P12" s="7">
        <f t="shared" si="4"/>
        <v>558.6</v>
      </c>
      <c r="Q12" s="7">
        <f t="shared" si="4"/>
        <v>543.9</v>
      </c>
      <c r="R12" s="7">
        <f t="shared" si="4"/>
        <v>529.19999999999993</v>
      </c>
      <c r="S12" s="11">
        <f>0.5*C12*I12</f>
        <v>0</v>
      </c>
      <c r="T12" s="11">
        <f t="shared" si="9"/>
        <v>0</v>
      </c>
      <c r="U12" s="11">
        <f t="shared" si="5"/>
        <v>0</v>
      </c>
      <c r="V12" s="11">
        <f t="shared" si="5"/>
        <v>0</v>
      </c>
      <c r="W12" s="11">
        <f t="shared" si="5"/>
        <v>0</v>
      </c>
      <c r="X12" s="13">
        <f>N12+S12</f>
        <v>426.29999999999995</v>
      </c>
      <c r="Y12" s="13">
        <f t="shared" si="6"/>
        <v>573.29999999999995</v>
      </c>
      <c r="Z12" s="13">
        <f t="shared" si="6"/>
        <v>558.6</v>
      </c>
      <c r="AA12" s="13">
        <f t="shared" si="6"/>
        <v>543.9</v>
      </c>
      <c r="AB12" s="13">
        <f t="shared" si="6"/>
        <v>529.19999999999993</v>
      </c>
      <c r="AD12" s="2">
        <f t="shared" si="10"/>
        <v>2631.2999999999997</v>
      </c>
    </row>
    <row r="13" spans="1:30" x14ac:dyDescent="0.2">
      <c r="A13" t="s">
        <v>19</v>
      </c>
      <c r="B13" t="s">
        <v>18</v>
      </c>
      <c r="C13" s="1">
        <v>13.9</v>
      </c>
      <c r="D13" s="5">
        <v>40</v>
      </c>
      <c r="E13" s="5">
        <v>38</v>
      </c>
      <c r="F13" s="5">
        <v>39</v>
      </c>
      <c r="G13" s="5">
        <v>40</v>
      </c>
      <c r="H13" s="5">
        <v>43</v>
      </c>
      <c r="I13" s="9">
        <f>IF(D13&gt;40,D13-40, 0)</f>
        <v>0</v>
      </c>
      <c r="J13" s="9">
        <f t="shared" si="7"/>
        <v>0</v>
      </c>
      <c r="K13" s="9">
        <f t="shared" si="7"/>
        <v>0</v>
      </c>
      <c r="L13" s="9">
        <f t="shared" si="7"/>
        <v>0</v>
      </c>
      <c r="M13" s="9">
        <f t="shared" si="7"/>
        <v>3</v>
      </c>
      <c r="N13" s="7">
        <f t="shared" si="8"/>
        <v>556</v>
      </c>
      <c r="O13" s="7">
        <f t="shared" si="8"/>
        <v>528.20000000000005</v>
      </c>
      <c r="P13" s="7">
        <f t="shared" si="4"/>
        <v>542.1</v>
      </c>
      <c r="Q13" s="7">
        <f t="shared" si="4"/>
        <v>556</v>
      </c>
      <c r="R13" s="7">
        <f t="shared" si="4"/>
        <v>597.70000000000005</v>
      </c>
      <c r="S13" s="11">
        <f>0.5*C13*I13</f>
        <v>0</v>
      </c>
      <c r="T13" s="11">
        <f t="shared" si="9"/>
        <v>0</v>
      </c>
      <c r="U13" s="11">
        <f t="shared" si="5"/>
        <v>0</v>
      </c>
      <c r="V13" s="11">
        <f t="shared" si="5"/>
        <v>0</v>
      </c>
      <c r="W13" s="11">
        <f t="shared" si="5"/>
        <v>20.85</v>
      </c>
      <c r="X13" s="13">
        <f>N13+S13</f>
        <v>556</v>
      </c>
      <c r="Y13" s="13">
        <f t="shared" si="6"/>
        <v>528.20000000000005</v>
      </c>
      <c r="Z13" s="13">
        <f t="shared" si="6"/>
        <v>542.1</v>
      </c>
      <c r="AA13" s="13">
        <f t="shared" si="6"/>
        <v>556</v>
      </c>
      <c r="AB13" s="13">
        <f t="shared" si="6"/>
        <v>618.55000000000007</v>
      </c>
      <c r="AD13" s="2">
        <f t="shared" si="10"/>
        <v>2800.8500000000004</v>
      </c>
    </row>
    <row r="14" spans="1:30" x14ac:dyDescent="0.2">
      <c r="A14" t="s">
        <v>26</v>
      </c>
      <c r="B14" t="s">
        <v>25</v>
      </c>
      <c r="C14" s="1">
        <v>11.2</v>
      </c>
      <c r="D14" s="5">
        <v>40</v>
      </c>
      <c r="E14" s="5">
        <v>32</v>
      </c>
      <c r="F14" s="5">
        <v>30</v>
      </c>
      <c r="G14" s="5">
        <v>33</v>
      </c>
      <c r="H14" s="5">
        <v>37</v>
      </c>
      <c r="I14" s="9">
        <f>IF(D14&gt;40,D14-40, 0)</f>
        <v>0</v>
      </c>
      <c r="J14" s="9">
        <f t="shared" si="7"/>
        <v>0</v>
      </c>
      <c r="K14" s="9">
        <f t="shared" si="7"/>
        <v>0</v>
      </c>
      <c r="L14" s="9">
        <f t="shared" si="7"/>
        <v>0</v>
      </c>
      <c r="M14" s="9">
        <f t="shared" si="7"/>
        <v>0</v>
      </c>
      <c r="N14" s="7">
        <f t="shared" si="8"/>
        <v>448</v>
      </c>
      <c r="O14" s="7">
        <f t="shared" si="8"/>
        <v>358.4</v>
      </c>
      <c r="P14" s="7">
        <f t="shared" si="4"/>
        <v>336</v>
      </c>
      <c r="Q14" s="7">
        <f t="shared" si="4"/>
        <v>369.59999999999997</v>
      </c>
      <c r="R14" s="7">
        <f t="shared" si="4"/>
        <v>414.4</v>
      </c>
      <c r="S14" s="11">
        <f>0.5*C14*I14</f>
        <v>0</v>
      </c>
      <c r="T14" s="11">
        <f t="shared" si="9"/>
        <v>0</v>
      </c>
      <c r="U14" s="11">
        <f t="shared" si="5"/>
        <v>0</v>
      </c>
      <c r="V14" s="11">
        <f t="shared" si="5"/>
        <v>0</v>
      </c>
      <c r="W14" s="11">
        <f t="shared" si="5"/>
        <v>0</v>
      </c>
      <c r="X14" s="13">
        <f>N14+S14</f>
        <v>448</v>
      </c>
      <c r="Y14" s="13">
        <f t="shared" si="6"/>
        <v>358.4</v>
      </c>
      <c r="Z14" s="13">
        <f t="shared" si="6"/>
        <v>336</v>
      </c>
      <c r="AA14" s="13">
        <f t="shared" si="6"/>
        <v>369.59999999999997</v>
      </c>
      <c r="AB14" s="13">
        <f t="shared" si="6"/>
        <v>414.4</v>
      </c>
      <c r="AD14" s="2">
        <f t="shared" si="10"/>
        <v>1926.4</v>
      </c>
    </row>
    <row r="15" spans="1:30" x14ac:dyDescent="0.2">
      <c r="A15" t="s">
        <v>21</v>
      </c>
      <c r="B15" t="s">
        <v>20</v>
      </c>
      <c r="C15" s="1">
        <v>10.1</v>
      </c>
      <c r="D15" s="5">
        <v>40</v>
      </c>
      <c r="E15" s="5">
        <v>37</v>
      </c>
      <c r="F15" s="5">
        <v>40</v>
      </c>
      <c r="G15" s="5">
        <v>42</v>
      </c>
      <c r="H15" s="5">
        <v>50</v>
      </c>
      <c r="I15" s="9">
        <f>IF(D15&gt;40,D15-40, 0)</f>
        <v>0</v>
      </c>
      <c r="J15" s="9">
        <f t="shared" si="7"/>
        <v>0</v>
      </c>
      <c r="K15" s="9">
        <f t="shared" si="7"/>
        <v>0</v>
      </c>
      <c r="L15" s="9">
        <f t="shared" si="7"/>
        <v>2</v>
      </c>
      <c r="M15" s="9">
        <f t="shared" si="7"/>
        <v>10</v>
      </c>
      <c r="N15" s="7">
        <f t="shared" si="8"/>
        <v>404</v>
      </c>
      <c r="O15" s="7">
        <f t="shared" si="8"/>
        <v>373.7</v>
      </c>
      <c r="P15" s="7">
        <f t="shared" si="4"/>
        <v>404</v>
      </c>
      <c r="Q15" s="7">
        <f t="shared" si="4"/>
        <v>424.2</v>
      </c>
      <c r="R15" s="7">
        <f t="shared" si="4"/>
        <v>505</v>
      </c>
      <c r="S15" s="11">
        <f>0.5*C15*I15</f>
        <v>0</v>
      </c>
      <c r="T15" s="11">
        <f t="shared" si="9"/>
        <v>0</v>
      </c>
      <c r="U15" s="11">
        <f t="shared" si="5"/>
        <v>0</v>
      </c>
      <c r="V15" s="11">
        <f t="shared" si="5"/>
        <v>10.1</v>
      </c>
      <c r="W15" s="11">
        <f t="shared" si="5"/>
        <v>50.5</v>
      </c>
      <c r="X15" s="13">
        <f>N15+S15</f>
        <v>404</v>
      </c>
      <c r="Y15" s="13">
        <f t="shared" si="6"/>
        <v>373.7</v>
      </c>
      <c r="Z15" s="13">
        <f t="shared" si="6"/>
        <v>404</v>
      </c>
      <c r="AA15" s="13">
        <f t="shared" si="6"/>
        <v>434.3</v>
      </c>
      <c r="AB15" s="13">
        <f t="shared" si="6"/>
        <v>555.5</v>
      </c>
      <c r="AD15" s="2">
        <f t="shared" si="10"/>
        <v>2171.5</v>
      </c>
    </row>
    <row r="16" spans="1:30" x14ac:dyDescent="0.2">
      <c r="A16" t="s">
        <v>28</v>
      </c>
      <c r="B16" t="s">
        <v>27</v>
      </c>
      <c r="C16" s="1">
        <v>9</v>
      </c>
      <c r="D16" s="5">
        <v>42</v>
      </c>
      <c r="E16" s="5">
        <v>39</v>
      </c>
      <c r="F16" s="5">
        <v>40</v>
      </c>
      <c r="G16" s="5">
        <v>31</v>
      </c>
      <c r="H16" s="5">
        <v>41</v>
      </c>
      <c r="I16" s="9">
        <f>IF(D16&gt;40,D16-40, 0)</f>
        <v>2</v>
      </c>
      <c r="J16" s="9">
        <f t="shared" si="7"/>
        <v>0</v>
      </c>
      <c r="K16" s="9">
        <f t="shared" si="7"/>
        <v>0</v>
      </c>
      <c r="L16" s="9">
        <f t="shared" si="7"/>
        <v>0</v>
      </c>
      <c r="M16" s="9">
        <f t="shared" si="7"/>
        <v>1</v>
      </c>
      <c r="N16" s="7">
        <f t="shared" si="8"/>
        <v>378</v>
      </c>
      <c r="O16" s="7">
        <f t="shared" si="8"/>
        <v>351</v>
      </c>
      <c r="P16" s="7">
        <f t="shared" si="4"/>
        <v>360</v>
      </c>
      <c r="Q16" s="7">
        <f t="shared" si="4"/>
        <v>279</v>
      </c>
      <c r="R16" s="7">
        <f t="shared" si="4"/>
        <v>369</v>
      </c>
      <c r="S16" s="11">
        <f>0.5*C16*I16</f>
        <v>9</v>
      </c>
      <c r="T16" s="11">
        <f t="shared" si="9"/>
        <v>0</v>
      </c>
      <c r="U16" s="11">
        <f t="shared" si="5"/>
        <v>0</v>
      </c>
      <c r="V16" s="11">
        <f t="shared" si="5"/>
        <v>0</v>
      </c>
      <c r="W16" s="11">
        <f t="shared" si="5"/>
        <v>4.5</v>
      </c>
      <c r="X16" s="13">
        <f>N16+S16</f>
        <v>387</v>
      </c>
      <c r="Y16" s="13">
        <f t="shared" si="6"/>
        <v>351</v>
      </c>
      <c r="Z16" s="13">
        <f t="shared" si="6"/>
        <v>360</v>
      </c>
      <c r="AA16" s="13">
        <f t="shared" si="6"/>
        <v>279</v>
      </c>
      <c r="AB16" s="13">
        <f t="shared" si="6"/>
        <v>373.5</v>
      </c>
      <c r="AD16" s="2">
        <f t="shared" si="10"/>
        <v>1750.5</v>
      </c>
    </row>
    <row r="17" spans="1:30" x14ac:dyDescent="0.2">
      <c r="A17" t="s">
        <v>30</v>
      </c>
      <c r="B17" t="s">
        <v>29</v>
      </c>
      <c r="C17" s="1">
        <v>8.44</v>
      </c>
      <c r="D17" s="5">
        <v>40</v>
      </c>
      <c r="E17" s="5">
        <v>42</v>
      </c>
      <c r="F17" s="5">
        <v>44</v>
      </c>
      <c r="G17" s="5">
        <v>42</v>
      </c>
      <c r="H17" s="5">
        <v>38</v>
      </c>
      <c r="I17" s="9">
        <f>IF(D17&gt;40,D17-40, 0)</f>
        <v>0</v>
      </c>
      <c r="J17" s="9">
        <f t="shared" si="7"/>
        <v>2</v>
      </c>
      <c r="K17" s="9">
        <f t="shared" si="7"/>
        <v>4</v>
      </c>
      <c r="L17" s="9">
        <f t="shared" si="7"/>
        <v>2</v>
      </c>
      <c r="M17" s="9">
        <f t="shared" si="7"/>
        <v>0</v>
      </c>
      <c r="N17" s="7">
        <f t="shared" si="8"/>
        <v>337.59999999999997</v>
      </c>
      <c r="O17" s="7">
        <f t="shared" si="8"/>
        <v>354.47999999999996</v>
      </c>
      <c r="P17" s="7">
        <f t="shared" si="4"/>
        <v>371.35999999999996</v>
      </c>
      <c r="Q17" s="7">
        <f t="shared" si="4"/>
        <v>354.47999999999996</v>
      </c>
      <c r="R17" s="7">
        <f t="shared" si="4"/>
        <v>320.71999999999997</v>
      </c>
      <c r="S17" s="11">
        <f>0.5*C17*I17</f>
        <v>0</v>
      </c>
      <c r="T17" s="11">
        <f t="shared" si="9"/>
        <v>8.44</v>
      </c>
      <c r="U17" s="11">
        <f t="shared" si="5"/>
        <v>16.88</v>
      </c>
      <c r="V17" s="11">
        <f t="shared" si="5"/>
        <v>8.44</v>
      </c>
      <c r="W17" s="11">
        <f t="shared" si="5"/>
        <v>0</v>
      </c>
      <c r="X17" s="13">
        <f>N17+S17</f>
        <v>337.59999999999997</v>
      </c>
      <c r="Y17" s="13">
        <f t="shared" si="6"/>
        <v>362.91999999999996</v>
      </c>
      <c r="Z17" s="13">
        <f t="shared" si="6"/>
        <v>388.23999999999995</v>
      </c>
      <c r="AA17" s="13">
        <f t="shared" si="6"/>
        <v>362.91999999999996</v>
      </c>
      <c r="AB17" s="13">
        <f t="shared" si="6"/>
        <v>320.71999999999997</v>
      </c>
      <c r="AD17" s="2">
        <f t="shared" si="10"/>
        <v>1772.3999999999999</v>
      </c>
    </row>
    <row r="18" spans="1:30" x14ac:dyDescent="0.2">
      <c r="A18" t="s">
        <v>32</v>
      </c>
      <c r="B18" t="s">
        <v>31</v>
      </c>
      <c r="C18" s="1">
        <v>14.2</v>
      </c>
      <c r="D18" s="5">
        <v>40</v>
      </c>
      <c r="E18" s="5">
        <v>44</v>
      </c>
      <c r="F18" s="5">
        <v>45</v>
      </c>
      <c r="G18" s="5">
        <v>40</v>
      </c>
      <c r="H18" s="5">
        <v>40</v>
      </c>
      <c r="I18" s="9">
        <f>IF(D18&gt;40,D18-40, 0)</f>
        <v>0</v>
      </c>
      <c r="J18" s="9">
        <f t="shared" si="7"/>
        <v>4</v>
      </c>
      <c r="K18" s="9">
        <f t="shared" si="7"/>
        <v>5</v>
      </c>
      <c r="L18" s="9">
        <f t="shared" si="7"/>
        <v>0</v>
      </c>
      <c r="M18" s="9">
        <f t="shared" si="7"/>
        <v>0</v>
      </c>
      <c r="N18" s="7">
        <f t="shared" si="8"/>
        <v>568</v>
      </c>
      <c r="O18" s="7">
        <f t="shared" si="8"/>
        <v>624.79999999999995</v>
      </c>
      <c r="P18" s="7">
        <f t="shared" si="4"/>
        <v>639</v>
      </c>
      <c r="Q18" s="7">
        <f t="shared" si="4"/>
        <v>568</v>
      </c>
      <c r="R18" s="7">
        <f t="shared" si="4"/>
        <v>568</v>
      </c>
      <c r="S18" s="11">
        <f>0.5*C18*I18</f>
        <v>0</v>
      </c>
      <c r="T18" s="11">
        <f t="shared" si="9"/>
        <v>28.4</v>
      </c>
      <c r="U18" s="11">
        <f t="shared" si="5"/>
        <v>35.5</v>
      </c>
      <c r="V18" s="11">
        <f t="shared" si="5"/>
        <v>0</v>
      </c>
      <c r="W18" s="11">
        <f t="shared" si="5"/>
        <v>0</v>
      </c>
      <c r="X18" s="13">
        <f>N18+S18</f>
        <v>568</v>
      </c>
      <c r="Y18" s="13">
        <f t="shared" si="6"/>
        <v>653.19999999999993</v>
      </c>
      <c r="Z18" s="13">
        <f t="shared" si="6"/>
        <v>674.5</v>
      </c>
      <c r="AA18" s="13">
        <f t="shared" si="6"/>
        <v>568</v>
      </c>
      <c r="AB18" s="13">
        <f t="shared" si="6"/>
        <v>568</v>
      </c>
      <c r="AD18" s="2">
        <f t="shared" si="10"/>
        <v>3031.7</v>
      </c>
    </row>
    <row r="19" spans="1:30" x14ac:dyDescent="0.2">
      <c r="A19" t="s">
        <v>34</v>
      </c>
      <c r="B19" t="s">
        <v>33</v>
      </c>
      <c r="C19" s="1">
        <v>45</v>
      </c>
      <c r="D19" s="5">
        <v>41</v>
      </c>
      <c r="E19" s="5">
        <v>40</v>
      </c>
      <c r="F19" s="5">
        <v>40</v>
      </c>
      <c r="G19" s="5">
        <v>40</v>
      </c>
      <c r="H19" s="5">
        <v>40</v>
      </c>
      <c r="I19" s="9">
        <f>IF(D19&gt;40,D19-40, 0)</f>
        <v>1</v>
      </c>
      <c r="J19" s="9">
        <f t="shared" si="7"/>
        <v>0</v>
      </c>
      <c r="K19" s="9">
        <f t="shared" si="7"/>
        <v>0</v>
      </c>
      <c r="L19" s="9">
        <f t="shared" si="7"/>
        <v>0</v>
      </c>
      <c r="M19" s="9">
        <f t="shared" si="7"/>
        <v>0</v>
      </c>
      <c r="N19" s="7">
        <f t="shared" si="8"/>
        <v>1845</v>
      </c>
      <c r="O19" s="7">
        <f t="shared" si="8"/>
        <v>1800</v>
      </c>
      <c r="P19" s="7">
        <f t="shared" si="4"/>
        <v>1800</v>
      </c>
      <c r="Q19" s="7">
        <f t="shared" si="4"/>
        <v>1800</v>
      </c>
      <c r="R19" s="7">
        <f t="shared" si="4"/>
        <v>1800</v>
      </c>
      <c r="S19" s="11">
        <f>0.5*C19*I19</f>
        <v>22.5</v>
      </c>
      <c r="T19" s="11">
        <f t="shared" si="9"/>
        <v>0</v>
      </c>
      <c r="U19" s="11">
        <f t="shared" si="5"/>
        <v>0</v>
      </c>
      <c r="V19" s="11">
        <f t="shared" si="5"/>
        <v>0</v>
      </c>
      <c r="W19" s="11">
        <f t="shared" si="5"/>
        <v>0</v>
      </c>
      <c r="X19" s="13">
        <f>N19+S19</f>
        <v>1867.5</v>
      </c>
      <c r="Y19" s="13">
        <f t="shared" si="6"/>
        <v>1800</v>
      </c>
      <c r="Z19" s="13">
        <f t="shared" si="6"/>
        <v>1800</v>
      </c>
      <c r="AA19" s="13">
        <f t="shared" si="6"/>
        <v>1800</v>
      </c>
      <c r="AB19" s="13">
        <f t="shared" si="6"/>
        <v>1800</v>
      </c>
      <c r="AD19" s="2">
        <f t="shared" si="10"/>
        <v>9067.5</v>
      </c>
    </row>
    <row r="20" spans="1:30" x14ac:dyDescent="0.2">
      <c r="A20" t="s">
        <v>39</v>
      </c>
      <c r="B20" t="s">
        <v>38</v>
      </c>
      <c r="C20" s="1">
        <v>30</v>
      </c>
      <c r="D20" s="5">
        <v>39</v>
      </c>
      <c r="E20" s="5">
        <v>39</v>
      </c>
      <c r="F20" s="5">
        <v>39</v>
      </c>
      <c r="G20" s="5">
        <v>30</v>
      </c>
      <c r="H20" s="5">
        <v>33</v>
      </c>
      <c r="I20" s="9">
        <f>IF(D20&gt;40,D20-40, 0)</f>
        <v>0</v>
      </c>
      <c r="J20" s="9">
        <f t="shared" si="7"/>
        <v>0</v>
      </c>
      <c r="K20" s="9">
        <f t="shared" si="7"/>
        <v>0</v>
      </c>
      <c r="L20" s="9">
        <f t="shared" si="7"/>
        <v>0</v>
      </c>
      <c r="M20" s="9">
        <f t="shared" si="7"/>
        <v>0</v>
      </c>
      <c r="N20" s="7">
        <f>$C20*D20</f>
        <v>1170</v>
      </c>
      <c r="O20" s="7">
        <f>$C20*E20</f>
        <v>1170</v>
      </c>
      <c r="P20" s="7">
        <f t="shared" ref="P20:R20" si="11">$C20*F20</f>
        <v>1170</v>
      </c>
      <c r="Q20" s="7">
        <f t="shared" si="11"/>
        <v>900</v>
      </c>
      <c r="R20" s="7">
        <f t="shared" si="11"/>
        <v>990</v>
      </c>
      <c r="S20" s="11">
        <f>0.5*C20*I20</f>
        <v>0</v>
      </c>
      <c r="T20" s="11">
        <f t="shared" si="9"/>
        <v>0</v>
      </c>
      <c r="U20" s="11">
        <f t="shared" ref="U20" si="12">0.5*$C20*K20</f>
        <v>0</v>
      </c>
      <c r="V20" s="11">
        <f t="shared" ref="V20" si="13">0.5*$C20*L20</f>
        <v>0</v>
      </c>
      <c r="W20" s="11">
        <f t="shared" ref="W20" si="14">0.5*$C20*M20</f>
        <v>0</v>
      </c>
      <c r="X20" s="13">
        <f>N20+S20</f>
        <v>1170</v>
      </c>
      <c r="Y20" s="13">
        <f t="shared" ref="Y20:AB20" si="15">O20+T20</f>
        <v>1170</v>
      </c>
      <c r="Z20" s="13">
        <f t="shared" si="15"/>
        <v>1170</v>
      </c>
      <c r="AA20" s="13">
        <f t="shared" si="15"/>
        <v>900</v>
      </c>
      <c r="AB20" s="13">
        <f t="shared" si="15"/>
        <v>990</v>
      </c>
      <c r="AD20" s="2">
        <f t="shared" si="10"/>
        <v>5400</v>
      </c>
    </row>
    <row r="22" spans="1:30" x14ac:dyDescent="0.2">
      <c r="A22" t="s">
        <v>40</v>
      </c>
      <c r="C22" s="2">
        <f>MAX(C4:C20)</f>
        <v>45</v>
      </c>
      <c r="D22" s="3">
        <f>MAX(D4:D20)</f>
        <v>55</v>
      </c>
      <c r="E22" s="3">
        <f t="shared" ref="E22:AB22" si="16">MAX(E4:E20)</f>
        <v>44</v>
      </c>
      <c r="F22" s="3">
        <f t="shared" si="16"/>
        <v>45</v>
      </c>
      <c r="G22" s="3">
        <f t="shared" si="16"/>
        <v>49</v>
      </c>
      <c r="H22" s="3">
        <f t="shared" si="16"/>
        <v>50</v>
      </c>
      <c r="I22" s="3">
        <f t="shared" si="16"/>
        <v>15</v>
      </c>
      <c r="J22" s="3">
        <f t="shared" si="16"/>
        <v>4</v>
      </c>
      <c r="K22" s="3">
        <f t="shared" si="16"/>
        <v>5</v>
      </c>
      <c r="L22" s="3">
        <f t="shared" si="16"/>
        <v>9</v>
      </c>
      <c r="M22" s="3">
        <f t="shared" si="16"/>
        <v>10</v>
      </c>
      <c r="N22" s="3">
        <f t="shared" si="16"/>
        <v>1845</v>
      </c>
      <c r="O22" s="3">
        <f t="shared" si="16"/>
        <v>1800</v>
      </c>
      <c r="P22" s="3">
        <f t="shared" si="16"/>
        <v>1800</v>
      </c>
      <c r="Q22" s="3">
        <f t="shared" si="16"/>
        <v>1800</v>
      </c>
      <c r="R22" s="3">
        <f t="shared" si="16"/>
        <v>1800</v>
      </c>
      <c r="S22" s="3">
        <f t="shared" si="16"/>
        <v>135</v>
      </c>
      <c r="T22" s="3">
        <f t="shared" si="16"/>
        <v>28.4</v>
      </c>
      <c r="U22" s="3">
        <f t="shared" si="16"/>
        <v>35.5</v>
      </c>
      <c r="V22" s="3">
        <f t="shared" si="16"/>
        <v>81</v>
      </c>
      <c r="W22" s="3">
        <f t="shared" si="16"/>
        <v>50.5</v>
      </c>
      <c r="X22" s="3">
        <f t="shared" si="16"/>
        <v>1867.5</v>
      </c>
      <c r="Y22" s="3">
        <f t="shared" si="16"/>
        <v>1800</v>
      </c>
      <c r="Z22" s="3">
        <f t="shared" si="16"/>
        <v>1800</v>
      </c>
      <c r="AA22" s="3">
        <f t="shared" si="16"/>
        <v>1800</v>
      </c>
      <c r="AB22" s="3">
        <f t="shared" si="16"/>
        <v>1800</v>
      </c>
      <c r="AD22" s="2">
        <f t="shared" ref="AD22:AD25" si="17">X22+Y22+Z22+AA22+AB22</f>
        <v>9067.5</v>
      </c>
    </row>
    <row r="23" spans="1:30" x14ac:dyDescent="0.2">
      <c r="A23" t="s">
        <v>41</v>
      </c>
      <c r="C23" s="2">
        <f>MIN(C4:C20)</f>
        <v>8.44</v>
      </c>
      <c r="D23" s="3">
        <f>MIN(D4:D20)</f>
        <v>29</v>
      </c>
      <c r="E23" s="3">
        <f t="shared" ref="E23:AB23" si="18">MIN(E4:E20)</f>
        <v>32</v>
      </c>
      <c r="F23" s="3">
        <f t="shared" si="18"/>
        <v>30</v>
      </c>
      <c r="G23" s="3">
        <f t="shared" si="18"/>
        <v>30</v>
      </c>
      <c r="H23" s="3">
        <f t="shared" si="18"/>
        <v>33</v>
      </c>
      <c r="I23" s="3">
        <f t="shared" si="18"/>
        <v>0</v>
      </c>
      <c r="J23" s="3">
        <f t="shared" si="18"/>
        <v>0</v>
      </c>
      <c r="K23" s="3">
        <f t="shared" si="18"/>
        <v>0</v>
      </c>
      <c r="L23" s="3">
        <f t="shared" si="18"/>
        <v>0</v>
      </c>
      <c r="M23" s="3">
        <f t="shared" si="18"/>
        <v>0</v>
      </c>
      <c r="N23" s="3">
        <f t="shared" si="18"/>
        <v>337.59999999999997</v>
      </c>
      <c r="O23" s="3">
        <f t="shared" si="18"/>
        <v>351</v>
      </c>
      <c r="P23" s="3">
        <f t="shared" si="18"/>
        <v>336</v>
      </c>
      <c r="Q23" s="3">
        <f t="shared" si="18"/>
        <v>279</v>
      </c>
      <c r="R23" s="3">
        <f t="shared" si="18"/>
        <v>320.71999999999997</v>
      </c>
      <c r="S23" s="3">
        <f t="shared" si="18"/>
        <v>0</v>
      </c>
      <c r="T23" s="3">
        <f t="shared" si="18"/>
        <v>0</v>
      </c>
      <c r="U23" s="3">
        <f t="shared" si="18"/>
        <v>0</v>
      </c>
      <c r="V23" s="3">
        <f t="shared" si="18"/>
        <v>0</v>
      </c>
      <c r="W23" s="3">
        <f t="shared" si="18"/>
        <v>0</v>
      </c>
      <c r="X23" s="3">
        <f t="shared" si="18"/>
        <v>337.59999999999997</v>
      </c>
      <c r="Y23" s="3">
        <f t="shared" si="18"/>
        <v>351</v>
      </c>
      <c r="Z23" s="3">
        <f t="shared" si="18"/>
        <v>336</v>
      </c>
      <c r="AA23" s="3">
        <f t="shared" si="18"/>
        <v>279</v>
      </c>
      <c r="AB23" s="3">
        <f t="shared" si="18"/>
        <v>320.71999999999997</v>
      </c>
      <c r="AD23" s="2">
        <f t="shared" si="17"/>
        <v>1624.32</v>
      </c>
    </row>
    <row r="24" spans="1:30" x14ac:dyDescent="0.2">
      <c r="A24" t="s">
        <v>42</v>
      </c>
      <c r="C24" s="2">
        <f>AVERAGE(C4:C20)</f>
        <v>17.661176470588231</v>
      </c>
      <c r="D24" s="3">
        <f>AVERAGE(D4:D20)</f>
        <v>40.882352941176471</v>
      </c>
      <c r="E24" s="3">
        <f t="shared" ref="E24:AB24" si="19">AVERAGE(E4:E20)</f>
        <v>39.176470588235297</v>
      </c>
      <c r="F24" s="3">
        <f t="shared" si="19"/>
        <v>39.647058823529413</v>
      </c>
      <c r="G24" s="3">
        <f t="shared" si="19"/>
        <v>38.294117647058826</v>
      </c>
      <c r="H24" s="3">
        <f t="shared" si="19"/>
        <v>39.941176470588232</v>
      </c>
      <c r="I24" s="3">
        <f t="shared" si="19"/>
        <v>2.0588235294117645</v>
      </c>
      <c r="J24" s="3">
        <f t="shared" si="19"/>
        <v>0.82352941176470584</v>
      </c>
      <c r="K24" s="3">
        <f t="shared" si="19"/>
        <v>1</v>
      </c>
      <c r="L24" s="3">
        <f t="shared" si="19"/>
        <v>0.94117647058823528</v>
      </c>
      <c r="M24" s="3">
        <f t="shared" si="19"/>
        <v>1.5294117647058822</v>
      </c>
      <c r="N24" s="3">
        <f t="shared" si="19"/>
        <v>724.24705882352941</v>
      </c>
      <c r="O24" s="3">
        <f t="shared" si="19"/>
        <v>691.49882352941177</v>
      </c>
      <c r="P24" s="3">
        <f t="shared" si="19"/>
        <v>697.2329411764706</v>
      </c>
      <c r="Q24" s="3">
        <f t="shared" si="19"/>
        <v>671.01058823529411</v>
      </c>
      <c r="R24" s="3">
        <f t="shared" si="19"/>
        <v>694.22470588235296</v>
      </c>
      <c r="S24" s="3">
        <f t="shared" si="19"/>
        <v>18.932352941176472</v>
      </c>
      <c r="T24" s="3">
        <f t="shared" si="19"/>
        <v>5.8523529411764708</v>
      </c>
      <c r="U24" s="3">
        <f t="shared" si="19"/>
        <v>6.6223529411764703</v>
      </c>
      <c r="V24" s="3">
        <f t="shared" si="19"/>
        <v>6.9847058823529409</v>
      </c>
      <c r="W24" s="3">
        <f t="shared" si="19"/>
        <v>10.035294117647059</v>
      </c>
      <c r="X24" s="3">
        <f t="shared" si="19"/>
        <v>743.17941176470595</v>
      </c>
      <c r="Y24" s="3">
        <f t="shared" si="19"/>
        <v>697.35117647058814</v>
      </c>
      <c r="Z24" s="3">
        <f t="shared" si="19"/>
        <v>703.85529411764708</v>
      </c>
      <c r="AA24" s="3">
        <f t="shared" si="19"/>
        <v>677.99529411764706</v>
      </c>
      <c r="AB24" s="3">
        <f t="shared" si="19"/>
        <v>704.26</v>
      </c>
      <c r="AD24" s="2">
        <f t="shared" si="17"/>
        <v>3526.6411764705881</v>
      </c>
    </row>
    <row r="25" spans="1:30" x14ac:dyDescent="0.2">
      <c r="A25" t="s">
        <v>43</v>
      </c>
      <c r="D25">
        <f>SUM(D4:D20)</f>
        <v>695</v>
      </c>
      <c r="E25">
        <f t="shared" ref="E25:AB25" si="20">SUM(E4:E20)</f>
        <v>666</v>
      </c>
      <c r="F25">
        <f t="shared" si="20"/>
        <v>674</v>
      </c>
      <c r="G25">
        <f t="shared" si="20"/>
        <v>651</v>
      </c>
      <c r="H25">
        <f t="shared" si="20"/>
        <v>679</v>
      </c>
      <c r="I25">
        <f t="shared" si="20"/>
        <v>35</v>
      </c>
      <c r="J25">
        <f t="shared" si="20"/>
        <v>14</v>
      </c>
      <c r="K25">
        <f t="shared" si="20"/>
        <v>17</v>
      </c>
      <c r="L25">
        <f t="shared" si="20"/>
        <v>16</v>
      </c>
      <c r="M25">
        <f t="shared" si="20"/>
        <v>26</v>
      </c>
      <c r="N25">
        <f t="shared" si="20"/>
        <v>12312.2</v>
      </c>
      <c r="O25">
        <f t="shared" si="20"/>
        <v>11755.48</v>
      </c>
      <c r="P25">
        <f t="shared" si="20"/>
        <v>11852.960000000001</v>
      </c>
      <c r="Q25">
        <f t="shared" si="20"/>
        <v>11407.18</v>
      </c>
      <c r="R25">
        <f t="shared" si="20"/>
        <v>11801.82</v>
      </c>
      <c r="S25">
        <f t="shared" si="20"/>
        <v>321.85000000000002</v>
      </c>
      <c r="T25">
        <f t="shared" si="20"/>
        <v>99.490000000000009</v>
      </c>
      <c r="U25">
        <f t="shared" si="20"/>
        <v>112.58</v>
      </c>
      <c r="V25">
        <f t="shared" si="20"/>
        <v>118.74</v>
      </c>
      <c r="W25">
        <f t="shared" si="20"/>
        <v>170.6</v>
      </c>
      <c r="X25">
        <f t="shared" si="20"/>
        <v>12634.050000000001</v>
      </c>
      <c r="Y25">
        <f t="shared" si="20"/>
        <v>11854.97</v>
      </c>
      <c r="Z25">
        <f t="shared" si="20"/>
        <v>11965.54</v>
      </c>
      <c r="AA25">
        <f t="shared" si="20"/>
        <v>11525.92</v>
      </c>
      <c r="AB25">
        <f t="shared" si="20"/>
        <v>11972.42</v>
      </c>
      <c r="AD25" s="2">
        <f t="shared" si="17"/>
        <v>59952.899999999994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Rajaan Suggs</dc:creator>
  <cp:lastModifiedBy>Rajaan Suggs</cp:lastModifiedBy>
  <dcterms:created xsi:type="dcterms:W3CDTF">2022-05-13T15:59:54Z</dcterms:created>
  <dcterms:modified xsi:type="dcterms:W3CDTF">2022-05-14T17:03:22Z</dcterms:modified>
</cp:coreProperties>
</file>