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45" windowWidth="20775" windowHeight="4785"/>
  </bookViews>
  <sheets>
    <sheet name="Raw Data" sheetId="1" r:id="rId1"/>
  </sheets>
  <definedNames>
    <definedName name="_xlnm._FilterDatabase" localSheetId="0" hidden="1">'Raw Data'!$B$1:$Q$101</definedName>
  </definedNames>
  <calcPr calcId="145621"/>
</workbook>
</file>

<file path=xl/calcChain.xml><?xml version="1.0" encoding="utf-8"?>
<calcChain xmlns="http://schemas.openxmlformats.org/spreadsheetml/2006/main">
  <c r="J54" i="1" l="1"/>
  <c r="J5" i="1"/>
  <c r="J10" i="1"/>
  <c r="J53" i="1"/>
  <c r="J95" i="1"/>
  <c r="J47" i="1"/>
  <c r="J21" i="1"/>
  <c r="J85" i="1"/>
  <c r="J45" i="1"/>
  <c r="J84" i="1"/>
  <c r="J42" i="1"/>
  <c r="K75" i="1" l="1"/>
  <c r="K70" i="1"/>
  <c r="K27" i="1"/>
  <c r="K78" i="1"/>
  <c r="K54" i="1"/>
  <c r="K5" i="1"/>
  <c r="K72" i="1"/>
  <c r="K79" i="1"/>
  <c r="K17" i="1"/>
  <c r="K10" i="1"/>
  <c r="K101" i="1"/>
  <c r="K20" i="1"/>
  <c r="K40" i="1"/>
  <c r="K74" i="1"/>
  <c r="K28" i="1"/>
  <c r="K9" i="1"/>
  <c r="K55" i="1"/>
  <c r="K53" i="1"/>
  <c r="K58" i="1"/>
  <c r="K26" i="1"/>
  <c r="K43" i="1"/>
  <c r="K71" i="1"/>
  <c r="K97" i="1"/>
  <c r="K59" i="1"/>
  <c r="K25" i="1"/>
  <c r="K94" i="1"/>
  <c r="K4" i="1"/>
  <c r="K86" i="1"/>
  <c r="K92" i="1"/>
  <c r="K19" i="1"/>
  <c r="K95" i="1"/>
  <c r="K7" i="1"/>
  <c r="K87" i="1"/>
  <c r="K15" i="1"/>
  <c r="K30" i="1"/>
  <c r="K76" i="1"/>
  <c r="K3" i="1"/>
  <c r="K98" i="1"/>
  <c r="K31" i="1"/>
  <c r="K47" i="1"/>
  <c r="K33" i="1"/>
  <c r="K63" i="1"/>
  <c r="K39" i="1"/>
  <c r="K81" i="1"/>
  <c r="K13" i="1"/>
  <c r="K8" i="1"/>
  <c r="K14" i="1"/>
  <c r="K32" i="1"/>
  <c r="K21" i="1"/>
  <c r="K60" i="1"/>
  <c r="K37" i="1"/>
  <c r="K6" i="1"/>
  <c r="K85" i="1"/>
  <c r="K57" i="1"/>
  <c r="K24" i="1"/>
  <c r="K45" i="1"/>
  <c r="K56" i="1"/>
  <c r="K100" i="1"/>
  <c r="K96" i="1"/>
  <c r="K67" i="1"/>
  <c r="K62" i="1"/>
  <c r="K41" i="1"/>
  <c r="K66" i="1"/>
  <c r="K12" i="1"/>
  <c r="K69" i="1"/>
  <c r="K80" i="1"/>
  <c r="K93" i="1"/>
  <c r="K23" i="1"/>
  <c r="K68" i="1"/>
  <c r="K44" i="1"/>
  <c r="K34" i="1"/>
  <c r="K18" i="1"/>
  <c r="K29" i="1"/>
  <c r="K91" i="1"/>
  <c r="K61" i="1"/>
  <c r="K64" i="1"/>
  <c r="K83" i="1"/>
  <c r="K50" i="1"/>
  <c r="K35" i="1"/>
  <c r="K46" i="1"/>
  <c r="K2" i="1"/>
  <c r="K84" i="1"/>
  <c r="K73" i="1"/>
  <c r="K42" i="1"/>
  <c r="K11" i="1"/>
  <c r="K77" i="1"/>
  <c r="K82" i="1"/>
  <c r="K49" i="1"/>
  <c r="K88" i="1"/>
  <c r="K52" i="1"/>
  <c r="K99" i="1"/>
  <c r="K90" i="1"/>
  <c r="K38" i="1"/>
  <c r="K22" i="1"/>
  <c r="K16" i="1"/>
  <c r="K36" i="1"/>
  <c r="K51" i="1"/>
  <c r="K48" i="1"/>
  <c r="K89" i="1"/>
  <c r="K65" i="1"/>
  <c r="L65" i="1" l="1"/>
  <c r="L48" i="1"/>
  <c r="L36" i="1"/>
  <c r="L22" i="1"/>
  <c r="L90" i="1"/>
  <c r="L52" i="1"/>
  <c r="L49" i="1"/>
  <c r="L77" i="1"/>
  <c r="L42" i="1"/>
  <c r="L84" i="1"/>
  <c r="L46" i="1"/>
  <c r="L89" i="1"/>
  <c r="L51" i="1"/>
  <c r="L16" i="1"/>
  <c r="L38" i="1"/>
  <c r="L99" i="1"/>
  <c r="L88" i="1"/>
  <c r="L82" i="1"/>
  <c r="L11" i="1"/>
  <c r="L73" i="1"/>
  <c r="L2" i="1"/>
  <c r="L35" i="1"/>
  <c r="L83" i="1"/>
  <c r="L61" i="1"/>
  <c r="L29" i="1"/>
  <c r="L34" i="1"/>
  <c r="L68" i="1"/>
  <c r="L93" i="1"/>
  <c r="L69" i="1"/>
  <c r="L66" i="1"/>
  <c r="L62" i="1"/>
  <c r="L96" i="1"/>
  <c r="L56" i="1"/>
  <c r="L24" i="1"/>
  <c r="L85" i="1"/>
  <c r="L37" i="1"/>
  <c r="L21" i="1"/>
  <c r="L14" i="1"/>
  <c r="L13" i="1"/>
  <c r="L39" i="1"/>
  <c r="L33" i="1"/>
  <c r="L31" i="1"/>
  <c r="L3" i="1"/>
  <c r="L30" i="1"/>
  <c r="L87" i="1"/>
  <c r="L95" i="1"/>
  <c r="L92" i="1"/>
  <c r="L4" i="1"/>
  <c r="L25" i="1"/>
  <c r="L97" i="1"/>
  <c r="L43" i="1"/>
  <c r="L58" i="1"/>
  <c r="L55" i="1"/>
  <c r="L28" i="1"/>
  <c r="L40" i="1"/>
  <c r="L101" i="1"/>
  <c r="L17" i="1"/>
  <c r="L72" i="1"/>
  <c r="L54" i="1"/>
  <c r="L27" i="1"/>
  <c r="L75" i="1"/>
  <c r="L50" i="1"/>
  <c r="L64" i="1"/>
  <c r="L91" i="1"/>
  <c r="L18" i="1"/>
  <c r="L44" i="1"/>
  <c r="L23" i="1"/>
  <c r="L80" i="1"/>
  <c r="L12" i="1"/>
  <c r="L41" i="1"/>
  <c r="L67" i="1"/>
  <c r="L100" i="1"/>
  <c r="L45" i="1"/>
  <c r="L57" i="1"/>
  <c r="L6" i="1"/>
  <c r="L60" i="1"/>
  <c r="L32" i="1"/>
  <c r="L8" i="1"/>
  <c r="L81" i="1"/>
  <c r="L63" i="1"/>
  <c r="L47" i="1"/>
  <c r="L98" i="1"/>
  <c r="L76" i="1"/>
  <c r="L15" i="1"/>
  <c r="L7" i="1"/>
  <c r="L19" i="1"/>
  <c r="L86" i="1"/>
  <c r="L94" i="1"/>
  <c r="L59" i="1"/>
  <c r="L71" i="1"/>
  <c r="L26" i="1"/>
  <c r="L53" i="1"/>
  <c r="L9" i="1"/>
  <c r="L74" i="1"/>
  <c r="L20" i="1"/>
  <c r="L10" i="1"/>
  <c r="L79" i="1"/>
  <c r="L5" i="1"/>
  <c r="L78" i="1"/>
  <c r="L70" i="1"/>
</calcChain>
</file>

<file path=xl/sharedStrings.xml><?xml version="1.0" encoding="utf-8"?>
<sst xmlns="http://schemas.openxmlformats.org/spreadsheetml/2006/main" count="817" uniqueCount="137">
  <si>
    <t>Order ID</t>
  </si>
  <si>
    <t>Product</t>
  </si>
  <si>
    <t>Category</t>
  </si>
  <si>
    <t>Customer ID</t>
  </si>
  <si>
    <t>Customer Name</t>
  </si>
  <si>
    <t>Quantity</t>
  </si>
  <si>
    <t>Price per Unit</t>
  </si>
  <si>
    <t>Discount (%)</t>
  </si>
  <si>
    <t>Total Price</t>
  </si>
  <si>
    <t>Order Date</t>
  </si>
  <si>
    <t>Region</t>
  </si>
  <si>
    <t>Payment Method</t>
  </si>
  <si>
    <t>Delivery Status</t>
  </si>
  <si>
    <t>Feedback</t>
  </si>
  <si>
    <t>Laptop</t>
  </si>
  <si>
    <t>Electronics</t>
  </si>
  <si>
    <t>Ali</t>
  </si>
  <si>
    <t>2024-08-24</t>
  </si>
  <si>
    <t>North-East</t>
  </si>
  <si>
    <t>Cash</t>
  </si>
  <si>
    <t>Returned</t>
  </si>
  <si>
    <t>Poor</t>
  </si>
  <si>
    <t>Monitor</t>
  </si>
  <si>
    <t>Ahmed</t>
  </si>
  <si>
    <t>2024-11-04</t>
  </si>
  <si>
    <t>South-East</t>
  </si>
  <si>
    <t>Credit Card</t>
  </si>
  <si>
    <t>Lost</t>
  </si>
  <si>
    <t>Peripherals</t>
  </si>
  <si>
    <t>Fatima</t>
  </si>
  <si>
    <t>2024-06-21</t>
  </si>
  <si>
    <t>Delivered</t>
  </si>
  <si>
    <t>Average</t>
  </si>
  <si>
    <t>2024-07-08</t>
  </si>
  <si>
    <t>Pending</t>
  </si>
  <si>
    <t>Accessories</t>
  </si>
  <si>
    <t>2024-05-01</t>
  </si>
  <si>
    <t>North-West</t>
  </si>
  <si>
    <t>Sarah</t>
  </si>
  <si>
    <t>2024-02-15</t>
  </si>
  <si>
    <t>2024-03-04</t>
  </si>
  <si>
    <t>Online Payment</t>
  </si>
  <si>
    <t>Tablet</t>
  </si>
  <si>
    <t>Yousef</t>
  </si>
  <si>
    <t>2024-05-09</t>
  </si>
  <si>
    <t>Keyboard</t>
  </si>
  <si>
    <t>2024-11-05</t>
  </si>
  <si>
    <t>2024-12-28</t>
  </si>
  <si>
    <t>Good</t>
  </si>
  <si>
    <t>Mouse</t>
  </si>
  <si>
    <t>2024-07-11</t>
  </si>
  <si>
    <t>2024-11-02</t>
  </si>
  <si>
    <t>2024-06-29</t>
  </si>
  <si>
    <t>South-West</t>
  </si>
  <si>
    <t>2024-10-18</t>
  </si>
  <si>
    <t>Cheque</t>
  </si>
  <si>
    <t>2024-10-08</t>
  </si>
  <si>
    <t>2024-01-29</t>
  </si>
  <si>
    <t>Central</t>
  </si>
  <si>
    <t>2024-05-28</t>
  </si>
  <si>
    <t>2024-09-23</t>
  </si>
  <si>
    <t>2024-10-22</t>
  </si>
  <si>
    <t>2024-01-11</t>
  </si>
  <si>
    <t>2024-06-12</t>
  </si>
  <si>
    <t>2024-04-22</t>
  </si>
  <si>
    <t>2024-07-05</t>
  </si>
  <si>
    <t>2024-10-21</t>
  </si>
  <si>
    <t>Excellent</t>
  </si>
  <si>
    <t>2024-08-19</t>
  </si>
  <si>
    <t>2024-08-14</t>
  </si>
  <si>
    <t>2024-04-07</t>
  </si>
  <si>
    <t>Mona</t>
  </si>
  <si>
    <t>2024-02-24</t>
  </si>
  <si>
    <t>2024-04-20</t>
  </si>
  <si>
    <t>2024-05-31</t>
  </si>
  <si>
    <t>2024-09-02</t>
  </si>
  <si>
    <t>2024-03-09</t>
  </si>
  <si>
    <t>2024-11-07</t>
  </si>
  <si>
    <t>2024-10-15</t>
  </si>
  <si>
    <t>2024-09-06</t>
  </si>
  <si>
    <t>2024-02-05</t>
  </si>
  <si>
    <t>2024-08-26</t>
  </si>
  <si>
    <t>2024-05-27</t>
  </si>
  <si>
    <t>2024-08-31</t>
  </si>
  <si>
    <t>2024-12-02</t>
  </si>
  <si>
    <t>2024-12-30</t>
  </si>
  <si>
    <t>2024-07-19</t>
  </si>
  <si>
    <t>2024-06-02</t>
  </si>
  <si>
    <t>2024-03-13</t>
  </si>
  <si>
    <t>2024-01-17</t>
  </si>
  <si>
    <t>2024-05-08</t>
  </si>
  <si>
    <t>2024-08-04</t>
  </si>
  <si>
    <t>2024-03-01</t>
  </si>
  <si>
    <t>2024-04-13</t>
  </si>
  <si>
    <t>2024-02-11</t>
  </si>
  <si>
    <t>2024-01-25</t>
  </si>
  <si>
    <t>2024-02-08</t>
  </si>
  <si>
    <t>2024-10-17</t>
  </si>
  <si>
    <t>2024-05-10</t>
  </si>
  <si>
    <t>2024-08-16</t>
  </si>
  <si>
    <t>2024-04-17</t>
  </si>
  <si>
    <t>2024-06-20</t>
  </si>
  <si>
    <t>2024-04-11</t>
  </si>
  <si>
    <t>2024-12-19</t>
  </si>
  <si>
    <t>2024-01-12</t>
  </si>
  <si>
    <t>2024-10-01</t>
  </si>
  <si>
    <t>2024-04-10</t>
  </si>
  <si>
    <t>2024-02-13</t>
  </si>
  <si>
    <t>2024-10-31</t>
  </si>
  <si>
    <t>2024-11-25</t>
  </si>
  <si>
    <t>2024-02-26</t>
  </si>
  <si>
    <t>2024-11-06</t>
  </si>
  <si>
    <t>2024-10-29</t>
  </si>
  <si>
    <t>2024-11-13</t>
  </si>
  <si>
    <t>2024-03-20</t>
  </si>
  <si>
    <t>2024-08-03</t>
  </si>
  <si>
    <t>2024-12-04</t>
  </si>
  <si>
    <t>2024-09-20</t>
  </si>
  <si>
    <t>2024-03-21</t>
  </si>
  <si>
    <t>2024-08-02</t>
  </si>
  <si>
    <t>2024-07-16</t>
  </si>
  <si>
    <t>2024-07-18</t>
  </si>
  <si>
    <t>2024-03-29</t>
  </si>
  <si>
    <t>2024-09-24</t>
  </si>
  <si>
    <t>2024-05-22</t>
  </si>
  <si>
    <t>2024-02-28</t>
  </si>
  <si>
    <t>2024-01-26</t>
  </si>
  <si>
    <t>2024-02-16</t>
  </si>
  <si>
    <t>2024-10-14</t>
  </si>
  <si>
    <t>2024-09-22</t>
  </si>
  <si>
    <t>2024-01-16</t>
  </si>
  <si>
    <t>2024-07-17</t>
  </si>
  <si>
    <t>2024-03-26</t>
  </si>
  <si>
    <t>2024-09-26</t>
  </si>
  <si>
    <t>CR Price per Unit</t>
  </si>
  <si>
    <t>Cr Discount Value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</si>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</sst>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>
    <font>
      <sz val="11"/>
      <name val="Calibri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2" fontId="0" fillId="0" borderId="0" xfId="0" applyNumberFormat="1" applyFont="1" applyAlignment="1"/>
    <xf numFmtId="0" fontId="0" fillId="2" borderId="0" xfId="0" applyFont="1" applyFill="1" applyAlignment="1"/>
    <xf numFmtId="2" fontId="0" fillId="2" borderId="0" xfId="0" applyNumberFormat="1" applyFont="1" applyFill="1" applyAlignment="1"/>
    <xf numFmtId="164" fontId="1" fillId="0" borderId="2" xfId="0" applyNumberFormat="1" applyFont="1" applyBorder="1" applyAlignment="1">
      <alignment horizontal="center" vertical="top"/>
    </xf>
    <xf numFmtId="164" fontId="0" fillId="0" borderId="0" xfId="0" applyNumberFormat="1" applyFont="1" applyAlignment="1"/>
    <xf numFmtId="164" fontId="0" fillId="2" borderId="0" xfId="0" applyNumberFormat="1" applyFont="1" applyFill="1" applyAlignment="1"/>
    <xf numFmtId="2" fontId="1" fillId="0" borderId="2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/>
    <xf numFmtId="1" fontId="1" fillId="0" borderId="2" xfId="0" applyNumberFormat="1" applyFont="1" applyBorder="1" applyAlignment="1">
      <alignment horizontal="center" vertical="top"/>
    </xf>
    <xf numFmtId="1" fontId="0" fillId="0" borderId="0" xfId="0" applyNumberFormat="1" applyFont="1" applyAlignment="1"/>
    <xf numFmtId="1" fontId="0" fillId="2" borderId="0" xfId="0" applyNumberFormat="1" applyFont="1" applyFill="1" applyAlignment="1"/>
    <xf numFmtId="49" fontId="1" fillId="0" borderId="2" xfId="0" applyNumberFormat="1" applyFont="1" applyBorder="1" applyAlignment="1">
      <alignment horizontal="center" vertical="top"/>
    </xf>
    <xf numFmtId="49" fontId="0" fillId="0" borderId="0" xfId="0" applyNumberFormat="1" applyFont="1" applyAlignment="1"/>
    <xf numFmtId="49" fontId="0" fillId="2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0" applyNumberFormat="1" applyFont="1" applyAlignment="1"/>
    <xf numFmtId="1" fontId="2" fillId="0" borderId="0" xfId="0" applyNumberFormat="1" applyFont="1" applyAlignment="1"/>
    <xf numFmtId="1" fontId="3" fillId="0" borderId="0" xfId="0" applyNumberFormat="1" applyFont="1" applyAlignment="1"/>
    <xf numFmtId="1" fontId="2" fillId="0" borderId="1" xfId="0" applyNumberFormat="1" applyFont="1" applyBorder="1" applyAlignment="1"/>
    <xf numFmtId="49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workbookViewId="0">
      <selection activeCell="H102" sqref="H102"/>
    </sheetView>
  </sheetViews>
  <sheetFormatPr defaultColWidth="12.5703125" defaultRowHeight="15" customHeight="1"/>
  <cols>
    <col min="1" max="1" width="6.5703125" style="10" bestFit="1" customWidth="1"/>
    <col min="2" max="2" width="13" style="10" bestFit="1" customWidth="1"/>
    <col min="3" max="3" width="12.42578125" style="13" bestFit="1" customWidth="1"/>
    <col min="4" max="4" width="13.42578125" style="13" bestFit="1" customWidth="1"/>
    <col min="5" max="5" width="16.42578125" style="10" bestFit="1" customWidth="1"/>
    <col min="6" max="6" width="20" style="13" bestFit="1" customWidth="1"/>
    <col min="7" max="7" width="13.28515625" style="10" bestFit="1" customWidth="1"/>
    <col min="8" max="8" width="17.85546875" style="1" bestFit="1" customWidth="1"/>
    <col min="9" max="9" width="16.7109375" style="10" bestFit="1" customWidth="1"/>
    <col min="10" max="10" width="14.85546875" style="1" bestFit="1" customWidth="1"/>
    <col min="11" max="11" width="18.28515625" style="1" bestFit="1" customWidth="1"/>
    <col min="12" max="12" width="21.28515625" style="1" bestFit="1" customWidth="1"/>
    <col min="13" max="13" width="15.28515625" style="5" bestFit="1" customWidth="1"/>
    <col min="14" max="14" width="11.7109375" style="13" bestFit="1" customWidth="1"/>
    <col min="15" max="15" width="21.140625" style="13" bestFit="1" customWidth="1"/>
    <col min="16" max="16" width="19" style="13" bestFit="1" customWidth="1"/>
    <col min="17" max="17" width="14" style="13" bestFit="1" customWidth="1"/>
  </cols>
  <sheetData>
    <row r="1" spans="1:17">
      <c r="A1" s="19" t="s">
        <v>136</v>
      </c>
      <c r="B1" s="9" t="s">
        <v>0</v>
      </c>
      <c r="C1" s="12" t="s">
        <v>1</v>
      </c>
      <c r="D1" s="12" t="s">
        <v>2</v>
      </c>
      <c r="E1" s="9" t="s">
        <v>3</v>
      </c>
      <c r="F1" s="12" t="s">
        <v>4</v>
      </c>
      <c r="G1" s="9" t="s">
        <v>5</v>
      </c>
      <c r="H1" s="7" t="s">
        <v>6</v>
      </c>
      <c r="I1" s="9" t="s">
        <v>7</v>
      </c>
      <c r="J1" s="7" t="s">
        <v>8</v>
      </c>
      <c r="K1" s="8" t="s">
        <v>134</v>
      </c>
      <c r="L1" s="7" t="s">
        <v>135</v>
      </c>
      <c r="M1" s="4" t="s">
        <v>9</v>
      </c>
      <c r="N1" s="12" t="s">
        <v>10</v>
      </c>
      <c r="O1" s="12" t="s">
        <v>11</v>
      </c>
      <c r="P1" s="12" t="s">
        <v>12</v>
      </c>
      <c r="Q1" s="12" t="s">
        <v>13</v>
      </c>
    </row>
    <row r="2" spans="1:17">
      <c r="A2" s="10">
        <v>20</v>
      </c>
      <c r="B2" s="10">
        <v>101</v>
      </c>
      <c r="C2" s="13" t="s">
        <v>22</v>
      </c>
      <c r="D2" s="13" t="s">
        <v>15</v>
      </c>
      <c r="E2" s="10">
        <v>1829</v>
      </c>
      <c r="F2" s="13" t="s">
        <v>29</v>
      </c>
      <c r="G2" s="10">
        <v>1</v>
      </c>
      <c r="H2" s="1">
        <v>25</v>
      </c>
      <c r="I2" s="10">
        <v>0</v>
      </c>
      <c r="J2" s="1">
        <v>839</v>
      </c>
      <c r="K2" s="1">
        <f>J2/(G2*(1-(I2/100)))</f>
        <v>839</v>
      </c>
      <c r="L2" s="1">
        <f>(I2/100)*(G2*K2)</f>
        <v>0</v>
      </c>
      <c r="M2" s="5" t="s">
        <v>62</v>
      </c>
      <c r="N2" s="13" t="s">
        <v>37</v>
      </c>
      <c r="O2" s="13" t="s">
        <v>19</v>
      </c>
      <c r="P2" s="13" t="s">
        <v>31</v>
      </c>
      <c r="Q2" s="13" t="s">
        <v>32</v>
      </c>
    </row>
    <row r="3" spans="1:17">
      <c r="A3" s="10">
        <v>64</v>
      </c>
      <c r="B3" s="10">
        <v>102</v>
      </c>
      <c r="C3" s="13" t="s">
        <v>45</v>
      </c>
      <c r="D3" s="13" t="s">
        <v>35</v>
      </c>
      <c r="E3" s="10">
        <v>1829</v>
      </c>
      <c r="F3" s="13" t="s">
        <v>29</v>
      </c>
      <c r="G3" s="10">
        <v>1</v>
      </c>
      <c r="H3" s="1">
        <v>25</v>
      </c>
      <c r="I3" s="10">
        <v>15</v>
      </c>
      <c r="J3" s="1">
        <v>4237</v>
      </c>
      <c r="K3" s="1">
        <f>J3/(G3*(1-(I3/100)))</f>
        <v>4984.7058823529414</v>
      </c>
      <c r="L3" s="1">
        <f>(I3/100)*(G3*K3)</f>
        <v>747.70588235294122</v>
      </c>
      <c r="M3" s="5" t="s">
        <v>104</v>
      </c>
      <c r="N3" s="13" t="s">
        <v>37</v>
      </c>
      <c r="O3" s="13" t="s">
        <v>26</v>
      </c>
      <c r="P3" s="13" t="s">
        <v>20</v>
      </c>
      <c r="Q3" s="13" t="s">
        <v>32</v>
      </c>
    </row>
    <row r="4" spans="1:17">
      <c r="A4" s="10">
        <v>74</v>
      </c>
      <c r="B4" s="10">
        <v>103</v>
      </c>
      <c r="C4" s="13" t="s">
        <v>49</v>
      </c>
      <c r="D4" s="13" t="s">
        <v>35</v>
      </c>
      <c r="E4" s="10">
        <v>1829</v>
      </c>
      <c r="F4" s="13" t="s">
        <v>29</v>
      </c>
      <c r="G4" s="10">
        <v>3</v>
      </c>
      <c r="H4" s="1">
        <v>75</v>
      </c>
      <c r="I4" s="10">
        <v>5</v>
      </c>
      <c r="J4" s="1">
        <v>979</v>
      </c>
      <c r="K4" s="1">
        <f>J4/(G4*(1-(I4/100)))</f>
        <v>343.5087719298246</v>
      </c>
      <c r="L4" s="1">
        <f>(I4/100)*(G4*K4)</f>
        <v>51.526315789473692</v>
      </c>
      <c r="M4" s="5" t="s">
        <v>104</v>
      </c>
      <c r="N4" s="13" t="s">
        <v>58</v>
      </c>
      <c r="O4" s="13" t="s">
        <v>26</v>
      </c>
      <c r="P4" s="13" t="s">
        <v>31</v>
      </c>
      <c r="Q4" s="13" t="s">
        <v>32</v>
      </c>
    </row>
    <row r="5" spans="1:17">
      <c r="A5" s="10">
        <v>95</v>
      </c>
      <c r="B5" s="10">
        <v>104</v>
      </c>
      <c r="C5" s="13" t="s">
        <v>22</v>
      </c>
      <c r="D5" s="13" t="s">
        <v>15</v>
      </c>
      <c r="E5" s="10">
        <v>1831</v>
      </c>
      <c r="F5" s="13" t="s">
        <v>38</v>
      </c>
      <c r="G5" s="10">
        <v>1</v>
      </c>
      <c r="H5" s="1">
        <v>1000</v>
      </c>
      <c r="I5" s="10">
        <v>0</v>
      </c>
      <c r="J5" s="1">
        <f>1633.35 * G5 - (I5*1633.35/100)</f>
        <v>1633.35</v>
      </c>
      <c r="K5" s="1">
        <f>J5/(G5*(1-(I5/100)))</f>
        <v>1633.35</v>
      </c>
      <c r="L5" s="1">
        <f>(I5/100)*(G5*K5)</f>
        <v>0</v>
      </c>
      <c r="M5" s="5" t="s">
        <v>130</v>
      </c>
      <c r="N5" s="13" t="s">
        <v>18</v>
      </c>
      <c r="O5" s="13" t="s">
        <v>41</v>
      </c>
      <c r="P5" s="13" t="s">
        <v>20</v>
      </c>
      <c r="Q5" s="13" t="s">
        <v>48</v>
      </c>
    </row>
    <row r="6" spans="1:17">
      <c r="A6" s="10">
        <v>49</v>
      </c>
      <c r="B6" s="10">
        <v>105</v>
      </c>
      <c r="C6" s="13" t="s">
        <v>49</v>
      </c>
      <c r="D6" s="13" t="s">
        <v>35</v>
      </c>
      <c r="E6" s="10">
        <v>1828</v>
      </c>
      <c r="F6" s="13" t="s">
        <v>16</v>
      </c>
      <c r="G6" s="10">
        <v>3</v>
      </c>
      <c r="H6" s="1">
        <v>25</v>
      </c>
      <c r="I6" s="10">
        <v>0</v>
      </c>
      <c r="J6" s="1">
        <v>3501</v>
      </c>
      <c r="K6" s="1">
        <f>J6/(G6*(1-(I6/100)))</f>
        <v>1167</v>
      </c>
      <c r="L6" s="1">
        <f>(I6/100)*(G6*K6)</f>
        <v>0</v>
      </c>
      <c r="M6" s="5" t="s">
        <v>89</v>
      </c>
      <c r="N6" s="13" t="s">
        <v>37</v>
      </c>
      <c r="O6" s="13" t="s">
        <v>26</v>
      </c>
      <c r="P6" s="13" t="s">
        <v>27</v>
      </c>
      <c r="Q6" s="13" t="s">
        <v>21</v>
      </c>
    </row>
    <row r="7" spans="1:17">
      <c r="A7" s="10">
        <v>69</v>
      </c>
      <c r="B7" s="10">
        <v>106</v>
      </c>
      <c r="C7" s="13" t="s">
        <v>22</v>
      </c>
      <c r="D7" s="13" t="s">
        <v>15</v>
      </c>
      <c r="E7" s="10">
        <v>1827</v>
      </c>
      <c r="F7" s="13" t="s">
        <v>23</v>
      </c>
      <c r="G7" s="10">
        <v>1</v>
      </c>
      <c r="H7" s="1">
        <v>25</v>
      </c>
      <c r="I7" s="10">
        <v>10</v>
      </c>
      <c r="J7" s="1">
        <v>410</v>
      </c>
      <c r="K7" s="1">
        <f>J7/(G7*(1-(I7/100)))</f>
        <v>455.55555555555554</v>
      </c>
      <c r="L7" s="1">
        <f>(I7/100)*(G7*K7)</f>
        <v>45.555555555555557</v>
      </c>
      <c r="M7" s="5" t="s">
        <v>89</v>
      </c>
      <c r="N7" s="13" t="s">
        <v>25</v>
      </c>
      <c r="O7" s="15" t="s">
        <v>26</v>
      </c>
      <c r="P7" s="13" t="s">
        <v>31</v>
      </c>
      <c r="Q7" s="13" t="s">
        <v>32</v>
      </c>
    </row>
    <row r="8" spans="1:17">
      <c r="A8" s="10">
        <v>55</v>
      </c>
      <c r="B8" s="10">
        <v>107</v>
      </c>
      <c r="C8" s="13" t="s">
        <v>49</v>
      </c>
      <c r="D8" s="13" t="s">
        <v>35</v>
      </c>
      <c r="E8" s="10">
        <v>1827</v>
      </c>
      <c r="F8" s="13" t="s">
        <v>23</v>
      </c>
      <c r="G8" s="10">
        <v>1</v>
      </c>
      <c r="H8" s="1">
        <v>1000</v>
      </c>
      <c r="I8" s="10">
        <v>0</v>
      </c>
      <c r="J8" s="1">
        <v>3097</v>
      </c>
      <c r="K8" s="1">
        <f>J8/(G8*(1-(I8/100)))</f>
        <v>3097</v>
      </c>
      <c r="L8" s="1">
        <f>(I8/100)*(G8*K8)</f>
        <v>0</v>
      </c>
      <c r="M8" s="5" t="s">
        <v>95</v>
      </c>
      <c r="N8" s="13" t="s">
        <v>37</v>
      </c>
      <c r="O8" s="13" t="s">
        <v>19</v>
      </c>
      <c r="P8" s="13" t="s">
        <v>34</v>
      </c>
      <c r="Q8" s="13" t="s">
        <v>32</v>
      </c>
    </row>
    <row r="9" spans="1:17">
      <c r="A9" s="10">
        <v>85</v>
      </c>
      <c r="B9" s="10">
        <v>108</v>
      </c>
      <c r="C9" s="13" t="s">
        <v>49</v>
      </c>
      <c r="D9" s="13" t="s">
        <v>35</v>
      </c>
      <c r="E9" s="10">
        <v>1828</v>
      </c>
      <c r="F9" s="13" t="s">
        <v>16</v>
      </c>
      <c r="G9" s="10">
        <v>3</v>
      </c>
      <c r="H9" s="1">
        <v>75</v>
      </c>
      <c r="I9" s="10">
        <v>15</v>
      </c>
      <c r="J9" s="1">
        <v>4782</v>
      </c>
      <c r="K9" s="1">
        <f>J9/(G9*(1-(I9/100)))</f>
        <v>1875.294117647059</v>
      </c>
      <c r="L9" s="1">
        <f>(I9/100)*(G9*K9)</f>
        <v>843.88235294117646</v>
      </c>
      <c r="M9" s="5" t="s">
        <v>95</v>
      </c>
      <c r="N9" s="13" t="s">
        <v>37</v>
      </c>
      <c r="O9" s="13" t="s">
        <v>19</v>
      </c>
      <c r="P9" s="13" t="s">
        <v>31</v>
      </c>
      <c r="Q9" s="13" t="s">
        <v>32</v>
      </c>
    </row>
    <row r="10" spans="1:17">
      <c r="A10" s="10">
        <v>91</v>
      </c>
      <c r="B10" s="10">
        <v>109</v>
      </c>
      <c r="C10" s="13" t="s">
        <v>42</v>
      </c>
      <c r="D10" s="13" t="s">
        <v>28</v>
      </c>
      <c r="E10" s="10">
        <v>1828</v>
      </c>
      <c r="F10" s="15" t="s">
        <v>16</v>
      </c>
      <c r="G10" s="10">
        <v>2</v>
      </c>
      <c r="H10" s="1">
        <v>1000</v>
      </c>
      <c r="I10" s="10">
        <v>0</v>
      </c>
      <c r="J10" s="1">
        <f>1834.03 * G10 - (I10*1834.03/100)</f>
        <v>3668.06</v>
      </c>
      <c r="K10" s="1">
        <f>J10/(G10*(1-(I10/100)))</f>
        <v>1834.03</v>
      </c>
      <c r="L10" s="1">
        <f>(I10/100)*(G10*K10)</f>
        <v>0</v>
      </c>
      <c r="M10" s="5" t="s">
        <v>126</v>
      </c>
      <c r="N10" s="13" t="s">
        <v>58</v>
      </c>
      <c r="O10" s="15" t="s">
        <v>26</v>
      </c>
      <c r="P10" s="13" t="s">
        <v>34</v>
      </c>
      <c r="Q10" s="13" t="s">
        <v>21</v>
      </c>
    </row>
    <row r="11" spans="1:17">
      <c r="A11" s="11">
        <v>16</v>
      </c>
      <c r="B11" s="11">
        <v>110</v>
      </c>
      <c r="C11" s="14" t="s">
        <v>45</v>
      </c>
      <c r="D11" s="14" t="s">
        <v>35</v>
      </c>
      <c r="E11" s="11">
        <v>1829</v>
      </c>
      <c r="F11" s="14" t="s">
        <v>29</v>
      </c>
      <c r="G11" s="11">
        <v>1</v>
      </c>
      <c r="H11" s="3">
        <v>1000</v>
      </c>
      <c r="I11" s="11">
        <v>0</v>
      </c>
      <c r="J11" s="3">
        <v>2944</v>
      </c>
      <c r="K11" s="3">
        <f>J11/(G11*(1-(I11/100)))</f>
        <v>2944</v>
      </c>
      <c r="L11" s="3">
        <f>(I11/100)*(G11*K11)</f>
        <v>0</v>
      </c>
      <c r="M11" s="6" t="s">
        <v>57</v>
      </c>
      <c r="N11" s="14" t="s">
        <v>58</v>
      </c>
      <c r="O11" s="20" t="s">
        <v>26</v>
      </c>
      <c r="P11" s="14" t="s">
        <v>20</v>
      </c>
      <c r="Q11" s="14" t="s">
        <v>32</v>
      </c>
    </row>
    <row r="12" spans="1:17">
      <c r="A12" s="10">
        <v>37</v>
      </c>
      <c r="B12" s="10">
        <v>111</v>
      </c>
      <c r="C12" s="13" t="s">
        <v>45</v>
      </c>
      <c r="D12" s="13" t="s">
        <v>35</v>
      </c>
      <c r="E12" s="10">
        <v>1827</v>
      </c>
      <c r="F12" s="13" t="s">
        <v>23</v>
      </c>
      <c r="G12" s="10">
        <v>3</v>
      </c>
      <c r="H12" s="1">
        <v>1000</v>
      </c>
      <c r="I12" s="10">
        <v>10</v>
      </c>
      <c r="J12" s="1">
        <v>151</v>
      </c>
      <c r="K12" s="1">
        <f>J12/(G12*(1-(I12/100)))</f>
        <v>55.925925925925924</v>
      </c>
      <c r="L12" s="1">
        <f>(I12/100)*(G12*K12)</f>
        <v>16.777777777777779</v>
      </c>
      <c r="M12" s="5" t="s">
        <v>80</v>
      </c>
      <c r="N12" s="13" t="s">
        <v>18</v>
      </c>
      <c r="O12" s="13" t="s">
        <v>26</v>
      </c>
      <c r="P12" s="13" t="s">
        <v>34</v>
      </c>
      <c r="Q12" s="13" t="s">
        <v>21</v>
      </c>
    </row>
    <row r="13" spans="1:17">
      <c r="A13" s="11">
        <v>56</v>
      </c>
      <c r="B13" s="11">
        <v>112</v>
      </c>
      <c r="C13" s="14" t="s">
        <v>14</v>
      </c>
      <c r="D13" s="14" t="s">
        <v>28</v>
      </c>
      <c r="E13" s="11">
        <v>1828</v>
      </c>
      <c r="F13" s="14" t="s">
        <v>16</v>
      </c>
      <c r="G13" s="11">
        <v>1</v>
      </c>
      <c r="H13" s="3">
        <v>25</v>
      </c>
      <c r="I13" s="11">
        <v>0</v>
      </c>
      <c r="J13" s="3">
        <v>1879</v>
      </c>
      <c r="K13" s="3">
        <f>J13/(G13*(1-(I13/100)))</f>
        <v>1879</v>
      </c>
      <c r="L13" s="3">
        <f>(I13/100)*(G13*K13)</f>
        <v>0</v>
      </c>
      <c r="M13" s="6" t="s">
        <v>96</v>
      </c>
      <c r="N13" s="14" t="s">
        <v>18</v>
      </c>
      <c r="O13" s="14" t="s">
        <v>26</v>
      </c>
      <c r="P13" s="14" t="s">
        <v>20</v>
      </c>
      <c r="Q13" s="14" t="s">
        <v>48</v>
      </c>
    </row>
    <row r="14" spans="1:17">
      <c r="A14" s="10">
        <v>54</v>
      </c>
      <c r="B14" s="10">
        <v>113</v>
      </c>
      <c r="C14" s="13" t="s">
        <v>49</v>
      </c>
      <c r="D14" s="13" t="s">
        <v>35</v>
      </c>
      <c r="E14" s="10">
        <v>1829</v>
      </c>
      <c r="F14" s="13" t="s">
        <v>29</v>
      </c>
      <c r="G14" s="10">
        <v>1</v>
      </c>
      <c r="H14" s="1">
        <v>150</v>
      </c>
      <c r="I14" s="10">
        <v>10</v>
      </c>
      <c r="J14" s="1">
        <v>2897</v>
      </c>
      <c r="K14" s="1">
        <f>J14/(G14*(1-(I14/100)))</f>
        <v>3218.8888888888887</v>
      </c>
      <c r="L14" s="1">
        <f>(I14/100)*(G14*K14)</f>
        <v>321.88888888888891</v>
      </c>
      <c r="M14" s="5" t="s">
        <v>94</v>
      </c>
      <c r="N14" s="13" t="s">
        <v>53</v>
      </c>
      <c r="O14" s="13" t="s">
        <v>26</v>
      </c>
      <c r="P14" s="15" t="s">
        <v>34</v>
      </c>
      <c r="Q14" s="13" t="s">
        <v>48</v>
      </c>
    </row>
    <row r="15" spans="1:17">
      <c r="A15" s="10">
        <v>67</v>
      </c>
      <c r="B15" s="10">
        <v>114</v>
      </c>
      <c r="C15" s="13" t="s">
        <v>49</v>
      </c>
      <c r="D15" s="13" t="s">
        <v>35</v>
      </c>
      <c r="E15" s="10">
        <v>1828</v>
      </c>
      <c r="F15" s="13" t="s">
        <v>16</v>
      </c>
      <c r="G15" s="10">
        <v>3</v>
      </c>
      <c r="H15" s="1">
        <v>1000</v>
      </c>
      <c r="I15" s="10">
        <v>5</v>
      </c>
      <c r="J15" s="1">
        <v>1650</v>
      </c>
      <c r="K15" s="1">
        <f>J15/(G15*(1-(I15/100)))</f>
        <v>578.94736842105272</v>
      </c>
      <c r="L15" s="1">
        <f>(I15/100)*(G15*K15)</f>
        <v>86.842105263157919</v>
      </c>
      <c r="M15" s="5" t="s">
        <v>107</v>
      </c>
      <c r="N15" s="13" t="s">
        <v>37</v>
      </c>
      <c r="O15" s="13" t="s">
        <v>26</v>
      </c>
      <c r="P15" s="13" t="s">
        <v>34</v>
      </c>
      <c r="Q15" s="13" t="s">
        <v>21</v>
      </c>
    </row>
    <row r="16" spans="1:17">
      <c r="A16" s="10">
        <v>6</v>
      </c>
      <c r="B16" s="10">
        <v>115</v>
      </c>
      <c r="C16" s="13" t="s">
        <v>22</v>
      </c>
      <c r="D16" s="13" t="s">
        <v>15</v>
      </c>
      <c r="E16" s="10">
        <v>1831</v>
      </c>
      <c r="F16" s="13" t="s">
        <v>38</v>
      </c>
      <c r="G16" s="10">
        <v>2</v>
      </c>
      <c r="H16" s="1">
        <v>25</v>
      </c>
      <c r="I16" s="10">
        <v>15</v>
      </c>
      <c r="J16" s="1">
        <v>3781</v>
      </c>
      <c r="K16" s="1">
        <f>J16/(G16*(1-(I16/100)))</f>
        <v>2224.1176470588234</v>
      </c>
      <c r="L16" s="1">
        <f>(I16/100)*(G16*K16)</f>
        <v>667.23529411764696</v>
      </c>
      <c r="M16" s="5" t="s">
        <v>39</v>
      </c>
      <c r="N16" s="13" t="s">
        <v>25</v>
      </c>
      <c r="O16" s="15" t="s">
        <v>26</v>
      </c>
      <c r="P16" s="13" t="s">
        <v>20</v>
      </c>
      <c r="Q16" s="13" t="s">
        <v>32</v>
      </c>
    </row>
    <row r="17" spans="1:17" s="2" customFormat="1">
      <c r="A17" s="10">
        <v>92</v>
      </c>
      <c r="B17" s="10">
        <v>116</v>
      </c>
      <c r="C17" s="13" t="s">
        <v>22</v>
      </c>
      <c r="D17" s="13" t="s">
        <v>15</v>
      </c>
      <c r="E17" s="10">
        <v>1827</v>
      </c>
      <c r="F17" s="13" t="s">
        <v>23</v>
      </c>
      <c r="G17" s="10">
        <v>2</v>
      </c>
      <c r="H17" s="1">
        <v>1000</v>
      </c>
      <c r="I17" s="10">
        <v>5</v>
      </c>
      <c r="J17" s="1">
        <v>713</v>
      </c>
      <c r="K17" s="1">
        <f>J17/(G17*(1-(I17/100)))</f>
        <v>375.26315789473688</v>
      </c>
      <c r="L17" s="1">
        <f>(I17/100)*(G17*K17)</f>
        <v>37.526315789473692</v>
      </c>
      <c r="M17" s="5" t="s">
        <v>127</v>
      </c>
      <c r="N17" s="13" t="s">
        <v>37</v>
      </c>
      <c r="O17" s="13" t="s">
        <v>26</v>
      </c>
      <c r="P17" s="13" t="s">
        <v>34</v>
      </c>
      <c r="Q17" s="13" t="s">
        <v>32</v>
      </c>
    </row>
    <row r="18" spans="1:17">
      <c r="A18" s="10">
        <v>29</v>
      </c>
      <c r="B18" s="10">
        <v>117</v>
      </c>
      <c r="C18" s="13" t="s">
        <v>45</v>
      </c>
      <c r="D18" s="13" t="s">
        <v>35</v>
      </c>
      <c r="E18" s="10">
        <v>1830</v>
      </c>
      <c r="F18" s="13" t="s">
        <v>71</v>
      </c>
      <c r="G18" s="10">
        <v>1</v>
      </c>
      <c r="H18" s="1">
        <v>1000</v>
      </c>
      <c r="I18" s="10">
        <v>0</v>
      </c>
      <c r="J18" s="1">
        <v>1009</v>
      </c>
      <c r="K18" s="1">
        <f>J18/(G18*(1-(I18/100)))</f>
        <v>1009</v>
      </c>
      <c r="L18" s="1">
        <f>(I18/100)*(G18*K18)</f>
        <v>0</v>
      </c>
      <c r="M18" s="5" t="s">
        <v>72</v>
      </c>
      <c r="N18" s="13" t="s">
        <v>37</v>
      </c>
      <c r="O18" s="13" t="s">
        <v>26</v>
      </c>
      <c r="P18" s="15" t="s">
        <v>34</v>
      </c>
      <c r="Q18" s="15" t="s">
        <v>32</v>
      </c>
    </row>
    <row r="19" spans="1:17">
      <c r="A19" s="10">
        <v>71</v>
      </c>
      <c r="B19" s="10">
        <v>118</v>
      </c>
      <c r="C19" s="13" t="s">
        <v>14</v>
      </c>
      <c r="D19" s="13" t="s">
        <v>28</v>
      </c>
      <c r="E19" s="10">
        <v>1829</v>
      </c>
      <c r="F19" s="13" t="s">
        <v>29</v>
      </c>
      <c r="G19" s="10">
        <v>3</v>
      </c>
      <c r="H19" s="1">
        <v>1000</v>
      </c>
      <c r="I19" s="10">
        <v>0</v>
      </c>
      <c r="J19" s="1">
        <v>499</v>
      </c>
      <c r="K19" s="1">
        <f>J19/(G19*(1-(I19/100)))</f>
        <v>166.33333333333334</v>
      </c>
      <c r="L19" s="1">
        <f>(I19/100)*(G19*K19)</f>
        <v>0</v>
      </c>
      <c r="M19" s="5" t="s">
        <v>110</v>
      </c>
      <c r="N19" s="13" t="s">
        <v>37</v>
      </c>
      <c r="O19" s="13" t="s">
        <v>41</v>
      </c>
      <c r="P19" s="13" t="s">
        <v>31</v>
      </c>
      <c r="Q19" s="13" t="s">
        <v>48</v>
      </c>
    </row>
    <row r="20" spans="1:17">
      <c r="A20" s="10">
        <v>89</v>
      </c>
      <c r="B20" s="10">
        <v>119</v>
      </c>
      <c r="C20" s="13" t="s">
        <v>49</v>
      </c>
      <c r="D20" s="13" t="s">
        <v>35</v>
      </c>
      <c r="E20" s="10">
        <v>1832</v>
      </c>
      <c r="F20" s="13" t="s">
        <v>43</v>
      </c>
      <c r="G20" s="10">
        <v>1</v>
      </c>
      <c r="H20" s="1">
        <v>75</v>
      </c>
      <c r="I20" s="10">
        <v>0</v>
      </c>
      <c r="J20" s="1">
        <v>991</v>
      </c>
      <c r="K20" s="1">
        <f>J20/(G20*(1-(I20/100)))</f>
        <v>991</v>
      </c>
      <c r="L20" s="1">
        <f>(I20/100)*(G20*K20)</f>
        <v>0</v>
      </c>
      <c r="M20" s="5" t="s">
        <v>125</v>
      </c>
      <c r="N20" s="13" t="s">
        <v>37</v>
      </c>
      <c r="O20" s="13" t="s">
        <v>26</v>
      </c>
      <c r="P20" s="13" t="s">
        <v>20</v>
      </c>
      <c r="Q20" s="13" t="s">
        <v>32</v>
      </c>
    </row>
    <row r="21" spans="1:17" ht="15.75" customHeight="1">
      <c r="A21" s="10">
        <v>52</v>
      </c>
      <c r="B21" s="10">
        <v>120</v>
      </c>
      <c r="C21" s="13" t="s">
        <v>22</v>
      </c>
      <c r="D21" s="13" t="s">
        <v>15</v>
      </c>
      <c r="E21" s="10">
        <v>1830</v>
      </c>
      <c r="F21" s="13" t="s">
        <v>71</v>
      </c>
      <c r="G21" s="10">
        <v>2</v>
      </c>
      <c r="H21" s="1">
        <v>25</v>
      </c>
      <c r="I21" s="10">
        <v>15</v>
      </c>
      <c r="J21" s="1">
        <f>1633.35 * G21 - (I21*1633.35/100)</f>
        <v>3021.6974999999998</v>
      </c>
      <c r="K21" s="1">
        <f>J21/(G21*(1-(I21/100)))</f>
        <v>1777.4691176470587</v>
      </c>
      <c r="L21" s="1">
        <f>(I21/100)*(G21*K21)</f>
        <v>533.2407352941176</v>
      </c>
      <c r="M21" s="5" t="s">
        <v>92</v>
      </c>
      <c r="N21" s="13" t="s">
        <v>25</v>
      </c>
      <c r="O21" s="13" t="s">
        <v>26</v>
      </c>
      <c r="P21" s="13" t="s">
        <v>20</v>
      </c>
      <c r="Q21" s="13" t="s">
        <v>32</v>
      </c>
    </row>
    <row r="22" spans="1:17" ht="15.75" customHeight="1">
      <c r="A22" s="10">
        <v>7</v>
      </c>
      <c r="B22" s="10">
        <v>121</v>
      </c>
      <c r="C22" s="15" t="s">
        <v>14</v>
      </c>
      <c r="D22" s="13" t="s">
        <v>28</v>
      </c>
      <c r="E22" s="10">
        <v>1828</v>
      </c>
      <c r="F22" s="13" t="s">
        <v>16</v>
      </c>
      <c r="G22" s="10">
        <v>3</v>
      </c>
      <c r="H22" s="1">
        <v>25</v>
      </c>
      <c r="I22" s="10">
        <v>15</v>
      </c>
      <c r="J22" s="1">
        <v>4250</v>
      </c>
      <c r="K22" s="1">
        <f>J22/(G22*(1-(I22/100)))</f>
        <v>1666.6666666666667</v>
      </c>
      <c r="L22" s="1">
        <f>(I22/100)*(G22*K22)</f>
        <v>750</v>
      </c>
      <c r="M22" s="5" t="s">
        <v>40</v>
      </c>
      <c r="N22" s="13" t="s">
        <v>25</v>
      </c>
      <c r="O22" s="13" t="s">
        <v>41</v>
      </c>
      <c r="P22" s="13" t="s">
        <v>27</v>
      </c>
      <c r="Q22" s="13" t="s">
        <v>21</v>
      </c>
    </row>
    <row r="23" spans="1:17" ht="15.75" customHeight="1">
      <c r="A23" s="10">
        <v>33</v>
      </c>
      <c r="B23" s="10">
        <v>122</v>
      </c>
      <c r="C23" s="13" t="s">
        <v>22</v>
      </c>
      <c r="D23" s="13" t="s">
        <v>15</v>
      </c>
      <c r="E23" s="10">
        <v>1827</v>
      </c>
      <c r="F23" s="13" t="s">
        <v>23</v>
      </c>
      <c r="G23" s="10">
        <v>1</v>
      </c>
      <c r="H23" s="1">
        <v>25</v>
      </c>
      <c r="I23" s="10">
        <v>0</v>
      </c>
      <c r="J23" s="1">
        <v>3556</v>
      </c>
      <c r="K23" s="1">
        <f>J23/(G23*(1-(I23/100)))</f>
        <v>3556</v>
      </c>
      <c r="L23" s="1">
        <f>(I23/100)*(G23*K23)</f>
        <v>0</v>
      </c>
      <c r="M23" s="5" t="s">
        <v>76</v>
      </c>
      <c r="N23" s="13" t="s">
        <v>53</v>
      </c>
      <c r="O23" s="13" t="s">
        <v>26</v>
      </c>
      <c r="P23" s="13" t="s">
        <v>31</v>
      </c>
      <c r="Q23" s="13" t="s">
        <v>21</v>
      </c>
    </row>
    <row r="24" spans="1:17" ht="15.75" customHeight="1">
      <c r="A24" s="10">
        <v>46</v>
      </c>
      <c r="B24" s="10">
        <v>123</v>
      </c>
      <c r="C24" s="13" t="s">
        <v>42</v>
      </c>
      <c r="D24" s="13" t="s">
        <v>28</v>
      </c>
      <c r="E24" s="10">
        <v>1829</v>
      </c>
      <c r="F24" s="13" t="s">
        <v>29</v>
      </c>
      <c r="G24" s="10">
        <v>1</v>
      </c>
      <c r="H24" s="1">
        <v>150</v>
      </c>
      <c r="I24" s="10">
        <v>10</v>
      </c>
      <c r="J24" s="1">
        <v>3822</v>
      </c>
      <c r="K24" s="1">
        <f>J24/(G24*(1-(I24/100)))</f>
        <v>4246.666666666667</v>
      </c>
      <c r="L24" s="1">
        <f>(I24/100)*(G24*K24)</f>
        <v>424.66666666666674</v>
      </c>
      <c r="M24" s="5" t="s">
        <v>88</v>
      </c>
      <c r="N24" s="13" t="s">
        <v>37</v>
      </c>
      <c r="O24" s="13" t="s">
        <v>26</v>
      </c>
      <c r="P24" s="13" t="s">
        <v>34</v>
      </c>
      <c r="Q24" s="13" t="s">
        <v>48</v>
      </c>
    </row>
    <row r="25" spans="1:17" ht="15.75" customHeight="1">
      <c r="A25" s="10">
        <v>76</v>
      </c>
      <c r="B25" s="10">
        <v>124</v>
      </c>
      <c r="C25" s="13" t="s">
        <v>14</v>
      </c>
      <c r="D25" s="13" t="s">
        <v>28</v>
      </c>
      <c r="E25" s="10">
        <v>1828</v>
      </c>
      <c r="F25" s="13" t="s">
        <v>16</v>
      </c>
      <c r="G25" s="10">
        <v>3</v>
      </c>
      <c r="H25" s="1">
        <v>25</v>
      </c>
      <c r="I25" s="10">
        <v>10</v>
      </c>
      <c r="J25" s="1">
        <v>4883</v>
      </c>
      <c r="K25" s="1">
        <f>J25/(G25*(1-(I25/100)))</f>
        <v>1808.5185185185185</v>
      </c>
      <c r="L25" s="1">
        <f>(I25/100)*(G25*K25)</f>
        <v>542.55555555555554</v>
      </c>
      <c r="M25" s="5" t="s">
        <v>114</v>
      </c>
      <c r="N25" s="13" t="s">
        <v>18</v>
      </c>
      <c r="O25" s="15" t="s">
        <v>26</v>
      </c>
      <c r="P25" s="13" t="s">
        <v>20</v>
      </c>
      <c r="Q25" s="13" t="s">
        <v>21</v>
      </c>
    </row>
    <row r="26" spans="1:17" ht="15.75" customHeight="1">
      <c r="A26" s="11">
        <v>81</v>
      </c>
      <c r="B26" s="11">
        <v>125</v>
      </c>
      <c r="C26" s="14" t="s">
        <v>45</v>
      </c>
      <c r="D26" s="14" t="s">
        <v>35</v>
      </c>
      <c r="E26" s="11">
        <v>1828</v>
      </c>
      <c r="F26" s="14" t="s">
        <v>16</v>
      </c>
      <c r="G26" s="11">
        <v>1</v>
      </c>
      <c r="H26" s="3">
        <v>25</v>
      </c>
      <c r="I26" s="11">
        <v>0</v>
      </c>
      <c r="J26" s="3">
        <v>4830</v>
      </c>
      <c r="K26" s="3">
        <f>J26/(G26*(1-(I26/100)))</f>
        <v>4830</v>
      </c>
      <c r="L26" s="3">
        <f>(I26/100)*(G26*K26)</f>
        <v>0</v>
      </c>
      <c r="M26" s="6" t="s">
        <v>118</v>
      </c>
      <c r="N26" s="14" t="s">
        <v>58</v>
      </c>
      <c r="O26" s="14" t="s">
        <v>19</v>
      </c>
      <c r="P26" s="14" t="s">
        <v>20</v>
      </c>
      <c r="Q26" s="14" t="s">
        <v>48</v>
      </c>
    </row>
    <row r="27" spans="1:17" ht="15.75" customHeight="1">
      <c r="A27" s="10">
        <v>98</v>
      </c>
      <c r="B27" s="10">
        <v>126</v>
      </c>
      <c r="C27" s="13" t="s">
        <v>49</v>
      </c>
      <c r="D27" s="13" t="s">
        <v>35</v>
      </c>
      <c r="E27" s="10">
        <v>1828</v>
      </c>
      <c r="F27" s="15" t="s">
        <v>16</v>
      </c>
      <c r="G27" s="10">
        <v>3</v>
      </c>
      <c r="H27" s="1">
        <v>150</v>
      </c>
      <c r="I27" s="10">
        <v>15</v>
      </c>
      <c r="J27" s="1">
        <v>1817</v>
      </c>
      <c r="K27" s="1">
        <f>J27/(G27*(1-(I27/100)))</f>
        <v>712.54901960784321</v>
      </c>
      <c r="L27" s="1">
        <f>(I27/100)*(G27*K27)</f>
        <v>320.64705882352945</v>
      </c>
      <c r="M27" s="5" t="s">
        <v>132</v>
      </c>
      <c r="N27" s="13" t="s">
        <v>37</v>
      </c>
      <c r="O27" s="13" t="s">
        <v>41</v>
      </c>
      <c r="P27" s="13" t="s">
        <v>31</v>
      </c>
      <c r="Q27" s="13" t="s">
        <v>21</v>
      </c>
    </row>
    <row r="28" spans="1:17" ht="15.75" customHeight="1">
      <c r="A28" s="10">
        <v>86</v>
      </c>
      <c r="B28" s="10">
        <v>127</v>
      </c>
      <c r="C28" s="13" t="s">
        <v>49</v>
      </c>
      <c r="D28" s="13" t="s">
        <v>35</v>
      </c>
      <c r="E28" s="10">
        <v>1828</v>
      </c>
      <c r="F28" s="13" t="s">
        <v>16</v>
      </c>
      <c r="G28" s="10">
        <v>3</v>
      </c>
      <c r="H28" s="1">
        <v>75</v>
      </c>
      <c r="I28" s="10">
        <v>10</v>
      </c>
      <c r="J28" s="1">
        <v>2738</v>
      </c>
      <c r="K28" s="1">
        <f>J28/(G28*(1-(I28/100)))</f>
        <v>1014.074074074074</v>
      </c>
      <c r="L28" s="1">
        <f>(I28/100)*(G28*K28)</f>
        <v>304.22222222222223</v>
      </c>
      <c r="M28" s="5" t="s">
        <v>122</v>
      </c>
      <c r="N28" s="13" t="s">
        <v>37</v>
      </c>
      <c r="O28" s="13" t="s">
        <v>41</v>
      </c>
      <c r="P28" s="15" t="s">
        <v>34</v>
      </c>
      <c r="Q28" s="13" t="s">
        <v>32</v>
      </c>
    </row>
    <row r="29" spans="1:17" ht="15.75" customHeight="1">
      <c r="A29" s="10">
        <v>28</v>
      </c>
      <c r="B29" s="10">
        <v>128</v>
      </c>
      <c r="C29" s="13" t="s">
        <v>42</v>
      </c>
      <c r="D29" s="13" t="s">
        <v>28</v>
      </c>
      <c r="E29" s="10">
        <v>1828</v>
      </c>
      <c r="F29" s="15" t="s">
        <v>16</v>
      </c>
      <c r="G29" s="10">
        <v>2</v>
      </c>
      <c r="H29" s="1">
        <v>25</v>
      </c>
      <c r="I29" s="10">
        <v>0</v>
      </c>
      <c r="J29" s="1">
        <v>3306</v>
      </c>
      <c r="K29" s="1">
        <f>J29/(G29*(1-(I29/100)))</f>
        <v>1653</v>
      </c>
      <c r="L29" s="1">
        <f>(I29/100)*(G29*K29)</f>
        <v>0</v>
      </c>
      <c r="M29" s="5" t="s">
        <v>70</v>
      </c>
      <c r="N29" s="13" t="s">
        <v>37</v>
      </c>
      <c r="O29" s="15" t="s">
        <v>26</v>
      </c>
      <c r="P29" s="13" t="s">
        <v>31</v>
      </c>
      <c r="Q29" s="13" t="s">
        <v>21</v>
      </c>
    </row>
    <row r="30" spans="1:17" ht="15.75" customHeight="1">
      <c r="A30" s="10">
        <v>66</v>
      </c>
      <c r="B30" s="10">
        <v>129</v>
      </c>
      <c r="C30" s="13" t="s">
        <v>14</v>
      </c>
      <c r="D30" s="13" t="s">
        <v>28</v>
      </c>
      <c r="E30" s="10">
        <v>1828</v>
      </c>
      <c r="F30" s="13" t="s">
        <v>16</v>
      </c>
      <c r="G30" s="10">
        <v>1</v>
      </c>
      <c r="H30" s="1">
        <v>25</v>
      </c>
      <c r="I30" s="10">
        <v>0</v>
      </c>
      <c r="J30" s="1">
        <v>561</v>
      </c>
      <c r="K30" s="1">
        <f>J30/(G30*(1-(I30/100)))</f>
        <v>561</v>
      </c>
      <c r="L30" s="1">
        <f>(I30/100)*(G30*K30)</f>
        <v>0</v>
      </c>
      <c r="M30" s="5" t="s">
        <v>106</v>
      </c>
      <c r="N30" s="13" t="s">
        <v>25</v>
      </c>
      <c r="O30" s="13" t="s">
        <v>41</v>
      </c>
      <c r="P30" s="13" t="s">
        <v>31</v>
      </c>
      <c r="Q30" s="13" t="s">
        <v>48</v>
      </c>
    </row>
    <row r="31" spans="1:17" s="2" customFormat="1" ht="15.75" customHeight="1">
      <c r="A31" s="10">
        <v>62</v>
      </c>
      <c r="B31" s="10">
        <v>130</v>
      </c>
      <c r="C31" s="13" t="s">
        <v>14</v>
      </c>
      <c r="D31" s="13" t="s">
        <v>28</v>
      </c>
      <c r="E31" s="10">
        <v>1832</v>
      </c>
      <c r="F31" s="13" t="s">
        <v>43</v>
      </c>
      <c r="G31" s="10">
        <v>1</v>
      </c>
      <c r="H31" s="1">
        <v>25</v>
      </c>
      <c r="I31" s="10">
        <v>15</v>
      </c>
      <c r="J31" s="1">
        <v>226</v>
      </c>
      <c r="K31" s="1">
        <f>J31/(G31*(1-(I31/100)))</f>
        <v>265.88235294117646</v>
      </c>
      <c r="L31" s="1">
        <f>(I31/100)*(G31*K31)</f>
        <v>39.882352941176471</v>
      </c>
      <c r="M31" s="5" t="s">
        <v>102</v>
      </c>
      <c r="N31" s="13" t="s">
        <v>53</v>
      </c>
      <c r="O31" s="13" t="s">
        <v>41</v>
      </c>
      <c r="P31" s="13" t="s">
        <v>31</v>
      </c>
      <c r="Q31" s="13" t="s">
        <v>21</v>
      </c>
    </row>
    <row r="32" spans="1:17" ht="15.75" customHeight="1">
      <c r="A32" s="10">
        <v>53</v>
      </c>
      <c r="B32" s="10">
        <v>131</v>
      </c>
      <c r="C32" s="13" t="s">
        <v>14</v>
      </c>
      <c r="D32" s="13" t="s">
        <v>28</v>
      </c>
      <c r="E32" s="10">
        <v>1827</v>
      </c>
      <c r="F32" s="13" t="s">
        <v>23</v>
      </c>
      <c r="G32" s="10">
        <v>2</v>
      </c>
      <c r="H32" s="1">
        <v>25</v>
      </c>
      <c r="I32" s="10">
        <v>0</v>
      </c>
      <c r="J32" s="1">
        <v>3055</v>
      </c>
      <c r="K32" s="1">
        <f>J32/(G32*(1-(I32/100)))</f>
        <v>1527.5</v>
      </c>
      <c r="L32" s="1">
        <f>(I32/100)*(G32*K32)</f>
        <v>0</v>
      </c>
      <c r="M32" s="5" t="s">
        <v>93</v>
      </c>
      <c r="N32" s="13" t="s">
        <v>37</v>
      </c>
      <c r="O32" s="13" t="s">
        <v>19</v>
      </c>
      <c r="P32" s="13" t="s">
        <v>27</v>
      </c>
      <c r="Q32" s="13" t="s">
        <v>32</v>
      </c>
    </row>
    <row r="33" spans="1:17" ht="15.75" customHeight="1">
      <c r="A33" s="10">
        <v>60</v>
      </c>
      <c r="B33" s="10">
        <v>132</v>
      </c>
      <c r="C33" s="13" t="s">
        <v>49</v>
      </c>
      <c r="D33" s="13" t="s">
        <v>35</v>
      </c>
      <c r="E33" s="10">
        <v>1828</v>
      </c>
      <c r="F33" s="13" t="s">
        <v>16</v>
      </c>
      <c r="G33" s="10">
        <v>2</v>
      </c>
      <c r="H33" s="1">
        <v>75</v>
      </c>
      <c r="I33" s="10">
        <v>5</v>
      </c>
      <c r="J33" s="1">
        <v>3527</v>
      </c>
      <c r="K33" s="1">
        <f>J33/(G33*(1-(I33/100)))</f>
        <v>1856.3157894736844</v>
      </c>
      <c r="L33" s="1">
        <f>(I33/100)*(G33*K33)</f>
        <v>185.63157894736844</v>
      </c>
      <c r="M33" s="5" t="s">
        <v>100</v>
      </c>
      <c r="N33" s="13" t="s">
        <v>37</v>
      </c>
      <c r="O33" s="13" t="s">
        <v>26</v>
      </c>
      <c r="P33" s="13" t="s">
        <v>31</v>
      </c>
      <c r="Q33" s="13" t="s">
        <v>21</v>
      </c>
    </row>
    <row r="34" spans="1:17" ht="15.75" customHeight="1">
      <c r="A34" s="11">
        <v>30</v>
      </c>
      <c r="B34" s="11">
        <v>133</v>
      </c>
      <c r="C34" s="14" t="s">
        <v>45</v>
      </c>
      <c r="D34" s="14" t="s">
        <v>35</v>
      </c>
      <c r="E34" s="11">
        <v>1829</v>
      </c>
      <c r="F34" s="14" t="s">
        <v>29</v>
      </c>
      <c r="G34" s="11">
        <v>1</v>
      </c>
      <c r="H34" s="3">
        <v>1000</v>
      </c>
      <c r="I34" s="11">
        <v>0</v>
      </c>
      <c r="J34" s="3">
        <v>1664</v>
      </c>
      <c r="K34" s="3">
        <f>J34/(G34*(1-(I34/100)))</f>
        <v>1664</v>
      </c>
      <c r="L34" s="3">
        <f>(I34/100)*(G34*K34)</f>
        <v>0</v>
      </c>
      <c r="M34" s="6" t="s">
        <v>73</v>
      </c>
      <c r="N34" s="14" t="s">
        <v>37</v>
      </c>
      <c r="O34" s="14" t="s">
        <v>26</v>
      </c>
      <c r="P34" s="14" t="s">
        <v>20</v>
      </c>
      <c r="Q34" s="14" t="s">
        <v>32</v>
      </c>
    </row>
    <row r="35" spans="1:17" s="2" customFormat="1" ht="15.75" customHeight="1">
      <c r="A35" s="10">
        <v>22</v>
      </c>
      <c r="B35" s="10">
        <v>134</v>
      </c>
      <c r="C35" s="13" t="s">
        <v>49</v>
      </c>
      <c r="D35" s="13" t="s">
        <v>35</v>
      </c>
      <c r="E35" s="10">
        <v>1828</v>
      </c>
      <c r="F35" s="15" t="s">
        <v>16</v>
      </c>
      <c r="G35" s="10">
        <v>2</v>
      </c>
      <c r="H35" s="1">
        <v>25</v>
      </c>
      <c r="I35" s="10">
        <v>10</v>
      </c>
      <c r="J35" s="1">
        <v>2374</v>
      </c>
      <c r="K35" s="1">
        <f>J35/(G35*(1-(I35/100)))</f>
        <v>1318.8888888888889</v>
      </c>
      <c r="L35" s="1">
        <f>(I35/100)*(G35*K35)</f>
        <v>263.77777777777777</v>
      </c>
      <c r="M35" s="5" t="s">
        <v>64</v>
      </c>
      <c r="N35" s="13" t="s">
        <v>37</v>
      </c>
      <c r="O35" s="13" t="s">
        <v>19</v>
      </c>
      <c r="P35" s="13" t="s">
        <v>31</v>
      </c>
      <c r="Q35" s="15" t="s">
        <v>32</v>
      </c>
    </row>
    <row r="36" spans="1:17" ht="15.75" customHeight="1">
      <c r="A36" s="10">
        <v>5</v>
      </c>
      <c r="B36" s="10">
        <v>135</v>
      </c>
      <c r="C36" s="13" t="s">
        <v>49</v>
      </c>
      <c r="D36" s="13" t="s">
        <v>35</v>
      </c>
      <c r="E36" s="10">
        <v>1829</v>
      </c>
      <c r="F36" s="13" t="s">
        <v>29</v>
      </c>
      <c r="G36" s="10">
        <v>3</v>
      </c>
      <c r="H36" s="1">
        <v>25</v>
      </c>
      <c r="I36" s="10">
        <v>0</v>
      </c>
      <c r="J36" s="1">
        <v>2916</v>
      </c>
      <c r="K36" s="1">
        <f>J36/(G36*(1-(I36/100)))</f>
        <v>972</v>
      </c>
      <c r="L36" s="1">
        <f>(I36/100)*(G36*K36)</f>
        <v>0</v>
      </c>
      <c r="M36" s="5" t="s">
        <v>36</v>
      </c>
      <c r="N36" s="13" t="s">
        <v>37</v>
      </c>
      <c r="O36" s="13" t="s">
        <v>26</v>
      </c>
      <c r="P36" s="15" t="s">
        <v>34</v>
      </c>
      <c r="Q36" s="13" t="s">
        <v>32</v>
      </c>
    </row>
    <row r="37" spans="1:17" ht="15.75" customHeight="1">
      <c r="A37" s="11">
        <v>50</v>
      </c>
      <c r="B37" s="11">
        <v>136</v>
      </c>
      <c r="C37" s="14" t="s">
        <v>42</v>
      </c>
      <c r="D37" s="14" t="s">
        <v>28</v>
      </c>
      <c r="E37" s="11">
        <v>1830</v>
      </c>
      <c r="F37" s="14" t="s">
        <v>71</v>
      </c>
      <c r="G37" s="11">
        <v>1</v>
      </c>
      <c r="H37" s="3">
        <v>25</v>
      </c>
      <c r="I37" s="11">
        <v>10</v>
      </c>
      <c r="J37" s="3">
        <v>3442</v>
      </c>
      <c r="K37" s="3">
        <f>J37/(G37*(1-(I37/100)))</f>
        <v>3824.4444444444443</v>
      </c>
      <c r="L37" s="3">
        <f>(I37/100)*(G37*K37)</f>
        <v>382.44444444444446</v>
      </c>
      <c r="M37" s="6" t="s">
        <v>90</v>
      </c>
      <c r="N37" s="14" t="s">
        <v>53</v>
      </c>
      <c r="O37" s="14" t="s">
        <v>26</v>
      </c>
      <c r="P37" s="14" t="s">
        <v>20</v>
      </c>
      <c r="Q37" s="14" t="s">
        <v>21</v>
      </c>
    </row>
    <row r="38" spans="1:17" ht="15.75" customHeight="1">
      <c r="A38" s="10">
        <v>8</v>
      </c>
      <c r="B38" s="10">
        <v>137</v>
      </c>
      <c r="C38" s="13" t="s">
        <v>42</v>
      </c>
      <c r="D38" s="15" t="s">
        <v>28</v>
      </c>
      <c r="E38" s="10">
        <v>1832</v>
      </c>
      <c r="F38" s="13" t="s">
        <v>43</v>
      </c>
      <c r="G38" s="10">
        <v>3</v>
      </c>
      <c r="H38" s="1">
        <v>1000</v>
      </c>
      <c r="I38" s="10">
        <v>0</v>
      </c>
      <c r="J38" s="1">
        <v>119</v>
      </c>
      <c r="K38" s="1">
        <f>J38/(G38*(1-(I38/100)))</f>
        <v>39.666666666666664</v>
      </c>
      <c r="L38" s="1">
        <f>(I38/100)*(G38*K38)</f>
        <v>0</v>
      </c>
      <c r="M38" s="5" t="s">
        <v>44</v>
      </c>
      <c r="N38" s="13" t="s">
        <v>18</v>
      </c>
      <c r="O38" s="13" t="s">
        <v>26</v>
      </c>
      <c r="P38" s="13" t="s">
        <v>20</v>
      </c>
      <c r="Q38" s="15" t="s">
        <v>32</v>
      </c>
    </row>
    <row r="39" spans="1:17" ht="15.75" customHeight="1">
      <c r="A39" s="10">
        <v>58</v>
      </c>
      <c r="B39" s="10">
        <v>138</v>
      </c>
      <c r="C39" s="13" t="s">
        <v>45</v>
      </c>
      <c r="D39" s="13" t="s">
        <v>35</v>
      </c>
      <c r="E39" s="10">
        <v>1829</v>
      </c>
      <c r="F39" s="13" t="s">
        <v>29</v>
      </c>
      <c r="G39" s="10">
        <v>3</v>
      </c>
      <c r="H39" s="1">
        <v>150</v>
      </c>
      <c r="I39" s="10">
        <v>15</v>
      </c>
      <c r="J39" s="1">
        <v>4687</v>
      </c>
      <c r="K39" s="1">
        <f>J39/(G39*(1-(I39/100)))</f>
        <v>1838.0392156862747</v>
      </c>
      <c r="L39" s="1">
        <f>(I39/100)*(G39*K39)</f>
        <v>827.11764705882365</v>
      </c>
      <c r="M39" s="5" t="s">
        <v>98</v>
      </c>
      <c r="N39" s="13" t="s">
        <v>53</v>
      </c>
      <c r="O39" s="13" t="s">
        <v>26</v>
      </c>
      <c r="P39" s="13" t="s">
        <v>31</v>
      </c>
      <c r="Q39" s="13" t="s">
        <v>21</v>
      </c>
    </row>
    <row r="40" spans="1:17" ht="15.75" customHeight="1">
      <c r="A40" s="10">
        <v>88</v>
      </c>
      <c r="B40" s="10">
        <v>139</v>
      </c>
      <c r="C40" s="13" t="s">
        <v>45</v>
      </c>
      <c r="D40" s="13" t="s">
        <v>35</v>
      </c>
      <c r="E40" s="10">
        <v>1832</v>
      </c>
      <c r="F40" s="13" t="s">
        <v>43</v>
      </c>
      <c r="G40" s="10">
        <v>1</v>
      </c>
      <c r="H40" s="1">
        <v>1000</v>
      </c>
      <c r="I40" s="10">
        <v>0</v>
      </c>
      <c r="J40" s="1">
        <v>3145</v>
      </c>
      <c r="K40" s="1">
        <f>J40/(G40*(1-(I40/100)))</f>
        <v>3145</v>
      </c>
      <c r="L40" s="1">
        <f>(I40/100)*(G40*K40)</f>
        <v>0</v>
      </c>
      <c r="M40" s="5" t="s">
        <v>124</v>
      </c>
      <c r="N40" s="13" t="s">
        <v>37</v>
      </c>
      <c r="O40" s="13" t="s">
        <v>26</v>
      </c>
      <c r="P40" s="13" t="s">
        <v>34</v>
      </c>
      <c r="Q40" s="13" t="s">
        <v>21</v>
      </c>
    </row>
    <row r="41" spans="1:17" s="2" customFormat="1" ht="15.75" customHeight="1">
      <c r="A41" s="10">
        <v>39</v>
      </c>
      <c r="B41" s="10">
        <v>140</v>
      </c>
      <c r="C41" s="13" t="s">
        <v>42</v>
      </c>
      <c r="D41" s="13" t="s">
        <v>28</v>
      </c>
      <c r="E41" s="10">
        <v>1828</v>
      </c>
      <c r="F41" s="15" t="s">
        <v>16</v>
      </c>
      <c r="G41" s="10">
        <v>1</v>
      </c>
      <c r="H41" s="1">
        <v>75</v>
      </c>
      <c r="I41" s="10">
        <v>5</v>
      </c>
      <c r="J41" s="1">
        <v>3081</v>
      </c>
      <c r="K41" s="1">
        <f>J41/(G41*(1-(I41/100)))</f>
        <v>3243.1578947368421</v>
      </c>
      <c r="L41" s="1">
        <f>(I41/100)*(G41*K41)</f>
        <v>162.15789473684211</v>
      </c>
      <c r="M41" s="5" t="s">
        <v>82</v>
      </c>
      <c r="N41" s="13" t="s">
        <v>18</v>
      </c>
      <c r="O41" s="13" t="s">
        <v>55</v>
      </c>
      <c r="P41" s="13" t="s">
        <v>31</v>
      </c>
      <c r="Q41" s="13" t="s">
        <v>21</v>
      </c>
    </row>
    <row r="42" spans="1:17" ht="15.75" customHeight="1">
      <c r="A42" s="10">
        <v>17</v>
      </c>
      <c r="B42" s="10">
        <v>141</v>
      </c>
      <c r="C42" s="13" t="s">
        <v>49</v>
      </c>
      <c r="D42" s="13" t="s">
        <v>35</v>
      </c>
      <c r="E42" s="10">
        <v>1828</v>
      </c>
      <c r="F42" s="15" t="s">
        <v>16</v>
      </c>
      <c r="G42" s="10">
        <v>2</v>
      </c>
      <c r="H42" s="1">
        <v>1000</v>
      </c>
      <c r="I42" s="10">
        <v>0</v>
      </c>
      <c r="J42" s="1">
        <f>1956.68 * G42 - (I42 * 1956.68/100)</f>
        <v>3913.36</v>
      </c>
      <c r="K42" s="1">
        <f>J42/(G42*(1-(I42/100)))</f>
        <v>1956.68</v>
      </c>
      <c r="L42" s="1">
        <f>(I42/100)*(G42*K42)</f>
        <v>0</v>
      </c>
      <c r="M42" s="5" t="s">
        <v>59</v>
      </c>
      <c r="N42" s="13" t="s">
        <v>37</v>
      </c>
      <c r="O42" s="13" t="s">
        <v>55</v>
      </c>
      <c r="P42" s="13" t="s">
        <v>34</v>
      </c>
      <c r="Q42" s="13" t="s">
        <v>48</v>
      </c>
    </row>
    <row r="43" spans="1:17" ht="15.75" customHeight="1">
      <c r="A43" s="10">
        <v>80</v>
      </c>
      <c r="B43" s="10">
        <v>142</v>
      </c>
      <c r="C43" s="13" t="s">
        <v>45</v>
      </c>
      <c r="D43" s="13" t="s">
        <v>35</v>
      </c>
      <c r="E43" s="10">
        <v>1828</v>
      </c>
      <c r="F43" s="15" t="s">
        <v>16</v>
      </c>
      <c r="G43" s="10">
        <v>2</v>
      </c>
      <c r="H43" s="1">
        <v>150</v>
      </c>
      <c r="I43" s="10">
        <v>0</v>
      </c>
      <c r="J43" s="1">
        <v>2015</v>
      </c>
      <c r="K43" s="1">
        <f>J43/(G43*(1-(I43/100)))</f>
        <v>1007.5</v>
      </c>
      <c r="L43" s="1">
        <f>(I43/100)*(G43*K43)</f>
        <v>0</v>
      </c>
      <c r="M43" s="5" t="s">
        <v>59</v>
      </c>
      <c r="N43" s="13" t="s">
        <v>58</v>
      </c>
      <c r="O43" s="13" t="s">
        <v>19</v>
      </c>
      <c r="P43" s="13" t="s">
        <v>31</v>
      </c>
      <c r="Q43" s="13" t="s">
        <v>67</v>
      </c>
    </row>
    <row r="44" spans="1:17" ht="15.75" customHeight="1">
      <c r="A44" s="10">
        <v>31</v>
      </c>
      <c r="B44" s="10">
        <v>143</v>
      </c>
      <c r="C44" s="13" t="s">
        <v>22</v>
      </c>
      <c r="D44" s="13" t="s">
        <v>15</v>
      </c>
      <c r="E44" s="10">
        <v>1827</v>
      </c>
      <c r="F44" s="13" t="s">
        <v>23</v>
      </c>
      <c r="G44" s="10">
        <v>3</v>
      </c>
      <c r="H44" s="1">
        <v>1000</v>
      </c>
      <c r="I44" s="10">
        <v>0</v>
      </c>
      <c r="J44" s="1">
        <v>852</v>
      </c>
      <c r="K44" s="1">
        <f>J44/(G44*(1-(I44/100)))</f>
        <v>284</v>
      </c>
      <c r="L44" s="1">
        <f>(I44/100)*(G44*K44)</f>
        <v>0</v>
      </c>
      <c r="M44" s="5" t="s">
        <v>74</v>
      </c>
      <c r="N44" s="13" t="s">
        <v>18</v>
      </c>
      <c r="O44" s="13" t="s">
        <v>26</v>
      </c>
      <c r="P44" s="13" t="s">
        <v>31</v>
      </c>
      <c r="Q44" s="13" t="s">
        <v>32</v>
      </c>
    </row>
    <row r="45" spans="1:17" s="2" customFormat="1" ht="15.75" customHeight="1">
      <c r="A45" s="10">
        <v>45</v>
      </c>
      <c r="B45" s="10">
        <v>144</v>
      </c>
      <c r="C45" s="13" t="s">
        <v>45</v>
      </c>
      <c r="D45" s="13" t="s">
        <v>35</v>
      </c>
      <c r="E45" s="10">
        <v>1832</v>
      </c>
      <c r="F45" s="13" t="s">
        <v>43</v>
      </c>
      <c r="G45" s="10">
        <v>3</v>
      </c>
      <c r="H45" s="1">
        <v>150</v>
      </c>
      <c r="I45" s="10">
        <v>0</v>
      </c>
      <c r="J45" s="1">
        <f>1956.68 * G45 - (I45 * 1956.68 /100)</f>
        <v>5870.04</v>
      </c>
      <c r="K45" s="1">
        <f>J45/(G45*(1-(I45/100)))</f>
        <v>1956.68</v>
      </c>
      <c r="L45" s="1">
        <f>(I45/100)*(G45*K45)</f>
        <v>0</v>
      </c>
      <c r="M45" s="5" t="s">
        <v>87</v>
      </c>
      <c r="N45" s="13" t="s">
        <v>53</v>
      </c>
      <c r="O45" s="15" t="s">
        <v>26</v>
      </c>
      <c r="P45" s="13" t="s">
        <v>31</v>
      </c>
      <c r="Q45" s="15" t="s">
        <v>32</v>
      </c>
    </row>
    <row r="46" spans="1:17" ht="15.75" customHeight="1">
      <c r="A46" s="10">
        <v>21</v>
      </c>
      <c r="B46" s="10">
        <v>145</v>
      </c>
      <c r="C46" s="13" t="s">
        <v>49</v>
      </c>
      <c r="D46" s="13" t="s">
        <v>35</v>
      </c>
      <c r="E46" s="10">
        <v>1827</v>
      </c>
      <c r="F46" s="13" t="s">
        <v>23</v>
      </c>
      <c r="G46" s="10">
        <v>2</v>
      </c>
      <c r="H46" s="1">
        <v>150</v>
      </c>
      <c r="I46" s="10">
        <v>0</v>
      </c>
      <c r="J46" s="1">
        <v>370</v>
      </c>
      <c r="K46" s="1">
        <f>J46/(G46*(1-(I46/100)))</f>
        <v>185</v>
      </c>
      <c r="L46" s="1">
        <f>(I46/100)*(G46*K46)</f>
        <v>0</v>
      </c>
      <c r="M46" s="5" t="s">
        <v>63</v>
      </c>
      <c r="N46" s="13" t="s">
        <v>58</v>
      </c>
      <c r="O46" s="15" t="s">
        <v>26</v>
      </c>
      <c r="P46" s="13" t="s">
        <v>31</v>
      </c>
      <c r="Q46" s="13" t="s">
        <v>48</v>
      </c>
    </row>
    <row r="47" spans="1:17" ht="15.75" customHeight="1">
      <c r="A47" s="10">
        <v>61</v>
      </c>
      <c r="B47" s="10">
        <v>146</v>
      </c>
      <c r="C47" s="13" t="s">
        <v>49</v>
      </c>
      <c r="D47" s="13" t="s">
        <v>35</v>
      </c>
      <c r="E47" s="10">
        <v>1828</v>
      </c>
      <c r="F47" s="13" t="s">
        <v>16</v>
      </c>
      <c r="G47" s="10">
        <v>3</v>
      </c>
      <c r="H47" s="1">
        <v>1000</v>
      </c>
      <c r="I47" s="10">
        <v>0</v>
      </c>
      <c r="J47" s="1">
        <f>1519.03 * G47 - (I47*1519.03/100)</f>
        <v>4557.09</v>
      </c>
      <c r="K47" s="1">
        <f>J47/(G47*(1-(I47/100)))</f>
        <v>1519.03</v>
      </c>
      <c r="L47" s="1">
        <f>(I47/100)*(G47*K47)</f>
        <v>0</v>
      </c>
      <c r="M47" s="5" t="s">
        <v>101</v>
      </c>
      <c r="N47" s="13" t="s">
        <v>25</v>
      </c>
      <c r="O47" s="13" t="s">
        <v>19</v>
      </c>
      <c r="P47" s="13" t="s">
        <v>34</v>
      </c>
      <c r="Q47" s="13" t="s">
        <v>48</v>
      </c>
    </row>
    <row r="48" spans="1:17" ht="15.75" customHeight="1">
      <c r="A48" s="10">
        <v>3</v>
      </c>
      <c r="B48" s="10">
        <v>147</v>
      </c>
      <c r="C48" s="13" t="s">
        <v>22</v>
      </c>
      <c r="D48" s="13" t="s">
        <v>15</v>
      </c>
      <c r="E48" s="10">
        <v>1829</v>
      </c>
      <c r="F48" s="13" t="s">
        <v>29</v>
      </c>
      <c r="G48" s="10">
        <v>1</v>
      </c>
      <c r="H48" s="1">
        <v>1000</v>
      </c>
      <c r="I48" s="10">
        <v>0</v>
      </c>
      <c r="J48" s="1">
        <v>3253</v>
      </c>
      <c r="K48" s="1">
        <f>J48/(G48*(1-(I48/100)))</f>
        <v>3253</v>
      </c>
      <c r="L48" s="1">
        <f>(I48/100)*(G48*K48)</f>
        <v>0</v>
      </c>
      <c r="M48" s="5" t="s">
        <v>30</v>
      </c>
      <c r="N48" s="13" t="s">
        <v>18</v>
      </c>
      <c r="O48" s="15" t="s">
        <v>26</v>
      </c>
      <c r="P48" s="13" t="s">
        <v>31</v>
      </c>
      <c r="Q48" s="13" t="s">
        <v>32</v>
      </c>
    </row>
    <row r="49" spans="1:17" ht="15.75" customHeight="1">
      <c r="A49" s="10">
        <v>13</v>
      </c>
      <c r="B49" s="10">
        <v>148</v>
      </c>
      <c r="C49" s="13" t="s">
        <v>22</v>
      </c>
      <c r="D49" s="13" t="s">
        <v>15</v>
      </c>
      <c r="E49" s="10">
        <v>1831</v>
      </c>
      <c r="F49" s="13" t="s">
        <v>38</v>
      </c>
      <c r="G49" s="10">
        <v>1</v>
      </c>
      <c r="H49" s="1">
        <v>1000</v>
      </c>
      <c r="I49" s="10">
        <v>5</v>
      </c>
      <c r="J49" s="1">
        <v>2141</v>
      </c>
      <c r="K49" s="1">
        <f>J49/(G49*(1-(I49/100)))</f>
        <v>2253.6842105263158</v>
      </c>
      <c r="L49" s="1">
        <f>(I49/100)*(G49*K49)</f>
        <v>112.68421052631579</v>
      </c>
      <c r="M49" s="5" t="s">
        <v>52</v>
      </c>
      <c r="N49" s="13" t="s">
        <v>53</v>
      </c>
      <c r="O49" s="13" t="s">
        <v>19</v>
      </c>
      <c r="P49" s="13" t="s">
        <v>34</v>
      </c>
      <c r="Q49" s="13" t="s">
        <v>21</v>
      </c>
    </row>
    <row r="50" spans="1:17" ht="15.75" customHeight="1">
      <c r="A50" s="10">
        <v>23</v>
      </c>
      <c r="B50" s="10">
        <v>149</v>
      </c>
      <c r="C50" s="13" t="s">
        <v>14</v>
      </c>
      <c r="D50" s="13" t="s">
        <v>28</v>
      </c>
      <c r="E50" s="10">
        <v>1829</v>
      </c>
      <c r="F50" s="13" t="s">
        <v>29</v>
      </c>
      <c r="G50" s="10">
        <v>2</v>
      </c>
      <c r="H50" s="1">
        <v>75</v>
      </c>
      <c r="I50" s="10">
        <v>0</v>
      </c>
      <c r="J50" s="1">
        <v>387</v>
      </c>
      <c r="K50" s="1">
        <f>J50/(G50*(1-(I50/100)))</f>
        <v>193.5</v>
      </c>
      <c r="L50" s="1">
        <f>(I50/100)*(G50*K50)</f>
        <v>0</v>
      </c>
      <c r="M50" s="5" t="s">
        <v>65</v>
      </c>
      <c r="N50" s="13" t="s">
        <v>25</v>
      </c>
      <c r="O50" s="13" t="s">
        <v>41</v>
      </c>
      <c r="P50" s="13" t="s">
        <v>31</v>
      </c>
      <c r="Q50" s="13" t="s">
        <v>48</v>
      </c>
    </row>
    <row r="51" spans="1:17" s="2" customFormat="1" ht="15.75" customHeight="1">
      <c r="A51" s="10">
        <v>4</v>
      </c>
      <c r="B51" s="10">
        <v>150</v>
      </c>
      <c r="C51" s="13" t="s">
        <v>22</v>
      </c>
      <c r="D51" s="13" t="s">
        <v>15</v>
      </c>
      <c r="E51" s="10">
        <v>1828</v>
      </c>
      <c r="F51" s="13" t="s">
        <v>16</v>
      </c>
      <c r="G51" s="10">
        <v>2</v>
      </c>
      <c r="H51" s="1">
        <v>1</v>
      </c>
      <c r="I51" s="10">
        <v>0</v>
      </c>
      <c r="J51" s="1">
        <v>2396</v>
      </c>
      <c r="K51" s="1">
        <f>J51/(G51*(1-(I51/100)))</f>
        <v>1198</v>
      </c>
      <c r="L51" s="1">
        <f>(I51/100)*(G51*K51)</f>
        <v>0</v>
      </c>
      <c r="M51" s="5" t="s">
        <v>33</v>
      </c>
      <c r="N51" s="13" t="s">
        <v>18</v>
      </c>
      <c r="O51" s="13" t="s">
        <v>26</v>
      </c>
      <c r="P51" s="13" t="s">
        <v>34</v>
      </c>
      <c r="Q51" s="13" t="s">
        <v>21</v>
      </c>
    </row>
    <row r="52" spans="1:17" s="2" customFormat="1" ht="15.75" customHeight="1">
      <c r="A52" s="10">
        <v>11</v>
      </c>
      <c r="B52" s="10">
        <v>151</v>
      </c>
      <c r="C52" s="13" t="s">
        <v>49</v>
      </c>
      <c r="D52" s="13" t="s">
        <v>35</v>
      </c>
      <c r="E52" s="10">
        <v>1832</v>
      </c>
      <c r="F52" s="13" t="s">
        <v>43</v>
      </c>
      <c r="G52" s="10">
        <v>2</v>
      </c>
      <c r="H52" s="1">
        <v>75</v>
      </c>
      <c r="I52" s="10">
        <v>0</v>
      </c>
      <c r="J52" s="1">
        <v>818</v>
      </c>
      <c r="K52" s="1">
        <f>J52/(G52*(1-(I52/100)))</f>
        <v>409</v>
      </c>
      <c r="L52" s="1">
        <f>(I52/100)*(G52*K52)</f>
        <v>0</v>
      </c>
      <c r="M52" s="5" t="s">
        <v>50</v>
      </c>
      <c r="N52" s="13" t="s">
        <v>25</v>
      </c>
      <c r="O52" s="13" t="s">
        <v>41</v>
      </c>
      <c r="P52" s="13" t="s">
        <v>31</v>
      </c>
      <c r="Q52" s="13" t="s">
        <v>48</v>
      </c>
    </row>
    <row r="53" spans="1:17" ht="15.75" customHeight="1">
      <c r="A53" s="10">
        <v>83</v>
      </c>
      <c r="B53" s="10">
        <v>152</v>
      </c>
      <c r="C53" s="13" t="s">
        <v>45</v>
      </c>
      <c r="D53" s="13" t="s">
        <v>35</v>
      </c>
      <c r="E53" s="10">
        <v>1828</v>
      </c>
      <c r="F53" s="13" t="s">
        <v>16</v>
      </c>
      <c r="G53" s="10">
        <v>1</v>
      </c>
      <c r="H53" s="1">
        <v>25</v>
      </c>
      <c r="I53" s="10">
        <v>10</v>
      </c>
      <c r="J53" s="1">
        <f>1956.68 * G53 - (I53 * 1956.68/100)</f>
        <v>1761.0120000000002</v>
      </c>
      <c r="K53" s="1">
        <f>J53/(G53*(1-(I53/100)))</f>
        <v>1956.68</v>
      </c>
      <c r="L53" s="1">
        <f>(I53/100)*(G53*K53)</f>
        <v>195.66800000000001</v>
      </c>
      <c r="M53" s="5" t="s">
        <v>120</v>
      </c>
      <c r="N53" s="13" t="s">
        <v>53</v>
      </c>
      <c r="O53" s="13" t="s">
        <v>26</v>
      </c>
      <c r="P53" s="13" t="s">
        <v>34</v>
      </c>
      <c r="Q53" s="13" t="s">
        <v>32</v>
      </c>
    </row>
    <row r="54" spans="1:17" ht="15.75" customHeight="1">
      <c r="A54" s="10">
        <v>96</v>
      </c>
      <c r="B54" s="10">
        <v>153</v>
      </c>
      <c r="C54" s="13" t="s">
        <v>42</v>
      </c>
      <c r="D54" s="13" t="s">
        <v>28</v>
      </c>
      <c r="E54" s="10">
        <v>1828</v>
      </c>
      <c r="F54" s="15" t="s">
        <v>16</v>
      </c>
      <c r="G54" s="10">
        <v>1</v>
      </c>
      <c r="H54" s="1">
        <v>25</v>
      </c>
      <c r="I54" s="10">
        <v>15</v>
      </c>
      <c r="J54" s="1">
        <f>1834.03 * G54 - (I54*1834.03/100)</f>
        <v>1558.9254999999998</v>
      </c>
      <c r="K54" s="1">
        <f>J54/(G54*(1-(I54/100)))</f>
        <v>1834.0299999999997</v>
      </c>
      <c r="L54" s="1">
        <f>(I54/100)*(G54*K54)</f>
        <v>275.10449999999997</v>
      </c>
      <c r="M54" s="5" t="s">
        <v>131</v>
      </c>
      <c r="N54" s="13" t="s">
        <v>58</v>
      </c>
      <c r="O54" s="13" t="s">
        <v>26</v>
      </c>
      <c r="P54" s="13" t="s">
        <v>34</v>
      </c>
      <c r="Q54" s="13" t="s">
        <v>48</v>
      </c>
    </row>
    <row r="55" spans="1:17" ht="15.75" customHeight="1">
      <c r="A55" s="10">
        <v>84</v>
      </c>
      <c r="B55" s="10">
        <v>154</v>
      </c>
      <c r="C55" s="13" t="s">
        <v>14</v>
      </c>
      <c r="D55" s="13" t="s">
        <v>28</v>
      </c>
      <c r="E55" s="10">
        <v>1830</v>
      </c>
      <c r="F55" s="13" t="s">
        <v>71</v>
      </c>
      <c r="G55" s="10">
        <v>1</v>
      </c>
      <c r="H55" s="1">
        <v>25</v>
      </c>
      <c r="I55" s="10">
        <v>5</v>
      </c>
      <c r="J55" s="1">
        <v>4183</v>
      </c>
      <c r="K55" s="1">
        <f>J55/(G55*(1-(I55/100)))</f>
        <v>4403.1578947368425</v>
      </c>
      <c r="L55" s="1">
        <f>(I55/100)*(G55*K55)</f>
        <v>220.15789473684214</v>
      </c>
      <c r="M55" s="5" t="s">
        <v>121</v>
      </c>
      <c r="N55" s="13" t="s">
        <v>37</v>
      </c>
      <c r="O55" s="13" t="s">
        <v>41</v>
      </c>
      <c r="P55" s="13" t="s">
        <v>34</v>
      </c>
      <c r="Q55" s="13" t="s">
        <v>21</v>
      </c>
    </row>
    <row r="56" spans="1:17" ht="15.75" customHeight="1">
      <c r="A56" s="11">
        <v>44</v>
      </c>
      <c r="B56" s="11">
        <v>155</v>
      </c>
      <c r="C56" s="14" t="s">
        <v>49</v>
      </c>
      <c r="D56" s="14" t="s">
        <v>35</v>
      </c>
      <c r="E56" s="11">
        <v>1827</v>
      </c>
      <c r="F56" s="14" t="s">
        <v>23</v>
      </c>
      <c r="G56" s="11">
        <v>1</v>
      </c>
      <c r="H56" s="3">
        <v>25</v>
      </c>
      <c r="I56" s="11">
        <v>0</v>
      </c>
      <c r="J56" s="3">
        <v>3392</v>
      </c>
      <c r="K56" s="3">
        <f>J56/(G56*(1-(I56/100)))</f>
        <v>3392</v>
      </c>
      <c r="L56" s="3">
        <f>(I56/100)*(G56*K56)</f>
        <v>0</v>
      </c>
      <c r="M56" s="6" t="s">
        <v>86</v>
      </c>
      <c r="N56" s="14" t="s">
        <v>18</v>
      </c>
      <c r="O56" s="14" t="s">
        <v>26</v>
      </c>
      <c r="P56" s="14" t="s">
        <v>20</v>
      </c>
      <c r="Q56" s="14" t="s">
        <v>32</v>
      </c>
    </row>
    <row r="57" spans="1:17" s="2" customFormat="1" ht="15.75" customHeight="1">
      <c r="A57" s="10">
        <v>47</v>
      </c>
      <c r="B57" s="10">
        <v>156</v>
      </c>
      <c r="C57" s="13" t="s">
        <v>49</v>
      </c>
      <c r="D57" s="13" t="s">
        <v>35</v>
      </c>
      <c r="E57" s="10">
        <v>1829</v>
      </c>
      <c r="F57" s="13" t="s">
        <v>29</v>
      </c>
      <c r="G57" s="10">
        <v>2</v>
      </c>
      <c r="H57" s="1">
        <v>1000</v>
      </c>
      <c r="I57" s="10">
        <v>0</v>
      </c>
      <c r="J57" s="1">
        <v>1817</v>
      </c>
      <c r="K57" s="1">
        <f>J57/(G57*(1-(I57/100)))</f>
        <v>908.5</v>
      </c>
      <c r="L57" s="1">
        <f>(I57/100)*(G57*K57)</f>
        <v>0</v>
      </c>
      <c r="M57" s="5" t="s">
        <v>86</v>
      </c>
      <c r="N57" s="13" t="s">
        <v>25</v>
      </c>
      <c r="O57" s="13" t="s">
        <v>19</v>
      </c>
      <c r="P57" s="13" t="s">
        <v>34</v>
      </c>
      <c r="Q57" s="15" t="s">
        <v>32</v>
      </c>
    </row>
    <row r="58" spans="1:17" s="2" customFormat="1" ht="15.75" customHeight="1">
      <c r="A58" s="10">
        <v>82</v>
      </c>
      <c r="B58" s="10">
        <v>157</v>
      </c>
      <c r="C58" s="13" t="s">
        <v>45</v>
      </c>
      <c r="D58" s="13" t="s">
        <v>35</v>
      </c>
      <c r="E58" s="10">
        <v>1830</v>
      </c>
      <c r="F58" s="13" t="s">
        <v>71</v>
      </c>
      <c r="G58" s="10">
        <v>2</v>
      </c>
      <c r="H58" s="1">
        <v>1000</v>
      </c>
      <c r="I58" s="10">
        <v>10</v>
      </c>
      <c r="J58" s="1">
        <v>3597</v>
      </c>
      <c r="K58" s="1">
        <f>J58/(G58*(1-(I58/100)))</f>
        <v>1998.3333333333333</v>
      </c>
      <c r="L58" s="1">
        <f>(I58/100)*(G58*K58)</f>
        <v>399.66666666666669</v>
      </c>
      <c r="M58" s="5" t="s">
        <v>119</v>
      </c>
      <c r="N58" s="13" t="s">
        <v>25</v>
      </c>
      <c r="O58" s="13" t="s">
        <v>19</v>
      </c>
      <c r="P58" s="13" t="s">
        <v>34</v>
      </c>
      <c r="Q58" s="13" t="s">
        <v>32</v>
      </c>
    </row>
    <row r="59" spans="1:17" ht="15.75" customHeight="1">
      <c r="A59" s="10">
        <v>77</v>
      </c>
      <c r="B59" s="10">
        <v>158</v>
      </c>
      <c r="C59" s="13" t="s">
        <v>49</v>
      </c>
      <c r="D59" s="13" t="s">
        <v>35</v>
      </c>
      <c r="E59" s="10">
        <v>1829</v>
      </c>
      <c r="F59" s="13" t="s">
        <v>29</v>
      </c>
      <c r="G59" s="10">
        <v>2</v>
      </c>
      <c r="H59" s="1">
        <v>1000</v>
      </c>
      <c r="I59" s="10">
        <v>0</v>
      </c>
      <c r="J59" s="1">
        <v>1230</v>
      </c>
      <c r="K59" s="1">
        <f>J59/(G59*(1-(I59/100)))</f>
        <v>615</v>
      </c>
      <c r="L59" s="1">
        <f>(I59/100)*(G59*K59)</f>
        <v>0</v>
      </c>
      <c r="M59" s="5" t="s">
        <v>115</v>
      </c>
      <c r="N59" s="13" t="s">
        <v>53</v>
      </c>
      <c r="O59" s="13" t="s">
        <v>55</v>
      </c>
      <c r="P59" s="13" t="s">
        <v>31</v>
      </c>
      <c r="Q59" s="13" t="s">
        <v>48</v>
      </c>
    </row>
    <row r="60" spans="1:17" ht="15.75" customHeight="1">
      <c r="A60" s="11">
        <v>51</v>
      </c>
      <c r="B60" s="11">
        <v>159</v>
      </c>
      <c r="C60" s="14" t="s">
        <v>49</v>
      </c>
      <c r="D60" s="14" t="s">
        <v>35</v>
      </c>
      <c r="E60" s="11">
        <v>1828</v>
      </c>
      <c r="F60" s="14" t="s">
        <v>16</v>
      </c>
      <c r="G60" s="11">
        <v>1</v>
      </c>
      <c r="H60" s="3">
        <v>75</v>
      </c>
      <c r="I60" s="11">
        <v>5</v>
      </c>
      <c r="J60" s="3">
        <v>1670</v>
      </c>
      <c r="K60" s="3">
        <f>J60/(G60*(1-(I60/100)))</f>
        <v>1757.8947368421054</v>
      </c>
      <c r="L60" s="3">
        <f>(I60/100)*(G60*K60)</f>
        <v>87.894736842105274</v>
      </c>
      <c r="M60" s="6" t="s">
        <v>91</v>
      </c>
      <c r="N60" s="14" t="s">
        <v>58</v>
      </c>
      <c r="O60" s="14" t="s">
        <v>26</v>
      </c>
      <c r="P60" s="14" t="s">
        <v>20</v>
      </c>
      <c r="Q60" s="14" t="s">
        <v>32</v>
      </c>
    </row>
    <row r="61" spans="1:17" ht="15.75" customHeight="1">
      <c r="A61" s="10">
        <v>26</v>
      </c>
      <c r="B61" s="10">
        <v>160</v>
      </c>
      <c r="C61" s="13" t="s">
        <v>45</v>
      </c>
      <c r="D61" s="13" t="s">
        <v>35</v>
      </c>
      <c r="E61" s="10">
        <v>1829</v>
      </c>
      <c r="F61" s="13" t="s">
        <v>29</v>
      </c>
      <c r="G61" s="10">
        <v>3</v>
      </c>
      <c r="H61" s="1">
        <v>1000</v>
      </c>
      <c r="I61" s="10">
        <v>5</v>
      </c>
      <c r="J61" s="1">
        <v>2213</v>
      </c>
      <c r="K61" s="1">
        <f>J61/(G61*(1-(I61/100)))</f>
        <v>776.49122807017557</v>
      </c>
      <c r="L61" s="1">
        <f>(I61/100)*(G61*K61)</f>
        <v>116.47368421052634</v>
      </c>
      <c r="M61" s="5" t="s">
        <v>69</v>
      </c>
      <c r="N61" s="13" t="s">
        <v>37</v>
      </c>
      <c r="O61" s="13" t="s">
        <v>41</v>
      </c>
      <c r="P61" s="13" t="s">
        <v>31</v>
      </c>
      <c r="Q61" s="15" t="s">
        <v>32</v>
      </c>
    </row>
    <row r="62" spans="1:17" ht="15.75" customHeight="1">
      <c r="A62" s="11">
        <v>40</v>
      </c>
      <c r="B62" s="11">
        <v>161</v>
      </c>
      <c r="C62" s="14" t="s">
        <v>22</v>
      </c>
      <c r="D62" s="14" t="s">
        <v>15</v>
      </c>
      <c r="E62" s="11">
        <v>1830</v>
      </c>
      <c r="F62" s="14" t="s">
        <v>71</v>
      </c>
      <c r="G62" s="11">
        <v>1</v>
      </c>
      <c r="H62" s="3">
        <v>1000</v>
      </c>
      <c r="I62" s="11">
        <v>5</v>
      </c>
      <c r="J62" s="3">
        <v>628</v>
      </c>
      <c r="K62" s="3">
        <f>J62/(G62*(1-(I62/100)))</f>
        <v>661.0526315789474</v>
      </c>
      <c r="L62" s="3">
        <f>(I62/100)*(G62*K62)</f>
        <v>33.05263157894737</v>
      </c>
      <c r="M62" s="6" t="s">
        <v>69</v>
      </c>
      <c r="N62" s="14" t="s">
        <v>37</v>
      </c>
      <c r="O62" s="14" t="s">
        <v>19</v>
      </c>
      <c r="P62" s="14" t="s">
        <v>20</v>
      </c>
      <c r="Q62" s="14" t="s">
        <v>67</v>
      </c>
    </row>
    <row r="63" spans="1:17" ht="15.75" customHeight="1">
      <c r="A63" s="10">
        <v>59</v>
      </c>
      <c r="B63" s="10">
        <v>162</v>
      </c>
      <c r="C63" s="13" t="s">
        <v>22</v>
      </c>
      <c r="D63" s="13" t="s">
        <v>15</v>
      </c>
      <c r="E63" s="10">
        <v>1832</v>
      </c>
      <c r="F63" s="13" t="s">
        <v>43</v>
      </c>
      <c r="G63" s="10">
        <v>3</v>
      </c>
      <c r="H63" s="1">
        <v>75</v>
      </c>
      <c r="I63" s="10">
        <v>10</v>
      </c>
      <c r="J63" s="1">
        <v>2733</v>
      </c>
      <c r="K63" s="1">
        <f>J63/(G63*(1-(I63/100)))</f>
        <v>1012.2222222222222</v>
      </c>
      <c r="L63" s="1">
        <f>(I63/100)*(G63*K63)</f>
        <v>303.66666666666669</v>
      </c>
      <c r="M63" s="5" t="s">
        <v>99</v>
      </c>
      <c r="N63" s="13" t="s">
        <v>18</v>
      </c>
      <c r="O63" s="13" t="s">
        <v>26</v>
      </c>
      <c r="P63" s="13" t="s">
        <v>34</v>
      </c>
      <c r="Q63" s="13" t="s">
        <v>21</v>
      </c>
    </row>
    <row r="64" spans="1:17" s="2" customFormat="1" ht="15.75" customHeight="1">
      <c r="A64" s="10">
        <v>25</v>
      </c>
      <c r="B64" s="10">
        <v>163</v>
      </c>
      <c r="C64" s="13" t="s">
        <v>14</v>
      </c>
      <c r="D64" s="13" t="s">
        <v>28</v>
      </c>
      <c r="E64" s="10">
        <v>1829</v>
      </c>
      <c r="F64" s="13" t="s">
        <v>29</v>
      </c>
      <c r="G64" s="10">
        <v>3</v>
      </c>
      <c r="H64" s="1">
        <v>1000</v>
      </c>
      <c r="I64" s="10">
        <v>0</v>
      </c>
      <c r="J64" s="1">
        <v>2290</v>
      </c>
      <c r="K64" s="1">
        <f>J64/(G64*(1-(I64/100)))</f>
        <v>763.33333333333337</v>
      </c>
      <c r="L64" s="1">
        <f>(I64/100)*(G64*K64)</f>
        <v>0</v>
      </c>
      <c r="M64" s="5" t="s">
        <v>68</v>
      </c>
      <c r="N64" s="13" t="s">
        <v>37</v>
      </c>
      <c r="O64" s="15" t="s">
        <v>26</v>
      </c>
      <c r="P64" s="13" t="s">
        <v>34</v>
      </c>
      <c r="Q64" s="13" t="s">
        <v>32</v>
      </c>
    </row>
    <row r="65" spans="1:17" ht="15.75" customHeight="1">
      <c r="A65" s="10">
        <v>1</v>
      </c>
      <c r="B65" s="10">
        <v>164</v>
      </c>
      <c r="C65" s="13" t="s">
        <v>14</v>
      </c>
      <c r="D65" s="13" t="s">
        <v>28</v>
      </c>
      <c r="E65" s="10">
        <v>1828</v>
      </c>
      <c r="F65" s="13" t="s">
        <v>16</v>
      </c>
      <c r="G65" s="10">
        <v>2</v>
      </c>
      <c r="H65" s="1">
        <v>150</v>
      </c>
      <c r="I65" s="10">
        <v>5</v>
      </c>
      <c r="J65" s="1">
        <v>3253</v>
      </c>
      <c r="K65" s="1">
        <f>J65/(G65*(1-(I65/100)))</f>
        <v>1712.1052631578948</v>
      </c>
      <c r="L65" s="1">
        <f>(I65/100)*(G65*K65)</f>
        <v>171.21052631578948</v>
      </c>
      <c r="M65" s="5" t="s">
        <v>17</v>
      </c>
      <c r="N65" s="13" t="s">
        <v>18</v>
      </c>
      <c r="O65" s="13" t="s">
        <v>19</v>
      </c>
      <c r="P65" s="13" t="s">
        <v>20</v>
      </c>
      <c r="Q65" s="13" t="s">
        <v>21</v>
      </c>
    </row>
    <row r="66" spans="1:17" ht="15.75" customHeight="1">
      <c r="A66" s="10">
        <v>38</v>
      </c>
      <c r="B66" s="10">
        <v>165</v>
      </c>
      <c r="C66" s="13" t="s">
        <v>22</v>
      </c>
      <c r="D66" s="13" t="s">
        <v>15</v>
      </c>
      <c r="E66" s="10">
        <v>1828</v>
      </c>
      <c r="F66" s="15" t="s">
        <v>16</v>
      </c>
      <c r="G66" s="10">
        <v>2</v>
      </c>
      <c r="H66" s="1">
        <v>150</v>
      </c>
      <c r="I66" s="10">
        <v>5</v>
      </c>
      <c r="J66" s="1">
        <v>3202</v>
      </c>
      <c r="K66" s="1">
        <f>J66/(G66*(1-(I66/100)))</f>
        <v>1685.2631578947369</v>
      </c>
      <c r="L66" s="1">
        <f>(I66/100)*(G66*K66)</f>
        <v>168.5263157894737</v>
      </c>
      <c r="M66" s="5" t="s">
        <v>81</v>
      </c>
      <c r="N66" s="13" t="s">
        <v>18</v>
      </c>
      <c r="O66" s="15" t="s">
        <v>26</v>
      </c>
      <c r="P66" s="13" t="s">
        <v>31</v>
      </c>
      <c r="Q66" s="15" t="s">
        <v>32</v>
      </c>
    </row>
    <row r="67" spans="1:17" ht="15.75" customHeight="1">
      <c r="A67" s="10">
        <v>41</v>
      </c>
      <c r="B67" s="10">
        <v>166</v>
      </c>
      <c r="C67" s="13" t="s">
        <v>49</v>
      </c>
      <c r="D67" s="13" t="s">
        <v>35</v>
      </c>
      <c r="E67" s="10">
        <v>1832</v>
      </c>
      <c r="F67" s="13" t="s">
        <v>43</v>
      </c>
      <c r="G67" s="10">
        <v>1</v>
      </c>
      <c r="H67" s="1">
        <v>150</v>
      </c>
      <c r="I67" s="10">
        <v>0</v>
      </c>
      <c r="J67" s="1">
        <v>3474</v>
      </c>
      <c r="K67" s="1">
        <f>J67/(G67*(1-(I67/100)))</f>
        <v>3474</v>
      </c>
      <c r="L67" s="1">
        <f>(I67/100)*(G67*K67)</f>
        <v>0</v>
      </c>
      <c r="M67" s="5" t="s">
        <v>83</v>
      </c>
      <c r="N67" s="13" t="s">
        <v>37</v>
      </c>
      <c r="O67" s="15" t="s">
        <v>26</v>
      </c>
      <c r="P67" s="13" t="s">
        <v>31</v>
      </c>
      <c r="Q67" s="13" t="s">
        <v>48</v>
      </c>
    </row>
    <row r="68" spans="1:17" ht="15.75" customHeight="1">
      <c r="A68" s="10">
        <v>32</v>
      </c>
      <c r="B68" s="10">
        <v>167</v>
      </c>
      <c r="C68" s="13" t="s">
        <v>14</v>
      </c>
      <c r="D68" s="13" t="s">
        <v>28</v>
      </c>
      <c r="E68" s="10">
        <v>1829</v>
      </c>
      <c r="F68" s="13" t="s">
        <v>29</v>
      </c>
      <c r="G68" s="10">
        <v>1</v>
      </c>
      <c r="H68" s="1">
        <v>25</v>
      </c>
      <c r="I68" s="10">
        <v>0</v>
      </c>
      <c r="J68" s="1">
        <v>2755</v>
      </c>
      <c r="K68" s="1">
        <f>J68/(G68*(1-(I68/100)))</f>
        <v>2755</v>
      </c>
      <c r="L68" s="1">
        <f>(I68/100)*(G68*K68)</f>
        <v>0</v>
      </c>
      <c r="M68" s="5" t="s">
        <v>75</v>
      </c>
      <c r="N68" s="13" t="s">
        <v>18</v>
      </c>
      <c r="O68" s="13" t="s">
        <v>26</v>
      </c>
      <c r="P68" s="13" t="s">
        <v>34</v>
      </c>
      <c r="Q68" s="13" t="s">
        <v>32</v>
      </c>
    </row>
    <row r="69" spans="1:17" ht="15.75" customHeight="1">
      <c r="A69" s="10">
        <v>36</v>
      </c>
      <c r="B69" s="10">
        <v>168</v>
      </c>
      <c r="C69" s="13" t="s">
        <v>49</v>
      </c>
      <c r="D69" s="13" t="s">
        <v>35</v>
      </c>
      <c r="E69" s="10">
        <v>1828</v>
      </c>
      <c r="F69" s="13" t="s">
        <v>16</v>
      </c>
      <c r="G69" s="10">
        <v>3</v>
      </c>
      <c r="H69" s="1">
        <v>75</v>
      </c>
      <c r="I69" s="10">
        <v>10</v>
      </c>
      <c r="J69" s="1">
        <v>3901</v>
      </c>
      <c r="K69" s="1">
        <f>J69/(G69*(1-(I69/100)))</f>
        <v>1444.8148148148148</v>
      </c>
      <c r="L69" s="1">
        <f>(I69/100)*(G69*K69)</f>
        <v>433.44444444444446</v>
      </c>
      <c r="M69" s="5" t="s">
        <v>79</v>
      </c>
      <c r="N69" s="13" t="s">
        <v>18</v>
      </c>
      <c r="O69" s="13" t="s">
        <v>41</v>
      </c>
      <c r="P69" s="13" t="s">
        <v>31</v>
      </c>
      <c r="Q69" s="13" t="s">
        <v>21</v>
      </c>
    </row>
    <row r="70" spans="1:17" ht="15.75" customHeight="1">
      <c r="A70" s="10">
        <v>99</v>
      </c>
      <c r="B70" s="10">
        <v>169</v>
      </c>
      <c r="C70" s="13" t="s">
        <v>22</v>
      </c>
      <c r="D70" s="13" t="s">
        <v>15</v>
      </c>
      <c r="E70" s="10">
        <v>1828</v>
      </c>
      <c r="F70" s="13" t="s">
        <v>16</v>
      </c>
      <c r="G70" s="10">
        <v>2</v>
      </c>
      <c r="H70" s="1">
        <v>1000</v>
      </c>
      <c r="I70" s="10">
        <v>0</v>
      </c>
      <c r="J70" s="1">
        <v>1784</v>
      </c>
      <c r="K70" s="1">
        <f>J70/(G70*(1-(I70/100)))</f>
        <v>892</v>
      </c>
      <c r="L70" s="1">
        <f>(I70/100)*(G70*K70)</f>
        <v>0</v>
      </c>
      <c r="M70" s="5" t="s">
        <v>79</v>
      </c>
      <c r="N70" s="13" t="s">
        <v>53</v>
      </c>
      <c r="O70" s="13" t="s">
        <v>26</v>
      </c>
      <c r="P70" s="13" t="s">
        <v>31</v>
      </c>
      <c r="Q70" s="13" t="s">
        <v>48</v>
      </c>
    </row>
    <row r="71" spans="1:17" ht="15.75" customHeight="1">
      <c r="A71" s="10">
        <v>79</v>
      </c>
      <c r="B71" s="10">
        <v>170</v>
      </c>
      <c r="C71" s="13" t="s">
        <v>22</v>
      </c>
      <c r="D71" s="13" t="s">
        <v>15</v>
      </c>
      <c r="E71" s="10">
        <v>1827</v>
      </c>
      <c r="F71" s="13" t="s">
        <v>23</v>
      </c>
      <c r="G71" s="10">
        <v>2</v>
      </c>
      <c r="H71" s="1">
        <v>75</v>
      </c>
      <c r="I71" s="10">
        <v>10</v>
      </c>
      <c r="J71" s="1">
        <v>4145</v>
      </c>
      <c r="K71" s="1">
        <f>J71/(G71*(1-(I71/100)))</f>
        <v>2302.7777777777778</v>
      </c>
      <c r="L71" s="1">
        <f>(I71/100)*(G71*K71)</f>
        <v>460.5555555555556</v>
      </c>
      <c r="M71" s="5" t="s">
        <v>117</v>
      </c>
      <c r="N71" s="13" t="s">
        <v>37</v>
      </c>
      <c r="O71" s="13" t="s">
        <v>19</v>
      </c>
      <c r="P71" s="13" t="s">
        <v>27</v>
      </c>
      <c r="Q71" s="13" t="s">
        <v>21</v>
      </c>
    </row>
    <row r="72" spans="1:17" ht="15.75" customHeight="1">
      <c r="A72" s="10">
        <v>94</v>
      </c>
      <c r="B72" s="10">
        <v>171</v>
      </c>
      <c r="C72" s="13" t="s">
        <v>45</v>
      </c>
      <c r="D72" s="13" t="s">
        <v>35</v>
      </c>
      <c r="E72" s="10">
        <v>1829</v>
      </c>
      <c r="F72" s="13" t="s">
        <v>29</v>
      </c>
      <c r="G72" s="10">
        <v>2</v>
      </c>
      <c r="H72" s="1">
        <v>1000</v>
      </c>
      <c r="I72" s="10">
        <v>15</v>
      </c>
      <c r="J72" s="1">
        <v>3726</v>
      </c>
      <c r="K72" s="1">
        <f>J72/(G72*(1-(I72/100)))</f>
        <v>2191.7647058823532</v>
      </c>
      <c r="L72" s="1">
        <f>(I72/100)*(G72*K72)</f>
        <v>657.52941176470597</v>
      </c>
      <c r="M72" s="5" t="s">
        <v>129</v>
      </c>
      <c r="N72" s="13" t="s">
        <v>25</v>
      </c>
      <c r="O72" s="13" t="s">
        <v>19</v>
      </c>
      <c r="P72" s="13" t="s">
        <v>34</v>
      </c>
      <c r="Q72" s="13" t="s">
        <v>67</v>
      </c>
    </row>
    <row r="73" spans="1:17" ht="15.75" customHeight="1">
      <c r="A73" s="10">
        <v>18</v>
      </c>
      <c r="B73" s="10">
        <v>172</v>
      </c>
      <c r="C73" s="13" t="s">
        <v>49</v>
      </c>
      <c r="D73" s="13" t="s">
        <v>35</v>
      </c>
      <c r="E73" s="10">
        <v>1827</v>
      </c>
      <c r="F73" s="13" t="s">
        <v>23</v>
      </c>
      <c r="G73" s="10">
        <v>3</v>
      </c>
      <c r="H73" s="1">
        <v>75</v>
      </c>
      <c r="I73" s="10">
        <v>5</v>
      </c>
      <c r="J73" s="1">
        <v>3230</v>
      </c>
      <c r="K73" s="1">
        <f>J73/(G73*(1-(I73/100)))</f>
        <v>1133.3333333333335</v>
      </c>
      <c r="L73" s="1">
        <f>(I73/100)*(G73*K73)</f>
        <v>170.00000000000003</v>
      </c>
      <c r="M73" s="5" t="s">
        <v>60</v>
      </c>
      <c r="N73" s="13" t="s">
        <v>37</v>
      </c>
      <c r="O73" s="13" t="s">
        <v>26</v>
      </c>
      <c r="P73" s="13" t="s">
        <v>34</v>
      </c>
      <c r="Q73" s="13" t="s">
        <v>32</v>
      </c>
    </row>
    <row r="74" spans="1:17" ht="15.75" customHeight="1">
      <c r="A74" s="10">
        <v>87</v>
      </c>
      <c r="B74" s="10">
        <v>173</v>
      </c>
      <c r="C74" s="13" t="s">
        <v>42</v>
      </c>
      <c r="D74" s="13" t="s">
        <v>28</v>
      </c>
      <c r="E74" s="10">
        <v>1828</v>
      </c>
      <c r="F74" s="13" t="s">
        <v>16</v>
      </c>
      <c r="G74" s="10">
        <v>3</v>
      </c>
      <c r="H74" s="1">
        <v>25</v>
      </c>
      <c r="I74" s="10">
        <v>0</v>
      </c>
      <c r="J74" s="1">
        <v>2228</v>
      </c>
      <c r="K74" s="1">
        <f>J74/(G74*(1-(I74/100)))</f>
        <v>742.66666666666663</v>
      </c>
      <c r="L74" s="1">
        <f>(I74/100)*(G74*K74)</f>
        <v>0</v>
      </c>
      <c r="M74" s="5" t="s">
        <v>123</v>
      </c>
      <c r="N74" s="13" t="s">
        <v>53</v>
      </c>
      <c r="O74" s="13" t="s">
        <v>26</v>
      </c>
      <c r="P74" s="15" t="s">
        <v>34</v>
      </c>
      <c r="Q74" s="15" t="s">
        <v>32</v>
      </c>
    </row>
    <row r="75" spans="1:17" ht="15.75" customHeight="1">
      <c r="A75" s="10">
        <v>100</v>
      </c>
      <c r="B75" s="10">
        <v>174</v>
      </c>
      <c r="C75" s="13" t="s">
        <v>42</v>
      </c>
      <c r="D75" s="13" t="s">
        <v>28</v>
      </c>
      <c r="E75" s="10">
        <v>1829</v>
      </c>
      <c r="F75" s="13" t="s">
        <v>29</v>
      </c>
      <c r="G75" s="10">
        <v>3</v>
      </c>
      <c r="H75" s="1">
        <v>75</v>
      </c>
      <c r="I75" s="10">
        <v>0</v>
      </c>
      <c r="J75" s="1">
        <v>3237</v>
      </c>
      <c r="K75" s="1">
        <f>J75/(G75*(1-(I75/100)))</f>
        <v>1079</v>
      </c>
      <c r="L75" s="1">
        <f>(I75/100)*(G75*K75)</f>
        <v>0</v>
      </c>
      <c r="M75" s="5" t="s">
        <v>133</v>
      </c>
      <c r="N75" s="13" t="s">
        <v>53</v>
      </c>
      <c r="O75" s="13" t="s">
        <v>26</v>
      </c>
      <c r="P75" s="13" t="s">
        <v>34</v>
      </c>
      <c r="Q75" s="13" t="s">
        <v>48</v>
      </c>
    </row>
    <row r="76" spans="1:17" ht="15.75" customHeight="1">
      <c r="A76" s="10">
        <v>65</v>
      </c>
      <c r="B76" s="10">
        <v>175</v>
      </c>
      <c r="C76" s="13" t="s">
        <v>45</v>
      </c>
      <c r="D76" s="13" t="s">
        <v>35</v>
      </c>
      <c r="E76" s="10">
        <v>1832</v>
      </c>
      <c r="F76" s="13" t="s">
        <v>43</v>
      </c>
      <c r="G76" s="10">
        <v>2</v>
      </c>
      <c r="H76" s="1">
        <v>25</v>
      </c>
      <c r="I76" s="10">
        <v>5</v>
      </c>
      <c r="J76" s="1">
        <v>599</v>
      </c>
      <c r="K76" s="1">
        <f>J76/(G76*(1-(I76/100)))</f>
        <v>315.26315789473688</v>
      </c>
      <c r="L76" s="1">
        <f>(I76/100)*(G76*K76)</f>
        <v>31.526315789473689</v>
      </c>
      <c r="M76" s="5" t="s">
        <v>105</v>
      </c>
      <c r="N76" s="13" t="s">
        <v>58</v>
      </c>
      <c r="O76" s="13" t="s">
        <v>41</v>
      </c>
      <c r="P76" s="15" t="s">
        <v>34</v>
      </c>
      <c r="Q76" s="15" t="s">
        <v>32</v>
      </c>
    </row>
    <row r="77" spans="1:17" ht="15.75" customHeight="1">
      <c r="A77" s="10">
        <v>15</v>
      </c>
      <c r="B77" s="10">
        <v>176</v>
      </c>
      <c r="C77" s="13" t="s">
        <v>49</v>
      </c>
      <c r="D77" s="13" t="s">
        <v>35</v>
      </c>
      <c r="E77" s="10">
        <v>1829</v>
      </c>
      <c r="F77" s="13" t="s">
        <v>29</v>
      </c>
      <c r="G77" s="10">
        <v>3</v>
      </c>
      <c r="H77" s="1">
        <v>1000</v>
      </c>
      <c r="I77" s="10">
        <v>10</v>
      </c>
      <c r="J77" s="1">
        <v>3350</v>
      </c>
      <c r="K77" s="1">
        <f>J77/(G77*(1-(I77/100)))</f>
        <v>1240.7407407407406</v>
      </c>
      <c r="L77" s="1">
        <f>(I77/100)*(G77*K77)</f>
        <v>372.22222222222217</v>
      </c>
      <c r="M77" s="5" t="s">
        <v>56</v>
      </c>
      <c r="N77" s="13" t="s">
        <v>37</v>
      </c>
      <c r="O77" s="13" t="s">
        <v>26</v>
      </c>
      <c r="P77" s="13" t="s">
        <v>20</v>
      </c>
      <c r="Q77" s="13" t="s">
        <v>32</v>
      </c>
    </row>
    <row r="78" spans="1:17" ht="15.75" customHeight="1">
      <c r="A78" s="10">
        <v>97</v>
      </c>
      <c r="B78" s="10">
        <v>177</v>
      </c>
      <c r="C78" s="13" t="s">
        <v>49</v>
      </c>
      <c r="D78" s="13" t="s">
        <v>35</v>
      </c>
      <c r="E78" s="10">
        <v>1828</v>
      </c>
      <c r="F78" s="13" t="s">
        <v>16</v>
      </c>
      <c r="G78" s="10">
        <v>2</v>
      </c>
      <c r="H78" s="1">
        <v>1000</v>
      </c>
      <c r="I78" s="10">
        <v>0</v>
      </c>
      <c r="J78" s="1">
        <v>4447</v>
      </c>
      <c r="K78" s="1">
        <f>J78/(G78*(1-(I78/100)))</f>
        <v>2223.5</v>
      </c>
      <c r="L78" s="1">
        <f>(I78/100)*(G78*K78)</f>
        <v>0</v>
      </c>
      <c r="M78" s="5" t="s">
        <v>56</v>
      </c>
      <c r="N78" s="13" t="s">
        <v>58</v>
      </c>
      <c r="O78" s="13" t="s">
        <v>41</v>
      </c>
      <c r="P78" s="13" t="s">
        <v>31</v>
      </c>
      <c r="Q78" s="13" t="s">
        <v>48</v>
      </c>
    </row>
    <row r="79" spans="1:17" s="2" customFormat="1" ht="15.75" customHeight="1">
      <c r="A79" s="10">
        <v>93</v>
      </c>
      <c r="B79" s="10">
        <v>178</v>
      </c>
      <c r="C79" s="13" t="s">
        <v>14</v>
      </c>
      <c r="D79" s="13" t="s">
        <v>28</v>
      </c>
      <c r="E79" s="10">
        <v>1831</v>
      </c>
      <c r="F79" s="13" t="s">
        <v>38</v>
      </c>
      <c r="G79" s="10">
        <v>2</v>
      </c>
      <c r="H79" s="1">
        <v>25</v>
      </c>
      <c r="I79" s="10">
        <v>10</v>
      </c>
      <c r="J79" s="1">
        <v>4268</v>
      </c>
      <c r="K79" s="1">
        <f>J79/(G79*(1-(I79/100)))</f>
        <v>2371.1111111111109</v>
      </c>
      <c r="L79" s="1">
        <f>(I79/100)*(G79*K79)</f>
        <v>474.22222222222217</v>
      </c>
      <c r="M79" s="5" t="s">
        <v>128</v>
      </c>
      <c r="N79" s="13" t="s">
        <v>25</v>
      </c>
      <c r="O79" s="15" t="s">
        <v>26</v>
      </c>
      <c r="P79" s="13" t="s">
        <v>34</v>
      </c>
      <c r="Q79" s="13" t="s">
        <v>48</v>
      </c>
    </row>
    <row r="80" spans="1:17" ht="15.75" customHeight="1">
      <c r="A80" s="10">
        <v>35</v>
      </c>
      <c r="B80" s="10">
        <v>179</v>
      </c>
      <c r="C80" s="13" t="s">
        <v>49</v>
      </c>
      <c r="D80" s="13" t="s">
        <v>35</v>
      </c>
      <c r="E80" s="10">
        <v>1828</v>
      </c>
      <c r="F80" s="15" t="s">
        <v>16</v>
      </c>
      <c r="G80" s="10">
        <v>1</v>
      </c>
      <c r="H80" s="1">
        <v>75</v>
      </c>
      <c r="I80" s="10">
        <v>0</v>
      </c>
      <c r="J80" s="1">
        <v>2960</v>
      </c>
      <c r="K80" s="1">
        <f>J80/(G80*(1-(I80/100)))</f>
        <v>2960</v>
      </c>
      <c r="L80" s="1">
        <f>(I80/100)*(G80*K80)</f>
        <v>0</v>
      </c>
      <c r="M80" s="5" t="s">
        <v>78</v>
      </c>
      <c r="N80" s="13" t="s">
        <v>18</v>
      </c>
      <c r="O80" s="13" t="s">
        <v>26</v>
      </c>
      <c r="P80" s="13" t="s">
        <v>34</v>
      </c>
      <c r="Q80" s="13" t="s">
        <v>32</v>
      </c>
    </row>
    <row r="81" spans="1:17" ht="15.75" customHeight="1">
      <c r="A81" s="11">
        <v>57</v>
      </c>
      <c r="B81" s="11">
        <v>180</v>
      </c>
      <c r="C81" s="14" t="s">
        <v>45</v>
      </c>
      <c r="D81" s="14" t="s">
        <v>35</v>
      </c>
      <c r="E81" s="11">
        <v>1828</v>
      </c>
      <c r="F81" s="14" t="s">
        <v>16</v>
      </c>
      <c r="G81" s="11">
        <v>1</v>
      </c>
      <c r="H81" s="3">
        <v>150</v>
      </c>
      <c r="I81" s="11">
        <v>0</v>
      </c>
      <c r="J81" s="3">
        <v>4046</v>
      </c>
      <c r="K81" s="3">
        <f>J81/(G81*(1-(I81/100)))</f>
        <v>4046</v>
      </c>
      <c r="L81" s="3">
        <f>(I81/100)*(G81*K81)</f>
        <v>0</v>
      </c>
      <c r="M81" s="6" t="s">
        <v>97</v>
      </c>
      <c r="N81" s="14" t="s">
        <v>18</v>
      </c>
      <c r="O81" s="14" t="s">
        <v>41</v>
      </c>
      <c r="P81" s="14" t="s">
        <v>20</v>
      </c>
      <c r="Q81" s="14" t="s">
        <v>32</v>
      </c>
    </row>
    <row r="82" spans="1:17" s="2" customFormat="1" ht="15.75" customHeight="1">
      <c r="A82" s="10">
        <v>14</v>
      </c>
      <c r="B82" s="10">
        <v>181</v>
      </c>
      <c r="C82" s="13" t="s">
        <v>45</v>
      </c>
      <c r="D82" s="13" t="s">
        <v>35</v>
      </c>
      <c r="E82" s="10">
        <v>1831</v>
      </c>
      <c r="F82" s="13" t="s">
        <v>38</v>
      </c>
      <c r="G82" s="10">
        <v>1</v>
      </c>
      <c r="H82" s="1">
        <v>1000</v>
      </c>
      <c r="I82" s="10">
        <v>0</v>
      </c>
      <c r="J82" s="1">
        <v>4131</v>
      </c>
      <c r="K82" s="1">
        <f>J82/(G82*(1-(I82/100)))</f>
        <v>4131</v>
      </c>
      <c r="L82" s="1">
        <f>(I82/100)*(G82*K82)</f>
        <v>0</v>
      </c>
      <c r="M82" s="5" t="s">
        <v>54</v>
      </c>
      <c r="N82" s="13" t="s">
        <v>37</v>
      </c>
      <c r="O82" s="13" t="s">
        <v>55</v>
      </c>
      <c r="P82" s="13" t="s">
        <v>31</v>
      </c>
      <c r="Q82" s="13" t="s">
        <v>32</v>
      </c>
    </row>
    <row r="83" spans="1:17" ht="15.75" customHeight="1">
      <c r="A83" s="10">
        <v>24</v>
      </c>
      <c r="B83" s="10">
        <v>182</v>
      </c>
      <c r="C83" s="13" t="s">
        <v>22</v>
      </c>
      <c r="D83" s="13" t="s">
        <v>15</v>
      </c>
      <c r="E83" s="10">
        <v>1827</v>
      </c>
      <c r="F83" s="13" t="s">
        <v>23</v>
      </c>
      <c r="G83" s="10">
        <v>1</v>
      </c>
      <c r="H83" s="1">
        <v>1000</v>
      </c>
      <c r="I83" s="10">
        <v>5</v>
      </c>
      <c r="J83" s="1">
        <v>2468</v>
      </c>
      <c r="K83" s="1">
        <f>J83/(G83*(1-(I83/100)))</f>
        <v>2597.8947368421054</v>
      </c>
      <c r="L83" s="1">
        <f>(I83/100)*(G83*K83)</f>
        <v>129.89473684210529</v>
      </c>
      <c r="M83" s="5" t="s">
        <v>66</v>
      </c>
      <c r="N83" s="13" t="s">
        <v>25</v>
      </c>
      <c r="O83" s="13" t="s">
        <v>19</v>
      </c>
      <c r="P83" s="13" t="s">
        <v>34</v>
      </c>
      <c r="Q83" s="13" t="s">
        <v>67</v>
      </c>
    </row>
    <row r="84" spans="1:17" ht="15.75" customHeight="1">
      <c r="A84" s="10">
        <v>19</v>
      </c>
      <c r="B84" s="10">
        <v>183</v>
      </c>
      <c r="C84" s="13" t="s">
        <v>42</v>
      </c>
      <c r="D84" s="13" t="s">
        <v>28</v>
      </c>
      <c r="E84" s="10">
        <v>1827</v>
      </c>
      <c r="F84" s="13" t="s">
        <v>23</v>
      </c>
      <c r="G84" s="10">
        <v>1</v>
      </c>
      <c r="H84" s="1">
        <v>1000</v>
      </c>
      <c r="I84" s="10">
        <v>5</v>
      </c>
      <c r="J84" s="1">
        <f>1834.03 * G84 - (I84*1834.03/100)</f>
        <v>1742.3285000000001</v>
      </c>
      <c r="K84" s="1">
        <f>J84/(G84*(1-(I84/100)))</f>
        <v>1834.0300000000002</v>
      </c>
      <c r="L84" s="1">
        <f>(I84/100)*(G84*K84)</f>
        <v>91.70150000000001</v>
      </c>
      <c r="M84" s="5" t="s">
        <v>61</v>
      </c>
      <c r="N84" s="13" t="s">
        <v>37</v>
      </c>
      <c r="O84" s="15" t="s">
        <v>26</v>
      </c>
      <c r="P84" s="13" t="s">
        <v>34</v>
      </c>
      <c r="Q84" s="13" t="s">
        <v>48</v>
      </c>
    </row>
    <row r="85" spans="1:17" ht="15.75" customHeight="1">
      <c r="A85" s="10">
        <v>48</v>
      </c>
      <c r="B85" s="10">
        <v>184</v>
      </c>
      <c r="C85" s="13" t="s">
        <v>14</v>
      </c>
      <c r="D85" s="13" t="s">
        <v>28</v>
      </c>
      <c r="E85" s="10">
        <v>1829</v>
      </c>
      <c r="F85" s="13" t="s">
        <v>29</v>
      </c>
      <c r="G85" s="10">
        <v>2</v>
      </c>
      <c r="H85" s="1">
        <v>25</v>
      </c>
      <c r="I85" s="10">
        <v>0</v>
      </c>
      <c r="J85" s="1">
        <f>1648.6 * G85 - (I85 * 1648.6/100)</f>
        <v>3297.2</v>
      </c>
      <c r="K85" s="1">
        <f>J85/(G85*(1-(I85/100)))</f>
        <v>1648.6</v>
      </c>
      <c r="L85" s="1">
        <f>(I85/100)*(G85*K85)</f>
        <v>0</v>
      </c>
      <c r="M85" s="5" t="s">
        <v>61</v>
      </c>
      <c r="N85" s="13" t="s">
        <v>18</v>
      </c>
      <c r="O85" s="13" t="s">
        <v>41</v>
      </c>
      <c r="P85" s="13" t="s">
        <v>31</v>
      </c>
      <c r="Q85" s="13" t="s">
        <v>32</v>
      </c>
    </row>
    <row r="86" spans="1:17" ht="15.75" customHeight="1">
      <c r="A86" s="10">
        <v>73</v>
      </c>
      <c r="B86" s="10">
        <v>185</v>
      </c>
      <c r="C86" s="13" t="s">
        <v>49</v>
      </c>
      <c r="D86" s="13" t="s">
        <v>35</v>
      </c>
      <c r="E86" s="10">
        <v>1828</v>
      </c>
      <c r="F86" s="15" t="s">
        <v>16</v>
      </c>
      <c r="G86" s="10">
        <v>1</v>
      </c>
      <c r="H86" s="1">
        <v>75</v>
      </c>
      <c r="I86" s="10">
        <v>0</v>
      </c>
      <c r="J86" s="1">
        <v>3625</v>
      </c>
      <c r="K86" s="1">
        <f>J86/(G86*(1-(I86/100)))</f>
        <v>3625</v>
      </c>
      <c r="L86" s="1">
        <f>(I86/100)*(G86*K86)</f>
        <v>0</v>
      </c>
      <c r="M86" s="5" t="s">
        <v>112</v>
      </c>
      <c r="N86" s="13" t="s">
        <v>53</v>
      </c>
      <c r="O86" s="13" t="s">
        <v>19</v>
      </c>
      <c r="P86" s="13" t="s">
        <v>27</v>
      </c>
      <c r="Q86" s="13" t="s">
        <v>32</v>
      </c>
    </row>
    <row r="87" spans="1:17" ht="15.75" customHeight="1">
      <c r="A87" s="10">
        <v>68</v>
      </c>
      <c r="B87" s="10">
        <v>186</v>
      </c>
      <c r="C87" s="13" t="s">
        <v>49</v>
      </c>
      <c r="D87" s="13" t="s">
        <v>35</v>
      </c>
      <c r="E87" s="10">
        <v>1828</v>
      </c>
      <c r="F87" s="15" t="s">
        <v>16</v>
      </c>
      <c r="G87" s="10">
        <v>3</v>
      </c>
      <c r="H87" s="1">
        <v>25</v>
      </c>
      <c r="I87" s="10">
        <v>0</v>
      </c>
      <c r="J87" s="1">
        <v>2147</v>
      </c>
      <c r="K87" s="1">
        <f>J87/(G87*(1-(I87/100)))</f>
        <v>715.66666666666663</v>
      </c>
      <c r="L87" s="1">
        <f>(I87/100)*(G87*K87)</f>
        <v>0</v>
      </c>
      <c r="M87" s="5" t="s">
        <v>108</v>
      </c>
      <c r="N87" s="13" t="s">
        <v>37</v>
      </c>
      <c r="O87" s="13" t="s">
        <v>41</v>
      </c>
      <c r="P87" s="13" t="s">
        <v>20</v>
      </c>
      <c r="Q87" s="13" t="s">
        <v>21</v>
      </c>
    </row>
    <row r="88" spans="1:17" ht="15.75" customHeight="1">
      <c r="A88" s="10">
        <v>12</v>
      </c>
      <c r="B88" s="10">
        <v>187</v>
      </c>
      <c r="C88" s="13" t="s">
        <v>22</v>
      </c>
      <c r="D88" s="13" t="s">
        <v>15</v>
      </c>
      <c r="E88" s="10">
        <v>1829</v>
      </c>
      <c r="F88" s="13" t="s">
        <v>29</v>
      </c>
      <c r="G88" s="10">
        <v>1</v>
      </c>
      <c r="H88" s="1">
        <v>25</v>
      </c>
      <c r="I88" s="10">
        <v>5</v>
      </c>
      <c r="J88" s="1">
        <v>1859</v>
      </c>
      <c r="K88" s="1">
        <f>J88/(G88*(1-(I88/100)))</f>
        <v>1956.8421052631579</v>
      </c>
      <c r="L88" s="1">
        <f>(I88/100)*(G88*K88)</f>
        <v>97.842105263157904</v>
      </c>
      <c r="M88" s="5" t="s">
        <v>51</v>
      </c>
      <c r="N88" s="13" t="s">
        <v>25</v>
      </c>
      <c r="O88" s="13" t="s">
        <v>26</v>
      </c>
      <c r="P88" s="13" t="s">
        <v>34</v>
      </c>
      <c r="Q88" s="13" t="s">
        <v>48</v>
      </c>
    </row>
    <row r="89" spans="1:17" ht="15.75" customHeight="1">
      <c r="A89" s="10">
        <v>2</v>
      </c>
      <c r="B89" s="10">
        <v>188</v>
      </c>
      <c r="C89" s="13" t="s">
        <v>22</v>
      </c>
      <c r="D89" s="13" t="s">
        <v>15</v>
      </c>
      <c r="E89" s="10">
        <v>1827</v>
      </c>
      <c r="F89" s="13" t="s">
        <v>23</v>
      </c>
      <c r="G89" s="10">
        <v>3</v>
      </c>
      <c r="H89" s="1">
        <v>1</v>
      </c>
      <c r="I89" s="10">
        <v>0</v>
      </c>
      <c r="J89" s="1">
        <v>3744</v>
      </c>
      <c r="K89" s="1">
        <f>J89/(G89*(1-(I89/100)))</f>
        <v>1248</v>
      </c>
      <c r="L89" s="1">
        <f>(I89/100)*(G89*K89)</f>
        <v>0</v>
      </c>
      <c r="M89" s="5" t="s">
        <v>24</v>
      </c>
      <c r="N89" s="13" t="s">
        <v>25</v>
      </c>
      <c r="O89" s="13" t="s">
        <v>26</v>
      </c>
      <c r="P89" s="13" t="s">
        <v>27</v>
      </c>
      <c r="Q89" s="13" t="s">
        <v>21</v>
      </c>
    </row>
    <row r="90" spans="1:17" ht="15.75" customHeight="1">
      <c r="A90" s="10">
        <v>9</v>
      </c>
      <c r="B90" s="10">
        <v>189</v>
      </c>
      <c r="C90" s="13" t="s">
        <v>45</v>
      </c>
      <c r="D90" s="13" t="s">
        <v>35</v>
      </c>
      <c r="E90" s="10">
        <v>1832</v>
      </c>
      <c r="F90" s="13" t="s">
        <v>43</v>
      </c>
      <c r="G90" s="10">
        <v>2</v>
      </c>
      <c r="H90" s="1">
        <v>25</v>
      </c>
      <c r="I90" s="10">
        <v>0</v>
      </c>
      <c r="J90" s="1">
        <v>2699</v>
      </c>
      <c r="K90" s="1">
        <f>J90/(G90*(1-(I90/100)))</f>
        <v>1349.5</v>
      </c>
      <c r="L90" s="1">
        <f>(I90/100)*(G90*K90)</f>
        <v>0</v>
      </c>
      <c r="M90" s="5" t="s">
        <v>46</v>
      </c>
      <c r="N90" s="13" t="s">
        <v>37</v>
      </c>
      <c r="O90" s="13" t="s">
        <v>26</v>
      </c>
      <c r="P90" s="13" t="s">
        <v>31</v>
      </c>
      <c r="Q90" s="13" t="s">
        <v>32</v>
      </c>
    </row>
    <row r="91" spans="1:17" ht="15.75" customHeight="1">
      <c r="A91" s="10">
        <v>27</v>
      </c>
      <c r="B91" s="10">
        <v>190</v>
      </c>
      <c r="C91" s="13" t="s">
        <v>49</v>
      </c>
      <c r="D91" s="13" t="s">
        <v>35</v>
      </c>
      <c r="E91" s="10">
        <v>1828</v>
      </c>
      <c r="F91" s="13" t="s">
        <v>16</v>
      </c>
      <c r="G91" s="10">
        <v>3</v>
      </c>
      <c r="H91" s="1">
        <v>1000</v>
      </c>
      <c r="I91" s="10">
        <v>5</v>
      </c>
      <c r="J91" s="1">
        <v>3030</v>
      </c>
      <c r="K91" s="1">
        <f>J91/(G91*(1-(I91/100)))</f>
        <v>1063.1578947368423</v>
      </c>
      <c r="L91" s="1">
        <f>(I91/100)*(G91*K91)</f>
        <v>159.47368421052636</v>
      </c>
      <c r="M91" s="5" t="s">
        <v>46</v>
      </c>
      <c r="N91" s="13" t="s">
        <v>58</v>
      </c>
      <c r="O91" s="13" t="s">
        <v>19</v>
      </c>
      <c r="P91" s="13" t="s">
        <v>20</v>
      </c>
      <c r="Q91" s="13" t="s">
        <v>21</v>
      </c>
    </row>
    <row r="92" spans="1:17" ht="15.75" customHeight="1">
      <c r="A92" s="10">
        <v>72</v>
      </c>
      <c r="B92" s="10">
        <v>191</v>
      </c>
      <c r="C92" s="13" t="s">
        <v>49</v>
      </c>
      <c r="D92" s="13" t="s">
        <v>35</v>
      </c>
      <c r="E92" s="10">
        <v>1828</v>
      </c>
      <c r="F92" s="15" t="s">
        <v>16</v>
      </c>
      <c r="G92" s="10">
        <v>2</v>
      </c>
      <c r="H92" s="1">
        <v>150</v>
      </c>
      <c r="I92" s="10">
        <v>15</v>
      </c>
      <c r="J92" s="1">
        <v>442</v>
      </c>
      <c r="K92" s="1">
        <f>J92/(G92*(1-(I92/100)))</f>
        <v>260</v>
      </c>
      <c r="L92" s="1">
        <f>(I92/100)*(G92*K92)</f>
        <v>78</v>
      </c>
      <c r="M92" s="5" t="s">
        <v>111</v>
      </c>
      <c r="N92" s="13" t="s">
        <v>58</v>
      </c>
      <c r="O92" s="13" t="s">
        <v>41</v>
      </c>
      <c r="P92" s="13" t="s">
        <v>31</v>
      </c>
      <c r="Q92" s="15" t="s">
        <v>32</v>
      </c>
    </row>
    <row r="93" spans="1:17" ht="15.75" customHeight="1">
      <c r="A93" s="11">
        <v>34</v>
      </c>
      <c r="B93" s="11">
        <v>192</v>
      </c>
      <c r="C93" s="14" t="s">
        <v>45</v>
      </c>
      <c r="D93" s="14" t="s">
        <v>35</v>
      </c>
      <c r="E93" s="11">
        <v>1828</v>
      </c>
      <c r="F93" s="14" t="s">
        <v>16</v>
      </c>
      <c r="G93" s="11">
        <v>1</v>
      </c>
      <c r="H93" s="3">
        <v>25</v>
      </c>
      <c r="I93" s="11">
        <v>15</v>
      </c>
      <c r="J93" s="3">
        <v>4476</v>
      </c>
      <c r="K93" s="3">
        <f>J93/(G93*(1-(I93/100)))</f>
        <v>5265.8823529411766</v>
      </c>
      <c r="L93" s="3">
        <f>(I93/100)*(G93*K93)</f>
        <v>789.88235294117646</v>
      </c>
      <c r="M93" s="6" t="s">
        <v>77</v>
      </c>
      <c r="N93" s="14" t="s">
        <v>37</v>
      </c>
      <c r="O93" s="20" t="s">
        <v>26</v>
      </c>
      <c r="P93" s="14" t="s">
        <v>20</v>
      </c>
      <c r="Q93" s="14" t="s">
        <v>48</v>
      </c>
    </row>
    <row r="94" spans="1:17" ht="15.75" customHeight="1">
      <c r="A94" s="10">
        <v>75</v>
      </c>
      <c r="B94" s="10">
        <v>193</v>
      </c>
      <c r="C94" s="13" t="s">
        <v>45</v>
      </c>
      <c r="D94" s="13" t="s">
        <v>35</v>
      </c>
      <c r="E94" s="10">
        <v>1827</v>
      </c>
      <c r="F94" s="13" t="s">
        <v>23</v>
      </c>
      <c r="G94" s="10">
        <v>2</v>
      </c>
      <c r="H94" s="1">
        <v>150</v>
      </c>
      <c r="I94" s="10">
        <v>0</v>
      </c>
      <c r="J94" s="1">
        <v>4996</v>
      </c>
      <c r="K94" s="1">
        <f>J94/(G94*(1-(I94/100)))</f>
        <v>2498</v>
      </c>
      <c r="L94" s="1">
        <f>(I94/100)*(G94*K94)</f>
        <v>0</v>
      </c>
      <c r="M94" s="5" t="s">
        <v>113</v>
      </c>
      <c r="N94" s="13" t="s">
        <v>18</v>
      </c>
      <c r="O94" s="13" t="s">
        <v>26</v>
      </c>
      <c r="P94" s="13" t="s">
        <v>34</v>
      </c>
      <c r="Q94" s="13" t="s">
        <v>32</v>
      </c>
    </row>
    <row r="95" spans="1:17" ht="15.75" customHeight="1">
      <c r="A95" s="10">
        <v>70</v>
      </c>
      <c r="B95" s="10">
        <v>194</v>
      </c>
      <c r="C95" s="13" t="s">
        <v>22</v>
      </c>
      <c r="D95" s="13" t="s">
        <v>15</v>
      </c>
      <c r="E95" s="10">
        <v>1827</v>
      </c>
      <c r="F95" s="13" t="s">
        <v>23</v>
      </c>
      <c r="G95" s="10">
        <v>3</v>
      </c>
      <c r="H95" s="1">
        <v>25</v>
      </c>
      <c r="I95" s="10">
        <v>5</v>
      </c>
      <c r="J95" s="1">
        <f>1633.35 * G95 - (I95*1633.35 /100)</f>
        <v>4818.3824999999997</v>
      </c>
      <c r="K95" s="1">
        <f>J95/(G95*(1-(I95/100)))</f>
        <v>1690.6605263157896</v>
      </c>
      <c r="L95" s="1">
        <f>(I95/100)*(G95*K95)</f>
        <v>253.59907894736844</v>
      </c>
      <c r="M95" s="5" t="s">
        <v>109</v>
      </c>
      <c r="N95" s="13" t="s">
        <v>18</v>
      </c>
      <c r="O95" s="13" t="s">
        <v>26</v>
      </c>
      <c r="P95" s="13" t="s">
        <v>20</v>
      </c>
      <c r="Q95" s="13" t="s">
        <v>48</v>
      </c>
    </row>
    <row r="96" spans="1:17" ht="15.75" customHeight="1">
      <c r="A96" s="10">
        <v>42</v>
      </c>
      <c r="B96" s="10">
        <v>195</v>
      </c>
      <c r="C96" s="13" t="s">
        <v>14</v>
      </c>
      <c r="D96" s="13" t="s">
        <v>28</v>
      </c>
      <c r="E96" s="10">
        <v>1827</v>
      </c>
      <c r="F96" s="13" t="s">
        <v>23</v>
      </c>
      <c r="G96" s="10">
        <v>1</v>
      </c>
      <c r="H96" s="1">
        <v>1</v>
      </c>
      <c r="I96" s="10">
        <v>0</v>
      </c>
      <c r="J96" s="1">
        <v>4171</v>
      </c>
      <c r="K96" s="1">
        <f>J96/(G96*(1-(I96/100)))</f>
        <v>4171</v>
      </c>
      <c r="L96" s="1">
        <f>(I96/100)*(G96*K96)</f>
        <v>0</v>
      </c>
      <c r="M96" s="5" t="s">
        <v>84</v>
      </c>
      <c r="N96" s="13" t="s">
        <v>53</v>
      </c>
      <c r="O96" s="13" t="s">
        <v>26</v>
      </c>
      <c r="P96" s="13" t="s">
        <v>34</v>
      </c>
      <c r="Q96" s="13" t="s">
        <v>32</v>
      </c>
    </row>
    <row r="97" spans="1:17" ht="15.75" customHeight="1">
      <c r="A97" s="11">
        <v>78</v>
      </c>
      <c r="B97" s="11">
        <v>196</v>
      </c>
      <c r="C97" s="14" t="s">
        <v>22</v>
      </c>
      <c r="D97" s="14" t="s">
        <v>15</v>
      </c>
      <c r="E97" s="11">
        <v>1830</v>
      </c>
      <c r="F97" s="14" t="s">
        <v>71</v>
      </c>
      <c r="G97" s="11">
        <v>1</v>
      </c>
      <c r="H97" s="3">
        <v>75</v>
      </c>
      <c r="I97" s="11">
        <v>0</v>
      </c>
      <c r="J97" s="3">
        <v>4784</v>
      </c>
      <c r="K97" s="3">
        <f>J97/(G97*(1-(I97/100)))</f>
        <v>4784</v>
      </c>
      <c r="L97" s="3">
        <f>(I97/100)*(G97*K97)</f>
        <v>0</v>
      </c>
      <c r="M97" s="6" t="s">
        <v>116</v>
      </c>
      <c r="N97" s="14" t="s">
        <v>18</v>
      </c>
      <c r="O97" s="14" t="s">
        <v>41</v>
      </c>
      <c r="P97" s="14" t="s">
        <v>20</v>
      </c>
      <c r="Q97" s="14" t="s">
        <v>32</v>
      </c>
    </row>
    <row r="98" spans="1:17" ht="15.75" customHeight="1">
      <c r="A98" s="11">
        <v>63</v>
      </c>
      <c r="B98" s="11">
        <v>197</v>
      </c>
      <c r="C98" s="14" t="s">
        <v>49</v>
      </c>
      <c r="D98" s="14" t="s">
        <v>35</v>
      </c>
      <c r="E98" s="11">
        <v>1828</v>
      </c>
      <c r="F98" s="14" t="s">
        <v>16</v>
      </c>
      <c r="G98" s="11">
        <v>1</v>
      </c>
      <c r="H98" s="3">
        <v>75</v>
      </c>
      <c r="I98" s="11">
        <v>0</v>
      </c>
      <c r="J98" s="3">
        <v>3532</v>
      </c>
      <c r="K98" s="3">
        <f>J98/(G98*(1-(I98/100)))</f>
        <v>3532</v>
      </c>
      <c r="L98" s="3">
        <f>(I98/100)*(G98*K98)</f>
        <v>0</v>
      </c>
      <c r="M98" s="6" t="s">
        <v>103</v>
      </c>
      <c r="N98" s="14" t="s">
        <v>37</v>
      </c>
      <c r="O98" s="14" t="s">
        <v>19</v>
      </c>
      <c r="P98" s="14" t="s">
        <v>20</v>
      </c>
      <c r="Q98" s="14" t="s">
        <v>32</v>
      </c>
    </row>
    <row r="99" spans="1:17" ht="15.75" customHeight="1">
      <c r="A99" s="10">
        <v>10</v>
      </c>
      <c r="B99" s="10">
        <v>198</v>
      </c>
      <c r="C99" s="13" t="s">
        <v>14</v>
      </c>
      <c r="D99" s="13" t="s">
        <v>28</v>
      </c>
      <c r="E99" s="10">
        <v>1829</v>
      </c>
      <c r="F99" s="13" t="s">
        <v>29</v>
      </c>
      <c r="G99" s="10">
        <v>3</v>
      </c>
      <c r="H99" s="1">
        <v>25</v>
      </c>
      <c r="I99" s="10">
        <v>10</v>
      </c>
      <c r="J99" s="1">
        <v>1980</v>
      </c>
      <c r="K99" s="1">
        <f>J99/(G99*(1-(I99/100)))</f>
        <v>733.33333333333326</v>
      </c>
      <c r="L99" s="1">
        <f>(I99/100)*(G99*K99)</f>
        <v>220</v>
      </c>
      <c r="M99" s="5" t="s">
        <v>47</v>
      </c>
      <c r="N99" s="13" t="s">
        <v>37</v>
      </c>
      <c r="O99" s="13" t="s">
        <v>26</v>
      </c>
      <c r="P99" s="13" t="s">
        <v>31</v>
      </c>
      <c r="Q99" s="13" t="s">
        <v>48</v>
      </c>
    </row>
    <row r="100" spans="1:17" ht="15.75" customHeight="1">
      <c r="A100" s="10">
        <v>43</v>
      </c>
      <c r="B100" s="10">
        <v>199</v>
      </c>
      <c r="C100" s="13" t="s">
        <v>45</v>
      </c>
      <c r="D100" s="13" t="s">
        <v>35</v>
      </c>
      <c r="E100" s="10">
        <v>1831</v>
      </c>
      <c r="F100" s="13" t="s">
        <v>38</v>
      </c>
      <c r="G100" s="10">
        <v>2</v>
      </c>
      <c r="H100" s="1">
        <v>1000</v>
      </c>
      <c r="I100" s="10">
        <v>15</v>
      </c>
      <c r="J100" s="1">
        <v>3558</v>
      </c>
      <c r="K100" s="1">
        <f>J100/(G100*(1-(I100/100)))</f>
        <v>2092.9411764705883</v>
      </c>
      <c r="L100" s="1">
        <f>(I100/100)*(G100*K100)</f>
        <v>627.88235294117646</v>
      </c>
      <c r="M100" s="5" t="s">
        <v>85</v>
      </c>
      <c r="N100" s="13" t="s">
        <v>53</v>
      </c>
      <c r="O100" s="13" t="s">
        <v>41</v>
      </c>
      <c r="P100" s="13" t="s">
        <v>31</v>
      </c>
      <c r="Q100" s="13" t="s">
        <v>32</v>
      </c>
    </row>
    <row r="101" spans="1:17" ht="15.75" customHeight="1">
      <c r="A101" s="10">
        <v>90</v>
      </c>
      <c r="B101" s="10">
        <v>200</v>
      </c>
      <c r="C101" s="13" t="s">
        <v>49</v>
      </c>
      <c r="D101" s="13" t="s">
        <v>35</v>
      </c>
      <c r="E101" s="10">
        <v>1830</v>
      </c>
      <c r="F101" s="13" t="s">
        <v>71</v>
      </c>
      <c r="G101" s="10">
        <v>1</v>
      </c>
      <c r="H101" s="1">
        <v>25</v>
      </c>
      <c r="I101" s="10">
        <v>10</v>
      </c>
      <c r="J101" s="1">
        <v>4969</v>
      </c>
      <c r="K101" s="1">
        <f>J101/(G101*(1-(I101/100)))</f>
        <v>5521.1111111111113</v>
      </c>
      <c r="L101" s="1">
        <f>(I101/100)*(G101*K101)</f>
        <v>552.1111111111112</v>
      </c>
      <c r="M101" s="5" t="s">
        <v>85</v>
      </c>
      <c r="N101" s="13" t="s">
        <v>37</v>
      </c>
      <c r="O101" s="13" t="s">
        <v>19</v>
      </c>
      <c r="P101" s="13" t="s">
        <v>34</v>
      </c>
      <c r="Q101" s="15" t="s">
        <v>32</v>
      </c>
    </row>
    <row r="115" spans="3:16" ht="15" customHeight="1">
      <c r="O115" s="15"/>
      <c r="P115" s="15"/>
    </row>
    <row r="116" spans="3:16" ht="15" customHeight="1">
      <c r="O116" s="15"/>
    </row>
    <row r="117" spans="3:16" ht="15" customHeight="1">
      <c r="O117" s="15"/>
    </row>
    <row r="118" spans="3:16" ht="15" customHeight="1">
      <c r="N118" s="16"/>
      <c r="O118" s="15"/>
    </row>
    <row r="119" spans="3:16" ht="15" customHeight="1">
      <c r="O119" s="15"/>
    </row>
    <row r="123" spans="3:16" ht="15" customHeight="1">
      <c r="C123" s="15"/>
      <c r="D123" s="15"/>
      <c r="E123" s="17"/>
      <c r="F123" s="16"/>
    </row>
    <row r="124" spans="3:16" ht="15" customHeight="1">
      <c r="D124" s="15"/>
    </row>
    <row r="125" spans="3:16" ht="15" customHeight="1">
      <c r="D125" s="15"/>
    </row>
    <row r="126" spans="3:16" ht="15" customHeight="1">
      <c r="C126" s="15"/>
      <c r="E126" s="18"/>
    </row>
    <row r="132" spans="3:3" ht="15" customHeight="1">
      <c r="C132" s="15"/>
    </row>
  </sheetData>
  <autoFilter ref="B1:Q101"/>
  <sortState ref="A2:Q101">
    <sortCondition ref="M2:M10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Abdallah</cp:lastModifiedBy>
  <dcterms:created xsi:type="dcterms:W3CDTF">2025-01-02T18:19:39Z</dcterms:created>
  <dcterms:modified xsi:type="dcterms:W3CDTF">2025-01-06T12:27:50Z</dcterms:modified>
</cp:coreProperties>
</file>