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A1A614BA-C49D-43C2-9D99-DF979BD6FB40}" xr6:coauthVersionLast="47" xr6:coauthVersionMax="47" xr10:uidLastSave="{00000000-0000-0000-0000-000000000000}"/>
  <bookViews>
    <workbookView xWindow="-120" yWindow="-120" windowWidth="29040" windowHeight="15840" xr2:uid="{FA7FFE42-10E7-45CA-8715-DBE7BED12626}"/>
  </bookViews>
  <sheets>
    <sheet name="Study Time" sheetId="1" r:id="rId1"/>
    <sheet name="math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5" l="1"/>
  <c r="C14" i="5"/>
  <c r="H14" i="5" s="1"/>
  <c r="E14" i="5" s="1"/>
  <c r="J14" i="5" s="1"/>
  <c r="G14" i="5"/>
  <c r="M14" i="5"/>
  <c r="M15" i="5"/>
  <c r="M16" i="5"/>
  <c r="M17" i="5"/>
  <c r="M18" i="5"/>
  <c r="P5" i="5"/>
  <c r="Q5" i="5" s="1"/>
  <c r="V4" i="5"/>
  <c r="I5" i="5"/>
  <c r="J5" i="5" s="1"/>
  <c r="L4" i="5"/>
  <c r="D6" i="5"/>
  <c r="K6" i="5" s="1"/>
  <c r="U6" i="5" s="1"/>
  <c r="D7" i="5"/>
  <c r="K7" i="5" s="1"/>
  <c r="U7" i="5" s="1"/>
  <c r="D8" i="5"/>
  <c r="K8" i="5" s="1"/>
  <c r="U8" i="5" s="1"/>
  <c r="D9" i="5"/>
  <c r="K9" i="5" s="1"/>
  <c r="U9" i="5" s="1"/>
  <c r="D5" i="5"/>
  <c r="K5" i="5" s="1"/>
  <c r="U5" i="5" s="1"/>
  <c r="C5" i="5"/>
  <c r="C6" i="5" s="1"/>
  <c r="C7" i="5" s="1"/>
  <c r="C8" i="5" s="1"/>
  <c r="C9" i="5" s="1"/>
  <c r="E4" i="5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R5" i="5" l="1"/>
  <c r="S5" i="5" s="1"/>
  <c r="D14" i="5"/>
  <c r="L5" i="5"/>
  <c r="I6" i="5"/>
  <c r="J6" i="5" s="1"/>
  <c r="E5" i="5"/>
  <c r="E9" i="5"/>
  <c r="E8" i="5"/>
  <c r="E7" i="5"/>
  <c r="E6" i="5"/>
  <c r="K24" i="1"/>
  <c r="K14" i="1"/>
  <c r="T5" i="5" l="1"/>
  <c r="V5" i="5" s="1"/>
  <c r="I14" i="5"/>
  <c r="I7" i="5"/>
  <c r="J7" i="5" s="1"/>
  <c r="L6" i="5"/>
  <c r="P6" i="5" l="1"/>
  <c r="F14" i="5"/>
  <c r="L14" i="5" s="1"/>
  <c r="K14" i="5"/>
  <c r="I8" i="5"/>
  <c r="J8" i="5" s="1"/>
  <c r="L7" i="5"/>
  <c r="I9" i="5" l="1"/>
  <c r="J9" i="5" s="1"/>
  <c r="L9" i="5" s="1"/>
  <c r="L8" i="5"/>
  <c r="Q6" i="5"/>
  <c r="R6" i="5" s="1"/>
  <c r="S6" i="5" s="1"/>
  <c r="C15" i="5"/>
  <c r="H15" i="5" s="1"/>
  <c r="E15" i="5" s="1"/>
  <c r="J15" i="5" s="1"/>
  <c r="G15" i="5"/>
  <c r="D15" i="5" s="1"/>
  <c r="I15" i="5" s="1"/>
  <c r="F15" i="5" s="1"/>
  <c r="N14" i="5"/>
  <c r="T6" i="5" l="1"/>
  <c r="L15" i="5"/>
  <c r="K15" i="5"/>
  <c r="V6" i="5" l="1"/>
  <c r="P7" i="5"/>
  <c r="Q7" i="5" s="1"/>
  <c r="R7" i="5" s="1"/>
  <c r="S7" i="5" s="1"/>
  <c r="C16" i="5"/>
  <c r="H16" i="5" s="1"/>
  <c r="E16" i="5" s="1"/>
  <c r="J16" i="5" s="1"/>
  <c r="G16" i="5"/>
  <c r="N15" i="5"/>
  <c r="T7" i="5" l="1"/>
  <c r="D16" i="5"/>
  <c r="V7" i="5" l="1"/>
  <c r="P8" i="5"/>
  <c r="Q8" i="5" s="1"/>
  <c r="R8" i="5" s="1"/>
  <c r="S8" i="5" s="1"/>
  <c r="I16" i="5"/>
  <c r="T8" i="5" l="1"/>
  <c r="F16" i="5"/>
  <c r="L16" i="5" s="1"/>
  <c r="K16" i="5"/>
  <c r="P9" i="5" l="1"/>
  <c r="Q9" i="5" s="1"/>
  <c r="R9" i="5" s="1"/>
  <c r="S9" i="5" s="1"/>
  <c r="V8" i="5"/>
  <c r="C17" i="5"/>
  <c r="H17" i="5" s="1"/>
  <c r="E17" i="5" s="1"/>
  <c r="J17" i="5" s="1"/>
  <c r="G17" i="5"/>
  <c r="D17" i="5" s="1"/>
  <c r="N16" i="5"/>
  <c r="T9" i="5" l="1"/>
  <c r="V9" i="5" s="1"/>
  <c r="I17" i="5"/>
  <c r="F17" i="5" s="1"/>
  <c r="L17" i="5" s="1"/>
  <c r="G18" i="5" l="1"/>
  <c r="N17" i="5"/>
  <c r="K17" i="5"/>
  <c r="C18" i="5" l="1"/>
  <c r="D18" i="5"/>
  <c r="I18" i="5" s="1"/>
  <c r="F18" i="5" s="1"/>
  <c r="H18" i="5" l="1"/>
  <c r="E18" i="5" l="1"/>
  <c r="J18" i="5" l="1"/>
  <c r="K18" i="5" s="1"/>
  <c r="L18" i="5"/>
  <c r="N18" i="5" s="1"/>
</calcChain>
</file>

<file path=xl/sharedStrings.xml><?xml version="1.0" encoding="utf-8"?>
<sst xmlns="http://schemas.openxmlformats.org/spreadsheetml/2006/main" count="70" uniqueCount="45">
  <si>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</si>
  <si>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</si>
  <si>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</si>
  <si>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</si>
  <si>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</si>
  <si>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</si>
  <si>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</si>
  <si>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</si>
  <si>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</si>
  <si>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</si>
  <si>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</si>
  <si>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</si>
  <si>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</si>
  <si>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</si>
  <si>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</si>
  <si>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</si>
  <si>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</si>
  <si>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</si>
  <si>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</si>
  <si>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</si>
  <si>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</si>
  <si>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</si>
  <si>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</si>
  <si>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</si>
  <si>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</si>
  <si>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</si>
  <si>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</si>
  <si>
    <t>Heun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</si>
  <si>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</si>
  <si>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</si>
  <si>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</si>
  <si>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</si>
  <si>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임시(y_n)</t>
    <phoneticPr fontId="1" type="noConversion"/>
  </si>
  <si>
    <t>Runge-Kutta</t>
    <phoneticPr fontId="1" type="noConversion"/>
  </si>
  <si>
    <t>K11</t>
    <phoneticPr fontId="1" type="noConversion"/>
  </si>
  <si>
    <t>K12</t>
    <phoneticPr fontId="1" type="noConversion"/>
  </si>
  <si>
    <t>K21</t>
    <phoneticPr fontId="1" type="noConversion"/>
  </si>
  <si>
    <t>K31</t>
    <phoneticPr fontId="1" type="noConversion"/>
  </si>
  <si>
    <t>K41</t>
    <phoneticPr fontId="1" type="noConversion"/>
  </si>
  <si>
    <t>K22</t>
    <phoneticPr fontId="1" type="noConversion"/>
  </si>
  <si>
    <t>K32</t>
    <phoneticPr fontId="1" type="noConversion"/>
  </si>
  <si>
    <t>K42</t>
    <phoneticPr fontId="1" type="noConversion"/>
  </si>
  <si>
    <t>v_n</t>
    <phoneticPr fontId="1" type="noConversion"/>
  </si>
  <si>
    <t>엑셀 제외하고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</si>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</sst>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tabSelected="1" topLeftCell="A11" zoomScale="115" zoomScaleNormal="115" workbookViewId="0">
      <selection activeCell="I28" sqref="I28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5" spans="1:11" x14ac:dyDescent="0.3">
      <c r="F15" s="2" t="s">
        <v>43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20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F17" s="2">
        <v>0.10480324074074075</v>
      </c>
      <c r="G17" s="2">
        <v>6.7858796296296306E-2</v>
      </c>
      <c r="H17" s="2">
        <f>SUM(B17:G17)</f>
        <v>0.34608796296296301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F18" s="2">
        <v>8.0555555555555561E-2</v>
      </c>
      <c r="G18" s="2">
        <v>6.8414351851851851E-2</v>
      </c>
      <c r="H18" s="2">
        <f t="shared" ref="H18:H25" si="1">SUM(B18:G18)</f>
        <v>0.25025462962962963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1.2875925925925926</v>
      </c>
      <c r="L24" s="5">
        <v>1</v>
      </c>
    </row>
    <row r="25" spans="1:12" x14ac:dyDescent="0.3">
      <c r="A25" s="1" t="s">
        <v>11</v>
      </c>
      <c r="B25" s="2" t="s">
        <v>44</v>
      </c>
      <c r="F25" s="2" t="s">
        <v>44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2F7B-C9AB-4591-8DBB-ABFB75708F8A}">
  <dimension ref="A2:V18"/>
  <sheetViews>
    <sheetView zoomScale="70" zoomScaleNormal="70" workbookViewId="0">
      <selection activeCell="X2" sqref="X2:AF9"/>
    </sheetView>
  </sheetViews>
  <sheetFormatPr defaultRowHeight="16.5" x14ac:dyDescent="0.3"/>
  <sheetData>
    <row r="2" spans="1:22" x14ac:dyDescent="0.3">
      <c r="A2" t="s">
        <v>26</v>
      </c>
      <c r="G2" t="s">
        <v>27</v>
      </c>
      <c r="N2" t="s">
        <v>33</v>
      </c>
    </row>
    <row r="3" spans="1:22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G3" t="s">
        <v>21</v>
      </c>
      <c r="H3" t="s">
        <v>22</v>
      </c>
      <c r="I3" t="s">
        <v>32</v>
      </c>
      <c r="J3" t="s">
        <v>23</v>
      </c>
      <c r="K3" t="s">
        <v>24</v>
      </c>
      <c r="L3" t="s">
        <v>25</v>
      </c>
      <c r="N3" t="s">
        <v>21</v>
      </c>
      <c r="O3" t="s">
        <v>22</v>
      </c>
      <c r="P3" t="s">
        <v>28</v>
      </c>
      <c r="Q3" t="s">
        <v>29</v>
      </c>
      <c r="R3" t="s">
        <v>30</v>
      </c>
      <c r="S3" t="s">
        <v>31</v>
      </c>
      <c r="T3" t="s">
        <v>23</v>
      </c>
      <c r="U3" t="s">
        <v>24</v>
      </c>
      <c r="V3" t="s">
        <v>25</v>
      </c>
    </row>
    <row r="4" spans="1:22" x14ac:dyDescent="0.3">
      <c r="A4">
        <v>0</v>
      </c>
      <c r="B4">
        <v>0</v>
      </c>
      <c r="C4">
        <v>0</v>
      </c>
      <c r="D4">
        <v>0</v>
      </c>
      <c r="E4">
        <f>ABS(D4-C4)</f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ABS(K4-J4)</f>
        <v>0</v>
      </c>
      <c r="N4">
        <v>0</v>
      </c>
      <c r="O4">
        <v>0</v>
      </c>
      <c r="P4">
        <v>0</v>
      </c>
      <c r="Q4">
        <v>0</v>
      </c>
      <c r="R4" s="7">
        <v>0</v>
      </c>
      <c r="S4">
        <v>0</v>
      </c>
      <c r="T4">
        <v>0</v>
      </c>
      <c r="U4">
        <v>0</v>
      </c>
      <c r="V4">
        <f>ABS(U4-T4)</f>
        <v>0</v>
      </c>
    </row>
    <row r="5" spans="1:22" x14ac:dyDescent="0.3">
      <c r="A5">
        <v>1</v>
      </c>
      <c r="B5">
        <v>0.2</v>
      </c>
      <c r="C5">
        <f>C4+(B4+C4*2)*0.2</f>
        <v>0</v>
      </c>
      <c r="D5">
        <f>EXP(2*B5)/4-B5/2-1/4</f>
        <v>2.2956174410317609E-2</v>
      </c>
      <c r="E5">
        <f t="shared" ref="E5:E9" si="0">ABS(D5-C5)</f>
        <v>2.2956174410317609E-2</v>
      </c>
      <c r="G5">
        <v>1</v>
      </c>
      <c r="H5">
        <v>0.2</v>
      </c>
      <c r="I5">
        <f>J4+(H4+2*J4)*0.2</f>
        <v>0</v>
      </c>
      <c r="J5">
        <f>J4+((H4+2*J4)+(H5+2*I5))/2*0.2</f>
        <v>2.0000000000000004E-2</v>
      </c>
      <c r="K5">
        <f>D5</f>
        <v>2.2956174410317609E-2</v>
      </c>
      <c r="L5">
        <f>ABS(K5-J5)</f>
        <v>2.9561744103176052E-3</v>
      </c>
      <c r="N5">
        <v>1</v>
      </c>
      <c r="O5">
        <v>0.2</v>
      </c>
      <c r="P5">
        <f>O4+2*T4</f>
        <v>0</v>
      </c>
      <c r="Q5">
        <f>(O4+0.1)+2*(T4+P5*0.1)</f>
        <v>0.1</v>
      </c>
      <c r="R5">
        <f>(O4+0.1)+2*(T4+Q5*0.1)</f>
        <v>0.12000000000000001</v>
      </c>
      <c r="S5">
        <f>(O4+0.2)+2*(T4+R5*0.2)</f>
        <v>0.24800000000000003</v>
      </c>
      <c r="T5">
        <f>T4+(P5+Q5*2+R5*2+S5)/6*0.2</f>
        <v>2.2933333333333337E-2</v>
      </c>
      <c r="U5">
        <f>K5</f>
        <v>2.2956174410317609E-2</v>
      </c>
      <c r="V5">
        <f t="shared" ref="V5:V8" si="1">ABS(U5-T5)</f>
        <v>2.2841076984272263E-5</v>
      </c>
    </row>
    <row r="6" spans="1:22" x14ac:dyDescent="0.3">
      <c r="A6">
        <v>2</v>
      </c>
      <c r="B6">
        <v>0.4</v>
      </c>
      <c r="C6">
        <f t="shared" ref="C6:C9" si="2">C5+(B5+C5*2)*0.2</f>
        <v>4.0000000000000008E-2</v>
      </c>
      <c r="D6">
        <f t="shared" ref="D6:D9" si="3">EXP(2*B6)/4-B6/2-1/4</f>
        <v>0.10638523212311696</v>
      </c>
      <c r="E6">
        <f t="shared" si="0"/>
        <v>6.638523212311695E-2</v>
      </c>
      <c r="G6">
        <v>2</v>
      </c>
      <c r="H6">
        <v>0.4</v>
      </c>
      <c r="I6">
        <f t="shared" ref="I6:I9" si="4">J5+(H5+2*J5)*0.2</f>
        <v>6.8000000000000005E-2</v>
      </c>
      <c r="J6">
        <f t="shared" ref="J6:J9" si="5">J5+((H5+2*J5)+(H6+2*I6))/2*0.2</f>
        <v>9.7600000000000006E-2</v>
      </c>
      <c r="K6">
        <f t="shared" ref="K6:K9" si="6">D6</f>
        <v>0.10638523212311696</v>
      </c>
      <c r="L6">
        <f t="shared" ref="L6:L9" si="7">ABS(K6-J6)</f>
        <v>8.7852321231169511E-3</v>
      </c>
      <c r="N6">
        <v>2</v>
      </c>
      <c r="O6">
        <v>0.4</v>
      </c>
      <c r="P6">
        <f t="shared" ref="P6:P8" si="8">O5+2*T5</f>
        <v>0.24586666666666668</v>
      </c>
      <c r="Q6">
        <f t="shared" ref="Q6:Q8" si="9">(O5+0.1)+2*(T5+P6*0.1)</f>
        <v>0.39504000000000006</v>
      </c>
      <c r="R6">
        <f t="shared" ref="R6:R8" si="10">(O5+0.1)+2*(T5+Q6*0.1)</f>
        <v>0.42487466666666673</v>
      </c>
      <c r="S6">
        <f t="shared" ref="S6:S8" si="11">(O5+0.2)+2*(T5+R6*0.2)</f>
        <v>0.61581653333333342</v>
      </c>
      <c r="T6">
        <f t="shared" ref="T6:T8" si="12">T5+(P6+Q6*2+R6*2+S6)/6*0.2</f>
        <v>0.10631708444444446</v>
      </c>
      <c r="U6">
        <f t="shared" ref="U6:U8" si="13">K6</f>
        <v>0.10638523212311696</v>
      </c>
      <c r="V6">
        <f t="shared" si="1"/>
        <v>6.8147678672497713E-5</v>
      </c>
    </row>
    <row r="7" spans="1:22" x14ac:dyDescent="0.3">
      <c r="A7">
        <v>3</v>
      </c>
      <c r="B7">
        <v>0.6</v>
      </c>
      <c r="C7">
        <f t="shared" si="2"/>
        <v>0.13600000000000001</v>
      </c>
      <c r="D7">
        <f t="shared" si="3"/>
        <v>0.28002923068413677</v>
      </c>
      <c r="E7">
        <f t="shared" si="0"/>
        <v>0.14402923068413676</v>
      </c>
      <c r="G7">
        <v>3</v>
      </c>
      <c r="H7">
        <v>0.6</v>
      </c>
      <c r="I7">
        <f t="shared" si="4"/>
        <v>0.21664000000000003</v>
      </c>
      <c r="J7">
        <f t="shared" si="5"/>
        <v>0.26044800000000001</v>
      </c>
      <c r="K7">
        <f t="shared" si="6"/>
        <v>0.28002923068413677</v>
      </c>
      <c r="L7">
        <f t="shared" si="7"/>
        <v>1.9581230684136752E-2</v>
      </c>
      <c r="N7">
        <v>3</v>
      </c>
      <c r="O7">
        <v>0.6</v>
      </c>
      <c r="P7">
        <f t="shared" si="8"/>
        <v>0.612634168888889</v>
      </c>
      <c r="Q7">
        <f t="shared" si="9"/>
        <v>0.83516100266666671</v>
      </c>
      <c r="R7">
        <f t="shared" si="10"/>
        <v>0.87966636942222221</v>
      </c>
      <c r="S7">
        <f t="shared" si="11"/>
        <v>1.1645007166577779</v>
      </c>
      <c r="T7">
        <f t="shared" si="12"/>
        <v>0.27987673876859265</v>
      </c>
      <c r="U7">
        <f t="shared" si="13"/>
        <v>0.28002923068413677</v>
      </c>
      <c r="V7">
        <f t="shared" si="1"/>
        <v>1.5249191554411734E-4</v>
      </c>
    </row>
    <row r="8" spans="1:22" x14ac:dyDescent="0.3">
      <c r="A8">
        <v>4</v>
      </c>
      <c r="B8">
        <v>0.8</v>
      </c>
      <c r="C8">
        <f t="shared" si="2"/>
        <v>0.31040000000000001</v>
      </c>
      <c r="D8">
        <f t="shared" si="3"/>
        <v>0.58825810609877871</v>
      </c>
      <c r="E8">
        <f t="shared" si="0"/>
        <v>0.2778581060987787</v>
      </c>
      <c r="G8">
        <v>4</v>
      </c>
      <c r="H8">
        <v>0.8</v>
      </c>
      <c r="I8">
        <f t="shared" si="4"/>
        <v>0.48462720000000004</v>
      </c>
      <c r="J8">
        <f t="shared" si="5"/>
        <v>0.54946304000000001</v>
      </c>
      <c r="K8">
        <f t="shared" si="6"/>
        <v>0.58825810609877871</v>
      </c>
      <c r="L8">
        <f t="shared" si="7"/>
        <v>3.8795066098778697E-2</v>
      </c>
      <c r="N8">
        <v>4</v>
      </c>
      <c r="O8">
        <v>0.8</v>
      </c>
      <c r="P8">
        <f t="shared" si="8"/>
        <v>1.1597534775371852</v>
      </c>
      <c r="Q8">
        <f t="shared" si="9"/>
        <v>1.4917041730446223</v>
      </c>
      <c r="R8">
        <f t="shared" si="10"/>
        <v>1.5580943121461097</v>
      </c>
      <c r="S8">
        <f t="shared" si="11"/>
        <v>1.9829912023956293</v>
      </c>
      <c r="T8">
        <f t="shared" si="12"/>
        <v>0.58795479377906856</v>
      </c>
      <c r="U8">
        <f t="shared" si="13"/>
        <v>0.58825810609877871</v>
      </c>
      <c r="V8">
        <f t="shared" si="1"/>
        <v>3.0331231971014727E-4</v>
      </c>
    </row>
    <row r="9" spans="1:22" x14ac:dyDescent="0.3">
      <c r="A9">
        <v>5</v>
      </c>
      <c r="B9">
        <v>1</v>
      </c>
      <c r="C9">
        <f t="shared" si="2"/>
        <v>0.59455999999999998</v>
      </c>
      <c r="D9">
        <f t="shared" si="3"/>
        <v>1.0972640247326626</v>
      </c>
      <c r="E9">
        <f t="shared" si="0"/>
        <v>0.50270402473266262</v>
      </c>
      <c r="G9">
        <v>5</v>
      </c>
      <c r="H9">
        <v>1</v>
      </c>
      <c r="I9">
        <f t="shared" si="4"/>
        <v>0.92924825600000005</v>
      </c>
      <c r="J9">
        <f t="shared" si="5"/>
        <v>1.0252052992</v>
      </c>
      <c r="K9">
        <f t="shared" si="6"/>
        <v>1.0972640247326626</v>
      </c>
      <c r="L9">
        <f t="shared" si="7"/>
        <v>7.2058725532662571E-2</v>
      </c>
      <c r="N9">
        <v>5</v>
      </c>
      <c r="O9">
        <v>1</v>
      </c>
      <c r="P9">
        <f t="shared" ref="P9" si="14">O8+2*T8</f>
        <v>1.9759095875581372</v>
      </c>
      <c r="Q9">
        <f t="shared" ref="Q9" si="15">(O8+0.1)+2*(T8+P9*0.1)</f>
        <v>2.4710915050697646</v>
      </c>
      <c r="R9">
        <f t="shared" ref="R9" si="16">(O8+0.1)+2*(T8+Q9*0.1)</f>
        <v>2.57012788857209</v>
      </c>
      <c r="S9">
        <f t="shared" ref="S9" si="17">(O8+0.2)+2*(T8+R9*0.2)</f>
        <v>3.2039607429869732</v>
      </c>
      <c r="T9">
        <f t="shared" ref="T9" si="18">T8+(P9+Q9*2+R9*2+S9)/6*0.2</f>
        <v>1.0966984310400294</v>
      </c>
      <c r="U9">
        <f t="shared" ref="U9" si="19">K9</f>
        <v>1.0972640247326626</v>
      </c>
      <c r="V9">
        <f t="shared" ref="V9" si="20">ABS(U9-T9)</f>
        <v>5.6559369263320391E-4</v>
      </c>
    </row>
    <row r="11" spans="1:22" x14ac:dyDescent="0.3">
      <c r="A11" t="s">
        <v>26</v>
      </c>
    </row>
    <row r="12" spans="1:22" x14ac:dyDescent="0.3">
      <c r="A12" t="s">
        <v>21</v>
      </c>
      <c r="B12" t="s">
        <v>22</v>
      </c>
      <c r="C12" t="s">
        <v>34</v>
      </c>
      <c r="D12" t="s">
        <v>36</v>
      </c>
      <c r="E12" t="s">
        <v>37</v>
      </c>
      <c r="F12" t="s">
        <v>38</v>
      </c>
      <c r="G12" t="s">
        <v>35</v>
      </c>
      <c r="H12" t="s">
        <v>39</v>
      </c>
      <c r="I12" t="s">
        <v>40</v>
      </c>
      <c r="J12" t="s">
        <v>41</v>
      </c>
      <c r="K12" t="s">
        <v>42</v>
      </c>
      <c r="L12" t="s">
        <v>23</v>
      </c>
      <c r="M12" t="s">
        <v>24</v>
      </c>
      <c r="N12" t="s">
        <v>25</v>
      </c>
    </row>
    <row r="13" spans="1:2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f>ABS(M13-L13)</f>
        <v>0</v>
      </c>
      <c r="O13">
        <v>1</v>
      </c>
    </row>
    <row r="14" spans="1:22" x14ac:dyDescent="0.3">
      <c r="A14">
        <v>1</v>
      </c>
      <c r="B14">
        <v>0.2</v>
      </c>
      <c r="C14">
        <f>K13</f>
        <v>1</v>
      </c>
      <c r="D14">
        <f>K13+G14*0.1</f>
        <v>1</v>
      </c>
      <c r="E14">
        <f>K13+H14*0.1</f>
        <v>1.0099666833293657</v>
      </c>
      <c r="F14">
        <f>K13+I14*0.2</f>
        <v>1.0199333666587314</v>
      </c>
      <c r="G14">
        <f>-L13+2*SIN(B13)</f>
        <v>0</v>
      </c>
      <c r="H14">
        <f>-(L13+C14*0.1)+2*SIN(B13+0.1)</f>
        <v>9.9666833293656304E-2</v>
      </c>
      <c r="I14">
        <f>-(L13+D14*0.1)+2*SIN(B13+0.1)</f>
        <v>9.9666833293656304E-2</v>
      </c>
      <c r="J14">
        <f>-(L13+E14*0.2)+2*SIN(B13+0.2)</f>
        <v>0.19534532492424928</v>
      </c>
      <c r="K14">
        <f>K13+(G14+H14*2+I14*2+J14)/6*0.2</f>
        <v>1.0198004219366292</v>
      </c>
      <c r="L14">
        <f>L13+(C14+D14*2+E14*2+F14)/6*0.2</f>
        <v>0.20132889111058214</v>
      </c>
      <c r="M14">
        <f>2*SIN(B14) - B14*COS(B14)</f>
        <v>0.2013253460218741</v>
      </c>
      <c r="N14">
        <f>ABS(M14-L14)</f>
        <v>3.545088708034605E-6</v>
      </c>
    </row>
    <row r="15" spans="1:22" x14ac:dyDescent="0.3">
      <c r="A15">
        <v>2</v>
      </c>
      <c r="B15">
        <v>0.4</v>
      </c>
      <c r="C15">
        <f>K14</f>
        <v>1.0198004219366292</v>
      </c>
      <c r="D15">
        <f>K14+G15*0.1</f>
        <v>1.0394013989845832</v>
      </c>
      <c r="E15">
        <f>K14+H15*0.1</f>
        <v>1.0485735699384726</v>
      </c>
      <c r="F15">
        <f>K14+I15*0.2</f>
        <v>1.076954698399357</v>
      </c>
      <c r="G15">
        <f>-L14+2*SIN(B14)</f>
        <v>0.1960097704795403</v>
      </c>
      <c r="H15">
        <f>-(L14+C15*0.1)+2*SIN(B14+0.1)</f>
        <v>0.28773148001843413</v>
      </c>
      <c r="I15">
        <f>-(L14+D15*0.1)+2*SIN(B14+0.1)</f>
        <v>0.28577138231363874</v>
      </c>
      <c r="J15">
        <f>-(L14+E15*0.2)+2*SIN(B14+0.2)</f>
        <v>0.3677930795190244</v>
      </c>
      <c r="K15">
        <f>K14+(G15+H15*2+I15*2+J15)/6*0.2</f>
        <v>1.0768273744253862</v>
      </c>
      <c r="L15">
        <f>L14+(C15+D15*2+E15*2+F15)/6*0.2</f>
        <v>0.41041905971665205</v>
      </c>
      <c r="M15">
        <f>2*SIN(B15) - B15*COS(B15)</f>
        <v>0.41041228701614696</v>
      </c>
      <c r="N15">
        <f>ABS(M15-L15)</f>
        <v>6.772700505086604E-6</v>
      </c>
    </row>
    <row r="16" spans="1:22" x14ac:dyDescent="0.3">
      <c r="A16">
        <v>3</v>
      </c>
      <c r="B16">
        <v>0.6</v>
      </c>
      <c r="C16">
        <f>K15</f>
        <v>1.0768273744253862</v>
      </c>
      <c r="D16">
        <f>K15+G16*0.1</f>
        <v>1.1136691369154512</v>
      </c>
      <c r="E16">
        <f>K15+H16*0.1</f>
        <v>1.1209023024303078</v>
      </c>
      <c r="F16">
        <f>K15+I16*0.2</f>
        <v>1.1642403951854279</v>
      </c>
      <c r="G16">
        <f>-L15+2*SIN(B15)</f>
        <v>0.368417624900649</v>
      </c>
      <c r="H16">
        <f>-(L15+C16*0.1)+2*SIN(B15+0.1)</f>
        <v>0.44074928004921532</v>
      </c>
      <c r="I16">
        <f>-(L15+D16*0.1)+2*SIN(B15+0.1)</f>
        <v>0.4370651038002088</v>
      </c>
      <c r="J16">
        <f>-(L15+E16*0.2)+2*SIN(B15+0.2)</f>
        <v>0.49468542658735737</v>
      </c>
      <c r="K16">
        <f>K15+(G16+H16*2+I16*2+J16)/6*0.2</f>
        <v>1.1641184350649481</v>
      </c>
      <c r="L16">
        <f>L15+(C16+D16*2+E16*2+F16)/6*0.2</f>
        <v>0.63409274799339643</v>
      </c>
      <c r="M16">
        <f>2*SIN(B16) - B16*COS(B16)</f>
        <v>0.63408357784426372</v>
      </c>
      <c r="N16">
        <f>ABS(M16-L16)</f>
        <v>9.1701491327089713E-6</v>
      </c>
    </row>
    <row r="17" spans="1:14" x14ac:dyDescent="0.3">
      <c r="A17">
        <v>4</v>
      </c>
      <c r="B17">
        <v>0.8</v>
      </c>
      <c r="C17">
        <f>K16</f>
        <v>1.1641184350649481</v>
      </c>
      <c r="D17">
        <f>K16+G17*0.1</f>
        <v>1.2136376549446155</v>
      </c>
      <c r="E17">
        <f>K16+H17*0.1</f>
        <v>1.2179115133624971</v>
      </c>
      <c r="F17">
        <f>K16+I17*0.2</f>
        <v>1.2707142072624529</v>
      </c>
      <c r="G17">
        <f>-L16+2*SIN(B16)</f>
        <v>0.49519219879667431</v>
      </c>
      <c r="H17">
        <f>-(L16+C17*0.1)+2*SIN(B16+0.1)</f>
        <v>0.5379307829754908</v>
      </c>
      <c r="I17">
        <f>-(L16+D17*0.1)+2*SIN(B16+0.1)</f>
        <v>0.53297886098752401</v>
      </c>
      <c r="J17">
        <f>-(L16+E17*0.2)+2*SIN(B16+0.2)</f>
        <v>0.55703713113314968</v>
      </c>
      <c r="K17">
        <f>K16+(G17+H17*2+I17*2+J17)/6*0.2</f>
        <v>1.2705867223268099</v>
      </c>
      <c r="L17">
        <f>L16+(C17+D17*2+E17*2+F17)/6*0.2</f>
        <v>0.87735711395811733</v>
      </c>
      <c r="M17">
        <f>2*SIN(B17) - B17*COS(B17)</f>
        <v>0.87734681432131323</v>
      </c>
      <c r="N17">
        <f>ABS(M17-L17)</f>
        <v>1.0299636804100842E-5</v>
      </c>
    </row>
    <row r="18" spans="1:14" x14ac:dyDescent="0.3">
      <c r="A18">
        <v>5</v>
      </c>
      <c r="B18">
        <v>1</v>
      </c>
      <c r="C18">
        <f>K17</f>
        <v>1.2705867223268099</v>
      </c>
      <c r="D18">
        <f>K17+G18*0.1</f>
        <v>1.3263222291109027</v>
      </c>
      <c r="E18">
        <f>K17+H18*0.1</f>
        <v>1.3268105256332268</v>
      </c>
      <c r="F18">
        <f>K17+I18*0.2</f>
        <v>1.3819196188039617</v>
      </c>
      <c r="G18">
        <f>-L17+2*SIN(B17)</f>
        <v>0.55735506784092825</v>
      </c>
      <c r="H18">
        <f>-(L17+C18*0.1)+2*SIN(B17+0.1)</f>
        <v>0.56223803306416853</v>
      </c>
      <c r="I18">
        <f>-(L17+D18*0.1)+2*SIN(B17+0.1)</f>
        <v>0.55666448238575916</v>
      </c>
      <c r="J18">
        <f>-(L17+E18*0.2)+2*SIN(B17+0.2)</f>
        <v>0.54022275053103019</v>
      </c>
      <c r="K18">
        <f>K17+(G18+H18*2+I18*2+J18)/6*0.2</f>
        <v>1.3817661506358703</v>
      </c>
      <c r="L18">
        <f>L17+(C18+D18*2+E18*2+F18)/6*0.2</f>
        <v>1.1426495089787516</v>
      </c>
      <c r="M18">
        <f>2*SIN(B18) - B18*COS(B18)</f>
        <v>1.1426396637476532</v>
      </c>
      <c r="N18">
        <f>ABS(M18-L18)</f>
        <v>9.8452310983709879E-6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Study Time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2023-12-11T16:48:31Z</dcterms:modified>
</cp:coreProperties>
</file>