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E279E72F-B16D-4769-8B84-53C52A21131D}" xr6:coauthVersionLast="47" xr6:coauthVersionMax="47" xr10:uidLastSave="{00000000-0000-0000-0000-000000000000}"/>
  <bookViews>
    <workbookView xWindow="0" yWindow="0" windowWidth="14400" windowHeight="15600" activeTab="4" xr2:uid="{FA7FFE42-10E7-45CA-8715-DBE7BED12626}"/>
  </bookViews>
  <sheets>
    <sheet name="Sheet1" sheetId="1" r:id="rId1"/>
    <sheet name="math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E4" i="5" s="1"/>
  <c r="C4" i="5"/>
  <c r="C5" i="5" s="1"/>
  <c r="C6" i="5" s="1"/>
  <c r="C7" i="5" s="1"/>
  <c r="C8" i="5" s="1"/>
  <c r="E3" i="5"/>
  <c r="C4" i="4"/>
  <c r="G4" i="4"/>
  <c r="H4" i="4"/>
  <c r="E4" i="4" s="1"/>
  <c r="J4" i="4" s="1"/>
  <c r="M4" i="4"/>
  <c r="M5" i="4"/>
  <c r="M6" i="4"/>
  <c r="M7" i="4"/>
  <c r="N3" i="4"/>
  <c r="L3" i="4"/>
  <c r="M3" i="4"/>
  <c r="K3" i="4"/>
  <c r="J3" i="4"/>
  <c r="I3" i="4"/>
  <c r="F3" i="4" s="1"/>
  <c r="H3" i="4"/>
  <c r="E3" i="4"/>
  <c r="G3" i="4"/>
  <c r="D3" i="4"/>
  <c r="C3" i="4"/>
  <c r="N2" i="4"/>
  <c r="P4" i="3"/>
  <c r="Q4" i="3" s="1"/>
  <c r="R4" i="3" s="1"/>
  <c r="V3" i="3"/>
  <c r="I4" i="3"/>
  <c r="J4" i="3" s="1"/>
  <c r="I5" i="3" s="1"/>
  <c r="J5" i="3" s="1"/>
  <c r="J6" i="2"/>
  <c r="L3" i="3"/>
  <c r="D8" i="3"/>
  <c r="K8" i="3" s="1"/>
  <c r="U8" i="3" s="1"/>
  <c r="D5" i="3"/>
  <c r="K5" i="3" s="1"/>
  <c r="U5" i="3" s="1"/>
  <c r="D6" i="3"/>
  <c r="K6" i="3" s="1"/>
  <c r="U6" i="3" s="1"/>
  <c r="D7" i="3"/>
  <c r="K7" i="3" s="1"/>
  <c r="U7" i="3" s="1"/>
  <c r="D4" i="3"/>
  <c r="C4" i="3"/>
  <c r="C5" i="3" s="1"/>
  <c r="E3" i="3"/>
  <c r="AA7" i="2"/>
  <c r="AA8" i="2"/>
  <c r="AA9" i="2"/>
  <c r="AA10" i="2"/>
  <c r="AB10" i="2" s="1"/>
  <c r="AA6" i="2"/>
  <c r="AB7" i="2"/>
  <c r="AB8" i="2"/>
  <c r="AB9" i="2"/>
  <c r="Q7" i="2"/>
  <c r="U7" i="2"/>
  <c r="V7" i="2"/>
  <c r="S7" i="2" s="1"/>
  <c r="X7" i="2" s="1"/>
  <c r="Z6" i="2"/>
  <c r="Y6" i="2"/>
  <c r="X6" i="2"/>
  <c r="S6" i="2"/>
  <c r="T6" i="2"/>
  <c r="W6" i="2"/>
  <c r="V6" i="2"/>
  <c r="R6" i="2"/>
  <c r="U6" i="2"/>
  <c r="Q6" i="2"/>
  <c r="D14" i="2"/>
  <c r="E14" i="2" s="1"/>
  <c r="F14" i="2" s="1"/>
  <c r="J5" i="2"/>
  <c r="K5" i="2" s="1"/>
  <c r="L9" i="2"/>
  <c r="L8" i="2"/>
  <c r="L7" i="2"/>
  <c r="L6" i="2"/>
  <c r="L5" i="2"/>
  <c r="I13" i="2"/>
  <c r="E6" i="2"/>
  <c r="I15" i="2" s="1"/>
  <c r="E7" i="2"/>
  <c r="I16" i="2" s="1"/>
  <c r="E8" i="2"/>
  <c r="I17" i="2" s="1"/>
  <c r="E9" i="2"/>
  <c r="I18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E8" i="5" l="1"/>
  <c r="E7" i="5"/>
  <c r="E6" i="5"/>
  <c r="E5" i="5"/>
  <c r="D4" i="4"/>
  <c r="S4" i="3"/>
  <c r="E4" i="3"/>
  <c r="K4" i="3"/>
  <c r="U4" i="3" s="1"/>
  <c r="L5" i="3"/>
  <c r="I6" i="3"/>
  <c r="J6" i="3" s="1"/>
  <c r="C6" i="3"/>
  <c r="C7" i="3" s="1"/>
  <c r="E5" i="3"/>
  <c r="AB6" i="2"/>
  <c r="R7" i="2"/>
  <c r="G14" i="2"/>
  <c r="H14" i="2" s="1"/>
  <c r="D15" i="2" s="1"/>
  <c r="E15" i="2" s="1"/>
  <c r="F15" i="2" s="1"/>
  <c r="G15" i="2" s="1"/>
  <c r="F5" i="2"/>
  <c r="I14" i="2"/>
  <c r="F7" i="2"/>
  <c r="F9" i="2"/>
  <c r="F8" i="2"/>
  <c r="F6" i="2"/>
  <c r="K24" i="1"/>
  <c r="K14" i="1"/>
  <c r="M5" i="2"/>
  <c r="K6" i="2"/>
  <c r="I4" i="4" l="1"/>
  <c r="L4" i="3"/>
  <c r="T4" i="3"/>
  <c r="E6" i="3"/>
  <c r="I7" i="3"/>
  <c r="J7" i="3" s="1"/>
  <c r="L6" i="3"/>
  <c r="E7" i="3"/>
  <c r="C8" i="3"/>
  <c r="E8" i="3" s="1"/>
  <c r="W7" i="2"/>
  <c r="H15" i="2"/>
  <c r="J14" i="2"/>
  <c r="J15" i="2"/>
  <c r="J7" i="2"/>
  <c r="K7" i="2" s="1"/>
  <c r="M6" i="2"/>
  <c r="F4" i="4" l="1"/>
  <c r="L4" i="4" s="1"/>
  <c r="K4" i="4"/>
  <c r="V4" i="3"/>
  <c r="P5" i="3"/>
  <c r="Q5" i="3" s="1"/>
  <c r="R5" i="3" s="1"/>
  <c r="I8" i="3"/>
  <c r="J8" i="3" s="1"/>
  <c r="L8" i="3" s="1"/>
  <c r="L7" i="3"/>
  <c r="T7" i="2"/>
  <c r="Z7" i="2" s="1"/>
  <c r="Y7" i="2"/>
  <c r="D16" i="2"/>
  <c r="E16" i="2" s="1"/>
  <c r="F16" i="2" s="1"/>
  <c r="G16" i="2" s="1"/>
  <c r="J8" i="2"/>
  <c r="K8" i="2" s="1"/>
  <c r="M7" i="2"/>
  <c r="C5" i="4" l="1"/>
  <c r="G5" i="4"/>
  <c r="D5" i="4" s="1"/>
  <c r="I5" i="4" s="1"/>
  <c r="F5" i="4" s="1"/>
  <c r="H5" i="4"/>
  <c r="E5" i="4" s="1"/>
  <c r="J5" i="4" s="1"/>
  <c r="N4" i="4"/>
  <c r="S5" i="3"/>
  <c r="T5" i="3"/>
  <c r="P6" i="3" s="1"/>
  <c r="Q6" i="3" s="1"/>
  <c r="R6" i="3" s="1"/>
  <c r="S6" i="3" s="1"/>
  <c r="Q8" i="2"/>
  <c r="R8" i="2"/>
  <c r="S8" i="2"/>
  <c r="W8" i="2"/>
  <c r="T8" i="2" s="1"/>
  <c r="Z8" i="2" s="1"/>
  <c r="X8" i="2"/>
  <c r="U8" i="2"/>
  <c r="V8" i="2"/>
  <c r="H16" i="2"/>
  <c r="J16" i="2" s="1"/>
  <c r="M8" i="2"/>
  <c r="J9" i="2"/>
  <c r="K9" i="2" s="1"/>
  <c r="M9" i="2" s="1"/>
  <c r="L5" i="4" l="1"/>
  <c r="K5" i="4"/>
  <c r="T6" i="3"/>
  <c r="V5" i="3"/>
  <c r="U9" i="2"/>
  <c r="Y8" i="2"/>
  <c r="D17" i="2"/>
  <c r="E17" i="2"/>
  <c r="F17" i="2" s="1"/>
  <c r="G17" i="2" s="1"/>
  <c r="C6" i="4" l="1"/>
  <c r="E6" i="4"/>
  <c r="J6" i="4" s="1"/>
  <c r="D6" i="4"/>
  <c r="I6" i="4" s="1"/>
  <c r="F6" i="4" s="1"/>
  <c r="L6" i="4" s="1"/>
  <c r="N5" i="4"/>
  <c r="G6" i="4"/>
  <c r="H6" i="4"/>
  <c r="P7" i="3"/>
  <c r="Q7" i="3" s="1"/>
  <c r="R7" i="3" s="1"/>
  <c r="S7" i="3" s="1"/>
  <c r="Q9" i="2"/>
  <c r="R9" i="2"/>
  <c r="W9" i="2" s="1"/>
  <c r="T9" i="2" s="1"/>
  <c r="H17" i="2"/>
  <c r="G7" i="4" l="1"/>
  <c r="N6" i="4"/>
  <c r="K6" i="4"/>
  <c r="T7" i="3"/>
  <c r="P8" i="3" s="1"/>
  <c r="Q8" i="3" s="1"/>
  <c r="R8" i="3"/>
  <c r="S8" i="3" s="1"/>
  <c r="V9" i="2"/>
  <c r="J17" i="2"/>
  <c r="D18" i="2"/>
  <c r="E18" i="2" s="1"/>
  <c r="F18" i="2" s="1"/>
  <c r="G18" i="2" s="1"/>
  <c r="D7" i="4" l="1"/>
  <c r="I7" i="4" s="1"/>
  <c r="C7" i="4"/>
  <c r="F7" i="4"/>
  <c r="T8" i="3"/>
  <c r="V6" i="3"/>
  <c r="S9" i="2"/>
  <c r="H18" i="2"/>
  <c r="J18" i="2" s="1"/>
  <c r="H7" i="4" l="1"/>
  <c r="X9" i="2"/>
  <c r="Y9" i="2" s="1"/>
  <c r="Z9" i="2"/>
  <c r="E7" i="4" l="1"/>
  <c r="V7" i="3"/>
  <c r="U10" i="2"/>
  <c r="Q10" i="2"/>
  <c r="V10" i="2" s="1"/>
  <c r="S10" i="2" s="1"/>
  <c r="X10" i="2" s="1"/>
  <c r="R10" i="2"/>
  <c r="W10" i="2" s="1"/>
  <c r="T10" i="2" s="1"/>
  <c r="J7" i="4" l="1"/>
  <c r="K7" i="4" s="1"/>
  <c r="L7" i="4"/>
  <c r="N7" i="4" s="1"/>
  <c r="V8" i="3"/>
  <c r="Y10" i="2"/>
  <c r="Z10" i="2"/>
</calcChain>
</file>

<file path=xl/sharedStrings.xml><?xml version="1.0" encoding="utf-8"?>
<sst xmlns="http://schemas.openxmlformats.org/spreadsheetml/2006/main" count="108" uniqueCount="45">
  <si>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</si>
  <si>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</si>
  <si>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</si>
  <si>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</si>
  <si>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</si>
  <si>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</si>
  <si>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</si>
  <si>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</si>
  <si>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</si>
  <si>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</si>
  <si>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</si>
  <si>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</si>
  <si>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</si>
  <si>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</si>
  <si>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</si>
  <si>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</si>
  <si>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</si>
  <si>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</si>
  <si>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</si>
  <si>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</si>
  <si>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</si>
  <si>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</si>
  <si>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</si>
  <si>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</si>
  <si>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</si>
  <si>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</si>
  <si>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</si>
  <si>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</si>
  <si>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</si>
  <si>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</si>
  <si>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</si>
  <si>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</si>
  <si>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</si>
  <si>
    <t>Runge-Kutta</t>
    <phoneticPr fontId="1" type="noConversion"/>
  </si>
  <si>
    <t>K11</t>
    <phoneticPr fontId="1" type="noConversion"/>
  </si>
  <si>
    <t>K12</t>
    <phoneticPr fontId="1" type="noConversion"/>
  </si>
  <si>
    <t>K21</t>
    <phoneticPr fontId="1" type="noConversion"/>
  </si>
  <si>
    <t>K31</t>
    <phoneticPr fontId="1" type="noConversion"/>
  </si>
  <si>
    <t>K41</t>
    <phoneticPr fontId="1" type="noConversion"/>
  </si>
  <si>
    <t>K22</t>
    <phoneticPr fontId="1" type="noConversion"/>
  </si>
  <si>
    <t>K32</t>
    <phoneticPr fontId="1" type="noConversion"/>
  </si>
  <si>
    <t>K42</t>
    <phoneticPr fontId="1" type="noConversion"/>
  </si>
  <si>
    <t>v_n</t>
    <phoneticPr fontId="1" type="noConversion"/>
  </si>
  <si>
    <t>엑셀 제외하고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</si>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</sst>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topLeftCell="A11" zoomScale="115" zoomScaleNormal="115" workbookViewId="0">
      <selection activeCell="I28" sqref="I28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5" spans="1:11" x14ac:dyDescent="0.3">
      <c r="F15" s="2" t="s">
        <v>43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20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F17" s="2">
        <v>0.10480324074074075</v>
      </c>
      <c r="G17" s="2">
        <v>6.7858796296296306E-2</v>
      </c>
      <c r="H17" s="2">
        <f>SUM(B17:G17)</f>
        <v>0.34608796296296301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F18" s="2">
        <v>8.0555555555555561E-2</v>
      </c>
      <c r="G18" s="2">
        <v>6.8414351851851851E-2</v>
      </c>
      <c r="H18" s="2">
        <f t="shared" ref="H18:H25" si="1">SUM(B18:G18)</f>
        <v>0.25025462962962963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1.2875925925925926</v>
      </c>
      <c r="L24" s="5">
        <v>1</v>
      </c>
    </row>
    <row r="25" spans="1:12" x14ac:dyDescent="0.3">
      <c r="A25" s="1" t="s">
        <v>11</v>
      </c>
      <c r="B25" s="2" t="s">
        <v>44</v>
      </c>
      <c r="F25" s="2" t="s">
        <v>44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AB18"/>
  <sheetViews>
    <sheetView topLeftCell="C1" zoomScale="115" zoomScaleNormal="115" workbookViewId="0">
      <selection activeCell="J6" sqref="J6"/>
    </sheetView>
  </sheetViews>
  <sheetFormatPr defaultRowHeight="16.5" x14ac:dyDescent="0.3"/>
  <sheetData>
    <row r="2" spans="2:28" x14ac:dyDescent="0.3">
      <c r="B2" t="s">
        <v>26</v>
      </c>
      <c r="H2" t="s">
        <v>27</v>
      </c>
    </row>
    <row r="3" spans="2:28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H3" t="s">
        <v>21</v>
      </c>
      <c r="I3" t="s">
        <v>22</v>
      </c>
      <c r="J3" t="s">
        <v>32</v>
      </c>
      <c r="K3" t="s">
        <v>23</v>
      </c>
      <c r="L3" t="s">
        <v>24</v>
      </c>
      <c r="M3" t="s">
        <v>25</v>
      </c>
    </row>
    <row r="4" spans="2:28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t="s">
        <v>21</v>
      </c>
      <c r="P4" t="s">
        <v>22</v>
      </c>
      <c r="Q4" t="s">
        <v>34</v>
      </c>
      <c r="R4" t="s">
        <v>36</v>
      </c>
      <c r="S4" t="s">
        <v>37</v>
      </c>
      <c r="T4" t="s">
        <v>38</v>
      </c>
      <c r="U4" t="s">
        <v>35</v>
      </c>
      <c r="V4" t="s">
        <v>39</v>
      </c>
      <c r="W4" t="s">
        <v>40</v>
      </c>
      <c r="X4" t="s">
        <v>41</v>
      </c>
      <c r="Y4" t="s">
        <v>42</v>
      </c>
      <c r="Z4" t="s">
        <v>23</v>
      </c>
      <c r="AA4" t="s">
        <v>24</v>
      </c>
      <c r="AB4" t="s">
        <v>25</v>
      </c>
    </row>
    <row r="5" spans="2:28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</row>
    <row r="6" spans="2:28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>K5+(I5+2*K5)*0.2</f>
        <v>6.8000000000000005E-2</v>
      </c>
      <c r="K6">
        <f t="shared" ref="K6:K9" si="3">K5+((I5+2*K5)+(I6+2*J6))/2*0.2</f>
        <v>9.7600000000000006E-2</v>
      </c>
      <c r="L6">
        <f t="shared" ref="L6:L9" si="4">EXP(2*I6)/4-I6/2-1/4</f>
        <v>0.10638523212311696</v>
      </c>
      <c r="M6">
        <f t="shared" ref="M6:M9" si="5">ABS(L6-K6)</f>
        <v>8.7852321231169511E-3</v>
      </c>
      <c r="O6">
        <v>1</v>
      </c>
      <c r="P6">
        <v>0.2</v>
      </c>
      <c r="Q6">
        <f>Y5</f>
        <v>1</v>
      </c>
      <c r="R6">
        <f>Y5+U6*0.1</f>
        <v>1</v>
      </c>
      <c r="S6">
        <f>Y5+V6*0.1</f>
        <v>1.0099666833293657</v>
      </c>
      <c r="T6">
        <f>Y5+W6*0.2</f>
        <v>1.0199333666587314</v>
      </c>
      <c r="U6">
        <f>-Z5+2*SIN(P5)</f>
        <v>0</v>
      </c>
      <c r="V6">
        <f>-(Z5+Q6*0.1)+2*SIN(P5+0.1)</f>
        <v>9.9666833293656304E-2</v>
      </c>
      <c r="W6">
        <f>-(Z5+R6*0.1)+2*SIN(P5+0.1)</f>
        <v>9.9666833293656304E-2</v>
      </c>
      <c r="X6">
        <f>-(Z5+S6*0.2)+2*SIN(P5+0.2)</f>
        <v>0.19534532492424928</v>
      </c>
      <c r="Y6">
        <f>Y5+(U6+V6*2+W6*2+X6)/6*0.2</f>
        <v>1.0198004219366292</v>
      </c>
      <c r="Z6">
        <f>Z5+(Q6+R6*2+S6*2+T6)/6*0.2</f>
        <v>0.20132889111058214</v>
      </c>
      <c r="AA6">
        <f>2*SIN(P6)-P6*COS(P6)</f>
        <v>0.2013253460218741</v>
      </c>
      <c r="AB6">
        <f>ABS(AA6-Z6)</f>
        <v>3.545088708034605E-6</v>
      </c>
    </row>
    <row r="7" spans="2:28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ref="J7:J9" si="6">K6+(I6+2*K6)*0.2</f>
        <v>0.21664000000000003</v>
      </c>
      <c r="K7">
        <f t="shared" si="3"/>
        <v>0.26044800000000001</v>
      </c>
      <c r="L7">
        <f t="shared" si="4"/>
        <v>0.28002923068413677</v>
      </c>
      <c r="M7">
        <f t="shared" si="5"/>
        <v>1.9581230684136752E-2</v>
      </c>
      <c r="O7">
        <v>2</v>
      </c>
      <c r="P7">
        <v>0.4</v>
      </c>
      <c r="Q7">
        <f t="shared" ref="Q7:Q10" si="7">Y6</f>
        <v>1.0198004219366292</v>
      </c>
      <c r="R7">
        <f t="shared" ref="R7:R10" si="8">Y6+U7*0.1</f>
        <v>1.0394013989845832</v>
      </c>
      <c r="S7">
        <f t="shared" ref="S7:S10" si="9">Y6+V7*0.1</f>
        <v>1.0485735699384726</v>
      </c>
      <c r="T7">
        <f t="shared" ref="T7:T10" si="10">Y6+W7*0.2</f>
        <v>1.076954698399357</v>
      </c>
      <c r="U7">
        <f t="shared" ref="U7:U10" si="11">-Z6+2*SIN(P6)</f>
        <v>0.1960097704795403</v>
      </c>
      <c r="V7">
        <f t="shared" ref="V7:V10" si="12">-(Z6+Q7*0.1)+2*SIN(P6+0.1)</f>
        <v>0.28773148001843413</v>
      </c>
      <c r="W7">
        <f t="shared" ref="W7:W10" si="13">-(Z6+R7*0.1)+2*SIN(P6+0.1)</f>
        <v>0.28577138231363874</v>
      </c>
      <c r="X7">
        <f t="shared" ref="X7:X10" si="14">-(Z6+S7*0.2)+2*SIN(P6+0.2)</f>
        <v>0.3677930795190244</v>
      </c>
      <c r="Y7">
        <f t="shared" ref="Y7:Y10" si="15">Y6+(U7+V7*2+W7*2+X7)/6*0.2</f>
        <v>1.0768273744253862</v>
      </c>
      <c r="Z7">
        <f t="shared" ref="Z7:Z10" si="16">Z6+(Q7+R7*2+S7*2+T7)/6*0.2</f>
        <v>0.41041905971665205</v>
      </c>
      <c r="AA7">
        <f t="shared" ref="AA7:AA10" si="17">2*SIN(P7)-P7*COS(P7)</f>
        <v>0.41041228701614696</v>
      </c>
      <c r="AB7">
        <f t="shared" ref="AB7:AB10" si="18">ABS(AA7-Z7)</f>
        <v>6.772700505086604E-6</v>
      </c>
    </row>
    <row r="8" spans="2:28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6"/>
        <v>0.48462720000000004</v>
      </c>
      <c r="K8">
        <f t="shared" si="3"/>
        <v>0.54946304000000001</v>
      </c>
      <c r="L8">
        <f t="shared" si="4"/>
        <v>0.58825810609877871</v>
      </c>
      <c r="M8">
        <f t="shared" si="5"/>
        <v>3.8795066098778697E-2</v>
      </c>
      <c r="O8">
        <v>3</v>
      </c>
      <c r="P8">
        <v>0.6</v>
      </c>
      <c r="Q8">
        <f t="shared" si="7"/>
        <v>1.0768273744253862</v>
      </c>
      <c r="R8">
        <f t="shared" si="8"/>
        <v>1.1136691369154512</v>
      </c>
      <c r="S8">
        <f t="shared" si="9"/>
        <v>1.1209023024303078</v>
      </c>
      <c r="T8">
        <f t="shared" si="10"/>
        <v>1.1642403951854279</v>
      </c>
      <c r="U8">
        <f t="shared" si="11"/>
        <v>0.368417624900649</v>
      </c>
      <c r="V8">
        <f t="shared" si="12"/>
        <v>0.44074928004921532</v>
      </c>
      <c r="W8">
        <f t="shared" si="13"/>
        <v>0.4370651038002088</v>
      </c>
      <c r="X8">
        <f t="shared" si="14"/>
        <v>0.49468542658735737</v>
      </c>
      <c r="Y8">
        <f t="shared" si="15"/>
        <v>1.1641184350649481</v>
      </c>
      <c r="Z8">
        <f t="shared" si="16"/>
        <v>0.63409274799339643</v>
      </c>
      <c r="AA8">
        <f t="shared" si="17"/>
        <v>0.63408357784426372</v>
      </c>
      <c r="AB8">
        <f t="shared" si="18"/>
        <v>9.1701491327089713E-6</v>
      </c>
    </row>
    <row r="9" spans="2:28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6"/>
        <v>0.92924825600000005</v>
      </c>
      <c r="K9">
        <f t="shared" si="3"/>
        <v>1.0252052992</v>
      </c>
      <c r="L9">
        <f t="shared" si="4"/>
        <v>1.0972640247326626</v>
      </c>
      <c r="M9">
        <f t="shared" si="5"/>
        <v>7.2058725532662571E-2</v>
      </c>
      <c r="O9">
        <v>4</v>
      </c>
      <c r="P9">
        <v>0.8</v>
      </c>
      <c r="Q9">
        <f t="shared" si="7"/>
        <v>1.1641184350649481</v>
      </c>
      <c r="R9">
        <f t="shared" si="8"/>
        <v>1.2136376549446155</v>
      </c>
      <c r="S9">
        <f t="shared" si="9"/>
        <v>1.2179115133624971</v>
      </c>
      <c r="T9">
        <f t="shared" si="10"/>
        <v>1.2707142072624529</v>
      </c>
      <c r="U9">
        <f t="shared" si="11"/>
        <v>0.49519219879667431</v>
      </c>
      <c r="V9">
        <f t="shared" si="12"/>
        <v>0.5379307829754908</v>
      </c>
      <c r="W9">
        <f t="shared" si="13"/>
        <v>0.53297886098752401</v>
      </c>
      <c r="X9">
        <f t="shared" si="14"/>
        <v>0.55703713113314968</v>
      </c>
      <c r="Y9">
        <f t="shared" si="15"/>
        <v>1.2705867223268099</v>
      </c>
      <c r="Z9">
        <f t="shared" si="16"/>
        <v>0.87735711395811733</v>
      </c>
      <c r="AA9">
        <f t="shared" si="17"/>
        <v>0.87734681432131323</v>
      </c>
      <c r="AB9">
        <f t="shared" si="18"/>
        <v>1.0299636804100842E-5</v>
      </c>
    </row>
    <row r="10" spans="2:28" x14ac:dyDescent="0.3">
      <c r="O10">
        <v>5</v>
      </c>
      <c r="P10">
        <v>1</v>
      </c>
      <c r="Q10">
        <f t="shared" si="7"/>
        <v>1.2705867223268099</v>
      </c>
      <c r="R10">
        <f t="shared" si="8"/>
        <v>1.3263222291109027</v>
      </c>
      <c r="S10">
        <f t="shared" si="9"/>
        <v>1.3268105256332268</v>
      </c>
      <c r="T10">
        <f t="shared" si="10"/>
        <v>1.3819196188039617</v>
      </c>
      <c r="U10">
        <f t="shared" si="11"/>
        <v>0.55735506784092825</v>
      </c>
      <c r="V10">
        <f t="shared" si="12"/>
        <v>0.56223803306416853</v>
      </c>
      <c r="W10">
        <f t="shared" si="13"/>
        <v>0.55666448238575916</v>
      </c>
      <c r="X10">
        <f t="shared" si="14"/>
        <v>0.54022275053103019</v>
      </c>
      <c r="Y10">
        <f t="shared" si="15"/>
        <v>1.3817661506358703</v>
      </c>
      <c r="Z10">
        <f t="shared" si="16"/>
        <v>1.1426495089787516</v>
      </c>
      <c r="AA10">
        <f t="shared" si="17"/>
        <v>1.1426396637476532</v>
      </c>
      <c r="AB10">
        <f t="shared" si="18"/>
        <v>9.8452310983709879E-6</v>
      </c>
    </row>
    <row r="11" spans="2:28" x14ac:dyDescent="0.3">
      <c r="B11" t="s">
        <v>33</v>
      </c>
    </row>
    <row r="12" spans="2:28" x14ac:dyDescent="0.3">
      <c r="B12" t="s">
        <v>21</v>
      </c>
      <c r="C12" t="s">
        <v>22</v>
      </c>
      <c r="D12" t="s">
        <v>28</v>
      </c>
      <c r="E12" t="s">
        <v>29</v>
      </c>
      <c r="F12" t="s">
        <v>30</v>
      </c>
      <c r="G12" t="s">
        <v>31</v>
      </c>
      <c r="H12" t="s">
        <v>23</v>
      </c>
      <c r="I12" t="s">
        <v>24</v>
      </c>
      <c r="J12" t="s">
        <v>25</v>
      </c>
    </row>
    <row r="13" spans="2:28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ref="I13:I18" si="19">E4</f>
        <v>0</v>
      </c>
      <c r="J13">
        <v>0</v>
      </c>
    </row>
    <row r="14" spans="2:28" x14ac:dyDescent="0.3">
      <c r="B14">
        <v>1</v>
      </c>
      <c r="C14">
        <v>0.2</v>
      </c>
      <c r="D14">
        <f>C13+2*H13</f>
        <v>0</v>
      </c>
      <c r="E14">
        <f>(C13+0.1)+2*(H13+D14*0.1)</f>
        <v>0.1</v>
      </c>
      <c r="F14">
        <f>(C13+0.1)+2*(H13+E14*0.1)</f>
        <v>0.12000000000000001</v>
      </c>
      <c r="G14">
        <f>(C13+0.2)+2*(H13+F14*0.2)</f>
        <v>0.24800000000000003</v>
      </c>
      <c r="H14">
        <f>H13+(D14+E14*2+F14*2+G14)/6*0.2</f>
        <v>2.2933333333333337E-2</v>
      </c>
      <c r="I14">
        <f t="shared" si="19"/>
        <v>2.2956174410317609E-2</v>
      </c>
      <c r="J14">
        <f>ABS(I14-H14)</f>
        <v>2.2841076984272263E-5</v>
      </c>
    </row>
    <row r="15" spans="2:28" x14ac:dyDescent="0.3">
      <c r="B15">
        <v>2</v>
      </c>
      <c r="C15">
        <v>0.4</v>
      </c>
      <c r="D15">
        <f t="shared" ref="D15:D18" si="20">C14+2*H14</f>
        <v>0.24586666666666668</v>
      </c>
      <c r="E15">
        <f t="shared" ref="E15:E18" si="21">(C14+0.1)+2*(H14+D15*0.1)</f>
        <v>0.39504000000000006</v>
      </c>
      <c r="F15">
        <f t="shared" ref="F15:F18" si="22">(C14+0.1)+2*(H14+E15*0.1)</f>
        <v>0.42487466666666673</v>
      </c>
      <c r="G15">
        <f t="shared" ref="G15:G18" si="23">(C14+0.2)+2*(H14+F15*0.2)</f>
        <v>0.61581653333333342</v>
      </c>
      <c r="H15">
        <f t="shared" ref="H15:H18" si="24">H14+(D15+E15*2+F15*2+G15)/6*0.2</f>
        <v>0.10631708444444446</v>
      </c>
      <c r="I15">
        <f t="shared" si="19"/>
        <v>0.10638523212311696</v>
      </c>
      <c r="J15">
        <f t="shared" ref="J15:J18" si="25">ABS(I15-H15)</f>
        <v>6.8147678672497713E-5</v>
      </c>
    </row>
    <row r="16" spans="2:28" x14ac:dyDescent="0.3">
      <c r="B16">
        <v>3</v>
      </c>
      <c r="C16">
        <v>0.6</v>
      </c>
      <c r="D16">
        <f t="shared" si="20"/>
        <v>0.612634168888889</v>
      </c>
      <c r="E16">
        <f t="shared" si="21"/>
        <v>0.83516100266666671</v>
      </c>
      <c r="F16">
        <f t="shared" si="22"/>
        <v>0.87966636942222221</v>
      </c>
      <c r="G16">
        <f t="shared" si="23"/>
        <v>1.1645007166577779</v>
      </c>
      <c r="H16">
        <f t="shared" si="24"/>
        <v>0.27987673876859265</v>
      </c>
      <c r="I16">
        <f t="shared" si="19"/>
        <v>0.28002923068413677</v>
      </c>
      <c r="J16">
        <f t="shared" si="25"/>
        <v>1.5249191554411734E-4</v>
      </c>
    </row>
    <row r="17" spans="2:10" x14ac:dyDescent="0.3">
      <c r="B17">
        <v>4</v>
      </c>
      <c r="C17">
        <v>0.8</v>
      </c>
      <c r="D17">
        <f t="shared" si="20"/>
        <v>1.1597534775371852</v>
      </c>
      <c r="E17">
        <f t="shared" si="21"/>
        <v>1.4917041730446223</v>
      </c>
      <c r="F17">
        <f t="shared" si="22"/>
        <v>1.5580943121461097</v>
      </c>
      <c r="G17">
        <f t="shared" si="23"/>
        <v>1.9829912023956293</v>
      </c>
      <c r="H17">
        <f t="shared" si="24"/>
        <v>0.58795479377906856</v>
      </c>
      <c r="I17">
        <f t="shared" si="19"/>
        <v>0.58825810609877871</v>
      </c>
      <c r="J17">
        <f t="shared" si="25"/>
        <v>3.0331231971014727E-4</v>
      </c>
    </row>
    <row r="18" spans="2:10" x14ac:dyDescent="0.3">
      <c r="B18">
        <v>5</v>
      </c>
      <c r="C18">
        <v>1</v>
      </c>
      <c r="D18">
        <f t="shared" si="20"/>
        <v>1.9759095875581372</v>
      </c>
      <c r="E18">
        <f t="shared" si="21"/>
        <v>2.4710915050697646</v>
      </c>
      <c r="F18">
        <f t="shared" si="22"/>
        <v>2.57012788857209</v>
      </c>
      <c r="G18">
        <f t="shared" si="23"/>
        <v>3.2039607429869732</v>
      </c>
      <c r="H18">
        <f t="shared" si="24"/>
        <v>1.0966984310400294</v>
      </c>
      <c r="I18">
        <f t="shared" si="19"/>
        <v>1.0972640247326626</v>
      </c>
      <c r="J18">
        <f t="shared" si="25"/>
        <v>5.6559369263320391E-4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1A10-8F29-4ABC-BC0B-AD620974104B}">
  <dimension ref="A2:V8"/>
  <sheetViews>
    <sheetView topLeftCell="M1" workbookViewId="0">
      <selection activeCell="X2" sqref="X2:AK9"/>
    </sheetView>
  </sheetViews>
  <sheetFormatPr defaultRowHeight="16.5" x14ac:dyDescent="0.3"/>
  <cols>
    <col min="21" max="21" width="8.5" customWidth="1"/>
  </cols>
  <sheetData>
    <row r="2" spans="1:22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  <c r="G2" t="s">
        <v>21</v>
      </c>
      <c r="H2" t="s">
        <v>22</v>
      </c>
      <c r="I2" t="s">
        <v>32</v>
      </c>
      <c r="J2" t="s">
        <v>23</v>
      </c>
      <c r="K2" t="s">
        <v>24</v>
      </c>
      <c r="L2" t="s">
        <v>25</v>
      </c>
      <c r="N2" t="s">
        <v>21</v>
      </c>
      <c r="O2" t="s">
        <v>22</v>
      </c>
      <c r="P2" t="s">
        <v>28</v>
      </c>
      <c r="Q2" t="s">
        <v>29</v>
      </c>
      <c r="R2" t="s">
        <v>30</v>
      </c>
      <c r="S2" t="s">
        <v>31</v>
      </c>
      <c r="T2" t="s">
        <v>23</v>
      </c>
      <c r="U2" t="s">
        <v>24</v>
      </c>
      <c r="V2" t="s">
        <v>25</v>
      </c>
    </row>
    <row r="3" spans="1:22" x14ac:dyDescent="0.3">
      <c r="A3">
        <v>0</v>
      </c>
      <c r="B3">
        <v>0</v>
      </c>
      <c r="C3">
        <v>0</v>
      </c>
      <c r="D3">
        <v>0</v>
      </c>
      <c r="E3">
        <f>ABS(D3-C3)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ABS(K3-J3)</f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ABS(U3-T3)</f>
        <v>0</v>
      </c>
    </row>
    <row r="4" spans="1:22" x14ac:dyDescent="0.3">
      <c r="A4">
        <v>1</v>
      </c>
      <c r="B4">
        <v>0.2</v>
      </c>
      <c r="C4">
        <f>C3+(B3+2*C3)*0.2</f>
        <v>0</v>
      </c>
      <c r="D4">
        <f>EXP(2*B4)/4 - B4/2 - 1/4</f>
        <v>2.2956174410317609E-2</v>
      </c>
      <c r="E4">
        <f>ABS(D4-C4)</f>
        <v>2.2956174410317609E-2</v>
      </c>
      <c r="G4">
        <v>1</v>
      </c>
      <c r="H4">
        <v>0.2</v>
      </c>
      <c r="I4">
        <f>J3+(H3+2*J3)*0.2</f>
        <v>0</v>
      </c>
      <c r="J4">
        <f>J3+((H3+2*J3)+(H4+2*I4))/2*0.2</f>
        <v>2.0000000000000004E-2</v>
      </c>
      <c r="K4">
        <f>D4</f>
        <v>2.2956174410317609E-2</v>
      </c>
      <c r="L4">
        <f>ABS(K4-J4)</f>
        <v>2.9561744103176052E-3</v>
      </c>
      <c r="N4">
        <v>1</v>
      </c>
      <c r="O4">
        <v>0.2</v>
      </c>
      <c r="P4">
        <f>O3+2*T3</f>
        <v>0</v>
      </c>
      <c r="Q4">
        <f>(O3+0.1)+2*(T3+P4*0.1)</f>
        <v>0.1</v>
      </c>
      <c r="R4">
        <f>(O3+0.1)+2*(T3+Q4*0.1)</f>
        <v>0.12000000000000001</v>
      </c>
      <c r="S4">
        <f>(O3+0.2)+2*(T3+R4*0.2)</f>
        <v>0.24800000000000003</v>
      </c>
      <c r="T4">
        <f>T3+(P4+Q4*2+R4*2+S4)/6*0.2</f>
        <v>2.2933333333333337E-2</v>
      </c>
      <c r="U4">
        <f>K4</f>
        <v>2.2956174410317609E-2</v>
      </c>
      <c r="V4">
        <f>ABS(U4-T4)</f>
        <v>2.2841076984272263E-5</v>
      </c>
    </row>
    <row r="5" spans="1:22" x14ac:dyDescent="0.3">
      <c r="A5">
        <v>2</v>
      </c>
      <c r="B5">
        <v>0.4</v>
      </c>
      <c r="C5">
        <f>C4+(B4+2*C4)*0.2</f>
        <v>4.0000000000000008E-2</v>
      </c>
      <c r="D5">
        <f>EXP(2*B5)/4 - B5/2 - 1/4</f>
        <v>0.10638523212311696</v>
      </c>
      <c r="E5">
        <f t="shared" ref="E5:E7" si="0">ABS(D5-C5)</f>
        <v>6.638523212311695E-2</v>
      </c>
      <c r="G5">
        <v>2</v>
      </c>
      <c r="H5">
        <v>0.4</v>
      </c>
      <c r="I5">
        <f t="shared" ref="I5:I8" si="1">J4+(H4+2*J4)*0.2</f>
        <v>6.8000000000000005E-2</v>
      </c>
      <c r="J5">
        <f t="shared" ref="J5:J8" si="2">J4+((H4+2*J4)+(H5+2*I5))/2*0.2</f>
        <v>9.7600000000000006E-2</v>
      </c>
      <c r="K5">
        <f t="shared" ref="K5:K8" si="3">D5</f>
        <v>0.10638523212311696</v>
      </c>
      <c r="L5">
        <f t="shared" ref="L5:L8" si="4">ABS(K5-J5)</f>
        <v>8.7852321231169511E-3</v>
      </c>
      <c r="N5">
        <v>2</v>
      </c>
      <c r="O5">
        <v>0.4</v>
      </c>
      <c r="P5">
        <f t="shared" ref="P5:P8" si="5">O4+2*T4</f>
        <v>0.24586666666666668</v>
      </c>
      <c r="Q5">
        <f t="shared" ref="Q5:Q8" si="6">(O4+0.1)+2*(T4+P5*0.1)</f>
        <v>0.39504000000000006</v>
      </c>
      <c r="R5">
        <f t="shared" ref="R5:R8" si="7">(O4+0.1)+2*(T4+Q5*0.1)</f>
        <v>0.42487466666666673</v>
      </c>
      <c r="S5">
        <f t="shared" ref="S5:S8" si="8">(O4+0.2)+2*(T4+R5*0.2)</f>
        <v>0.61581653333333342</v>
      </c>
      <c r="T5">
        <f t="shared" ref="T5:T8" si="9">T4+(P5+Q5*2+R5*2+S5)/6*0.2</f>
        <v>0.10631708444444446</v>
      </c>
      <c r="U5">
        <f t="shared" ref="U5:U8" si="10">K5</f>
        <v>0.10638523212311696</v>
      </c>
      <c r="V5">
        <f t="shared" ref="V5:V8" si="11">ABS(U5-T5)</f>
        <v>6.8147678672497713E-5</v>
      </c>
    </row>
    <row r="6" spans="1:22" x14ac:dyDescent="0.3">
      <c r="A6">
        <v>3</v>
      </c>
      <c r="B6">
        <v>0.6</v>
      </c>
      <c r="C6">
        <f>C5+(B5+2*C5)*0.2</f>
        <v>0.13600000000000001</v>
      </c>
      <c r="D6">
        <f>EXP(2*B6)/4 - B6/2 - 1/4</f>
        <v>0.28002923068413677</v>
      </c>
      <c r="E6">
        <f t="shared" si="0"/>
        <v>0.14402923068413676</v>
      </c>
      <c r="G6">
        <v>3</v>
      </c>
      <c r="H6">
        <v>0.6</v>
      </c>
      <c r="I6">
        <f t="shared" si="1"/>
        <v>0.21664000000000003</v>
      </c>
      <c r="J6">
        <f t="shared" si="2"/>
        <v>0.26044800000000001</v>
      </c>
      <c r="K6">
        <f t="shared" si="3"/>
        <v>0.28002923068413677</v>
      </c>
      <c r="L6">
        <f t="shared" si="4"/>
        <v>1.9581230684136752E-2</v>
      </c>
      <c r="N6">
        <v>3</v>
      </c>
      <c r="O6">
        <v>0.6</v>
      </c>
      <c r="P6">
        <f t="shared" si="5"/>
        <v>0.612634168888889</v>
      </c>
      <c r="Q6">
        <f t="shared" si="6"/>
        <v>0.83516100266666671</v>
      </c>
      <c r="R6">
        <f t="shared" si="7"/>
        <v>0.87966636942222221</v>
      </c>
      <c r="S6">
        <f t="shared" si="8"/>
        <v>1.1645007166577779</v>
      </c>
      <c r="T6">
        <f t="shared" si="9"/>
        <v>0.27987673876859265</v>
      </c>
      <c r="U6">
        <f t="shared" si="10"/>
        <v>0.28002923068413677</v>
      </c>
      <c r="V6">
        <f t="shared" si="11"/>
        <v>1.5249191554411734E-4</v>
      </c>
    </row>
    <row r="7" spans="1:22" x14ac:dyDescent="0.3">
      <c r="A7">
        <v>4</v>
      </c>
      <c r="B7">
        <v>0.8</v>
      </c>
      <c r="C7">
        <f>C6+(B6+2*C6)*0.2</f>
        <v>0.31040000000000001</v>
      </c>
      <c r="D7">
        <f>EXP(2*B7)/4 - B7/2 - 1/4</f>
        <v>0.58825810609877871</v>
      </c>
      <c r="E7">
        <f t="shared" si="0"/>
        <v>0.2778581060987787</v>
      </c>
      <c r="G7">
        <v>4</v>
      </c>
      <c r="H7">
        <v>0.8</v>
      </c>
      <c r="I7">
        <f t="shared" si="1"/>
        <v>0.48462720000000004</v>
      </c>
      <c r="J7">
        <f t="shared" si="2"/>
        <v>0.54946304000000001</v>
      </c>
      <c r="K7">
        <f t="shared" si="3"/>
        <v>0.58825810609877871</v>
      </c>
      <c r="L7">
        <f t="shared" si="4"/>
        <v>3.8795066098778697E-2</v>
      </c>
      <c r="N7">
        <v>4</v>
      </c>
      <c r="O7">
        <v>0.8</v>
      </c>
      <c r="P7">
        <f t="shared" si="5"/>
        <v>1.1597534775371852</v>
      </c>
      <c r="Q7">
        <f t="shared" si="6"/>
        <v>1.4917041730446223</v>
      </c>
      <c r="R7">
        <f t="shared" si="7"/>
        <v>1.5580943121461097</v>
      </c>
      <c r="S7">
        <f t="shared" si="8"/>
        <v>1.9829912023956293</v>
      </c>
      <c r="T7">
        <f t="shared" si="9"/>
        <v>0.58795479377906856</v>
      </c>
      <c r="U7">
        <f t="shared" si="10"/>
        <v>0.58825810609877871</v>
      </c>
      <c r="V7">
        <f t="shared" si="11"/>
        <v>3.0331231971014727E-4</v>
      </c>
    </row>
    <row r="8" spans="1:22" x14ac:dyDescent="0.3">
      <c r="A8">
        <v>5</v>
      </c>
      <c r="B8">
        <v>1</v>
      </c>
      <c r="C8">
        <f>C7+(B7+2*C7)*0.2</f>
        <v>0.59455999999999998</v>
      </c>
      <c r="D8">
        <f>EXP(2*B8)/4 - B8/2 - 1/4</f>
        <v>1.0972640247326626</v>
      </c>
      <c r="E8">
        <f>ABS(D8-C8)</f>
        <v>0.50270402473266262</v>
      </c>
      <c r="G8">
        <v>5</v>
      </c>
      <c r="H8">
        <v>1</v>
      </c>
      <c r="I8">
        <f t="shared" si="1"/>
        <v>0.92924825600000005</v>
      </c>
      <c r="J8">
        <f t="shared" si="2"/>
        <v>1.0252052992</v>
      </c>
      <c r="K8">
        <f t="shared" si="3"/>
        <v>1.0972640247326626</v>
      </c>
      <c r="L8">
        <f t="shared" si="4"/>
        <v>7.2058725532662571E-2</v>
      </c>
      <c r="N8">
        <v>5</v>
      </c>
      <c r="O8">
        <v>1</v>
      </c>
      <c r="P8">
        <f t="shared" si="5"/>
        <v>1.9759095875581372</v>
      </c>
      <c r="Q8">
        <f t="shared" si="6"/>
        <v>2.4710915050697646</v>
      </c>
      <c r="R8">
        <f t="shared" si="7"/>
        <v>2.57012788857209</v>
      </c>
      <c r="S8">
        <f t="shared" si="8"/>
        <v>3.2039607429869732</v>
      </c>
      <c r="T8">
        <f t="shared" si="9"/>
        <v>1.0966984310400294</v>
      </c>
      <c r="U8">
        <f t="shared" si="10"/>
        <v>1.0972640247326626</v>
      </c>
      <c r="V8">
        <f t="shared" si="11"/>
        <v>5.6559369263320391E-4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B5F5-0579-4DD2-B7D9-E1214C299C69}">
  <dimension ref="A1:N7"/>
  <sheetViews>
    <sheetView workbookViewId="0">
      <selection activeCell="F17" sqref="F17"/>
    </sheetView>
  </sheetViews>
  <sheetFormatPr defaultRowHeight="16.5" x14ac:dyDescent="0.3"/>
  <cols>
    <col min="14" max="14" width="13.125" bestFit="1" customWidth="1"/>
  </cols>
  <sheetData>
    <row r="1" spans="1:14" x14ac:dyDescent="0.3">
      <c r="A1" t="s">
        <v>21</v>
      </c>
      <c r="B1" t="s">
        <v>22</v>
      </c>
      <c r="C1" t="s">
        <v>34</v>
      </c>
      <c r="D1" t="s">
        <v>36</v>
      </c>
      <c r="E1" t="s">
        <v>37</v>
      </c>
      <c r="F1" t="s">
        <v>38</v>
      </c>
      <c r="G1" t="s">
        <v>35</v>
      </c>
      <c r="H1" t="s">
        <v>39</v>
      </c>
      <c r="I1" t="s">
        <v>40</v>
      </c>
      <c r="J1" t="s">
        <v>41</v>
      </c>
      <c r="K1" t="s">
        <v>42</v>
      </c>
      <c r="L1" t="s">
        <v>23</v>
      </c>
      <c r="M1" t="s">
        <v>24</v>
      </c>
      <c r="N1" t="s">
        <v>25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f t="shared" ref="N2:N7" si="0">ABS(M2-L2)</f>
        <v>0</v>
      </c>
    </row>
    <row r="3" spans="1:14" x14ac:dyDescent="0.3">
      <c r="A3">
        <v>1</v>
      </c>
      <c r="B3">
        <v>0.2</v>
      </c>
      <c r="C3">
        <f>K2</f>
        <v>1</v>
      </c>
      <c r="D3">
        <f>K2+G3*0.1</f>
        <v>1</v>
      </c>
      <c r="E3">
        <f>K2+H3*0.1</f>
        <v>1.0099666833293657</v>
      </c>
      <c r="F3">
        <f>K2+I3*0.2</f>
        <v>1.0199333666587314</v>
      </c>
      <c r="G3">
        <f>-L2+2*SIN(B2)</f>
        <v>0</v>
      </c>
      <c r="H3">
        <f>-(L2+C3*0.1)+2*SIN(B2+0.1)</f>
        <v>9.9666833293656304E-2</v>
      </c>
      <c r="I3">
        <f>-(L2+D3*0.1)+2*SIN(B2+0.1)</f>
        <v>9.9666833293656304E-2</v>
      </c>
      <c r="J3">
        <f>-(L2+E3*0.2)+2*SIN(B2+0.2)</f>
        <v>0.19534532492424928</v>
      </c>
      <c r="K3">
        <f>K2+(G3+H3*2+I3*2+J3)/6*0.2</f>
        <v>1.0198004219366292</v>
      </c>
      <c r="L3">
        <f>L2+(C3+D3*2+E3*2+F3)/6*0.2</f>
        <v>0.20132889111058214</v>
      </c>
      <c r="M3">
        <f>2*SIN(B3)-B3*COS(B3)</f>
        <v>0.2013253460218741</v>
      </c>
      <c r="N3">
        <f>ABS(L3-M3)</f>
        <v>3.545088708034605E-6</v>
      </c>
    </row>
    <row r="4" spans="1:14" x14ac:dyDescent="0.3">
      <c r="A4">
        <v>2</v>
      </c>
      <c r="B4">
        <v>0.4</v>
      </c>
      <c r="C4">
        <f t="shared" ref="C4:C7" si="1">K3</f>
        <v>1.0198004219366292</v>
      </c>
      <c r="D4">
        <f t="shared" ref="D4:D7" si="2">K3+G4*0.1</f>
        <v>1.0394013989845832</v>
      </c>
      <c r="E4">
        <f t="shared" ref="E4:E7" si="3">K3+H4*0.1</f>
        <v>1.0485735699384726</v>
      </c>
      <c r="F4">
        <f t="shared" ref="F4:F7" si="4">K3+I4*0.2</f>
        <v>1.076954698399357</v>
      </c>
      <c r="G4">
        <f t="shared" ref="G4:G7" si="5">-L3+2*SIN(B3)</f>
        <v>0.1960097704795403</v>
      </c>
      <c r="H4">
        <f t="shared" ref="H4:H7" si="6">-(L3+C4*0.1)+2*SIN(B3+0.1)</f>
        <v>0.28773148001843413</v>
      </c>
      <c r="I4">
        <f t="shared" ref="I4:I7" si="7">-(L3+D4*0.1)+2*SIN(B3+0.1)</f>
        <v>0.28577138231363874</v>
      </c>
      <c r="J4">
        <f t="shared" ref="J4:J7" si="8">-(L3+E4*0.2)+2*SIN(B3+0.2)</f>
        <v>0.3677930795190244</v>
      </c>
      <c r="K4">
        <f t="shared" ref="K4:K7" si="9">K3+(G4+H4*2+I4*2+J4)/6*0.2</f>
        <v>1.0768273744253862</v>
      </c>
      <c r="L4">
        <f t="shared" ref="L4:L7" si="10">L3+(C4+D4*2+E4*2+F4)/6*0.2</f>
        <v>0.41041905971665205</v>
      </c>
      <c r="M4">
        <f t="shared" ref="M4:M7" si="11">2*SIN(B4)-B4*COS(B4)</f>
        <v>0.41041228701614696</v>
      </c>
      <c r="N4">
        <f t="shared" ref="N4:N7" si="12">ABS(L4-M4)</f>
        <v>6.772700505086604E-6</v>
      </c>
    </row>
    <row r="5" spans="1:14" x14ac:dyDescent="0.3">
      <c r="A5">
        <v>3</v>
      </c>
      <c r="B5">
        <v>0.6</v>
      </c>
      <c r="C5">
        <f t="shared" si="1"/>
        <v>1.0768273744253862</v>
      </c>
      <c r="D5">
        <f t="shared" si="2"/>
        <v>1.1136691369154512</v>
      </c>
      <c r="E5">
        <f t="shared" si="3"/>
        <v>1.1209023024303078</v>
      </c>
      <c r="F5">
        <f t="shared" si="4"/>
        <v>1.1642403951854279</v>
      </c>
      <c r="G5">
        <f t="shared" si="5"/>
        <v>0.368417624900649</v>
      </c>
      <c r="H5">
        <f t="shared" si="6"/>
        <v>0.44074928004921532</v>
      </c>
      <c r="I5">
        <f t="shared" si="7"/>
        <v>0.4370651038002088</v>
      </c>
      <c r="J5">
        <f t="shared" si="8"/>
        <v>0.49468542658735737</v>
      </c>
      <c r="K5">
        <f t="shared" si="9"/>
        <v>1.1641184350649481</v>
      </c>
      <c r="L5">
        <f t="shared" si="10"/>
        <v>0.63409274799339643</v>
      </c>
      <c r="M5">
        <f t="shared" si="11"/>
        <v>0.63408357784426372</v>
      </c>
      <c r="N5">
        <f t="shared" si="12"/>
        <v>9.1701491327089713E-6</v>
      </c>
    </row>
    <row r="6" spans="1:14" x14ac:dyDescent="0.3">
      <c r="A6">
        <v>4</v>
      </c>
      <c r="B6">
        <v>0.8</v>
      </c>
      <c r="C6">
        <f t="shared" si="1"/>
        <v>1.1641184350649481</v>
      </c>
      <c r="D6">
        <f t="shared" si="2"/>
        <v>1.2136376549446155</v>
      </c>
      <c r="E6">
        <f t="shared" si="3"/>
        <v>1.2179115133624971</v>
      </c>
      <c r="F6">
        <f t="shared" si="4"/>
        <v>1.2707142072624529</v>
      </c>
      <c r="G6">
        <f t="shared" si="5"/>
        <v>0.49519219879667431</v>
      </c>
      <c r="H6">
        <f t="shared" si="6"/>
        <v>0.5379307829754908</v>
      </c>
      <c r="I6">
        <f t="shared" si="7"/>
        <v>0.53297886098752401</v>
      </c>
      <c r="J6">
        <f t="shared" si="8"/>
        <v>0.55703713113314968</v>
      </c>
      <c r="K6">
        <f t="shared" si="9"/>
        <v>1.2705867223268099</v>
      </c>
      <c r="L6">
        <f t="shared" si="10"/>
        <v>0.87735711395811733</v>
      </c>
      <c r="M6">
        <f t="shared" si="11"/>
        <v>0.87734681432131323</v>
      </c>
      <c r="N6">
        <f t="shared" si="12"/>
        <v>1.0299636804100842E-5</v>
      </c>
    </row>
    <row r="7" spans="1:14" x14ac:dyDescent="0.3">
      <c r="A7">
        <v>5</v>
      </c>
      <c r="B7">
        <v>1</v>
      </c>
      <c r="C7">
        <f t="shared" si="1"/>
        <v>1.2705867223268099</v>
      </c>
      <c r="D7">
        <f t="shared" si="2"/>
        <v>1.3263222291109027</v>
      </c>
      <c r="E7">
        <f t="shared" si="3"/>
        <v>1.3268105256332268</v>
      </c>
      <c r="F7">
        <f t="shared" si="4"/>
        <v>1.3819196188039617</v>
      </c>
      <c r="G7">
        <f t="shared" si="5"/>
        <v>0.55735506784092825</v>
      </c>
      <c r="H7">
        <f t="shared" si="6"/>
        <v>0.56223803306416853</v>
      </c>
      <c r="I7">
        <f t="shared" si="7"/>
        <v>0.55666448238575916</v>
      </c>
      <c r="J7">
        <f t="shared" si="8"/>
        <v>0.54022275053103019</v>
      </c>
      <c r="K7">
        <f t="shared" si="9"/>
        <v>1.3817661506358703</v>
      </c>
      <c r="L7">
        <f t="shared" si="10"/>
        <v>1.1426495089787516</v>
      </c>
      <c r="M7">
        <f t="shared" si="11"/>
        <v>1.1426396637476532</v>
      </c>
      <c r="N7">
        <f t="shared" si="12"/>
        <v>9.8452310983709879E-6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2F7B-C9AB-4591-8DBB-ABFB75708F8A}">
  <dimension ref="A2:E8"/>
  <sheetViews>
    <sheetView tabSelected="1" workbookViewId="0">
      <selection activeCell="G14" sqref="G14"/>
    </sheetView>
  </sheetViews>
  <sheetFormatPr defaultRowHeight="16.5" x14ac:dyDescent="0.3"/>
  <sheetData>
    <row r="2" spans="1:5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f>ABS(D3-C3)</f>
        <v>0</v>
      </c>
    </row>
    <row r="4" spans="1:5" x14ac:dyDescent="0.3">
      <c r="A4">
        <v>1</v>
      </c>
      <c r="B4">
        <v>0.2</v>
      </c>
      <c r="C4">
        <f>C3+(B3+C3*2)*0.2</f>
        <v>0</v>
      </c>
      <c r="D4">
        <f>EXP(2*B4)/4-B4/2-1/4</f>
        <v>2.2956174410317609E-2</v>
      </c>
      <c r="E4">
        <f t="shared" ref="E4:E8" si="0">ABS(D4-C4)</f>
        <v>2.2956174410317609E-2</v>
      </c>
    </row>
    <row r="5" spans="1:5" x14ac:dyDescent="0.3">
      <c r="A5">
        <v>2</v>
      </c>
      <c r="B5">
        <v>0.4</v>
      </c>
      <c r="C5">
        <f t="shared" ref="C5:C8" si="1">C4+(B4+C4*2)*0.2</f>
        <v>4.0000000000000008E-2</v>
      </c>
      <c r="D5">
        <f t="shared" ref="D5:D8" si="2">EXP(2*B5)/4-B5/2-1/4</f>
        <v>0.10638523212311696</v>
      </c>
      <c r="E5">
        <f t="shared" si="0"/>
        <v>6.638523212311695E-2</v>
      </c>
    </row>
    <row r="6" spans="1:5" x14ac:dyDescent="0.3">
      <c r="A6">
        <v>3</v>
      </c>
      <c r="B6">
        <v>0.6</v>
      </c>
      <c r="C6">
        <f t="shared" si="1"/>
        <v>0.13600000000000001</v>
      </c>
      <c r="D6">
        <f t="shared" si="2"/>
        <v>0.28002923068413677</v>
      </c>
      <c r="E6">
        <f t="shared" si="0"/>
        <v>0.14402923068413676</v>
      </c>
    </row>
    <row r="7" spans="1:5" x14ac:dyDescent="0.3">
      <c r="A7">
        <v>4</v>
      </c>
      <c r="B7">
        <v>0.8</v>
      </c>
      <c r="C7">
        <f t="shared" si="1"/>
        <v>0.31040000000000001</v>
      </c>
      <c r="D7">
        <f t="shared" si="2"/>
        <v>0.58825810609877871</v>
      </c>
      <c r="E7">
        <f t="shared" si="0"/>
        <v>0.2778581060987787</v>
      </c>
    </row>
    <row r="8" spans="1:5" x14ac:dyDescent="0.3">
      <c r="A8">
        <v>5</v>
      </c>
      <c r="B8">
        <v>1</v>
      </c>
      <c r="C8">
        <f t="shared" si="1"/>
        <v>0.59455999999999998</v>
      </c>
      <c r="D8">
        <f t="shared" si="2"/>
        <v>1.0972640247326626</v>
      </c>
      <c r="E8">
        <f t="shared" si="0"/>
        <v>0.50270402473266262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math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2023-12-11T16:28:45Z</dcterms:modified>
</cp:coreProperties>
</file>