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540fe127faab8403/Desktop/Excel/"/>
    </mc:Choice>
  </mc:AlternateContent>
  <xr:revisionPtr revIDLastSave="128" documentId="8_{7D8A4244-3EC9-4CDA-9D25-46624A8F42E3}" xr6:coauthVersionLast="47" xr6:coauthVersionMax="47" xr10:uidLastSave="{E5376DD7-4C3F-42F4-8995-6A668662A973}"/>
  <bookViews>
    <workbookView xWindow="-110" yWindow="-110" windowWidth="19420" windowHeight="10300" firstSheet="3" activeTab="5" xr2:uid="{F53A81B3-482D-46FD-9171-59788BBC2BA6}"/>
  </bookViews>
  <sheets>
    <sheet name="Sheet1" sheetId="2" r:id="rId1"/>
    <sheet name="Sheet2" sheetId="3" r:id="rId2"/>
    <sheet name="Sheet3" sheetId="4" r:id="rId3"/>
    <sheet name="Sheet5" sheetId="6" r:id="rId4"/>
    <sheet name="Sheet6" sheetId="7" r:id="rId5"/>
    <sheet name="unclean_mba_procurement_data" sheetId="1" r:id="rId6"/>
    <sheet name="Sheet4" sheetId="5" r:id="rId7"/>
  </sheets>
  <definedNames>
    <definedName name="_xlnm._FilterDatabase" localSheetId="5" hidden="1">unclean_mba_procurement_data!$A$1:$I$103</definedName>
    <definedName name="Slicer_Category1">#N/A</definedName>
    <definedName name="Slicer_Item_Name">#N/A</definedName>
  </definedNames>
  <calcPr calcId="191029"/>
  <pivotCaches>
    <pivotCache cacheId="1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9" i="1" l="1"/>
  <c r="K7" i="1"/>
  <c r="C103" i="1"/>
  <c r="J2" i="1"/>
  <c r="J26" i="1"/>
  <c r="J3" i="1"/>
  <c r="J4" i="1"/>
  <c r="J5" i="1"/>
  <c r="J6" i="1"/>
  <c r="J7" i="1"/>
  <c r="J8" i="1"/>
  <c r="J9" i="1"/>
  <c r="J10" i="1"/>
  <c r="J11" i="1"/>
  <c r="J12" i="1"/>
  <c r="J13" i="1"/>
  <c r="J14" i="1"/>
  <c r="J15" i="1"/>
  <c r="J16" i="1"/>
  <c r="J17" i="1"/>
  <c r="J18" i="1"/>
  <c r="J19" i="1"/>
  <c r="J20" i="1"/>
  <c r="J21" i="1"/>
  <c r="J22" i="1"/>
  <c r="J23" i="1"/>
  <c r="J24" i="1"/>
  <c r="J25"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I1" i="1" a="1"/>
  <c r="I1" i="1" s="1"/>
  <c r="K2" i="1" l="1"/>
  <c r="K5" i="1"/>
  <c r="K4" i="1"/>
  <c r="K3" i="1"/>
  <c r="K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<sst xmlns="http://schemas.openxmlformats.org/spreadsheetml/2006/main" count="547" uniqueCount="47">
  <si>
    <t>Department</t>
  </si>
  <si>
    <t>Item Name</t>
  </si>
  <si>
    <t>Category</t>
  </si>
  <si>
    <t>Vendor</t>
  </si>
  <si>
    <t>Units Sold</t>
  </si>
  <si>
    <t>Unit Price</t>
  </si>
  <si>
    <t>Purchase Date</t>
  </si>
  <si>
    <t>Remarks</t>
  </si>
  <si>
    <t>LAPTOP</t>
  </si>
  <si>
    <t>Furniture</t>
  </si>
  <si>
    <t>Vendor C</t>
  </si>
  <si>
    <t>Invalid Date</t>
  </si>
  <si>
    <t>Research Cell</t>
  </si>
  <si>
    <t>Laptop</t>
  </si>
  <si>
    <t>Stationery</t>
  </si>
  <si>
    <t>Pending</t>
  </si>
  <si>
    <t>Stationery Kit</t>
  </si>
  <si>
    <t>Supplier B</t>
  </si>
  <si>
    <t>Local Dealer D</t>
  </si>
  <si>
    <t>Whiteboard Marker</t>
  </si>
  <si>
    <t>Accounts</t>
  </si>
  <si>
    <t>Chair</t>
  </si>
  <si>
    <t>Electronics</t>
  </si>
  <si>
    <t>Printer Paper</t>
  </si>
  <si>
    <t>Desk</t>
  </si>
  <si>
    <t>STATIONERY KIT</t>
  </si>
  <si>
    <t>Govt Vendor A</t>
  </si>
  <si>
    <t>Projector</t>
  </si>
  <si>
    <t>Admin</t>
  </si>
  <si>
    <t>Management</t>
  </si>
  <si>
    <t>DESK</t>
  </si>
  <si>
    <t>Delivered</t>
  </si>
  <si>
    <t>WHITEBOARD MARKER</t>
  </si>
  <si>
    <t>PRINTER PAPER</t>
  </si>
  <si>
    <t>CHAIR</t>
  </si>
  <si>
    <t>PROJECTOR</t>
  </si>
  <si>
    <t>Mba Office</t>
  </si>
  <si>
    <t>Mba Dept</t>
  </si>
  <si>
    <t>Total Price</t>
  </si>
  <si>
    <t>Five Most Expensive Value</t>
  </si>
  <si>
    <t>Not Know</t>
  </si>
  <si>
    <t>(</t>
  </si>
  <si>
    <t>Row Labels</t>
  </si>
  <si>
    <t>(blank)</t>
  </si>
  <si>
    <t>Grand Total</t>
  </si>
  <si>
    <t>Sum of Total Price</t>
  </si>
  <si>
    <t>Sum of Units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</si>
</sst>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4" fontId="0" fillId="0" borderId="0" xfId="0" applyNumberFormat="1"/>
    <xf numFmtId="0" fontId="16"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[ASSIGNMENT-1.xlsx]Sheet1!PivotTable1</c:name>
    <c:fmtId val="0"/>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pPr>
            <a:solidFill>
              <a:schemeClr val="accent1"/>
            </a:solidFill>
            <a:ln w="9525">
              <a:solidFill>
                <a:schemeClr val="accent1"/>
              </a:solidFill>
              <a:round/>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Sheet1!$A$4:$A$7</c:f>
              <c:strCache>
                <c:ptCount val="3"/>
                <c:pt idx="0">
                  <c:v>Govt Vendor A</c:v>
                </c:pt>
                <c:pt idx="1">
                  <c:v>Supplier B</c:v>
                </c:pt>
                <c:pt idx="2">
                  <c:v>Vendor C</c:v>
                </c:pt>
              </c:strCache>
            </c:strRef>
          </c:cat>
          <c:val>
            <c:numRef>
              <c:f>Sheet1!$B$4:$B$7</c:f>
              <c:numCache>
                <c:formatCode>General</c:formatCode>
                <c:ptCount val="3"/>
                <c:pt idx="0">
                  <c:v>57</c:v>
                </c:pt>
                <c:pt idx="1">
                  <c:v>66</c:v>
                </c:pt>
                <c:pt idx="2">
                  <c:v>47</c:v>
                </c:pt>
              </c:numCache>
            </c:numRef>
          </c:val>
          <c:extLst>
            <c:ext xmlns:c16="http://schemas.microsoft.com/office/drawing/2014/chart" uri="{C3380CC4-5D6E-409C-BE32-E72D297353CC}">
              <c16:uniqueId val="{00000000-1FD2-4C9B-B749-5F834B9552C5}"/>
            </c:ext>
          </c:extLst>
        </c:ser>
        <c:dLbls>
          <c:showLegendKey val="0"/>
          <c:showVal val="1"/>
          <c:showCatName val="0"/>
          <c:showSerName val="0"/>
          <c:showPercent val="0"/>
          <c:showBubbleSize val="0"/>
        </c:dLbls>
        <c:gapWidth val="79"/>
        <c:shape val="box"/>
        <c:axId val="689148208"/>
        <c:axId val="689144368"/>
        <c:axId val="0"/>
      </c:bar3DChart>
      <c:catAx>
        <c:axId val="68914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89144368"/>
        <c:crosses val="autoZero"/>
        <c:auto val="1"/>
        <c:lblAlgn val="ctr"/>
        <c:lblOffset val="100"/>
        <c:noMultiLvlLbl val="0"/>
      </c:catAx>
      <c:valAx>
        <c:axId val="689144368"/>
        <c:scaling>
          <c:orientation val="minMax"/>
        </c:scaling>
        <c:delete val="1"/>
        <c:axPos val="l"/>
        <c:numFmt formatCode="General" sourceLinked="1"/>
        <c:majorTickMark val="none"/>
        <c:minorTickMark val="none"/>
        <c:tickLblPos val="nextTo"/>
        <c:crossAx val="689148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[ASSIGNMENT-1.xlsx]Sheet3!PivotTable2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Sheet3!$B$3</c:f>
              <c:strCache>
                <c:ptCount val="1"/>
                <c:pt idx="0">
                  <c:v>Total</c:v>
                </c:pt>
              </c:strCache>
            </c:strRef>
          </c:tx>
          <c:spPr>
            <a:solidFill>
              <a:schemeClr val="accent1"/>
            </a:solidFill>
            <a:ln>
              <a:noFill/>
            </a:ln>
            <a:effectLst/>
            <a:sp3d/>
          </c:spPr>
          <c:invertIfNegative val="0"/>
          <c:cat>
            <c:strRef>
              <c:f>Sheet3!$A$4:$A$10</c:f>
              <c:strCache>
                <c:ptCount val="6"/>
                <c:pt idx="0">
                  <c:v>Accounts</c:v>
                </c:pt>
                <c:pt idx="1">
                  <c:v>Admin</c:v>
                </c:pt>
                <c:pt idx="2">
                  <c:v>Management</c:v>
                </c:pt>
                <c:pt idx="3">
                  <c:v>Mba Dept</c:v>
                </c:pt>
                <c:pt idx="4">
                  <c:v>Mba Office</c:v>
                </c:pt>
                <c:pt idx="5">
                  <c:v>Research Cell</c:v>
                </c:pt>
              </c:strCache>
            </c:strRef>
          </c:cat>
          <c:val>
            <c:numRef>
              <c:f>Sheet3!$B$4:$B$10</c:f>
              <c:numCache>
                <c:formatCode>General</c:formatCode>
                <c:ptCount val="6"/>
                <c:pt idx="0">
                  <c:v>63</c:v>
                </c:pt>
                <c:pt idx="1">
                  <c:v>148</c:v>
                </c:pt>
                <c:pt idx="2">
                  <c:v>43</c:v>
                </c:pt>
                <c:pt idx="3">
                  <c:v>257</c:v>
                </c:pt>
                <c:pt idx="4">
                  <c:v>167</c:v>
                </c:pt>
                <c:pt idx="5">
                  <c:v>240</c:v>
                </c:pt>
              </c:numCache>
            </c:numRef>
          </c:val>
          <c:extLst>
            <c:ext xmlns:c16="http://schemas.microsoft.com/office/drawing/2014/chart" uri="{C3380CC4-5D6E-409C-BE32-E72D297353CC}">
              <c16:uniqueId val="{00000000-B4C7-4CE8-9002-58AEF34BBAAA}"/>
            </c:ext>
          </c:extLst>
        </c:ser>
        <c:dLbls>
          <c:showLegendKey val="0"/>
          <c:showVal val="0"/>
          <c:showCatName val="0"/>
          <c:showSerName val="0"/>
          <c:showPercent val="0"/>
          <c:showBubbleSize val="0"/>
        </c:dLbls>
        <c:gapWidth val="150"/>
        <c:shape val="box"/>
        <c:axId val="968864304"/>
        <c:axId val="968860944"/>
        <c:axId val="0"/>
      </c:bar3DChart>
      <c:catAx>
        <c:axId val="9688643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860944"/>
        <c:crosses val="autoZero"/>
        <c:auto val="1"/>
        <c:lblAlgn val="ctr"/>
        <c:lblOffset val="100"/>
        <c:noMultiLvlLbl val="0"/>
      </c:catAx>
      <c:valAx>
        <c:axId val="968860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864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596900</xdr:colOff>
      <xdr:row>4</xdr:row>
      <xdr:rowOff>31750</xdr:rowOff>
    </xdr:from>
    <xdr:to>
      <xdr:col>9</xdr:col>
      <xdr:colOff>247650</xdr:colOff>
      <xdr:row>16</xdr:row>
      <xdr:rowOff>38100</xdr:rowOff>
    </xdr:to>
    <xdr:graphicFrame macro="">
      <xdr:nvGraphicFramePr>
        <xdr:cNvPr id="2" name="Chart 1">
          <a:extLst>
            <a:ext uri="{FF2B5EF4-FFF2-40B4-BE49-F238E27FC236}">
              <a16:creationId xmlns:a16="http://schemas.microsoft.com/office/drawing/2014/main" id="{1BE15746-040D-D376-A010-CA3C96D5CB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292100</xdr:colOff>
      <xdr:row>3</xdr:row>
      <xdr:rowOff>25400</xdr:rowOff>
    </xdr:from>
    <xdr:to>
      <xdr:col>12</xdr:col>
      <xdr:colOff>292100</xdr:colOff>
      <xdr:row>17</xdr:row>
      <xdr:rowOff>66672</xdr:rowOff>
    </xdr:to>
    <mc:AlternateContent xmlns:mc="http://schemas.openxmlformats.org/markup-compatibility/2006">
      <mc:Choice xmlns:a14="http://schemas.microsoft.com/office/drawing/2010/main" Requires="a14">
        <xdr:graphicFrame macro="">
          <xdr:nvGraphicFramePr>
            <xdr:cNvPr id="5" name="Category">
              <a:extLst>
                <a:ext uri="{FF2B5EF4-FFF2-40B4-BE49-F238E27FC236}">
                  <a16:creationId xmlns:a16="http://schemas.microsoft.com/office/drawing/2014/main" id="{8A1E171B-0465-EE8C-698F-F9265F9D06BA}"/>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7004050" y="5778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704850</xdr:colOff>
      <xdr:row>7</xdr:row>
      <xdr:rowOff>146050</xdr:rowOff>
    </xdr:from>
    <xdr:to>
      <xdr:col>2</xdr:col>
      <xdr:colOff>571500</xdr:colOff>
      <xdr:row>19</xdr:row>
      <xdr:rowOff>38100</xdr:rowOff>
    </xdr:to>
    <mc:AlternateContent xmlns:mc="http://schemas.openxmlformats.org/markup-compatibility/2006">
      <mc:Choice xmlns:a14="http://schemas.microsoft.com/office/drawing/2010/main" Requires="a14">
        <xdr:graphicFrame macro="">
          <xdr:nvGraphicFramePr>
            <xdr:cNvPr id="6" name="Item Name">
              <a:extLst>
                <a:ext uri="{FF2B5EF4-FFF2-40B4-BE49-F238E27FC236}">
                  <a16:creationId xmlns:a16="http://schemas.microsoft.com/office/drawing/2014/main" id="{523E7FBC-6DB9-7B4B-FAE8-1D5487824F3A}"/>
                </a:ext>
              </a:extLst>
            </xdr:cNvPr>
            <xdr:cNvGraphicFramePr/>
          </xdr:nvGraphicFramePr>
          <xdr:xfrm>
            <a:off x="0" y="0"/>
            <a:ext cx="0" cy="0"/>
          </xdr:xfrm>
          <a:graphic>
            <a:graphicData uri="http://schemas.microsoft.com/office/drawing/2010/slicer">
              <sle:slicer xmlns:sle="http://schemas.microsoft.com/office/drawing/2010/slicer" name="Item Name"/>
            </a:graphicData>
          </a:graphic>
        </xdr:graphicFrame>
      </mc:Choice>
      <mc:Fallback>
        <xdr:sp macro="" textlink="">
          <xdr:nvSpPr>
            <xdr:cNvPr id="0" name=""/>
            <xdr:cNvSpPr>
              <a:spLocks noTextEdit="1"/>
            </xdr:cNvSpPr>
          </xdr:nvSpPr>
          <xdr:spPr>
            <a:xfrm>
              <a:off x="704850" y="1435100"/>
              <a:ext cx="1828800" cy="2101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577850</xdr:colOff>
      <xdr:row>2</xdr:row>
      <xdr:rowOff>165100</xdr:rowOff>
    </xdr:from>
    <xdr:to>
      <xdr:col>8</xdr:col>
      <xdr:colOff>336550</xdr:colOff>
      <xdr:row>17</xdr:row>
      <xdr:rowOff>88900</xdr:rowOff>
    </xdr:to>
    <xdr:graphicFrame macro="">
      <xdr:nvGraphicFramePr>
        <xdr:cNvPr id="2" name="Chart 1">
          <a:extLst>
            <a:ext uri="{FF2B5EF4-FFF2-40B4-BE49-F238E27FC236}">
              <a16:creationId xmlns:a16="http://schemas.microsoft.com/office/drawing/2014/main" id="{87C8B517-541C-E5A2-66F5-F33061EC9D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158750</xdr:colOff>
      <xdr:row>2</xdr:row>
      <xdr:rowOff>82550</xdr:rowOff>
    </xdr:from>
    <xdr:to>
      <xdr:col>12</xdr:col>
      <xdr:colOff>158750</xdr:colOff>
      <xdr:row>16</xdr:row>
      <xdr:rowOff>123822</xdr:rowOff>
    </xdr:to>
    <mc:AlternateContent xmlns:mc="http://schemas.openxmlformats.org/markup-compatibility/2006">
      <mc:Choice xmlns:a14="http://schemas.microsoft.com/office/drawing/2010/main" Requires="a14">
        <xdr:graphicFrame macro="">
          <xdr:nvGraphicFramePr>
            <xdr:cNvPr id="3" name="Category 1">
              <a:extLst>
                <a:ext uri="{FF2B5EF4-FFF2-40B4-BE49-F238E27FC236}">
                  <a16:creationId xmlns:a16="http://schemas.microsoft.com/office/drawing/2014/main" id="{566A13A7-357B-4AFA-2980-15178D238D5D}"/>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6388100" y="4508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HANA" refreshedDate="45859.757441666668" createdVersion="8" refreshedVersion="8" minRefreshableVersion="3" recordCount="102" xr:uid="{E9970097-CDC7-421A-BEDD-86F577FEB996}">
  <cacheSource type="worksheet">
    <worksheetSource ref="A1:K103" sheet="unclean_mba_procurement_data"/>
  </cacheSource>
  <cacheFields count="11">
    <cacheField name="Department" numFmtId="0">
      <sharedItems containsBlank="1" count="7">
        <s v="Research Cell"/>
        <s v="Mba Office"/>
        <s v="Accounts"/>
        <s v="Admin"/>
        <s v="Mba Dept"/>
        <s v="Management"/>
        <m/>
      </sharedItems>
    </cacheField>
    <cacheField name="Item Name" numFmtId="0">
      <sharedItems containsBlank="1" count="8">
        <s v="LAPTOP"/>
        <s v="Stationery Kit"/>
        <s v="Whiteboard Marker"/>
        <s v="Chair"/>
        <s v="Printer Paper"/>
        <s v="Desk"/>
        <s v="Projector"/>
        <m/>
      </sharedItems>
    </cacheField>
    <cacheField name="Category" numFmtId="0">
      <sharedItems containsBlank="1" containsMixedTypes="1" containsNumber="1" containsInteger="1" minValue="20" maxValue="20" count="5">
        <s v="Furniture"/>
        <s v="Stationery"/>
        <s v="Electronics"/>
        <m/>
        <n v="20"/>
      </sharedItems>
    </cacheField>
    <cacheField name="Vendor" numFmtId="0">
      <sharedItems containsBlank="1" count="5">
        <s v="Vendor C"/>
        <s v="Supplier B"/>
        <s v="Local Dealer D"/>
        <s v="Govt Vendor A"/>
        <m/>
      </sharedItems>
    </cacheField>
    <cacheField name="Units Sold" numFmtId="0">
      <sharedItems containsString="0" containsBlank="1" containsNumber="1" containsInteger="1" minValue="0" maxValue="50" count="44">
        <n v="22"/>
        <n v="33"/>
        <n v="30"/>
        <n v="0"/>
        <n v="31"/>
        <n v="24"/>
        <n v="9"/>
        <n v="27"/>
        <n v="15"/>
        <n v="5"/>
        <n v="3"/>
        <n v="16"/>
        <n v="7"/>
        <n v="25"/>
        <n v="18"/>
        <n v="42"/>
        <n v="10"/>
        <n v="8"/>
        <n v="28"/>
        <n v="32"/>
        <n v="21"/>
        <n v="50"/>
        <n v="48"/>
        <n v="29"/>
        <n v="2"/>
        <n v="47"/>
        <n v="41"/>
        <n v="49"/>
        <n v="6"/>
        <n v="23"/>
        <n v="44"/>
        <n v="39"/>
        <n v="14"/>
        <n v="11"/>
        <n v="4"/>
        <n v="40"/>
        <n v="37"/>
        <n v="26"/>
        <n v="13"/>
        <n v="34"/>
        <n v="45"/>
        <n v="43"/>
        <n v="38"/>
        <m/>
      </sharedItems>
    </cacheField>
    <cacheField name="Unit Price" numFmtId="0">
      <sharedItems containsString="0" containsBlank="1" containsNumber="1" minValue="0" maxValue="1999.7"/>
    </cacheField>
    <cacheField name="Purchase Date" numFmtId="0">
      <sharedItems containsDate="1" containsBlank="1" containsMixedTypes="1" minDate="2023-04-01T00:00:00" maxDate="2023-06-11T00:00:00"/>
    </cacheField>
    <cacheField name="Remarks" numFmtId="0">
      <sharedItems containsBlank="1"/>
    </cacheField>
    <cacheField name="Department2" numFmtId="0">
      <sharedItems containsBlank="1"/>
    </cacheField>
    <cacheField name="Total Price" numFmtId="0">
      <sharedItems containsSemiMixedTypes="0" containsString="0" containsNumber="1" minValue="0" maxValue="84517.28"/>
    </cacheField>
    <cacheField name="Five Most Expensive Value" numFmtId="0">
      <sharedItems containsString="0" containsBlank="1" containsNumber="1" minValue="66946.44" maxValue="84517.28"/>
    </cacheField>
  </cacheFields>
  <extLst>
    <ext xmlns:x14="http://schemas.microsoft.com/office/spreadsheetml/2009/9/main" uri="{725AE2AE-9491-48be-B2B4-4EB974FC3084}">
      <x14:pivotCacheDefinition pivotCacheId="6045373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
  <r>
    <x v="0"/>
    <x v="0"/>
    <x v="0"/>
    <x v="0"/>
    <x v="0"/>
    <n v="1033.3599999999999"/>
    <s v="Invalid Date"/>
    <s v="Delivered"/>
    <s v="Research Cell"/>
    <n v="22733.919999999998"/>
    <n v="84517.28"/>
  </r>
  <r>
    <x v="0"/>
    <x v="0"/>
    <x v="1"/>
    <x v="0"/>
    <x v="1"/>
    <n v="1981.37"/>
    <d v="2023-06-10T00:00:00"/>
    <s v="Pending"/>
    <s v="Research Cell"/>
    <n v="65385.21"/>
    <n v="79513.66"/>
  </r>
  <r>
    <x v="1"/>
    <x v="1"/>
    <x v="0"/>
    <x v="1"/>
    <x v="2"/>
    <n v="406.62"/>
    <m/>
    <s v="Not Know"/>
    <s v="Mba Office"/>
    <n v="12198.6"/>
    <n v="73167"/>
  </r>
  <r>
    <x v="1"/>
    <x v="0"/>
    <x v="0"/>
    <x v="2"/>
    <x v="3"/>
    <n v="1367.2"/>
    <d v="2023-05-15T00:00:00"/>
    <s v="Not Know"/>
    <s v="Mba Office"/>
    <n v="0"/>
    <n v="70875"/>
  </r>
  <r>
    <x v="1"/>
    <x v="2"/>
    <x v="1"/>
    <x v="2"/>
    <x v="4"/>
    <n v="526.71"/>
    <d v="2023-04-01T00:00:00"/>
    <s v="Delivered"/>
    <s v="Mba Office"/>
    <n v="16328.010000000002"/>
    <n v="66946.44"/>
  </r>
  <r>
    <x v="2"/>
    <x v="3"/>
    <x v="1"/>
    <x v="1"/>
    <x v="0"/>
    <n v="1683.57"/>
    <d v="2023-06-10T00:00:00"/>
    <s v="Delivered"/>
    <s v="Accounts"/>
    <n v="37038.54"/>
    <m/>
  </r>
  <r>
    <x v="1"/>
    <x v="3"/>
    <x v="2"/>
    <x v="2"/>
    <x v="5"/>
    <n v="1251.08"/>
    <d v="2023-05-15T00:00:00"/>
    <s v="Pending"/>
    <s v="Mba Office"/>
    <n v="30025.919999999998"/>
    <m/>
  </r>
  <r>
    <x v="1"/>
    <x v="4"/>
    <x v="1"/>
    <x v="2"/>
    <x v="2"/>
    <n v="1038.94"/>
    <d v="2023-06-10T00:00:00"/>
    <s v="Not Know"/>
    <s v="Mba Office"/>
    <n v="31168.2"/>
    <m/>
  </r>
  <r>
    <x v="0"/>
    <x v="5"/>
    <x v="2"/>
    <x v="0"/>
    <x v="6"/>
    <n v="425.86"/>
    <s v="Invalid Date"/>
    <s v="Not Know"/>
    <s v="Research Cell"/>
    <n v="3832.7400000000002"/>
    <m/>
  </r>
  <r>
    <x v="2"/>
    <x v="0"/>
    <x v="2"/>
    <x v="1"/>
    <x v="7"/>
    <n v="1267.33"/>
    <d v="2023-04-01T00:00:00"/>
    <s v="Pending"/>
    <s v="Accounts"/>
    <n v="34217.909999999996"/>
    <m/>
  </r>
  <r>
    <x v="3"/>
    <x v="1"/>
    <x v="2"/>
    <x v="3"/>
    <x v="8"/>
    <n v="570.11"/>
    <m/>
    <s v="Not Know"/>
    <s v="Admin"/>
    <n v="8551.65"/>
    <m/>
  </r>
  <r>
    <x v="4"/>
    <x v="5"/>
    <x v="0"/>
    <x v="2"/>
    <x v="9"/>
    <n v="519.94000000000005"/>
    <d v="2023-05-15T00:00:00"/>
    <s v="Delivered"/>
    <s v="Mba Dept"/>
    <n v="2599.7000000000003"/>
    <m/>
  </r>
  <r>
    <x v="4"/>
    <x v="6"/>
    <x v="1"/>
    <x v="3"/>
    <x v="10"/>
    <n v="1279.71"/>
    <m/>
    <s v="Pending"/>
    <s v="Mba Dept"/>
    <n v="3839.13"/>
    <m/>
  </r>
  <r>
    <x v="3"/>
    <x v="3"/>
    <x v="0"/>
    <x v="0"/>
    <x v="11"/>
    <n v="361.43"/>
    <d v="2023-05-15T00:00:00"/>
    <s v="Not Know"/>
    <s v="Admin"/>
    <n v="5782.88"/>
    <m/>
  </r>
  <r>
    <x v="0"/>
    <x v="2"/>
    <x v="2"/>
    <x v="0"/>
    <x v="12"/>
    <n v="1455.34"/>
    <d v="2023-04-01T00:00:00"/>
    <s v="Delivered"/>
    <s v="Research Cell"/>
    <n v="10187.379999999999"/>
    <m/>
  </r>
  <r>
    <x v="5"/>
    <x v="1"/>
    <x v="1"/>
    <x v="2"/>
    <x v="13"/>
    <n v="1466.56"/>
    <d v="2023-06-10T00:00:00"/>
    <s v="Pending"/>
    <s v="Management"/>
    <n v="36664"/>
    <m/>
  </r>
  <r>
    <x v="4"/>
    <x v="3"/>
    <x v="0"/>
    <x v="2"/>
    <x v="8"/>
    <n v="0"/>
    <d v="2023-05-15T00:00:00"/>
    <s v="Pending"/>
    <s v="Mba Dept"/>
    <n v="0"/>
    <m/>
  </r>
  <r>
    <x v="0"/>
    <x v="3"/>
    <x v="0"/>
    <x v="3"/>
    <x v="14"/>
    <n v="424.66"/>
    <s v="Invalid Date"/>
    <s v="Not Know"/>
    <s v="Research Cell"/>
    <n v="7643.88"/>
    <m/>
  </r>
  <r>
    <x v="2"/>
    <x v="5"/>
    <x v="2"/>
    <x v="0"/>
    <x v="15"/>
    <n v="1128.6099999999999"/>
    <d v="2023-05-15T00:00:00"/>
    <s v="Pending"/>
    <s v="Accounts"/>
    <n v="47401.619999999995"/>
    <m/>
  </r>
  <r>
    <x v="5"/>
    <x v="3"/>
    <x v="1"/>
    <x v="3"/>
    <x v="16"/>
    <n v="1057.43"/>
    <d v="2023-04-01T00:00:00"/>
    <s v="Not Know"/>
    <s v="Management"/>
    <n v="10574.300000000001"/>
    <m/>
  </r>
  <r>
    <x v="5"/>
    <x v="5"/>
    <x v="0"/>
    <x v="3"/>
    <x v="17"/>
    <n v="1897.12"/>
    <d v="2023-04-01T00:00:00"/>
    <s v="Delivered"/>
    <s v="Management"/>
    <n v="15176.96"/>
    <m/>
  </r>
  <r>
    <x v="2"/>
    <x v="0"/>
    <x v="2"/>
    <x v="2"/>
    <x v="18"/>
    <n v="1744.77"/>
    <s v="Invalid Date"/>
    <s v="Pending"/>
    <s v="Accounts"/>
    <n v="48853.56"/>
    <m/>
  </r>
  <r>
    <x v="4"/>
    <x v="1"/>
    <x v="0"/>
    <x v="0"/>
    <x v="19"/>
    <n v="1707.48"/>
    <d v="2023-06-10T00:00:00"/>
    <s v="Pending"/>
    <s v="Mba Dept"/>
    <n v="54639.360000000001"/>
    <m/>
  </r>
  <r>
    <x v="3"/>
    <x v="3"/>
    <x v="0"/>
    <x v="3"/>
    <x v="20"/>
    <n v="177.41"/>
    <d v="2023-06-10T00:00:00"/>
    <s v="Delivered"/>
    <s v="Admin"/>
    <n v="3725.61"/>
    <m/>
  </r>
  <r>
    <x v="5"/>
    <x v="1"/>
    <x v="2"/>
    <x v="0"/>
    <x v="1"/>
    <n v="668.14"/>
    <s v="Invalid Date"/>
    <s v="Delivered"/>
    <s v="Management"/>
    <n v="22048.62"/>
    <m/>
  </r>
  <r>
    <x v="4"/>
    <x v="2"/>
    <x v="1"/>
    <x v="1"/>
    <x v="21"/>
    <n v="1463.34"/>
    <s v="Invalid Date"/>
    <s v="Delivered"/>
    <s v="Mba Dept"/>
    <n v="73167"/>
    <m/>
  </r>
  <r>
    <x v="3"/>
    <x v="1"/>
    <x v="0"/>
    <x v="1"/>
    <x v="3"/>
    <n v="660.17"/>
    <m/>
    <s v="Delivered"/>
    <s v="Admin"/>
    <n v="0"/>
    <m/>
  </r>
  <r>
    <x v="2"/>
    <x v="2"/>
    <x v="0"/>
    <x v="2"/>
    <x v="7"/>
    <n v="398.38"/>
    <m/>
    <s v="Pending"/>
    <s v="Accounts"/>
    <n v="10756.26"/>
    <m/>
  </r>
  <r>
    <x v="4"/>
    <x v="5"/>
    <x v="1"/>
    <x v="0"/>
    <x v="22"/>
    <n v="1159.3900000000001"/>
    <m/>
    <s v="Delivered"/>
    <s v="Mba Dept"/>
    <n v="55650.720000000001"/>
    <m/>
  </r>
  <r>
    <x v="1"/>
    <x v="1"/>
    <x v="0"/>
    <x v="0"/>
    <x v="8"/>
    <n v="714.61"/>
    <m/>
    <s v="Not Know"/>
    <s v="Mba Office"/>
    <n v="10719.15"/>
    <m/>
  </r>
  <r>
    <x v="2"/>
    <x v="2"/>
    <x v="0"/>
    <x v="0"/>
    <x v="15"/>
    <n v="0"/>
    <d v="2023-05-15T00:00:00"/>
    <s v="Not Know"/>
    <s v="Accounts"/>
    <n v="0"/>
    <m/>
  </r>
  <r>
    <x v="4"/>
    <x v="5"/>
    <x v="1"/>
    <x v="1"/>
    <x v="23"/>
    <n v="0"/>
    <d v="2023-05-15T00:00:00"/>
    <s v="Not Know"/>
    <s v="Mba Dept"/>
    <n v="0"/>
    <m/>
  </r>
  <r>
    <x v="4"/>
    <x v="4"/>
    <x v="1"/>
    <x v="3"/>
    <x v="3"/>
    <n v="573.15"/>
    <d v="2023-05-15T00:00:00"/>
    <s v="Not Know"/>
    <s v="Mba Dept"/>
    <n v="0"/>
    <m/>
  </r>
  <r>
    <x v="1"/>
    <x v="4"/>
    <x v="0"/>
    <x v="3"/>
    <x v="20"/>
    <n v="648.71"/>
    <d v="2023-05-15T00:00:00"/>
    <s v="Pending"/>
    <s v="Mba Office"/>
    <n v="13622.91"/>
    <m/>
  </r>
  <r>
    <x v="2"/>
    <x v="4"/>
    <x v="0"/>
    <x v="3"/>
    <x v="24"/>
    <n v="1698.41"/>
    <d v="2023-06-10T00:00:00"/>
    <s v="Delivered"/>
    <s v="Accounts"/>
    <n v="3396.82"/>
    <m/>
  </r>
  <r>
    <x v="0"/>
    <x v="4"/>
    <x v="0"/>
    <x v="1"/>
    <x v="25"/>
    <n v="1691.78"/>
    <m/>
    <s v="Delivered"/>
    <s v="Research Cell"/>
    <n v="79513.66"/>
    <m/>
  </r>
  <r>
    <x v="5"/>
    <x v="5"/>
    <x v="2"/>
    <x v="0"/>
    <x v="16"/>
    <n v="1140.1199999999999"/>
    <d v="2023-05-15T00:00:00"/>
    <s v="Not Know"/>
    <s v="Management"/>
    <n v="11401.199999999999"/>
    <m/>
  </r>
  <r>
    <x v="4"/>
    <x v="2"/>
    <x v="1"/>
    <x v="0"/>
    <x v="16"/>
    <n v="982.66"/>
    <d v="2023-06-10T00:00:00"/>
    <s v="Delivered"/>
    <s v="Mba Dept"/>
    <n v="9826.6"/>
    <m/>
  </r>
  <r>
    <x v="5"/>
    <x v="1"/>
    <x v="2"/>
    <x v="0"/>
    <x v="3"/>
    <n v="311.67"/>
    <d v="2023-06-10T00:00:00"/>
    <s v="Not Know"/>
    <s v="Management"/>
    <n v="0"/>
    <m/>
  </r>
  <r>
    <x v="2"/>
    <x v="2"/>
    <x v="0"/>
    <x v="0"/>
    <x v="4"/>
    <n v="1869.46"/>
    <d v="2023-04-01T00:00:00"/>
    <s v="Not Know"/>
    <s v="Accounts"/>
    <n v="57953.26"/>
    <m/>
  </r>
  <r>
    <x v="4"/>
    <x v="4"/>
    <x v="0"/>
    <x v="0"/>
    <x v="26"/>
    <n v="1185.73"/>
    <d v="2023-04-01T00:00:00"/>
    <s v="Pending"/>
    <s v="Mba Dept"/>
    <n v="48614.93"/>
    <m/>
  </r>
  <r>
    <x v="0"/>
    <x v="0"/>
    <x v="2"/>
    <x v="1"/>
    <x v="16"/>
    <n v="813.53"/>
    <d v="2023-06-10T00:00:00"/>
    <s v="Pending"/>
    <s v="Research Cell"/>
    <n v="8135.2999999999993"/>
    <m/>
  </r>
  <r>
    <x v="2"/>
    <x v="1"/>
    <x v="1"/>
    <x v="1"/>
    <x v="26"/>
    <n v="813.56"/>
    <d v="2023-06-10T00:00:00"/>
    <s v="Not Know"/>
    <s v="Accounts"/>
    <n v="33355.96"/>
    <m/>
  </r>
  <r>
    <x v="0"/>
    <x v="1"/>
    <x v="1"/>
    <x v="1"/>
    <x v="27"/>
    <n v="942.7"/>
    <d v="2023-05-15T00:00:00"/>
    <s v="Delivered"/>
    <s v="Research Cell"/>
    <n v="46192.3"/>
    <m/>
  </r>
  <r>
    <x v="4"/>
    <x v="6"/>
    <x v="2"/>
    <x v="0"/>
    <x v="10"/>
    <n v="1778.3"/>
    <d v="2023-05-15T00:00:00"/>
    <s v="Delivered"/>
    <s v="Mba Dept"/>
    <n v="5334.9"/>
    <m/>
  </r>
  <r>
    <x v="1"/>
    <x v="3"/>
    <x v="0"/>
    <x v="2"/>
    <x v="25"/>
    <n v="1798.24"/>
    <m/>
    <s v="Not Know"/>
    <s v="Mba Office"/>
    <n v="84517.28"/>
    <m/>
  </r>
  <r>
    <x v="2"/>
    <x v="3"/>
    <x v="2"/>
    <x v="2"/>
    <x v="15"/>
    <n v="1072.79"/>
    <d v="2023-06-10T00:00:00"/>
    <s v="Delivered"/>
    <s v="Accounts"/>
    <n v="45057.18"/>
    <m/>
  </r>
  <r>
    <x v="4"/>
    <x v="3"/>
    <x v="0"/>
    <x v="3"/>
    <x v="28"/>
    <n v="1999.7"/>
    <s v="Invalid Date"/>
    <s v="Delivered"/>
    <s v="Mba Dept"/>
    <n v="11998.2"/>
    <m/>
  </r>
  <r>
    <x v="3"/>
    <x v="5"/>
    <x v="0"/>
    <x v="3"/>
    <x v="29"/>
    <n v="173.48"/>
    <s v="Invalid Date"/>
    <s v="Pending"/>
    <s v="Admin"/>
    <n v="3990.04"/>
    <m/>
  </r>
  <r>
    <x v="3"/>
    <x v="4"/>
    <x v="1"/>
    <x v="2"/>
    <x v="11"/>
    <n v="671.66"/>
    <s v="Invalid Date"/>
    <s v="Not Know"/>
    <s v="Admin"/>
    <n v="10746.56"/>
    <m/>
  </r>
  <r>
    <x v="2"/>
    <x v="3"/>
    <x v="0"/>
    <x v="2"/>
    <x v="4"/>
    <n v="533.85"/>
    <s v="Invalid Date"/>
    <s v="Delivered"/>
    <s v="Accounts"/>
    <n v="16549.350000000002"/>
    <m/>
  </r>
  <r>
    <x v="4"/>
    <x v="6"/>
    <x v="0"/>
    <x v="1"/>
    <x v="23"/>
    <n v="864.46"/>
    <s v="Invalid Date"/>
    <s v="Delivered"/>
    <s v="Mba Dept"/>
    <n v="25069.34"/>
    <m/>
  </r>
  <r>
    <x v="3"/>
    <x v="2"/>
    <x v="1"/>
    <x v="3"/>
    <x v="30"/>
    <n v="870.06"/>
    <d v="2023-04-01T00:00:00"/>
    <s v="Delivered"/>
    <s v="Admin"/>
    <n v="38282.639999999999"/>
    <m/>
  </r>
  <r>
    <x v="4"/>
    <x v="3"/>
    <x v="1"/>
    <x v="0"/>
    <x v="31"/>
    <n v="303.97000000000003"/>
    <d v="2023-05-15T00:00:00"/>
    <s v="Not Know"/>
    <s v="Mba Dept"/>
    <n v="11854.830000000002"/>
    <m/>
  </r>
  <r>
    <x v="5"/>
    <x v="5"/>
    <x v="0"/>
    <x v="1"/>
    <x v="17"/>
    <n v="1728.64"/>
    <m/>
    <s v="Delivered"/>
    <s v="Management"/>
    <n v="13829.12"/>
    <m/>
  </r>
  <r>
    <x v="4"/>
    <x v="6"/>
    <x v="2"/>
    <x v="3"/>
    <x v="32"/>
    <n v="1522.35"/>
    <m/>
    <s v="Pending"/>
    <s v="Mba Dept"/>
    <n v="21312.899999999998"/>
    <m/>
  </r>
  <r>
    <x v="4"/>
    <x v="6"/>
    <x v="0"/>
    <x v="2"/>
    <x v="23"/>
    <n v="1012.27"/>
    <m/>
    <s v="Delivered"/>
    <s v="Mba Dept"/>
    <n v="29355.829999999998"/>
    <m/>
  </r>
  <r>
    <x v="3"/>
    <x v="1"/>
    <x v="0"/>
    <x v="0"/>
    <x v="33"/>
    <n v="189.08"/>
    <d v="2023-05-15T00:00:00"/>
    <s v="Delivered"/>
    <s v="Admin"/>
    <n v="2079.88"/>
    <m/>
  </r>
  <r>
    <x v="5"/>
    <x v="6"/>
    <x v="2"/>
    <x v="3"/>
    <x v="13"/>
    <n v="0"/>
    <m/>
    <s v="Pending"/>
    <s v="Management"/>
    <n v="0"/>
    <m/>
  </r>
  <r>
    <x v="2"/>
    <x v="1"/>
    <x v="2"/>
    <x v="1"/>
    <x v="34"/>
    <n v="1618.95"/>
    <d v="2023-06-10T00:00:00"/>
    <s v="Pending"/>
    <s v="Accounts"/>
    <n v="6475.8"/>
    <m/>
  </r>
  <r>
    <x v="5"/>
    <x v="2"/>
    <x v="0"/>
    <x v="3"/>
    <x v="3"/>
    <n v="744.05"/>
    <d v="2023-04-01T00:00:00"/>
    <s v="Delivered"/>
    <s v="Management"/>
    <n v="0"/>
    <m/>
  </r>
  <r>
    <x v="4"/>
    <x v="0"/>
    <x v="1"/>
    <x v="2"/>
    <x v="35"/>
    <n v="0"/>
    <d v="2023-06-10T00:00:00"/>
    <s v="Not Know"/>
    <s v="Mba Dept"/>
    <n v="0"/>
    <m/>
  </r>
  <r>
    <x v="0"/>
    <x v="0"/>
    <x v="1"/>
    <x v="0"/>
    <x v="17"/>
    <n v="1527.88"/>
    <d v="2023-04-01T00:00:00"/>
    <s v="Pending"/>
    <s v="Research Cell"/>
    <n v="12223.04"/>
    <m/>
  </r>
  <r>
    <x v="0"/>
    <x v="3"/>
    <x v="1"/>
    <x v="1"/>
    <x v="30"/>
    <n v="688.93"/>
    <d v="2023-06-10T00:00:00"/>
    <s v="Not Know"/>
    <s v="Research Cell"/>
    <n v="30312.92"/>
    <m/>
  </r>
  <r>
    <x v="0"/>
    <x v="4"/>
    <x v="2"/>
    <x v="3"/>
    <x v="34"/>
    <n v="363.72"/>
    <m/>
    <s v="Not Know"/>
    <s v="Research Cell"/>
    <n v="1454.88"/>
    <m/>
  </r>
  <r>
    <x v="5"/>
    <x v="3"/>
    <x v="1"/>
    <x v="0"/>
    <x v="17"/>
    <n v="808.32"/>
    <d v="2023-04-01T00:00:00"/>
    <s v="Not Know"/>
    <s v="Management"/>
    <n v="6466.56"/>
    <m/>
  </r>
  <r>
    <x v="5"/>
    <x v="1"/>
    <x v="1"/>
    <x v="0"/>
    <x v="3"/>
    <n v="716.01"/>
    <d v="2023-04-01T00:00:00"/>
    <s v="Not Know"/>
    <s v="Management"/>
    <n v="0"/>
    <m/>
  </r>
  <r>
    <x v="0"/>
    <x v="4"/>
    <x v="2"/>
    <x v="2"/>
    <x v="36"/>
    <n v="1670.12"/>
    <d v="2023-04-01T00:00:00"/>
    <s v="Pending"/>
    <s v="Research Cell"/>
    <n v="61794.439999999995"/>
    <m/>
  </r>
  <r>
    <x v="5"/>
    <x v="5"/>
    <x v="2"/>
    <x v="2"/>
    <x v="21"/>
    <n v="1112.33"/>
    <d v="2023-06-10T00:00:00"/>
    <s v="Pending"/>
    <s v="Management"/>
    <n v="55616.5"/>
    <m/>
  </r>
  <r>
    <x v="2"/>
    <x v="6"/>
    <x v="0"/>
    <x v="2"/>
    <x v="31"/>
    <n v="686.95"/>
    <d v="2023-05-15T00:00:00"/>
    <s v="Delivered"/>
    <s v="Accounts"/>
    <n v="26791.050000000003"/>
    <m/>
  </r>
  <r>
    <x v="5"/>
    <x v="1"/>
    <x v="2"/>
    <x v="1"/>
    <x v="18"/>
    <n v="1779.89"/>
    <s v="Invalid Date"/>
    <s v="Delivered"/>
    <s v="Management"/>
    <n v="49836.920000000006"/>
    <m/>
  </r>
  <r>
    <x v="2"/>
    <x v="1"/>
    <x v="0"/>
    <x v="2"/>
    <x v="20"/>
    <n v="1095.98"/>
    <d v="2023-06-10T00:00:00"/>
    <s v="Not Know"/>
    <s v="Accounts"/>
    <n v="23015.58"/>
    <m/>
  </r>
  <r>
    <x v="3"/>
    <x v="3"/>
    <x v="1"/>
    <x v="3"/>
    <x v="25"/>
    <n v="1350.35"/>
    <d v="2023-06-10T00:00:00"/>
    <s v="Not Know"/>
    <s v="Admin"/>
    <n v="63466.45"/>
    <m/>
  </r>
  <r>
    <x v="1"/>
    <x v="0"/>
    <x v="1"/>
    <x v="3"/>
    <x v="5"/>
    <n v="1504.26"/>
    <d v="2023-04-01T00:00:00"/>
    <s v="Pending"/>
    <s v="Mba Office"/>
    <n v="36102.239999999998"/>
    <m/>
  </r>
  <r>
    <x v="1"/>
    <x v="4"/>
    <x v="2"/>
    <x v="2"/>
    <x v="29"/>
    <n v="1858.81"/>
    <d v="2023-06-10T00:00:00"/>
    <s v="Delivered"/>
    <s v="Mba Office"/>
    <n v="42752.63"/>
    <m/>
  </r>
  <r>
    <x v="0"/>
    <x v="2"/>
    <x v="1"/>
    <x v="0"/>
    <x v="18"/>
    <n v="126.88"/>
    <d v="2023-06-10T00:00:00"/>
    <s v="Delivered"/>
    <s v="Research Cell"/>
    <n v="3552.64"/>
    <m/>
  </r>
  <r>
    <x v="3"/>
    <x v="0"/>
    <x v="2"/>
    <x v="1"/>
    <x v="13"/>
    <n v="956.96"/>
    <d v="2023-04-01T00:00:00"/>
    <s v="Pending"/>
    <s v="Admin"/>
    <n v="23924"/>
    <m/>
  </r>
  <r>
    <x v="2"/>
    <x v="4"/>
    <x v="0"/>
    <x v="3"/>
    <x v="37"/>
    <n v="166.7"/>
    <d v="2023-06-10T00:00:00"/>
    <s v="Not Know"/>
    <s v="Accounts"/>
    <n v="4334.2"/>
    <m/>
  </r>
  <r>
    <x v="3"/>
    <x v="0"/>
    <x v="1"/>
    <x v="2"/>
    <x v="26"/>
    <n v="1632.84"/>
    <d v="2023-05-15T00:00:00"/>
    <s v="Delivered"/>
    <s v="Admin"/>
    <n v="66946.44"/>
    <m/>
  </r>
  <r>
    <x v="0"/>
    <x v="2"/>
    <x v="1"/>
    <x v="1"/>
    <x v="26"/>
    <n v="975.9"/>
    <m/>
    <s v="Not Know"/>
    <s v="Research Cell"/>
    <n v="40011.9"/>
    <m/>
  </r>
  <r>
    <x v="0"/>
    <x v="1"/>
    <x v="1"/>
    <x v="3"/>
    <x v="20"/>
    <n v="719.24"/>
    <s v="Invalid Date"/>
    <s v="Not Know"/>
    <s v="Research Cell"/>
    <n v="15104.04"/>
    <m/>
  </r>
  <r>
    <x v="2"/>
    <x v="1"/>
    <x v="2"/>
    <x v="2"/>
    <x v="22"/>
    <n v="298.11"/>
    <d v="2023-04-01T00:00:00"/>
    <s v="Not Know"/>
    <s v="Accounts"/>
    <n v="14309.28"/>
    <m/>
  </r>
  <r>
    <x v="0"/>
    <x v="2"/>
    <x v="0"/>
    <x v="1"/>
    <x v="0"/>
    <n v="1264.31"/>
    <d v="2023-05-15T00:00:00"/>
    <s v="Pending"/>
    <s v="Research Cell"/>
    <n v="27814.82"/>
    <m/>
  </r>
  <r>
    <x v="2"/>
    <x v="6"/>
    <x v="0"/>
    <x v="3"/>
    <x v="25"/>
    <n v="1228.01"/>
    <m/>
    <s v="Not Know"/>
    <s v="Accounts"/>
    <n v="57716.47"/>
    <m/>
  </r>
  <r>
    <x v="0"/>
    <x v="2"/>
    <x v="1"/>
    <x v="2"/>
    <x v="38"/>
    <n v="380.96"/>
    <d v="2023-05-15T00:00:00"/>
    <s v="Pending"/>
    <s v="Research Cell"/>
    <n v="4952.4799999999996"/>
    <m/>
  </r>
  <r>
    <x v="0"/>
    <x v="2"/>
    <x v="0"/>
    <x v="2"/>
    <x v="20"/>
    <n v="312.17"/>
    <s v="Invalid Date"/>
    <s v="Delivered"/>
    <s v="Research Cell"/>
    <n v="6555.5700000000006"/>
    <m/>
  </r>
  <r>
    <x v="4"/>
    <x v="6"/>
    <x v="2"/>
    <x v="0"/>
    <x v="39"/>
    <n v="175.7"/>
    <m/>
    <s v="Delivered"/>
    <s v="Mba Dept"/>
    <n v="5973.7999999999993"/>
    <m/>
  </r>
  <r>
    <x v="4"/>
    <x v="6"/>
    <x v="2"/>
    <x v="0"/>
    <x v="17"/>
    <n v="984.32"/>
    <d v="2023-06-10T00:00:00"/>
    <s v="Pending"/>
    <s v="Mba Dept"/>
    <n v="7874.56"/>
    <m/>
  </r>
  <r>
    <x v="4"/>
    <x v="6"/>
    <x v="2"/>
    <x v="0"/>
    <x v="33"/>
    <n v="1137.98"/>
    <d v="2023-06-10T00:00:00"/>
    <s v="Pending"/>
    <s v="Mba Dept"/>
    <n v="12517.78"/>
    <m/>
  </r>
  <r>
    <x v="1"/>
    <x v="4"/>
    <x v="1"/>
    <x v="0"/>
    <x v="16"/>
    <n v="500.55"/>
    <d v="2023-06-10T00:00:00"/>
    <s v="Not Know"/>
    <s v="Mba Office"/>
    <n v="5005.5"/>
    <m/>
  </r>
  <r>
    <x v="1"/>
    <x v="6"/>
    <x v="1"/>
    <x v="0"/>
    <x v="40"/>
    <n v="1575"/>
    <d v="2023-06-10T00:00:00"/>
    <s v="Delivered"/>
    <s v="Mba Office"/>
    <n v="70875"/>
    <m/>
  </r>
  <r>
    <x v="0"/>
    <x v="2"/>
    <x v="0"/>
    <x v="0"/>
    <x v="10"/>
    <n v="904.61"/>
    <d v="2023-05-15T00:00:00"/>
    <s v="Not Know"/>
    <s v="Research Cell"/>
    <n v="2713.83"/>
    <m/>
  </r>
  <r>
    <x v="1"/>
    <x v="2"/>
    <x v="1"/>
    <x v="1"/>
    <x v="7"/>
    <n v="1397.32"/>
    <d v="2023-06-10T00:00:00"/>
    <s v="Not Know"/>
    <s v="Mba Office"/>
    <n v="37727.64"/>
    <m/>
  </r>
  <r>
    <x v="4"/>
    <x v="3"/>
    <x v="2"/>
    <x v="2"/>
    <x v="41"/>
    <n v="0"/>
    <m/>
    <s v="Pending"/>
    <s v="Mba Dept"/>
    <n v="0"/>
    <m/>
  </r>
  <r>
    <x v="0"/>
    <x v="5"/>
    <x v="2"/>
    <x v="2"/>
    <x v="18"/>
    <n v="1828.69"/>
    <d v="2023-04-01T00:00:00"/>
    <s v="Not Know"/>
    <s v="Research Cell"/>
    <n v="51203.32"/>
    <m/>
  </r>
  <r>
    <x v="4"/>
    <x v="2"/>
    <x v="1"/>
    <x v="0"/>
    <x v="42"/>
    <n v="968.85"/>
    <m/>
    <s v="Not Know"/>
    <s v="Mba Dept"/>
    <n v="36816.300000000003"/>
    <m/>
  </r>
  <r>
    <x v="3"/>
    <x v="1"/>
    <x v="0"/>
    <x v="3"/>
    <x v="21"/>
    <n v="774.85"/>
    <d v="2023-04-01T00:00:00"/>
    <s v="Delivered"/>
    <s v="Admin"/>
    <n v="38742.5"/>
    <m/>
  </r>
  <r>
    <x v="0"/>
    <x v="4"/>
    <x v="1"/>
    <x v="0"/>
    <x v="10"/>
    <n v="1497.46"/>
    <d v="2023-06-10T00:00:00"/>
    <s v="Not Know"/>
    <s v="Research Cell"/>
    <n v="4492.38"/>
    <m/>
  </r>
  <r>
    <x v="4"/>
    <x v="4"/>
    <x v="0"/>
    <x v="1"/>
    <x v="11"/>
    <n v="1003.88"/>
    <d v="2023-04-01T00:00:00"/>
    <s v="Not Know"/>
    <s v="Mba Dept"/>
    <n v="16062.08"/>
    <m/>
  </r>
  <r>
    <x v="0"/>
    <x v="4"/>
    <x v="2"/>
    <x v="3"/>
    <x v="3"/>
    <n v="709.64"/>
    <d v="2023-04-01T00:00:00"/>
    <s v="Delivered"/>
    <s v="Research Cell"/>
    <n v="0"/>
    <m/>
  </r>
  <r>
    <x v="6"/>
    <x v="7"/>
    <x v="3"/>
    <x v="4"/>
    <x v="43"/>
    <m/>
    <m/>
    <m/>
    <m/>
    <n v="0"/>
    <m/>
  </r>
  <r>
    <x v="6"/>
    <x v="7"/>
    <x v="4"/>
    <x v="4"/>
    <x v="43"/>
    <m/>
    <m/>
    <m/>
    <m/>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362D37-E147-4F93-BDF6-ABAE3BDB3B57}"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11">
    <pivotField showAll="0">
      <items count="8">
        <item x="2"/>
        <item x="3"/>
        <item x="5"/>
        <item x="4"/>
        <item x="1"/>
        <item x="0"/>
        <item x="6"/>
        <item t="default"/>
      </items>
    </pivotField>
    <pivotField showAll="0">
      <items count="9">
        <item x="3"/>
        <item h="1" x="5"/>
        <item h="1" x="0"/>
        <item h="1" x="4"/>
        <item h="1" x="6"/>
        <item h="1" x="1"/>
        <item h="1" x="2"/>
        <item h="1" x="7"/>
        <item t="default"/>
      </items>
    </pivotField>
    <pivotField showAll="0">
      <items count="6">
        <item h="1" x="4"/>
        <item h="1" x="2"/>
        <item h="1" x="0"/>
        <item x="1"/>
        <item h="1" x="3"/>
        <item t="default"/>
      </items>
    </pivotField>
    <pivotField axis="axisRow" showAll="0">
      <items count="6">
        <item x="3"/>
        <item x="2"/>
        <item x="1"/>
        <item x="0"/>
        <item x="4"/>
        <item t="default"/>
      </items>
    </pivotField>
    <pivotField dataField="1" showAll="0">
      <items count="45">
        <item x="3"/>
        <item x="24"/>
        <item x="10"/>
        <item x="34"/>
        <item x="9"/>
        <item x="28"/>
        <item x="12"/>
        <item x="17"/>
        <item x="6"/>
        <item x="16"/>
        <item x="33"/>
        <item x="38"/>
        <item x="32"/>
        <item x="8"/>
        <item x="11"/>
        <item x="14"/>
        <item x="20"/>
        <item x="0"/>
        <item x="29"/>
        <item x="5"/>
        <item x="13"/>
        <item x="37"/>
        <item x="7"/>
        <item x="18"/>
        <item x="23"/>
        <item x="2"/>
        <item x="4"/>
        <item x="19"/>
        <item x="1"/>
        <item x="39"/>
        <item x="36"/>
        <item x="42"/>
        <item x="31"/>
        <item x="35"/>
        <item x="26"/>
        <item x="15"/>
        <item x="41"/>
        <item x="30"/>
        <item x="40"/>
        <item x="25"/>
        <item x="22"/>
        <item x="27"/>
        <item x="21"/>
        <item x="43"/>
        <item t="default"/>
      </items>
    </pivotField>
    <pivotField showAll="0"/>
    <pivotField showAll="0"/>
    <pivotField showAll="0"/>
    <pivotField showAll="0"/>
    <pivotField showAll="0"/>
    <pivotField showAll="0"/>
  </pivotFields>
  <rowFields count="1">
    <field x="3"/>
  </rowFields>
  <rowItems count="4">
    <i>
      <x/>
    </i>
    <i>
      <x v="2"/>
    </i>
    <i>
      <x v="3"/>
    </i>
    <i t="grand">
      <x/>
    </i>
  </rowItems>
  <colItems count="1">
    <i/>
  </colItems>
  <dataFields count="1">
    <dataField name="Sum of Units Sold"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A5980D-9823-42CA-BB60-97C381D0FFDC}"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0" firstHeaderRow="1" firstDataRow="1" firstDataCol="1"/>
  <pivotFields count="11">
    <pivotField axis="axisRow" showAll="0">
      <items count="8">
        <item x="2"/>
        <item x="3"/>
        <item x="5"/>
        <item x="4"/>
        <item x="1"/>
        <item x="0"/>
        <item x="6"/>
        <item t="default"/>
      </items>
    </pivotField>
    <pivotField showAll="0"/>
    <pivotField showAll="0">
      <items count="6">
        <item h="1" x="4"/>
        <item h="1" x="2"/>
        <item h="1" x="0"/>
        <item x="1"/>
        <item h="1" x="3"/>
        <item t="default"/>
      </items>
    </pivotField>
    <pivotField showAll="0"/>
    <pivotField dataField="1" showAll="0"/>
    <pivotField showAll="0"/>
    <pivotField showAll="0"/>
    <pivotField showAll="0"/>
    <pivotField showAll="0"/>
    <pivotField showAll="0"/>
    <pivotField showAll="0"/>
  </pivotFields>
  <rowFields count="1">
    <field x="0"/>
  </rowFields>
  <rowItems count="7">
    <i>
      <x/>
    </i>
    <i>
      <x v="1"/>
    </i>
    <i>
      <x v="2"/>
    </i>
    <i>
      <x v="3"/>
    </i>
    <i>
      <x v="4"/>
    </i>
    <i>
      <x v="5"/>
    </i>
    <i t="grand">
      <x/>
    </i>
  </rowItems>
  <colItems count="1">
    <i/>
  </colItems>
  <dataFields count="1">
    <dataField name="Sum of Units Sold"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5158E7-0BE5-40E1-B8A0-AFAACAE38A1A}"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C18" firstHeaderRow="1" firstDataRow="1" firstDataCol="0"/>
  <pivotFields count="11">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24CA377-EB4D-495A-BB83-3926341C5041}"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11">
    <pivotField showAll="0"/>
    <pivotField showAll="0"/>
    <pivotField axis="axisRow" showAll="0">
      <items count="6">
        <item x="4"/>
        <item x="2"/>
        <item x="0"/>
        <item x="1"/>
        <item x="3"/>
        <item t="default"/>
      </items>
    </pivotField>
    <pivotField showAll="0"/>
    <pivotField showAll="0"/>
    <pivotField showAll="0"/>
    <pivotField showAll="0"/>
    <pivotField showAll="0"/>
    <pivotField showAll="0"/>
    <pivotField dataField="1" showAll="0"/>
    <pivotField showAll="0"/>
  </pivotFields>
  <rowFields count="1">
    <field x="2"/>
  </rowFields>
  <rowItems count="6">
    <i>
      <x/>
    </i>
    <i>
      <x v="1"/>
    </i>
    <i>
      <x v="2"/>
    </i>
    <i>
      <x v="3"/>
    </i>
    <i>
      <x v="4"/>
    </i>
    <i t="grand">
      <x/>
    </i>
  </rowItems>
  <colItems count="1">
    <i/>
  </colItems>
  <dataFields count="1">
    <dataField name="Sum of Total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2AE16AE6-59DB-44FB-8030-654E53700BC2}" sourceName="Category">
  <pivotTables>
    <pivotTable tabId="4" name="PivotTable2"/>
    <pivotTable tabId="2" name="PivotTable1"/>
  </pivotTables>
  <data>
    <tabular pivotCacheId="604537317">
      <items count="5">
        <i x="2"/>
        <i x="0"/>
        <i x="1" s="1"/>
        <i x="4" nd="1"/>
        <i x="3"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Name" xr10:uid="{A8C5FD1C-1056-4470-A16C-A59D17BB58FB}" sourceName="Item Name">
  <pivotTables>
    <pivotTable tabId="2" name="PivotTable1"/>
  </pivotTables>
  <data>
    <tabular pivotCacheId="604537317">
      <items count="8">
        <i x="3" s="1"/>
        <i x="5"/>
        <i x="0"/>
        <i x="4"/>
        <i x="6"/>
        <i x="1"/>
        <i x="2"/>
        <i x="7"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1C198767-6F3D-46B8-96CD-732222B990F9}" cache="Slicer_Category1" caption="Category" rowHeight="251883"/>
  <slicer name="Item Name" xr10:uid="{8FAB014D-8643-46DE-9F99-DE6FC29AAA52}" cache="Slicer_Item_Name" caption="Item Nam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7051EA32-B291-4935-97CF-B0FB86DF52E0}" cache="Slicer_Category1" caption="Category"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10380-A2DE-4CC1-AE82-0ECDF8EE3F73}">
  <dimension ref="A3:B7"/>
  <sheetViews>
    <sheetView workbookViewId="0">
      <selection activeCell="I19" sqref="I19"/>
    </sheetView>
  </sheetViews>
  <sheetFormatPr defaultRowHeight="14.5" x14ac:dyDescent="0.35"/>
  <cols>
    <col min="1" max="1" width="12.453125" bestFit="1" customWidth="1"/>
    <col min="2" max="3" width="15.6328125" bestFit="1" customWidth="1"/>
  </cols>
  <sheetData>
    <row r="3" spans="1:2" x14ac:dyDescent="0.35">
      <c r="A3" s="12" t="s">
        <v>42</v>
      </c>
      <c r="B3" t="s">
        <v>46</v>
      </c>
    </row>
    <row r="4" spans="1:2" x14ac:dyDescent="0.35">
      <c r="A4" s="13" t="s">
        <v>26</v>
      </c>
      <c r="B4" s="14">
        <v>57</v>
      </c>
    </row>
    <row r="5" spans="1:2" x14ac:dyDescent="0.35">
      <c r="A5" s="13" t="s">
        <v>17</v>
      </c>
      <c r="B5" s="14">
        <v>66</v>
      </c>
    </row>
    <row r="6" spans="1:2" x14ac:dyDescent="0.35">
      <c r="A6" s="13" t="s">
        <v>10</v>
      </c>
      <c r="B6" s="14">
        <v>47</v>
      </c>
    </row>
    <row r="7" spans="1:2" x14ac:dyDescent="0.35">
      <c r="A7" s="13" t="s">
        <v>44</v>
      </c>
      <c r="B7" s="14">
        <v>170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51EAA-8326-4F1F-B8AC-068BB9C3E983}">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C13A1-DFFB-4846-B573-8B5E785CD05B}">
  <dimension ref="A3:B10"/>
  <sheetViews>
    <sheetView workbookViewId="0">
      <selection activeCell="B14" sqref="B14"/>
    </sheetView>
  </sheetViews>
  <sheetFormatPr defaultRowHeight="14.5" x14ac:dyDescent="0.35"/>
  <cols>
    <col min="1" max="1" width="12.453125" bestFit="1" customWidth="1"/>
    <col min="2" max="2" width="15.6328125" bestFit="1" customWidth="1"/>
  </cols>
  <sheetData>
    <row r="3" spans="1:2" x14ac:dyDescent="0.35">
      <c r="A3" s="12" t="s">
        <v>42</v>
      </c>
      <c r="B3" t="s">
        <v>46</v>
      </c>
    </row>
    <row r="4" spans="1:2" x14ac:dyDescent="0.35">
      <c r="A4" s="13" t="s">
        <v>20</v>
      </c>
      <c r="B4" s="14">
        <v>63</v>
      </c>
    </row>
    <row r="5" spans="1:2" x14ac:dyDescent="0.35">
      <c r="A5" s="13" t="s">
        <v>28</v>
      </c>
      <c r="B5" s="14">
        <v>148</v>
      </c>
    </row>
    <row r="6" spans="1:2" x14ac:dyDescent="0.35">
      <c r="A6" s="13" t="s">
        <v>29</v>
      </c>
      <c r="B6" s="14">
        <v>43</v>
      </c>
    </row>
    <row r="7" spans="1:2" x14ac:dyDescent="0.35">
      <c r="A7" s="13" t="s">
        <v>37</v>
      </c>
      <c r="B7" s="14">
        <v>257</v>
      </c>
    </row>
    <row r="8" spans="1:2" x14ac:dyDescent="0.35">
      <c r="A8" s="13" t="s">
        <v>36</v>
      </c>
      <c r="B8" s="14">
        <v>167</v>
      </c>
    </row>
    <row r="9" spans="1:2" x14ac:dyDescent="0.35">
      <c r="A9" s="13" t="s">
        <v>12</v>
      </c>
      <c r="B9" s="14">
        <v>240</v>
      </c>
    </row>
    <row r="10" spans="1:2" x14ac:dyDescent="0.35">
      <c r="A10" s="13" t="s">
        <v>44</v>
      </c>
      <c r="B10" s="14">
        <v>918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3B8C3-B886-4796-9643-4F4381411F71}">
  <dimension ref="A1:C18"/>
  <sheetViews>
    <sheetView workbookViewId="0">
      <selection activeCell="F9" sqref="F9"/>
    </sheetView>
  </sheetViews>
  <sheetFormatPr defaultRowHeight="14.5" x14ac:dyDescent="0.35"/>
  <sheetData>
    <row r="1" spans="1:3" x14ac:dyDescent="0.35">
      <c r="A1" s="3"/>
      <c r="B1" s="4"/>
      <c r="C1" s="5"/>
    </row>
    <row r="2" spans="1:3" x14ac:dyDescent="0.35">
      <c r="A2" s="6"/>
      <c r="B2" s="7"/>
      <c r="C2" s="8"/>
    </row>
    <row r="3" spans="1:3" x14ac:dyDescent="0.35">
      <c r="A3" s="6"/>
      <c r="B3" s="7"/>
      <c r="C3" s="8"/>
    </row>
    <row r="4" spans="1:3" x14ac:dyDescent="0.35">
      <c r="A4" s="6"/>
      <c r="B4" s="7"/>
      <c r="C4" s="8"/>
    </row>
    <row r="5" spans="1:3" x14ac:dyDescent="0.35">
      <c r="A5" s="6"/>
      <c r="B5" s="7"/>
      <c r="C5" s="8"/>
    </row>
    <row r="6" spans="1:3" x14ac:dyDescent="0.35">
      <c r="A6" s="6"/>
      <c r="B6" s="7"/>
      <c r="C6" s="8"/>
    </row>
    <row r="7" spans="1:3" x14ac:dyDescent="0.35">
      <c r="A7" s="6"/>
      <c r="B7" s="7"/>
      <c r="C7" s="8"/>
    </row>
    <row r="8" spans="1:3" x14ac:dyDescent="0.35">
      <c r="A8" s="6"/>
      <c r="B8" s="7"/>
      <c r="C8" s="8"/>
    </row>
    <row r="9" spans="1:3" x14ac:dyDescent="0.35">
      <c r="A9" s="6"/>
      <c r="B9" s="7"/>
      <c r="C9" s="8"/>
    </row>
    <row r="10" spans="1:3" x14ac:dyDescent="0.35">
      <c r="A10" s="6"/>
      <c r="B10" s="7"/>
      <c r="C10" s="8"/>
    </row>
    <row r="11" spans="1:3" x14ac:dyDescent="0.35">
      <c r="A11" s="6"/>
      <c r="B11" s="7"/>
      <c r="C11" s="8"/>
    </row>
    <row r="12" spans="1:3" x14ac:dyDescent="0.35">
      <c r="A12" s="6"/>
      <c r="B12" s="7"/>
      <c r="C12" s="8"/>
    </row>
    <row r="13" spans="1:3" x14ac:dyDescent="0.35">
      <c r="A13" s="6"/>
      <c r="B13" s="7"/>
      <c r="C13" s="8"/>
    </row>
    <row r="14" spans="1:3" x14ac:dyDescent="0.35">
      <c r="A14" s="6"/>
      <c r="B14" s="7"/>
      <c r="C14" s="8"/>
    </row>
    <row r="15" spans="1:3" x14ac:dyDescent="0.35">
      <c r="A15" s="6"/>
      <c r="B15" s="7"/>
      <c r="C15" s="8"/>
    </row>
    <row r="16" spans="1:3" x14ac:dyDescent="0.35">
      <c r="A16" s="6"/>
      <c r="B16" s="7"/>
      <c r="C16" s="8"/>
    </row>
    <row r="17" spans="1:3" x14ac:dyDescent="0.35">
      <c r="A17" s="6"/>
      <c r="B17" s="7"/>
      <c r="C17" s="8"/>
    </row>
    <row r="18" spans="1:3" x14ac:dyDescent="0.35">
      <c r="A18" s="9"/>
      <c r="B18" s="10"/>
      <c r="C18"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F973-946A-4924-A8D1-CBB5D19080E9}">
  <dimension ref="A3:B9"/>
  <sheetViews>
    <sheetView workbookViewId="0">
      <selection activeCell="B7" sqref="A3:B9"/>
    </sheetView>
  </sheetViews>
  <sheetFormatPr defaultRowHeight="14.5" x14ac:dyDescent="0.35"/>
  <cols>
    <col min="1" max="1" width="12.453125" bestFit="1" customWidth="1"/>
    <col min="2" max="2" width="15.81640625" bestFit="1" customWidth="1"/>
  </cols>
  <sheetData>
    <row r="3" spans="1:2" x14ac:dyDescent="0.35">
      <c r="A3" s="12" t="s">
        <v>42</v>
      </c>
      <c r="B3" t="s">
        <v>45</v>
      </c>
    </row>
    <row r="4" spans="1:2" x14ac:dyDescent="0.35">
      <c r="A4" s="13">
        <v>20</v>
      </c>
      <c r="B4" s="14">
        <v>0</v>
      </c>
    </row>
    <row r="5" spans="1:2" x14ac:dyDescent="0.35">
      <c r="A5" s="13" t="s">
        <v>22</v>
      </c>
      <c r="B5" s="14">
        <v>630094.79000000015</v>
      </c>
    </row>
    <row r="6" spans="1:2" x14ac:dyDescent="0.35">
      <c r="A6" s="13" t="s">
        <v>9</v>
      </c>
      <c r="B6" s="14">
        <v>740213.03999999969</v>
      </c>
    </row>
    <row r="7" spans="1:2" x14ac:dyDescent="0.35">
      <c r="A7" s="13" t="s">
        <v>14</v>
      </c>
      <c r="B7" s="14">
        <v>914129.53000000014</v>
      </c>
    </row>
    <row r="8" spans="1:2" x14ac:dyDescent="0.35">
      <c r="A8" s="13" t="s">
        <v>43</v>
      </c>
      <c r="B8" s="14">
        <v>0</v>
      </c>
    </row>
    <row r="9" spans="1:2" x14ac:dyDescent="0.35">
      <c r="A9" s="13" t="s">
        <v>44</v>
      </c>
      <c r="B9" s="14">
        <v>2284437.36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07EC6-8920-4C6E-83F5-DC1971549711}">
  <sheetPr filterMode="1"/>
  <dimension ref="A1:K105"/>
  <sheetViews>
    <sheetView tabSelected="1" topLeftCell="C1" workbookViewId="0">
      <selection activeCell="J17" sqref="J17"/>
    </sheetView>
  </sheetViews>
  <sheetFormatPr defaultRowHeight="14.5" x14ac:dyDescent="0.35"/>
  <cols>
    <col min="1" max="1" width="14" customWidth="1"/>
    <col min="2" max="2" width="17.36328125" customWidth="1"/>
    <col min="3" max="3" width="12.81640625" customWidth="1"/>
    <col min="4" max="4" width="12.6328125" customWidth="1"/>
    <col min="5" max="5" width="15.1796875" customWidth="1"/>
    <col min="6" max="6" width="15.36328125" customWidth="1"/>
    <col min="7" max="7" width="18.6328125" customWidth="1"/>
    <col min="8" max="8" width="12.1796875" customWidth="1"/>
    <col min="9" max="9" width="15.54296875" customWidth="1"/>
    <col min="10" max="10" width="12.26953125" customWidth="1"/>
    <col min="11" max="11" width="23.7265625" customWidth="1"/>
  </cols>
  <sheetData>
    <row r="1" spans="1:11" x14ac:dyDescent="0.35">
      <c r="A1" s="2" t="s">
        <v>0</v>
      </c>
      <c r="B1" s="2" t="s">
        <v>1</v>
      </c>
      <c r="C1" s="2" t="s">
        <v>2</v>
      </c>
      <c r="D1" s="2" t="s">
        <v>3</v>
      </c>
      <c r="E1" s="2" t="s">
        <v>4</v>
      </c>
      <c r="F1" s="2" t="s">
        <v>5</v>
      </c>
      <c r="G1" s="2" t="s">
        <v>6</v>
      </c>
      <c r="H1" s="2" t="s">
        <v>7</v>
      </c>
      <c r="I1" s="2" t="str" cm="1">
        <f t="array" ref="I1:I101">PROPER(A1:A101)</f>
        <v>Department</v>
      </c>
      <c r="J1" s="2" t="s">
        <v>38</v>
      </c>
      <c r="K1" s="2" t="s">
        <v>39</v>
      </c>
    </row>
    <row r="2" spans="1:11" hidden="1" x14ac:dyDescent="0.35">
      <c r="A2" t="s">
        <v>12</v>
      </c>
      <c r="B2" t="s">
        <v>8</v>
      </c>
      <c r="C2" t="s">
        <v>9</v>
      </c>
      <c r="D2" t="s">
        <v>10</v>
      </c>
      <c r="E2">
        <v>22</v>
      </c>
      <c r="F2">
        <v>1033.3599999999999</v>
      </c>
      <c r="G2" t="s">
        <v>11</v>
      </c>
      <c r="H2" t="s">
        <v>31</v>
      </c>
      <c r="I2" t="str">
        <v>Research Cell</v>
      </c>
      <c r="J2">
        <f>E2*F2</f>
        <v>22733.919999999998</v>
      </c>
      <c r="K2">
        <f>LARGE(J2:J103,1)</f>
        <v>84517.28</v>
      </c>
    </row>
    <row r="3" spans="1:11" x14ac:dyDescent="0.35">
      <c r="A3" t="s">
        <v>12</v>
      </c>
      <c r="B3" t="s">
        <v>13</v>
      </c>
      <c r="C3" t="s">
        <v>14</v>
      </c>
      <c r="D3" t="s">
        <v>10</v>
      </c>
      <c r="E3">
        <v>33</v>
      </c>
      <c r="F3">
        <v>1981.37</v>
      </c>
      <c r="G3" s="1">
        <v>45087</v>
      </c>
      <c r="H3" t="s">
        <v>15</v>
      </c>
      <c r="I3" t="str">
        <v>Research Cell</v>
      </c>
      <c r="J3">
        <f t="shared" ref="J3:J66" si="0">E3*F3</f>
        <v>65385.21</v>
      </c>
      <c r="K3">
        <f>LARGE(J2:J103,2)</f>
        <v>79513.66</v>
      </c>
    </row>
    <row r="4" spans="1:11" hidden="1" x14ac:dyDescent="0.35">
      <c r="A4" t="s">
        <v>36</v>
      </c>
      <c r="B4" t="s">
        <v>16</v>
      </c>
      <c r="C4" t="s">
        <v>9</v>
      </c>
      <c r="D4" t="s">
        <v>17</v>
      </c>
      <c r="E4">
        <v>30</v>
      </c>
      <c r="F4">
        <v>406.62</v>
      </c>
      <c r="H4" t="s">
        <v>40</v>
      </c>
      <c r="I4" t="str">
        <v>Mba Office</v>
      </c>
      <c r="J4">
        <f t="shared" si="0"/>
        <v>12198.6</v>
      </c>
      <c r="K4">
        <f>LARGE(J2:J103,3)</f>
        <v>73167</v>
      </c>
    </row>
    <row r="5" spans="1:11" x14ac:dyDescent="0.35">
      <c r="A5" t="s">
        <v>36</v>
      </c>
      <c r="B5" t="s">
        <v>13</v>
      </c>
      <c r="C5" t="s">
        <v>9</v>
      </c>
      <c r="D5" t="s">
        <v>18</v>
      </c>
      <c r="E5">
        <v>0</v>
      </c>
      <c r="F5">
        <v>1367.2</v>
      </c>
      <c r="G5" s="1">
        <v>45061</v>
      </c>
      <c r="H5" t="s">
        <v>40</v>
      </c>
      <c r="I5" t="str">
        <v>Mba Office</v>
      </c>
      <c r="J5">
        <f t="shared" si="0"/>
        <v>0</v>
      </c>
      <c r="K5">
        <f>LARGE(J2:J103,4)</f>
        <v>70875</v>
      </c>
    </row>
    <row r="6" spans="1:11" x14ac:dyDescent="0.35">
      <c r="A6" t="s">
        <v>36</v>
      </c>
      <c r="B6" t="s">
        <v>19</v>
      </c>
      <c r="C6" t="s">
        <v>14</v>
      </c>
      <c r="D6" t="s">
        <v>18</v>
      </c>
      <c r="E6">
        <v>31</v>
      </c>
      <c r="F6">
        <v>526.71</v>
      </c>
      <c r="G6" s="1">
        <v>45017</v>
      </c>
      <c r="H6" t="s">
        <v>31</v>
      </c>
      <c r="I6" t="str">
        <v>Mba Office</v>
      </c>
      <c r="J6">
        <f t="shared" si="0"/>
        <v>16328.010000000002</v>
      </c>
      <c r="K6">
        <f>LARGE(J2:J103,5)</f>
        <v>66946.44</v>
      </c>
    </row>
    <row r="7" spans="1:11" x14ac:dyDescent="0.35">
      <c r="A7" t="s">
        <v>20</v>
      </c>
      <c r="B7" t="s">
        <v>21</v>
      </c>
      <c r="C7" t="s">
        <v>14</v>
      </c>
      <c r="D7" t="s">
        <v>17</v>
      </c>
      <c r="E7">
        <v>22</v>
      </c>
      <c r="F7">
        <v>1683.57</v>
      </c>
      <c r="G7" s="1">
        <v>45087</v>
      </c>
      <c r="H7" t="s">
        <v>31</v>
      </c>
      <c r="I7" t="str">
        <v>Accounts</v>
      </c>
      <c r="J7">
        <f t="shared" si="0"/>
        <v>37038.54</v>
      </c>
      <c r="K7" t="str">
        <f>VLOOKUP("Chair",B3:B101,1,FALSE)</f>
        <v>Chair</v>
      </c>
    </row>
    <row r="8" spans="1:11" x14ac:dyDescent="0.35">
      <c r="A8" t="s">
        <v>36</v>
      </c>
      <c r="B8" t="s">
        <v>21</v>
      </c>
      <c r="C8" t="s">
        <v>22</v>
      </c>
      <c r="D8" t="s">
        <v>18</v>
      </c>
      <c r="E8">
        <v>24</v>
      </c>
      <c r="F8">
        <v>1251.08</v>
      </c>
      <c r="G8" s="1">
        <v>45061</v>
      </c>
      <c r="H8" t="s">
        <v>15</v>
      </c>
      <c r="I8" t="str">
        <v>Mba Office</v>
      </c>
      <c r="J8">
        <f t="shared" si="0"/>
        <v>30025.919999999998</v>
      </c>
    </row>
    <row r="9" spans="1:11" x14ac:dyDescent="0.35">
      <c r="A9" t="s">
        <v>36</v>
      </c>
      <c r="B9" t="s">
        <v>23</v>
      </c>
      <c r="C9" t="s">
        <v>14</v>
      </c>
      <c r="D9" t="s">
        <v>18</v>
      </c>
      <c r="E9">
        <v>30</v>
      </c>
      <c r="F9">
        <v>1038.94</v>
      </c>
      <c r="G9" s="1">
        <v>45087</v>
      </c>
      <c r="H9" t="s">
        <v>40</v>
      </c>
      <c r="I9" t="str">
        <v>Mba Office</v>
      </c>
      <c r="J9">
        <f t="shared" si="0"/>
        <v>31168.2</v>
      </c>
      <c r="K9" t="str">
        <f>VLOOKUP("Laptop",B3:B101,1,FALSE)</f>
        <v>Laptop</v>
      </c>
    </row>
    <row r="10" spans="1:11" hidden="1" x14ac:dyDescent="0.35">
      <c r="A10" t="s">
        <v>12</v>
      </c>
      <c r="B10" t="s">
        <v>24</v>
      </c>
      <c r="C10" t="s">
        <v>22</v>
      </c>
      <c r="D10" t="s">
        <v>10</v>
      </c>
      <c r="E10">
        <v>9</v>
      </c>
      <c r="F10">
        <v>425.86</v>
      </c>
      <c r="G10" t="s">
        <v>11</v>
      </c>
      <c r="H10" t="s">
        <v>40</v>
      </c>
      <c r="I10" t="str">
        <v>Research Cell</v>
      </c>
      <c r="J10">
        <f t="shared" si="0"/>
        <v>3832.7400000000002</v>
      </c>
    </row>
    <row r="11" spans="1:11" x14ac:dyDescent="0.35">
      <c r="A11" t="s">
        <v>20</v>
      </c>
      <c r="B11" t="s">
        <v>13</v>
      </c>
      <c r="C11" t="s">
        <v>22</v>
      </c>
      <c r="D11" t="s">
        <v>17</v>
      </c>
      <c r="E11">
        <v>27</v>
      </c>
      <c r="F11">
        <v>1267.33</v>
      </c>
      <c r="G11" s="1">
        <v>45017</v>
      </c>
      <c r="H11" t="s">
        <v>15</v>
      </c>
      <c r="I11" t="str">
        <v>Accounts</v>
      </c>
      <c r="J11">
        <f t="shared" si="0"/>
        <v>34217.909999999996</v>
      </c>
    </row>
    <row r="12" spans="1:11" hidden="1" x14ac:dyDescent="0.35">
      <c r="A12" t="s">
        <v>28</v>
      </c>
      <c r="B12" t="s">
        <v>25</v>
      </c>
      <c r="C12" t="s">
        <v>22</v>
      </c>
      <c r="D12" t="s">
        <v>26</v>
      </c>
      <c r="E12">
        <v>15</v>
      </c>
      <c r="F12">
        <v>570.11</v>
      </c>
      <c r="H12" t="s">
        <v>40</v>
      </c>
      <c r="I12" t="str">
        <v>Admin</v>
      </c>
      <c r="J12">
        <f t="shared" si="0"/>
        <v>8551.65</v>
      </c>
    </row>
    <row r="13" spans="1:11" x14ac:dyDescent="0.35">
      <c r="A13" t="s">
        <v>37</v>
      </c>
      <c r="B13" t="s">
        <v>24</v>
      </c>
      <c r="C13" t="s">
        <v>9</v>
      </c>
      <c r="D13" t="s">
        <v>18</v>
      </c>
      <c r="E13">
        <v>5</v>
      </c>
      <c r="F13">
        <v>519.94000000000005</v>
      </c>
      <c r="G13" s="1">
        <v>45061</v>
      </c>
      <c r="H13" t="s">
        <v>31</v>
      </c>
      <c r="I13" t="str">
        <v>Mba Dept</v>
      </c>
      <c r="J13">
        <f t="shared" si="0"/>
        <v>2599.7000000000003</v>
      </c>
    </row>
    <row r="14" spans="1:11" hidden="1" x14ac:dyDescent="0.35">
      <c r="A14" t="s">
        <v>37</v>
      </c>
      <c r="B14" t="s">
        <v>27</v>
      </c>
      <c r="C14" t="s">
        <v>14</v>
      </c>
      <c r="D14" t="s">
        <v>26</v>
      </c>
      <c r="E14">
        <v>3</v>
      </c>
      <c r="F14">
        <v>1279.71</v>
      </c>
      <c r="H14" t="s">
        <v>15</v>
      </c>
      <c r="I14" t="str">
        <v>Mba Dept</v>
      </c>
      <c r="J14">
        <f t="shared" si="0"/>
        <v>3839.13</v>
      </c>
    </row>
    <row r="15" spans="1:11" x14ac:dyDescent="0.35">
      <c r="A15" t="s">
        <v>28</v>
      </c>
      <c r="B15" t="s">
        <v>21</v>
      </c>
      <c r="C15" t="s">
        <v>9</v>
      </c>
      <c r="D15" t="s">
        <v>10</v>
      </c>
      <c r="E15">
        <v>16</v>
      </c>
      <c r="F15">
        <v>361.43</v>
      </c>
      <c r="G15" s="1">
        <v>45061</v>
      </c>
      <c r="H15" t="s">
        <v>40</v>
      </c>
      <c r="I15" t="str">
        <v>Admin</v>
      </c>
      <c r="J15">
        <f t="shared" si="0"/>
        <v>5782.88</v>
      </c>
    </row>
    <row r="16" spans="1:11" x14ac:dyDescent="0.35">
      <c r="A16" t="s">
        <v>12</v>
      </c>
      <c r="B16" t="s">
        <v>19</v>
      </c>
      <c r="C16" t="s">
        <v>22</v>
      </c>
      <c r="D16" t="s">
        <v>10</v>
      </c>
      <c r="E16">
        <v>7</v>
      </c>
      <c r="F16">
        <v>1455.34</v>
      </c>
      <c r="G16" s="1">
        <v>45017</v>
      </c>
      <c r="H16" t="s">
        <v>31</v>
      </c>
      <c r="I16" t="str">
        <v>Research Cell</v>
      </c>
      <c r="J16">
        <f t="shared" si="0"/>
        <v>10187.379999999999</v>
      </c>
    </row>
    <row r="17" spans="1:10" x14ac:dyDescent="0.35">
      <c r="A17" t="s">
        <v>29</v>
      </c>
      <c r="B17" t="s">
        <v>16</v>
      </c>
      <c r="C17" t="s">
        <v>14</v>
      </c>
      <c r="D17" t="s">
        <v>18</v>
      </c>
      <c r="E17">
        <v>25</v>
      </c>
      <c r="F17">
        <v>1466.56</v>
      </c>
      <c r="G17" s="1">
        <v>45087</v>
      </c>
      <c r="H17" t="s">
        <v>15</v>
      </c>
      <c r="I17" t="str">
        <v>Management</v>
      </c>
      <c r="J17">
        <f t="shared" si="0"/>
        <v>36664</v>
      </c>
    </row>
    <row r="18" spans="1:10" x14ac:dyDescent="0.35">
      <c r="A18" t="s">
        <v>37</v>
      </c>
      <c r="B18" t="s">
        <v>21</v>
      </c>
      <c r="C18" t="s">
        <v>9</v>
      </c>
      <c r="D18" t="s">
        <v>18</v>
      </c>
      <c r="E18">
        <v>15</v>
      </c>
      <c r="F18">
        <v>0</v>
      </c>
      <c r="G18" s="1">
        <v>45061</v>
      </c>
      <c r="H18" t="s">
        <v>15</v>
      </c>
      <c r="I18" t="str">
        <v>Mba Dept</v>
      </c>
      <c r="J18">
        <f t="shared" si="0"/>
        <v>0</v>
      </c>
    </row>
    <row r="19" spans="1:10" hidden="1" x14ac:dyDescent="0.35">
      <c r="A19" t="s">
        <v>12</v>
      </c>
      <c r="B19" t="s">
        <v>21</v>
      </c>
      <c r="C19" t="s">
        <v>9</v>
      </c>
      <c r="D19" t="s">
        <v>26</v>
      </c>
      <c r="E19">
        <v>18</v>
      </c>
      <c r="F19">
        <v>424.66</v>
      </c>
      <c r="G19" t="s">
        <v>11</v>
      </c>
      <c r="H19" t="s">
        <v>40</v>
      </c>
      <c r="I19" t="str">
        <v>Research Cell</v>
      </c>
      <c r="J19">
        <f t="shared" si="0"/>
        <v>7643.88</v>
      </c>
    </row>
    <row r="20" spans="1:10" x14ac:dyDescent="0.35">
      <c r="A20" t="s">
        <v>20</v>
      </c>
      <c r="B20" t="s">
        <v>24</v>
      </c>
      <c r="C20" t="s">
        <v>22</v>
      </c>
      <c r="D20" t="s">
        <v>10</v>
      </c>
      <c r="E20">
        <v>42</v>
      </c>
      <c r="F20">
        <v>1128.6099999999999</v>
      </c>
      <c r="G20" s="1">
        <v>45061</v>
      </c>
      <c r="H20" t="s">
        <v>15</v>
      </c>
      <c r="I20" t="str">
        <v>Accounts</v>
      </c>
      <c r="J20">
        <f t="shared" si="0"/>
        <v>47401.619999999995</v>
      </c>
    </row>
    <row r="21" spans="1:10" x14ac:dyDescent="0.35">
      <c r="A21" t="s">
        <v>29</v>
      </c>
      <c r="B21" t="s">
        <v>21</v>
      </c>
      <c r="C21" t="s">
        <v>14</v>
      </c>
      <c r="D21" t="s">
        <v>26</v>
      </c>
      <c r="E21">
        <v>10</v>
      </c>
      <c r="F21">
        <v>1057.43</v>
      </c>
      <c r="G21" s="1">
        <v>45017</v>
      </c>
      <c r="H21" t="s">
        <v>40</v>
      </c>
      <c r="I21" t="str">
        <v>Management</v>
      </c>
      <c r="J21">
        <f t="shared" si="0"/>
        <v>10574.300000000001</v>
      </c>
    </row>
    <row r="22" spans="1:10" x14ac:dyDescent="0.35">
      <c r="A22" t="s">
        <v>29</v>
      </c>
      <c r="B22" t="s">
        <v>30</v>
      </c>
      <c r="C22" t="s">
        <v>9</v>
      </c>
      <c r="D22" t="s">
        <v>26</v>
      </c>
      <c r="E22">
        <v>8</v>
      </c>
      <c r="F22">
        <v>1897.12</v>
      </c>
      <c r="G22" s="1">
        <v>45017</v>
      </c>
      <c r="H22" t="s">
        <v>31</v>
      </c>
      <c r="I22" t="str">
        <v>Management</v>
      </c>
      <c r="J22">
        <f t="shared" si="0"/>
        <v>15176.96</v>
      </c>
    </row>
    <row r="23" spans="1:10" hidden="1" x14ac:dyDescent="0.35">
      <c r="A23" t="s">
        <v>20</v>
      </c>
      <c r="B23" t="s">
        <v>13</v>
      </c>
      <c r="C23" t="s">
        <v>22</v>
      </c>
      <c r="D23" t="s">
        <v>18</v>
      </c>
      <c r="E23">
        <v>28</v>
      </c>
      <c r="F23">
        <v>1744.77</v>
      </c>
      <c r="G23" t="s">
        <v>11</v>
      </c>
      <c r="H23" t="s">
        <v>15</v>
      </c>
      <c r="I23" t="str">
        <v>Accounts</v>
      </c>
      <c r="J23">
        <f t="shared" si="0"/>
        <v>48853.56</v>
      </c>
    </row>
    <row r="24" spans="1:10" x14ac:dyDescent="0.35">
      <c r="A24" t="s">
        <v>37</v>
      </c>
      <c r="B24" t="s">
        <v>16</v>
      </c>
      <c r="C24" t="s">
        <v>9</v>
      </c>
      <c r="D24" t="s">
        <v>10</v>
      </c>
      <c r="E24">
        <v>32</v>
      </c>
      <c r="F24">
        <v>1707.48</v>
      </c>
      <c r="G24" s="1">
        <v>45087</v>
      </c>
      <c r="H24" t="s">
        <v>15</v>
      </c>
      <c r="I24" t="str">
        <v>Mba Dept</v>
      </c>
      <c r="J24">
        <f t="shared" si="0"/>
        <v>54639.360000000001</v>
      </c>
    </row>
    <row r="25" spans="1:10" x14ac:dyDescent="0.35">
      <c r="A25" t="s">
        <v>28</v>
      </c>
      <c r="B25" t="s">
        <v>21</v>
      </c>
      <c r="C25" t="s">
        <v>9</v>
      </c>
      <c r="D25" t="s">
        <v>26</v>
      </c>
      <c r="E25">
        <v>21</v>
      </c>
      <c r="F25">
        <v>177.41</v>
      </c>
      <c r="G25" s="1">
        <v>45087</v>
      </c>
      <c r="H25" t="s">
        <v>31</v>
      </c>
      <c r="I25" t="str">
        <v>Admin</v>
      </c>
      <c r="J25">
        <f t="shared" si="0"/>
        <v>3725.61</v>
      </c>
    </row>
    <row r="26" spans="1:10" hidden="1" x14ac:dyDescent="0.35">
      <c r="A26" t="s">
        <v>29</v>
      </c>
      <c r="B26" t="s">
        <v>16</v>
      </c>
      <c r="C26" t="s">
        <v>22</v>
      </c>
      <c r="D26" t="s">
        <v>10</v>
      </c>
      <c r="E26">
        <v>33</v>
      </c>
      <c r="F26">
        <v>668.14</v>
      </c>
      <c r="G26" t="s">
        <v>11</v>
      </c>
      <c r="H26" t="s">
        <v>31</v>
      </c>
      <c r="I26" t="str">
        <v>Management</v>
      </c>
      <c r="J26">
        <f t="shared" si="0"/>
        <v>22048.62</v>
      </c>
    </row>
    <row r="27" spans="1:10" hidden="1" x14ac:dyDescent="0.35">
      <c r="A27" t="s">
        <v>37</v>
      </c>
      <c r="B27" t="s">
        <v>19</v>
      </c>
      <c r="C27" t="s">
        <v>14</v>
      </c>
      <c r="D27" t="s">
        <v>17</v>
      </c>
      <c r="E27">
        <v>50</v>
      </c>
      <c r="F27">
        <v>1463.34</v>
      </c>
      <c r="G27" t="s">
        <v>11</v>
      </c>
      <c r="H27" t="s">
        <v>31</v>
      </c>
      <c r="I27" t="str">
        <v>Mba Dept</v>
      </c>
      <c r="J27">
        <f t="shared" si="0"/>
        <v>73167</v>
      </c>
    </row>
    <row r="28" spans="1:10" hidden="1" x14ac:dyDescent="0.35">
      <c r="A28" t="s">
        <v>28</v>
      </c>
      <c r="B28" t="s">
        <v>16</v>
      </c>
      <c r="C28" t="s">
        <v>9</v>
      </c>
      <c r="D28" t="s">
        <v>17</v>
      </c>
      <c r="E28">
        <v>0</v>
      </c>
      <c r="F28">
        <v>660.17</v>
      </c>
      <c r="H28" t="s">
        <v>31</v>
      </c>
      <c r="I28" t="str">
        <v>Admin</v>
      </c>
      <c r="J28">
        <f t="shared" si="0"/>
        <v>0</v>
      </c>
    </row>
    <row r="29" spans="1:10" hidden="1" x14ac:dyDescent="0.35">
      <c r="A29" t="s">
        <v>20</v>
      </c>
      <c r="B29" t="s">
        <v>19</v>
      </c>
      <c r="C29" t="s">
        <v>9</v>
      </c>
      <c r="D29" t="s">
        <v>18</v>
      </c>
      <c r="E29">
        <v>27</v>
      </c>
      <c r="F29">
        <v>398.38</v>
      </c>
      <c r="H29" t="s">
        <v>15</v>
      </c>
      <c r="I29" t="str">
        <v>Accounts</v>
      </c>
      <c r="J29">
        <f t="shared" si="0"/>
        <v>10756.26</v>
      </c>
    </row>
    <row r="30" spans="1:10" hidden="1" x14ac:dyDescent="0.35">
      <c r="A30" t="s">
        <v>37</v>
      </c>
      <c r="B30" t="s">
        <v>24</v>
      </c>
      <c r="C30" t="s">
        <v>14</v>
      </c>
      <c r="D30" t="s">
        <v>10</v>
      </c>
      <c r="E30">
        <v>48</v>
      </c>
      <c r="F30">
        <v>1159.3900000000001</v>
      </c>
      <c r="H30" t="s">
        <v>31</v>
      </c>
      <c r="I30" t="str">
        <v>Mba Dept</v>
      </c>
      <c r="J30">
        <f t="shared" si="0"/>
        <v>55650.720000000001</v>
      </c>
    </row>
    <row r="31" spans="1:10" hidden="1" x14ac:dyDescent="0.35">
      <c r="A31" t="s">
        <v>36</v>
      </c>
      <c r="B31" t="s">
        <v>16</v>
      </c>
      <c r="C31" t="s">
        <v>9</v>
      </c>
      <c r="D31" t="s">
        <v>10</v>
      </c>
      <c r="E31">
        <v>15</v>
      </c>
      <c r="F31">
        <v>714.61</v>
      </c>
      <c r="H31" t="s">
        <v>40</v>
      </c>
      <c r="I31" t="str">
        <v>Mba Office</v>
      </c>
      <c r="J31">
        <f t="shared" si="0"/>
        <v>10719.15</v>
      </c>
    </row>
    <row r="32" spans="1:10" x14ac:dyDescent="0.35">
      <c r="A32" t="s">
        <v>20</v>
      </c>
      <c r="B32" t="s">
        <v>32</v>
      </c>
      <c r="C32" t="s">
        <v>9</v>
      </c>
      <c r="D32" t="s">
        <v>10</v>
      </c>
      <c r="E32">
        <v>42</v>
      </c>
      <c r="F32">
        <v>0</v>
      </c>
      <c r="G32" s="1">
        <v>45061</v>
      </c>
      <c r="H32" t="s">
        <v>40</v>
      </c>
      <c r="I32" t="str">
        <v>Accounts</v>
      </c>
      <c r="J32">
        <f t="shared" si="0"/>
        <v>0</v>
      </c>
    </row>
    <row r="33" spans="1:10" x14ac:dyDescent="0.35">
      <c r="A33" t="s">
        <v>37</v>
      </c>
      <c r="B33" t="s">
        <v>24</v>
      </c>
      <c r="C33" t="s">
        <v>14</v>
      </c>
      <c r="D33" t="s">
        <v>17</v>
      </c>
      <c r="E33">
        <v>29</v>
      </c>
      <c r="F33">
        <v>0</v>
      </c>
      <c r="G33" s="1">
        <v>45061</v>
      </c>
      <c r="H33" t="s">
        <v>40</v>
      </c>
      <c r="I33" t="str">
        <v>Mba Dept</v>
      </c>
      <c r="J33">
        <f t="shared" si="0"/>
        <v>0</v>
      </c>
    </row>
    <row r="34" spans="1:10" x14ac:dyDescent="0.35">
      <c r="A34" t="s">
        <v>37</v>
      </c>
      <c r="B34" t="s">
        <v>23</v>
      </c>
      <c r="C34" t="s">
        <v>14</v>
      </c>
      <c r="D34" t="s">
        <v>26</v>
      </c>
      <c r="E34">
        <v>0</v>
      </c>
      <c r="F34">
        <v>573.15</v>
      </c>
      <c r="G34" s="1">
        <v>45061</v>
      </c>
      <c r="H34" t="s">
        <v>40</v>
      </c>
      <c r="I34" t="str">
        <v>Mba Dept</v>
      </c>
      <c r="J34">
        <f t="shared" si="0"/>
        <v>0</v>
      </c>
    </row>
    <row r="35" spans="1:10" x14ac:dyDescent="0.35">
      <c r="A35" t="s">
        <v>36</v>
      </c>
      <c r="B35" t="s">
        <v>23</v>
      </c>
      <c r="C35" t="s">
        <v>9</v>
      </c>
      <c r="D35" t="s">
        <v>26</v>
      </c>
      <c r="E35">
        <v>21</v>
      </c>
      <c r="F35">
        <v>648.71</v>
      </c>
      <c r="G35" s="1">
        <v>45061</v>
      </c>
      <c r="H35" t="s">
        <v>15</v>
      </c>
      <c r="I35" t="str">
        <v>Mba Office</v>
      </c>
      <c r="J35">
        <f t="shared" si="0"/>
        <v>13622.91</v>
      </c>
    </row>
    <row r="36" spans="1:10" x14ac:dyDescent="0.35">
      <c r="A36" t="s">
        <v>20</v>
      </c>
      <c r="B36" t="s">
        <v>23</v>
      </c>
      <c r="C36" t="s">
        <v>9</v>
      </c>
      <c r="D36" t="s">
        <v>26</v>
      </c>
      <c r="E36">
        <v>2</v>
      </c>
      <c r="F36">
        <v>1698.41</v>
      </c>
      <c r="G36" s="1">
        <v>45087</v>
      </c>
      <c r="H36" t="s">
        <v>31</v>
      </c>
      <c r="I36" t="str">
        <v>Accounts</v>
      </c>
      <c r="J36">
        <f t="shared" si="0"/>
        <v>3396.82</v>
      </c>
    </row>
    <row r="37" spans="1:10" hidden="1" x14ac:dyDescent="0.35">
      <c r="A37" t="s">
        <v>12</v>
      </c>
      <c r="B37" t="s">
        <v>23</v>
      </c>
      <c r="C37" t="s">
        <v>9</v>
      </c>
      <c r="D37" t="s">
        <v>17</v>
      </c>
      <c r="E37">
        <v>47</v>
      </c>
      <c r="F37">
        <v>1691.78</v>
      </c>
      <c r="H37" t="s">
        <v>31</v>
      </c>
      <c r="I37" t="str">
        <v>Research Cell</v>
      </c>
      <c r="J37">
        <f t="shared" si="0"/>
        <v>79513.66</v>
      </c>
    </row>
    <row r="38" spans="1:10" x14ac:dyDescent="0.35">
      <c r="A38" t="s">
        <v>29</v>
      </c>
      <c r="B38" t="s">
        <v>24</v>
      </c>
      <c r="C38" t="s">
        <v>22</v>
      </c>
      <c r="D38" t="s">
        <v>10</v>
      </c>
      <c r="E38">
        <v>10</v>
      </c>
      <c r="F38">
        <v>1140.1199999999999</v>
      </c>
      <c r="G38" s="1">
        <v>45061</v>
      </c>
      <c r="H38" t="s">
        <v>40</v>
      </c>
      <c r="I38" t="str">
        <v>Management</v>
      </c>
      <c r="J38">
        <f t="shared" si="0"/>
        <v>11401.199999999999</v>
      </c>
    </row>
    <row r="39" spans="1:10" x14ac:dyDescent="0.35">
      <c r="A39" t="s">
        <v>37</v>
      </c>
      <c r="B39" t="s">
        <v>19</v>
      </c>
      <c r="C39" t="s">
        <v>14</v>
      </c>
      <c r="D39" t="s">
        <v>10</v>
      </c>
      <c r="E39">
        <v>10</v>
      </c>
      <c r="F39">
        <v>982.66</v>
      </c>
      <c r="G39" s="1">
        <v>45087</v>
      </c>
      <c r="H39" t="s">
        <v>31</v>
      </c>
      <c r="I39" t="str">
        <v>Mba Dept</v>
      </c>
      <c r="J39">
        <f t="shared" si="0"/>
        <v>9826.6</v>
      </c>
    </row>
    <row r="40" spans="1:10" x14ac:dyDescent="0.35">
      <c r="A40" t="s">
        <v>29</v>
      </c>
      <c r="B40" t="s">
        <v>16</v>
      </c>
      <c r="C40" t="s">
        <v>22</v>
      </c>
      <c r="D40" t="s">
        <v>10</v>
      </c>
      <c r="E40">
        <v>0</v>
      </c>
      <c r="F40">
        <v>311.67</v>
      </c>
      <c r="G40" s="1">
        <v>45087</v>
      </c>
      <c r="H40" t="s">
        <v>40</v>
      </c>
      <c r="I40" t="str">
        <v>Management</v>
      </c>
      <c r="J40">
        <f t="shared" si="0"/>
        <v>0</v>
      </c>
    </row>
    <row r="41" spans="1:10" x14ac:dyDescent="0.35">
      <c r="A41" t="s">
        <v>20</v>
      </c>
      <c r="B41" t="s">
        <v>19</v>
      </c>
      <c r="C41" t="s">
        <v>9</v>
      </c>
      <c r="D41" t="s">
        <v>10</v>
      </c>
      <c r="E41">
        <v>31</v>
      </c>
      <c r="F41">
        <v>1869.46</v>
      </c>
      <c r="G41" s="1">
        <v>45017</v>
      </c>
      <c r="H41" t="s">
        <v>40</v>
      </c>
      <c r="I41" t="str">
        <v>Accounts</v>
      </c>
      <c r="J41">
        <f t="shared" si="0"/>
        <v>57953.26</v>
      </c>
    </row>
    <row r="42" spans="1:10" x14ac:dyDescent="0.35">
      <c r="A42" t="s">
        <v>37</v>
      </c>
      <c r="B42" t="s">
        <v>33</v>
      </c>
      <c r="C42" t="s">
        <v>9</v>
      </c>
      <c r="D42" t="s">
        <v>10</v>
      </c>
      <c r="E42">
        <v>41</v>
      </c>
      <c r="F42">
        <v>1185.73</v>
      </c>
      <c r="G42" s="1">
        <v>45017</v>
      </c>
      <c r="H42" t="s">
        <v>15</v>
      </c>
      <c r="I42" t="str">
        <v>Mba Dept</v>
      </c>
      <c r="J42">
        <f t="shared" si="0"/>
        <v>48614.93</v>
      </c>
    </row>
    <row r="43" spans="1:10" x14ac:dyDescent="0.35">
      <c r="A43" t="s">
        <v>12</v>
      </c>
      <c r="B43" t="s">
        <v>13</v>
      </c>
      <c r="C43" t="s">
        <v>22</v>
      </c>
      <c r="D43" t="s">
        <v>17</v>
      </c>
      <c r="E43">
        <v>10</v>
      </c>
      <c r="F43">
        <v>813.53</v>
      </c>
      <c r="G43" s="1">
        <v>45087</v>
      </c>
      <c r="H43" t="s">
        <v>15</v>
      </c>
      <c r="I43" t="str">
        <v>Research Cell</v>
      </c>
      <c r="J43">
        <f t="shared" si="0"/>
        <v>8135.2999999999993</v>
      </c>
    </row>
    <row r="44" spans="1:10" x14ac:dyDescent="0.35">
      <c r="A44" t="s">
        <v>20</v>
      </c>
      <c r="B44" t="s">
        <v>16</v>
      </c>
      <c r="C44" t="s">
        <v>14</v>
      </c>
      <c r="D44" t="s">
        <v>17</v>
      </c>
      <c r="E44">
        <v>41</v>
      </c>
      <c r="F44">
        <v>813.56</v>
      </c>
      <c r="G44" s="1">
        <v>45087</v>
      </c>
      <c r="H44" t="s">
        <v>40</v>
      </c>
      <c r="I44" t="str">
        <v>Accounts</v>
      </c>
      <c r="J44">
        <f t="shared" si="0"/>
        <v>33355.96</v>
      </c>
    </row>
    <row r="45" spans="1:10" x14ac:dyDescent="0.35">
      <c r="A45" t="s">
        <v>12</v>
      </c>
      <c r="B45" t="s">
        <v>16</v>
      </c>
      <c r="C45" t="s">
        <v>14</v>
      </c>
      <c r="D45" t="s">
        <v>17</v>
      </c>
      <c r="E45">
        <v>49</v>
      </c>
      <c r="F45">
        <v>942.7</v>
      </c>
      <c r="G45" s="1">
        <v>45061</v>
      </c>
      <c r="H45" t="s">
        <v>31</v>
      </c>
      <c r="I45" t="str">
        <v>Research Cell</v>
      </c>
      <c r="J45">
        <f t="shared" si="0"/>
        <v>46192.3</v>
      </c>
    </row>
    <row r="46" spans="1:10" x14ac:dyDescent="0.35">
      <c r="A46" t="s">
        <v>37</v>
      </c>
      <c r="B46" t="s">
        <v>27</v>
      </c>
      <c r="C46" t="s">
        <v>22</v>
      </c>
      <c r="D46" t="s">
        <v>10</v>
      </c>
      <c r="E46">
        <v>3</v>
      </c>
      <c r="F46">
        <v>1778.3</v>
      </c>
      <c r="G46" s="1">
        <v>45061</v>
      </c>
      <c r="H46" t="s">
        <v>31</v>
      </c>
      <c r="I46" t="str">
        <v>Mba Dept</v>
      </c>
      <c r="J46">
        <f t="shared" si="0"/>
        <v>5334.9</v>
      </c>
    </row>
    <row r="47" spans="1:10" hidden="1" x14ac:dyDescent="0.35">
      <c r="A47" t="s">
        <v>36</v>
      </c>
      <c r="B47" t="s">
        <v>21</v>
      </c>
      <c r="C47" t="s">
        <v>9</v>
      </c>
      <c r="D47" t="s">
        <v>18</v>
      </c>
      <c r="E47">
        <v>47</v>
      </c>
      <c r="F47">
        <v>1798.24</v>
      </c>
      <c r="H47" t="s">
        <v>40</v>
      </c>
      <c r="I47" t="str">
        <v>Mba Office</v>
      </c>
      <c r="J47">
        <f t="shared" si="0"/>
        <v>84517.28</v>
      </c>
    </row>
    <row r="48" spans="1:10" x14ac:dyDescent="0.35">
      <c r="A48" t="s">
        <v>20</v>
      </c>
      <c r="B48" t="s">
        <v>21</v>
      </c>
      <c r="C48" t="s">
        <v>22</v>
      </c>
      <c r="D48" t="s">
        <v>18</v>
      </c>
      <c r="E48">
        <v>42</v>
      </c>
      <c r="F48">
        <v>1072.79</v>
      </c>
      <c r="G48" s="1">
        <v>45087</v>
      </c>
      <c r="H48" t="s">
        <v>31</v>
      </c>
      <c r="I48" t="str">
        <v>Accounts</v>
      </c>
      <c r="J48">
        <f t="shared" si="0"/>
        <v>45057.18</v>
      </c>
    </row>
    <row r="49" spans="1:10" hidden="1" x14ac:dyDescent="0.35">
      <c r="A49" t="s">
        <v>37</v>
      </c>
      <c r="B49" t="s">
        <v>21</v>
      </c>
      <c r="C49" t="s">
        <v>9</v>
      </c>
      <c r="D49" t="s">
        <v>26</v>
      </c>
      <c r="E49">
        <v>6</v>
      </c>
      <c r="F49">
        <v>1999.7</v>
      </c>
      <c r="G49" t="s">
        <v>11</v>
      </c>
      <c r="H49" t="s">
        <v>31</v>
      </c>
      <c r="I49" t="str">
        <v>Mba Dept</v>
      </c>
      <c r="J49">
        <f t="shared" si="0"/>
        <v>11998.2</v>
      </c>
    </row>
    <row r="50" spans="1:10" hidden="1" x14ac:dyDescent="0.35">
      <c r="A50" t="s">
        <v>28</v>
      </c>
      <c r="B50" t="s">
        <v>24</v>
      </c>
      <c r="C50" t="s">
        <v>9</v>
      </c>
      <c r="D50" t="s">
        <v>26</v>
      </c>
      <c r="E50">
        <v>23</v>
      </c>
      <c r="F50">
        <v>173.48</v>
      </c>
      <c r="G50" t="s">
        <v>11</v>
      </c>
      <c r="H50" t="s">
        <v>15</v>
      </c>
      <c r="I50" t="str">
        <v>Admin</v>
      </c>
      <c r="J50">
        <f t="shared" si="0"/>
        <v>3990.04</v>
      </c>
    </row>
    <row r="51" spans="1:10" hidden="1" x14ac:dyDescent="0.35">
      <c r="A51" t="s">
        <v>28</v>
      </c>
      <c r="B51" t="s">
        <v>23</v>
      </c>
      <c r="C51" t="s">
        <v>14</v>
      </c>
      <c r="D51" t="s">
        <v>18</v>
      </c>
      <c r="E51">
        <v>16</v>
      </c>
      <c r="F51">
        <v>671.66</v>
      </c>
      <c r="G51" t="s">
        <v>11</v>
      </c>
      <c r="H51" t="s">
        <v>40</v>
      </c>
      <c r="I51" t="str">
        <v>Admin</v>
      </c>
      <c r="J51">
        <f t="shared" si="0"/>
        <v>10746.56</v>
      </c>
    </row>
    <row r="52" spans="1:10" hidden="1" x14ac:dyDescent="0.35">
      <c r="A52" t="s">
        <v>20</v>
      </c>
      <c r="B52" t="s">
        <v>34</v>
      </c>
      <c r="C52" t="s">
        <v>9</v>
      </c>
      <c r="D52" t="s">
        <v>18</v>
      </c>
      <c r="E52">
        <v>31</v>
      </c>
      <c r="F52">
        <v>533.85</v>
      </c>
      <c r="G52" t="s">
        <v>11</v>
      </c>
      <c r="H52" t="s">
        <v>31</v>
      </c>
      <c r="I52" t="str">
        <v>Accounts</v>
      </c>
      <c r="J52">
        <f t="shared" si="0"/>
        <v>16549.350000000002</v>
      </c>
    </row>
    <row r="53" spans="1:10" hidden="1" x14ac:dyDescent="0.35">
      <c r="A53" t="s">
        <v>37</v>
      </c>
      <c r="B53" t="s">
        <v>27</v>
      </c>
      <c r="C53" t="s">
        <v>9</v>
      </c>
      <c r="D53" t="s">
        <v>17</v>
      </c>
      <c r="E53">
        <v>29</v>
      </c>
      <c r="F53">
        <v>864.46</v>
      </c>
      <c r="G53" t="s">
        <v>11</v>
      </c>
      <c r="H53" t="s">
        <v>31</v>
      </c>
      <c r="I53" t="str">
        <v>Mba Dept</v>
      </c>
      <c r="J53">
        <f t="shared" si="0"/>
        <v>25069.34</v>
      </c>
    </row>
    <row r="54" spans="1:10" x14ac:dyDescent="0.35">
      <c r="A54" t="s">
        <v>28</v>
      </c>
      <c r="B54" t="s">
        <v>19</v>
      </c>
      <c r="C54" t="s">
        <v>14</v>
      </c>
      <c r="D54" t="s">
        <v>26</v>
      </c>
      <c r="E54">
        <v>44</v>
      </c>
      <c r="F54">
        <v>870.06</v>
      </c>
      <c r="G54" s="1">
        <v>45017</v>
      </c>
      <c r="H54" t="s">
        <v>31</v>
      </c>
      <c r="I54" t="str">
        <v>Admin</v>
      </c>
      <c r="J54">
        <f t="shared" si="0"/>
        <v>38282.639999999999</v>
      </c>
    </row>
    <row r="55" spans="1:10" x14ac:dyDescent="0.35">
      <c r="A55" t="s">
        <v>37</v>
      </c>
      <c r="B55" t="s">
        <v>21</v>
      </c>
      <c r="C55" t="s">
        <v>14</v>
      </c>
      <c r="D55" t="s">
        <v>10</v>
      </c>
      <c r="E55">
        <v>39</v>
      </c>
      <c r="F55">
        <v>303.97000000000003</v>
      </c>
      <c r="G55" s="1">
        <v>45061</v>
      </c>
      <c r="H55" t="s">
        <v>40</v>
      </c>
      <c r="I55" t="str">
        <v>Mba Dept</v>
      </c>
      <c r="J55">
        <f t="shared" si="0"/>
        <v>11854.830000000002</v>
      </c>
    </row>
    <row r="56" spans="1:10" hidden="1" x14ac:dyDescent="0.35">
      <c r="A56" t="s">
        <v>29</v>
      </c>
      <c r="B56" t="s">
        <v>24</v>
      </c>
      <c r="C56" t="s">
        <v>9</v>
      </c>
      <c r="D56" t="s">
        <v>17</v>
      </c>
      <c r="E56">
        <v>8</v>
      </c>
      <c r="F56">
        <v>1728.64</v>
      </c>
      <c r="H56" t="s">
        <v>31</v>
      </c>
      <c r="I56" t="str">
        <v>Management</v>
      </c>
      <c r="J56">
        <f t="shared" si="0"/>
        <v>13829.12</v>
      </c>
    </row>
    <row r="57" spans="1:10" hidden="1" x14ac:dyDescent="0.35">
      <c r="A57" t="s">
        <v>37</v>
      </c>
      <c r="B57" t="s">
        <v>27</v>
      </c>
      <c r="C57" t="s">
        <v>22</v>
      </c>
      <c r="D57" t="s">
        <v>26</v>
      </c>
      <c r="E57">
        <v>14</v>
      </c>
      <c r="F57">
        <v>1522.35</v>
      </c>
      <c r="H57" t="s">
        <v>15</v>
      </c>
      <c r="I57" t="str">
        <v>Mba Dept</v>
      </c>
      <c r="J57">
        <f t="shared" si="0"/>
        <v>21312.899999999998</v>
      </c>
    </row>
    <row r="58" spans="1:10" hidden="1" x14ac:dyDescent="0.35">
      <c r="A58" t="s">
        <v>37</v>
      </c>
      <c r="B58" t="s">
        <v>27</v>
      </c>
      <c r="C58" t="s">
        <v>9</v>
      </c>
      <c r="D58" t="s">
        <v>18</v>
      </c>
      <c r="E58">
        <v>29</v>
      </c>
      <c r="F58">
        <v>1012.27</v>
      </c>
      <c r="H58" t="s">
        <v>31</v>
      </c>
      <c r="I58" t="str">
        <v>Mba Dept</v>
      </c>
      <c r="J58">
        <f t="shared" si="0"/>
        <v>29355.829999999998</v>
      </c>
    </row>
    <row r="59" spans="1:10" x14ac:dyDescent="0.35">
      <c r="A59" t="s">
        <v>28</v>
      </c>
      <c r="B59" t="s">
        <v>16</v>
      </c>
      <c r="C59" t="s">
        <v>9</v>
      </c>
      <c r="D59" t="s">
        <v>10</v>
      </c>
      <c r="E59">
        <v>11</v>
      </c>
      <c r="F59">
        <v>189.08</v>
      </c>
      <c r="G59" s="1">
        <v>45061</v>
      </c>
      <c r="H59" t="s">
        <v>31</v>
      </c>
      <c r="I59" t="str">
        <v>Admin</v>
      </c>
      <c r="J59">
        <f t="shared" si="0"/>
        <v>2079.88</v>
      </c>
    </row>
    <row r="60" spans="1:10" hidden="1" x14ac:dyDescent="0.35">
      <c r="A60" t="s">
        <v>29</v>
      </c>
      <c r="B60" t="s">
        <v>27</v>
      </c>
      <c r="C60" t="s">
        <v>22</v>
      </c>
      <c r="D60" t="s">
        <v>26</v>
      </c>
      <c r="E60">
        <v>25</v>
      </c>
      <c r="F60">
        <v>0</v>
      </c>
      <c r="H60" t="s">
        <v>15</v>
      </c>
      <c r="I60" t="str">
        <v>Management</v>
      </c>
      <c r="J60">
        <f t="shared" si="0"/>
        <v>0</v>
      </c>
    </row>
    <row r="61" spans="1:10" x14ac:dyDescent="0.35">
      <c r="A61" t="s">
        <v>20</v>
      </c>
      <c r="B61" t="s">
        <v>16</v>
      </c>
      <c r="C61" t="s">
        <v>22</v>
      </c>
      <c r="D61" t="s">
        <v>17</v>
      </c>
      <c r="E61">
        <v>4</v>
      </c>
      <c r="F61">
        <v>1618.95</v>
      </c>
      <c r="G61" s="1">
        <v>45087</v>
      </c>
      <c r="H61" t="s">
        <v>15</v>
      </c>
      <c r="I61" t="str">
        <v>Accounts</v>
      </c>
      <c r="J61">
        <f t="shared" si="0"/>
        <v>6475.8</v>
      </c>
    </row>
    <row r="62" spans="1:10" x14ac:dyDescent="0.35">
      <c r="A62" t="s">
        <v>29</v>
      </c>
      <c r="B62" t="s">
        <v>32</v>
      </c>
      <c r="C62" t="s">
        <v>9</v>
      </c>
      <c r="D62" t="s">
        <v>26</v>
      </c>
      <c r="E62">
        <v>0</v>
      </c>
      <c r="F62">
        <v>744.05</v>
      </c>
      <c r="G62" s="1">
        <v>45017</v>
      </c>
      <c r="H62" t="s">
        <v>31</v>
      </c>
      <c r="I62" t="str">
        <v>Management</v>
      </c>
      <c r="J62">
        <f t="shared" si="0"/>
        <v>0</v>
      </c>
    </row>
    <row r="63" spans="1:10" x14ac:dyDescent="0.35">
      <c r="A63" t="s">
        <v>37</v>
      </c>
      <c r="B63" t="s">
        <v>13</v>
      </c>
      <c r="C63" t="s">
        <v>14</v>
      </c>
      <c r="D63" t="s">
        <v>18</v>
      </c>
      <c r="E63">
        <v>40</v>
      </c>
      <c r="F63">
        <v>0</v>
      </c>
      <c r="G63" s="1">
        <v>45087</v>
      </c>
      <c r="H63" t="s">
        <v>40</v>
      </c>
      <c r="I63" t="str">
        <v>Mba Dept</v>
      </c>
      <c r="J63">
        <f t="shared" si="0"/>
        <v>0</v>
      </c>
    </row>
    <row r="64" spans="1:10" x14ac:dyDescent="0.35">
      <c r="A64" t="s">
        <v>12</v>
      </c>
      <c r="B64" t="s">
        <v>13</v>
      </c>
      <c r="C64" t="s">
        <v>14</v>
      </c>
      <c r="D64" t="s">
        <v>10</v>
      </c>
      <c r="E64">
        <v>8</v>
      </c>
      <c r="F64">
        <v>1527.88</v>
      </c>
      <c r="G64" s="1">
        <v>45017</v>
      </c>
      <c r="H64" t="s">
        <v>15</v>
      </c>
      <c r="I64" t="str">
        <v>Research Cell</v>
      </c>
      <c r="J64">
        <f t="shared" si="0"/>
        <v>12223.04</v>
      </c>
    </row>
    <row r="65" spans="1:10" x14ac:dyDescent="0.35">
      <c r="A65" t="s">
        <v>12</v>
      </c>
      <c r="B65" t="s">
        <v>21</v>
      </c>
      <c r="C65" t="s">
        <v>14</v>
      </c>
      <c r="D65" t="s">
        <v>17</v>
      </c>
      <c r="E65">
        <v>44</v>
      </c>
      <c r="F65">
        <v>688.93</v>
      </c>
      <c r="G65" s="1">
        <v>45087</v>
      </c>
      <c r="H65" t="s">
        <v>40</v>
      </c>
      <c r="I65" t="str">
        <v>Research Cell</v>
      </c>
      <c r="J65">
        <f t="shared" si="0"/>
        <v>30312.92</v>
      </c>
    </row>
    <row r="66" spans="1:10" hidden="1" x14ac:dyDescent="0.35">
      <c r="A66" t="s">
        <v>12</v>
      </c>
      <c r="B66" t="s">
        <v>23</v>
      </c>
      <c r="C66" t="s">
        <v>22</v>
      </c>
      <c r="D66" t="s">
        <v>26</v>
      </c>
      <c r="E66">
        <v>4</v>
      </c>
      <c r="F66">
        <v>363.72</v>
      </c>
      <c r="H66" t="s">
        <v>40</v>
      </c>
      <c r="I66" t="str">
        <v>Research Cell</v>
      </c>
      <c r="J66">
        <f t="shared" si="0"/>
        <v>1454.88</v>
      </c>
    </row>
    <row r="67" spans="1:10" x14ac:dyDescent="0.35">
      <c r="A67" t="s">
        <v>29</v>
      </c>
      <c r="B67" t="s">
        <v>21</v>
      </c>
      <c r="C67" t="s">
        <v>14</v>
      </c>
      <c r="D67" t="s">
        <v>10</v>
      </c>
      <c r="E67">
        <v>8</v>
      </c>
      <c r="F67">
        <v>808.32</v>
      </c>
      <c r="G67" s="1">
        <v>45017</v>
      </c>
      <c r="H67" t="s">
        <v>40</v>
      </c>
      <c r="I67" t="str">
        <v>Management</v>
      </c>
      <c r="J67">
        <f t="shared" ref="J67:J101" si="1">E67*F67</f>
        <v>6466.56</v>
      </c>
    </row>
    <row r="68" spans="1:10" x14ac:dyDescent="0.35">
      <c r="A68" t="s">
        <v>29</v>
      </c>
      <c r="B68" t="s">
        <v>16</v>
      </c>
      <c r="C68" t="s">
        <v>14</v>
      </c>
      <c r="D68" t="s">
        <v>10</v>
      </c>
      <c r="E68">
        <v>0</v>
      </c>
      <c r="F68">
        <v>716.01</v>
      </c>
      <c r="G68" s="1">
        <v>45017</v>
      </c>
      <c r="H68" t="s">
        <v>40</v>
      </c>
      <c r="I68" t="str">
        <v>Management</v>
      </c>
      <c r="J68">
        <f t="shared" si="1"/>
        <v>0</v>
      </c>
    </row>
    <row r="69" spans="1:10" x14ac:dyDescent="0.35">
      <c r="A69" t="s">
        <v>12</v>
      </c>
      <c r="B69" t="s">
        <v>23</v>
      </c>
      <c r="C69" t="s">
        <v>22</v>
      </c>
      <c r="D69" t="s">
        <v>18</v>
      </c>
      <c r="E69">
        <v>37</v>
      </c>
      <c r="F69">
        <v>1670.12</v>
      </c>
      <c r="G69" s="1">
        <v>45017</v>
      </c>
      <c r="H69" t="s">
        <v>15</v>
      </c>
      <c r="I69" t="str">
        <v>Research Cell</v>
      </c>
      <c r="J69">
        <f t="shared" si="1"/>
        <v>61794.439999999995</v>
      </c>
    </row>
    <row r="70" spans="1:10" x14ac:dyDescent="0.35">
      <c r="A70" t="s">
        <v>29</v>
      </c>
      <c r="B70" t="s">
        <v>24</v>
      </c>
      <c r="C70" t="s">
        <v>22</v>
      </c>
      <c r="D70" t="s">
        <v>18</v>
      </c>
      <c r="E70">
        <v>50</v>
      </c>
      <c r="F70">
        <v>1112.33</v>
      </c>
      <c r="G70" s="1">
        <v>45087</v>
      </c>
      <c r="H70" t="s">
        <v>15</v>
      </c>
      <c r="I70" t="str">
        <v>Management</v>
      </c>
      <c r="J70">
        <f t="shared" si="1"/>
        <v>55616.5</v>
      </c>
    </row>
    <row r="71" spans="1:10" x14ac:dyDescent="0.35">
      <c r="A71" t="s">
        <v>20</v>
      </c>
      <c r="B71" t="s">
        <v>27</v>
      </c>
      <c r="C71" t="s">
        <v>9</v>
      </c>
      <c r="D71" t="s">
        <v>18</v>
      </c>
      <c r="E71">
        <v>39</v>
      </c>
      <c r="F71">
        <v>686.95</v>
      </c>
      <c r="G71" s="1">
        <v>45061</v>
      </c>
      <c r="H71" t="s">
        <v>31</v>
      </c>
      <c r="I71" t="str">
        <v>Accounts</v>
      </c>
      <c r="J71">
        <f t="shared" si="1"/>
        <v>26791.050000000003</v>
      </c>
    </row>
    <row r="72" spans="1:10" hidden="1" x14ac:dyDescent="0.35">
      <c r="A72" t="s">
        <v>29</v>
      </c>
      <c r="B72" t="s">
        <v>25</v>
      </c>
      <c r="C72" t="s">
        <v>22</v>
      </c>
      <c r="D72" t="s">
        <v>17</v>
      </c>
      <c r="E72">
        <v>28</v>
      </c>
      <c r="F72">
        <v>1779.89</v>
      </c>
      <c r="G72" t="s">
        <v>11</v>
      </c>
      <c r="H72" t="s">
        <v>31</v>
      </c>
      <c r="I72" t="str">
        <v>Management</v>
      </c>
      <c r="J72">
        <f t="shared" si="1"/>
        <v>49836.920000000006</v>
      </c>
    </row>
    <row r="73" spans="1:10" x14ac:dyDescent="0.35">
      <c r="A73" t="s">
        <v>20</v>
      </c>
      <c r="B73" t="s">
        <v>16</v>
      </c>
      <c r="C73" t="s">
        <v>9</v>
      </c>
      <c r="D73" t="s">
        <v>18</v>
      </c>
      <c r="E73">
        <v>21</v>
      </c>
      <c r="F73">
        <v>1095.98</v>
      </c>
      <c r="G73" s="1">
        <v>45087</v>
      </c>
      <c r="H73" t="s">
        <v>40</v>
      </c>
      <c r="I73" t="str">
        <v>Accounts</v>
      </c>
      <c r="J73">
        <f t="shared" si="1"/>
        <v>23015.58</v>
      </c>
    </row>
    <row r="74" spans="1:10" x14ac:dyDescent="0.35">
      <c r="A74" t="s">
        <v>28</v>
      </c>
      <c r="B74" t="s">
        <v>21</v>
      </c>
      <c r="C74" t="s">
        <v>14</v>
      </c>
      <c r="D74" t="s">
        <v>26</v>
      </c>
      <c r="E74">
        <v>47</v>
      </c>
      <c r="F74">
        <v>1350.35</v>
      </c>
      <c r="G74" s="1">
        <v>45087</v>
      </c>
      <c r="H74" t="s">
        <v>40</v>
      </c>
      <c r="I74" t="str">
        <v>Admin</v>
      </c>
      <c r="J74">
        <f t="shared" si="1"/>
        <v>63466.45</v>
      </c>
    </row>
    <row r="75" spans="1:10" x14ac:dyDescent="0.35">
      <c r="A75" t="s">
        <v>36</v>
      </c>
      <c r="B75" t="s">
        <v>13</v>
      </c>
      <c r="C75" t="s">
        <v>14</v>
      </c>
      <c r="D75" t="s">
        <v>26</v>
      </c>
      <c r="E75">
        <v>24</v>
      </c>
      <c r="F75">
        <v>1504.26</v>
      </c>
      <c r="G75" s="1">
        <v>45017</v>
      </c>
      <c r="H75" t="s">
        <v>15</v>
      </c>
      <c r="I75" t="str">
        <v>Mba Office</v>
      </c>
      <c r="J75">
        <f t="shared" si="1"/>
        <v>36102.239999999998</v>
      </c>
    </row>
    <row r="76" spans="1:10" x14ac:dyDescent="0.35">
      <c r="A76" t="s">
        <v>36</v>
      </c>
      <c r="B76" t="s">
        <v>23</v>
      </c>
      <c r="C76" t="s">
        <v>22</v>
      </c>
      <c r="D76" t="s">
        <v>18</v>
      </c>
      <c r="E76">
        <v>23</v>
      </c>
      <c r="F76">
        <v>1858.81</v>
      </c>
      <c r="G76" s="1">
        <v>45087</v>
      </c>
      <c r="H76" t="s">
        <v>31</v>
      </c>
      <c r="I76" t="str">
        <v>Mba Office</v>
      </c>
      <c r="J76">
        <f t="shared" si="1"/>
        <v>42752.63</v>
      </c>
    </row>
    <row r="77" spans="1:10" x14ac:dyDescent="0.35">
      <c r="A77" t="s">
        <v>12</v>
      </c>
      <c r="B77" t="s">
        <v>19</v>
      </c>
      <c r="C77" t="s">
        <v>14</v>
      </c>
      <c r="D77" t="s">
        <v>10</v>
      </c>
      <c r="E77">
        <v>28</v>
      </c>
      <c r="F77">
        <v>126.88</v>
      </c>
      <c r="G77" s="1">
        <v>45087</v>
      </c>
      <c r="H77" t="s">
        <v>31</v>
      </c>
      <c r="I77" t="str">
        <v>Research Cell</v>
      </c>
      <c r="J77">
        <f t="shared" si="1"/>
        <v>3552.64</v>
      </c>
    </row>
    <row r="78" spans="1:10" x14ac:dyDescent="0.35">
      <c r="A78" t="s">
        <v>28</v>
      </c>
      <c r="B78" t="s">
        <v>13</v>
      </c>
      <c r="C78" t="s">
        <v>22</v>
      </c>
      <c r="D78" t="s">
        <v>17</v>
      </c>
      <c r="E78">
        <v>25</v>
      </c>
      <c r="F78">
        <v>956.96</v>
      </c>
      <c r="G78" s="1">
        <v>45017</v>
      </c>
      <c r="H78" t="s">
        <v>15</v>
      </c>
      <c r="I78" t="str">
        <v>Admin</v>
      </c>
      <c r="J78">
        <f t="shared" si="1"/>
        <v>23924</v>
      </c>
    </row>
    <row r="79" spans="1:10" x14ac:dyDescent="0.35">
      <c r="A79" t="s">
        <v>20</v>
      </c>
      <c r="B79" t="s">
        <v>23</v>
      </c>
      <c r="C79" t="s">
        <v>9</v>
      </c>
      <c r="D79" t="s">
        <v>26</v>
      </c>
      <c r="E79">
        <v>26</v>
      </c>
      <c r="F79">
        <v>166.7</v>
      </c>
      <c r="G79" s="1">
        <v>45087</v>
      </c>
      <c r="H79" t="s">
        <v>40</v>
      </c>
      <c r="I79" t="str">
        <v>Accounts</v>
      </c>
      <c r="J79">
        <f t="shared" si="1"/>
        <v>4334.2</v>
      </c>
    </row>
    <row r="80" spans="1:10" x14ac:dyDescent="0.35">
      <c r="A80" t="s">
        <v>28</v>
      </c>
      <c r="B80" t="s">
        <v>13</v>
      </c>
      <c r="C80" t="s">
        <v>14</v>
      </c>
      <c r="D80" t="s">
        <v>18</v>
      </c>
      <c r="E80">
        <v>41</v>
      </c>
      <c r="F80">
        <v>1632.84</v>
      </c>
      <c r="G80" s="1">
        <v>45061</v>
      </c>
      <c r="H80" t="s">
        <v>31</v>
      </c>
      <c r="I80" t="str">
        <v>Admin</v>
      </c>
      <c r="J80">
        <f t="shared" si="1"/>
        <v>66946.44</v>
      </c>
    </row>
    <row r="81" spans="1:10" hidden="1" x14ac:dyDescent="0.35">
      <c r="A81" t="s">
        <v>12</v>
      </c>
      <c r="B81" t="s">
        <v>19</v>
      </c>
      <c r="C81" t="s">
        <v>14</v>
      </c>
      <c r="D81" t="s">
        <v>17</v>
      </c>
      <c r="E81">
        <v>41</v>
      </c>
      <c r="F81">
        <v>975.9</v>
      </c>
      <c r="H81" t="s">
        <v>40</v>
      </c>
      <c r="I81" t="str">
        <v>Research Cell</v>
      </c>
      <c r="J81">
        <f t="shared" si="1"/>
        <v>40011.9</v>
      </c>
    </row>
    <row r="82" spans="1:10" hidden="1" x14ac:dyDescent="0.35">
      <c r="A82" t="s">
        <v>12</v>
      </c>
      <c r="B82" t="s">
        <v>25</v>
      </c>
      <c r="C82" t="s">
        <v>14</v>
      </c>
      <c r="D82" t="s">
        <v>26</v>
      </c>
      <c r="E82">
        <v>21</v>
      </c>
      <c r="F82">
        <v>719.24</v>
      </c>
      <c r="G82" t="s">
        <v>11</v>
      </c>
      <c r="H82" t="s">
        <v>40</v>
      </c>
      <c r="I82" t="str">
        <v>Research Cell</v>
      </c>
      <c r="J82">
        <f t="shared" si="1"/>
        <v>15104.04</v>
      </c>
    </row>
    <row r="83" spans="1:10" x14ac:dyDescent="0.35">
      <c r="A83" t="s">
        <v>20</v>
      </c>
      <c r="B83" t="s">
        <v>16</v>
      </c>
      <c r="C83" t="s">
        <v>22</v>
      </c>
      <c r="D83" t="s">
        <v>18</v>
      </c>
      <c r="E83">
        <v>48</v>
      </c>
      <c r="F83">
        <v>298.11</v>
      </c>
      <c r="G83" s="1">
        <v>45017</v>
      </c>
      <c r="H83" t="s">
        <v>40</v>
      </c>
      <c r="I83" t="str">
        <v>Accounts</v>
      </c>
      <c r="J83">
        <f t="shared" si="1"/>
        <v>14309.28</v>
      </c>
    </row>
    <row r="84" spans="1:10" x14ac:dyDescent="0.35">
      <c r="A84" t="s">
        <v>12</v>
      </c>
      <c r="B84" t="s">
        <v>19</v>
      </c>
      <c r="C84" t="s">
        <v>9</v>
      </c>
      <c r="D84" t="s">
        <v>17</v>
      </c>
      <c r="E84">
        <v>22</v>
      </c>
      <c r="F84">
        <v>1264.31</v>
      </c>
      <c r="G84" s="1">
        <v>45061</v>
      </c>
      <c r="H84" t="s">
        <v>15</v>
      </c>
      <c r="I84" t="str">
        <v>Research Cell</v>
      </c>
      <c r="J84">
        <f t="shared" si="1"/>
        <v>27814.82</v>
      </c>
    </row>
    <row r="85" spans="1:10" hidden="1" x14ac:dyDescent="0.35">
      <c r="A85" t="s">
        <v>20</v>
      </c>
      <c r="B85" t="s">
        <v>27</v>
      </c>
      <c r="C85" t="s">
        <v>9</v>
      </c>
      <c r="D85" t="s">
        <v>26</v>
      </c>
      <c r="E85">
        <v>47</v>
      </c>
      <c r="F85">
        <v>1228.01</v>
      </c>
      <c r="H85" t="s">
        <v>40</v>
      </c>
      <c r="I85" t="str">
        <v>Accounts</v>
      </c>
      <c r="J85">
        <f t="shared" si="1"/>
        <v>57716.47</v>
      </c>
    </row>
    <row r="86" spans="1:10" x14ac:dyDescent="0.35">
      <c r="A86" t="s">
        <v>12</v>
      </c>
      <c r="B86" t="s">
        <v>19</v>
      </c>
      <c r="C86" t="s">
        <v>14</v>
      </c>
      <c r="D86" t="s">
        <v>18</v>
      </c>
      <c r="E86">
        <v>13</v>
      </c>
      <c r="F86">
        <v>380.96</v>
      </c>
      <c r="G86" s="1">
        <v>45061</v>
      </c>
      <c r="H86" t="s">
        <v>15</v>
      </c>
      <c r="I86" t="str">
        <v>Research Cell</v>
      </c>
      <c r="J86">
        <f t="shared" si="1"/>
        <v>4952.4799999999996</v>
      </c>
    </row>
    <row r="87" spans="1:10" hidden="1" x14ac:dyDescent="0.35">
      <c r="A87" t="s">
        <v>12</v>
      </c>
      <c r="B87" t="s">
        <v>19</v>
      </c>
      <c r="C87" t="s">
        <v>9</v>
      </c>
      <c r="D87" t="s">
        <v>18</v>
      </c>
      <c r="E87">
        <v>21</v>
      </c>
      <c r="F87">
        <v>312.17</v>
      </c>
      <c r="G87" t="s">
        <v>11</v>
      </c>
      <c r="H87" t="s">
        <v>31</v>
      </c>
      <c r="I87" t="str">
        <v>Research Cell</v>
      </c>
      <c r="J87">
        <f t="shared" si="1"/>
        <v>6555.5700000000006</v>
      </c>
    </row>
    <row r="88" spans="1:10" hidden="1" x14ac:dyDescent="0.35">
      <c r="A88" t="s">
        <v>37</v>
      </c>
      <c r="B88" t="s">
        <v>27</v>
      </c>
      <c r="C88" t="s">
        <v>22</v>
      </c>
      <c r="D88" t="s">
        <v>10</v>
      </c>
      <c r="E88">
        <v>34</v>
      </c>
      <c r="F88">
        <v>175.7</v>
      </c>
      <c r="H88" t="s">
        <v>31</v>
      </c>
      <c r="I88" t="str">
        <v>Mba Dept</v>
      </c>
      <c r="J88">
        <f t="shared" si="1"/>
        <v>5973.7999999999993</v>
      </c>
    </row>
    <row r="89" spans="1:10" x14ac:dyDescent="0.35">
      <c r="A89" t="s">
        <v>37</v>
      </c>
      <c r="B89" t="s">
        <v>27</v>
      </c>
      <c r="C89" t="s">
        <v>22</v>
      </c>
      <c r="D89" t="s">
        <v>10</v>
      </c>
      <c r="E89">
        <v>8</v>
      </c>
      <c r="F89">
        <v>984.32</v>
      </c>
      <c r="G89" s="1">
        <v>45087</v>
      </c>
      <c r="H89" t="s">
        <v>15</v>
      </c>
      <c r="I89" t="str">
        <v>Mba Dept</v>
      </c>
      <c r="J89">
        <f t="shared" si="1"/>
        <v>7874.56</v>
      </c>
    </row>
    <row r="90" spans="1:10" x14ac:dyDescent="0.35">
      <c r="A90" t="s">
        <v>37</v>
      </c>
      <c r="B90" t="s">
        <v>27</v>
      </c>
      <c r="C90" t="s">
        <v>22</v>
      </c>
      <c r="D90" t="s">
        <v>10</v>
      </c>
      <c r="E90">
        <v>11</v>
      </c>
      <c r="F90">
        <v>1137.98</v>
      </c>
      <c r="G90" s="1">
        <v>45087</v>
      </c>
      <c r="H90" t="s">
        <v>15</v>
      </c>
      <c r="I90" t="str">
        <v>Mba Dept</v>
      </c>
      <c r="J90">
        <f t="shared" si="1"/>
        <v>12517.78</v>
      </c>
    </row>
    <row r="91" spans="1:10" x14ac:dyDescent="0.35">
      <c r="A91" t="s">
        <v>36</v>
      </c>
      <c r="B91" t="s">
        <v>23</v>
      </c>
      <c r="C91" t="s">
        <v>14</v>
      </c>
      <c r="D91" t="s">
        <v>10</v>
      </c>
      <c r="E91">
        <v>10</v>
      </c>
      <c r="F91">
        <v>500.55</v>
      </c>
      <c r="G91" s="1">
        <v>45087</v>
      </c>
      <c r="H91" t="s">
        <v>40</v>
      </c>
      <c r="I91" t="str">
        <v>Mba Office</v>
      </c>
      <c r="J91">
        <f t="shared" si="1"/>
        <v>5005.5</v>
      </c>
    </row>
    <row r="92" spans="1:10" x14ac:dyDescent="0.35">
      <c r="A92" t="s">
        <v>36</v>
      </c>
      <c r="B92" t="s">
        <v>35</v>
      </c>
      <c r="C92" t="s">
        <v>14</v>
      </c>
      <c r="D92" t="s">
        <v>10</v>
      </c>
      <c r="E92">
        <v>45</v>
      </c>
      <c r="F92">
        <v>1575</v>
      </c>
      <c r="G92" s="1">
        <v>45087</v>
      </c>
      <c r="H92" t="s">
        <v>31</v>
      </c>
      <c r="I92" t="str">
        <v>Mba Office</v>
      </c>
      <c r="J92">
        <f t="shared" si="1"/>
        <v>70875</v>
      </c>
    </row>
    <row r="93" spans="1:10" x14ac:dyDescent="0.35">
      <c r="A93" t="s">
        <v>12</v>
      </c>
      <c r="B93" t="s">
        <v>19</v>
      </c>
      <c r="C93" t="s">
        <v>9</v>
      </c>
      <c r="D93" t="s">
        <v>10</v>
      </c>
      <c r="E93">
        <v>3</v>
      </c>
      <c r="F93">
        <v>904.61</v>
      </c>
      <c r="G93" s="1">
        <v>45061</v>
      </c>
      <c r="H93" t="s">
        <v>40</v>
      </c>
      <c r="I93" t="str">
        <v>Research Cell</v>
      </c>
      <c r="J93">
        <f t="shared" si="1"/>
        <v>2713.83</v>
      </c>
    </row>
    <row r="94" spans="1:10" x14ac:dyDescent="0.35">
      <c r="A94" t="s">
        <v>36</v>
      </c>
      <c r="B94" t="s">
        <v>19</v>
      </c>
      <c r="C94" t="s">
        <v>14</v>
      </c>
      <c r="D94" t="s">
        <v>17</v>
      </c>
      <c r="E94">
        <v>27</v>
      </c>
      <c r="F94">
        <v>1397.32</v>
      </c>
      <c r="G94" s="1">
        <v>45087</v>
      </c>
      <c r="H94" t="s">
        <v>40</v>
      </c>
      <c r="I94" t="str">
        <v>Mba Office</v>
      </c>
      <c r="J94">
        <f t="shared" si="1"/>
        <v>37727.64</v>
      </c>
    </row>
    <row r="95" spans="1:10" hidden="1" x14ac:dyDescent="0.35">
      <c r="A95" t="s">
        <v>37</v>
      </c>
      <c r="B95" t="s">
        <v>21</v>
      </c>
      <c r="C95" t="s">
        <v>22</v>
      </c>
      <c r="D95" t="s">
        <v>18</v>
      </c>
      <c r="E95">
        <v>43</v>
      </c>
      <c r="F95">
        <v>0</v>
      </c>
      <c r="H95" t="s">
        <v>15</v>
      </c>
      <c r="I95" t="str">
        <v>Mba Dept</v>
      </c>
      <c r="J95">
        <f t="shared" si="1"/>
        <v>0</v>
      </c>
    </row>
    <row r="96" spans="1:10" x14ac:dyDescent="0.35">
      <c r="A96" t="s">
        <v>12</v>
      </c>
      <c r="B96" t="s">
        <v>24</v>
      </c>
      <c r="C96" t="s">
        <v>22</v>
      </c>
      <c r="D96" t="s">
        <v>18</v>
      </c>
      <c r="E96">
        <v>28</v>
      </c>
      <c r="F96">
        <v>1828.69</v>
      </c>
      <c r="G96" s="1">
        <v>45017</v>
      </c>
      <c r="H96" t="s">
        <v>40</v>
      </c>
      <c r="I96" t="str">
        <v>Research Cell</v>
      </c>
      <c r="J96">
        <f t="shared" si="1"/>
        <v>51203.32</v>
      </c>
    </row>
    <row r="97" spans="1:10" hidden="1" x14ac:dyDescent="0.35">
      <c r="A97" t="s">
        <v>37</v>
      </c>
      <c r="B97" t="s">
        <v>19</v>
      </c>
      <c r="C97" t="s">
        <v>14</v>
      </c>
      <c r="D97" t="s">
        <v>10</v>
      </c>
      <c r="E97">
        <v>38</v>
      </c>
      <c r="F97">
        <v>968.85</v>
      </c>
      <c r="H97" t="s">
        <v>40</v>
      </c>
      <c r="I97" t="str">
        <v>Mba Dept</v>
      </c>
      <c r="J97">
        <f t="shared" si="1"/>
        <v>36816.300000000003</v>
      </c>
    </row>
    <row r="98" spans="1:10" x14ac:dyDescent="0.35">
      <c r="A98" t="s">
        <v>28</v>
      </c>
      <c r="B98" t="s">
        <v>16</v>
      </c>
      <c r="C98" t="s">
        <v>9</v>
      </c>
      <c r="D98" t="s">
        <v>26</v>
      </c>
      <c r="E98">
        <v>50</v>
      </c>
      <c r="F98">
        <v>774.85</v>
      </c>
      <c r="G98" s="1">
        <v>45017</v>
      </c>
      <c r="H98" t="s">
        <v>31</v>
      </c>
      <c r="I98" t="str">
        <v>Admin</v>
      </c>
      <c r="J98">
        <f t="shared" si="1"/>
        <v>38742.5</v>
      </c>
    </row>
    <row r="99" spans="1:10" x14ac:dyDescent="0.35">
      <c r="A99" t="s">
        <v>12</v>
      </c>
      <c r="B99" t="s">
        <v>23</v>
      </c>
      <c r="C99" t="s">
        <v>14</v>
      </c>
      <c r="D99" t="s">
        <v>10</v>
      </c>
      <c r="E99">
        <v>3</v>
      </c>
      <c r="F99">
        <v>1497.46</v>
      </c>
      <c r="G99" s="1">
        <v>45087</v>
      </c>
      <c r="H99" t="s">
        <v>40</v>
      </c>
      <c r="I99" t="str">
        <v>Research Cell</v>
      </c>
      <c r="J99">
        <f t="shared" si="1"/>
        <v>4492.38</v>
      </c>
    </row>
    <row r="100" spans="1:10" x14ac:dyDescent="0.35">
      <c r="A100" t="s">
        <v>37</v>
      </c>
      <c r="B100" t="s">
        <v>23</v>
      </c>
      <c r="C100" t="s">
        <v>9</v>
      </c>
      <c r="D100" t="s">
        <v>17</v>
      </c>
      <c r="E100">
        <v>16</v>
      </c>
      <c r="F100">
        <v>1003.88</v>
      </c>
      <c r="G100" s="1">
        <v>45017</v>
      </c>
      <c r="H100" t="s">
        <v>40</v>
      </c>
      <c r="I100" t="str">
        <v>Mba Dept</v>
      </c>
      <c r="J100">
        <f t="shared" si="1"/>
        <v>16062.08</v>
      </c>
    </row>
    <row r="101" spans="1:10" x14ac:dyDescent="0.35">
      <c r="A101" t="s">
        <v>12</v>
      </c>
      <c r="B101" t="s">
        <v>23</v>
      </c>
      <c r="C101" t="s">
        <v>22</v>
      </c>
      <c r="D101" t="s">
        <v>26</v>
      </c>
      <c r="E101">
        <v>0</v>
      </c>
      <c r="F101">
        <v>709.64</v>
      </c>
      <c r="G101" s="1">
        <v>45017</v>
      </c>
      <c r="H101" t="s">
        <v>31</v>
      </c>
      <c r="I101" t="str">
        <v>Research Cell</v>
      </c>
      <c r="J101">
        <f t="shared" si="1"/>
        <v>0</v>
      </c>
    </row>
    <row r="102" spans="1:10" hidden="1" x14ac:dyDescent="0.35">
      <c r="J102">
        <f t="shared" ref="J102:J103" si="2">E102*F102</f>
        <v>0</v>
      </c>
    </row>
    <row r="103" spans="1:10" hidden="1" x14ac:dyDescent="0.35">
      <c r="C103">
        <f>COUNTIF(D2:D101,"Supplier B")</f>
        <v>20</v>
      </c>
      <c r="J103">
        <f t="shared" si="2"/>
        <v>0</v>
      </c>
    </row>
    <row r="105" spans="1:10" x14ac:dyDescent="0.35">
      <c r="C105" t="s">
        <v>41</v>
      </c>
    </row>
  </sheetData>
  <autoFilter ref="A1:I103" xr:uid="{77F07EC6-8920-4C6E-83F5-DC1971549711}">
    <filterColumn colId="6">
      <filters>
        <dateGroupItem year="2023" dateTimeGrouping="year"/>
      </filters>
    </filterColumn>
  </autoFilter>
  <conditionalFormatting sqref="I2:I101">
    <cfRule type="containsText" dxfId="0" priority="3" operator="containsText" text="Mba Office">
      <formula>NOT(ISERROR(SEARCH("Mba Office",I2)))</formula>
    </cfRule>
  </conditionalFormatting>
  <conditionalFormatting sqref="A1:K103">
    <cfRule type="expression" priority="2">
      <formula>$E1048571&gt;30</formula>
    </cfRule>
    <cfRule type="expression" priority="1">
      <formula>$E1048571&gt;30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EF936-1503-43F9-86C7-0C36619A04D6}">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Sheet5</vt:lpstr>
      <vt:lpstr>Sheet6</vt:lpstr>
      <vt:lpstr>unclean_mba_procurement_data</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 Mishra</dc:creator>
  <cp:lastModifiedBy>nafees khan</cp:lastModifiedBy>
  <dcterms:created xsi:type="dcterms:W3CDTF">2025-07-20T06:47:49Z</dcterms:created>
  <dcterms:modified xsi:type="dcterms:W3CDTF">2025-07-21T13:25:42Z</dcterms:modified>
</cp:coreProperties>
</file>