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0fe127faab8403/Desktop/Excel/"/>
    </mc:Choice>
  </mc:AlternateContent>
  <xr:revisionPtr revIDLastSave="9" documentId="8_{74F9CCF5-AA44-4EDF-BCE0-61F6B8660C0E}" xr6:coauthVersionLast="47" xr6:coauthVersionMax="47" xr10:uidLastSave="{CF0EE18D-B032-4740-BA48-043A67A246E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1" l="1"/>
  <c r="E62" i="1"/>
  <c r="C58" i="1" a="1"/>
  <c r="C58" i="1" s="1"/>
  <c r="N5" i="1"/>
  <c r="N4" i="1"/>
  <c r="N3" i="1"/>
  <c r="L13" i="1"/>
  <c r="K14" i="1"/>
  <c r="C72" i="1"/>
  <c r="C71" i="1"/>
  <c r="C69" i="1"/>
  <c r="C67" i="1"/>
  <c r="C66" i="1"/>
  <c r="M13" i="1"/>
  <c r="M30" i="1"/>
  <c r="L34" i="1"/>
  <c r="L30" i="1"/>
  <c r="K34" i="1"/>
  <c r="K13" i="1"/>
  <c r="K30" i="1"/>
  <c r="J14" i="1"/>
  <c r="J13" i="1"/>
  <c r="J34" i="1"/>
  <c r="J3" i="1"/>
  <c r="J4" i="1"/>
  <c r="J47" i="1"/>
  <c r="J28" i="1"/>
  <c r="J44" i="1"/>
  <c r="J35" i="1"/>
  <c r="J45" i="1"/>
  <c r="J5" i="1"/>
  <c r="J11" i="1"/>
  <c r="J15" i="1"/>
  <c r="J16" i="1"/>
  <c r="J17" i="1"/>
  <c r="J18" i="1"/>
  <c r="J19" i="1"/>
  <c r="J20" i="1"/>
  <c r="J21" i="1"/>
  <c r="J22" i="1"/>
  <c r="J23" i="1"/>
  <c r="J43" i="1"/>
  <c r="J50" i="1"/>
  <c r="J2" i="1"/>
  <c r="J42" i="1"/>
  <c r="J8" i="1"/>
  <c r="J40" i="1"/>
  <c r="J38" i="1"/>
  <c r="J25" i="1"/>
  <c r="J39" i="1"/>
  <c r="J33" i="1"/>
  <c r="J51" i="1"/>
  <c r="J9" i="1"/>
  <c r="J7" i="1"/>
  <c r="J10" i="1"/>
  <c r="J36" i="1"/>
  <c r="J48" i="1"/>
  <c r="J12" i="1"/>
  <c r="J41" i="1"/>
  <c r="J29" i="1"/>
  <c r="J49" i="1"/>
  <c r="J26" i="1"/>
  <c r="J24" i="1"/>
  <c r="J32" i="1"/>
  <c r="J46" i="1"/>
  <c r="J31" i="1"/>
  <c r="J6" i="1"/>
  <c r="J27" i="1"/>
  <c r="J30" i="1"/>
  <c r="E64" i="1"/>
  <c r="F60" i="1"/>
  <c r="E60" i="1"/>
  <c r="C56" i="1"/>
  <c r="E52" i="1"/>
  <c r="D52" i="1"/>
  <c r="G13" i="1"/>
  <c r="G34" i="1"/>
  <c r="G14" i="1"/>
  <c r="G3" i="1"/>
  <c r="G4" i="1"/>
  <c r="G47" i="1"/>
  <c r="G28" i="1"/>
  <c r="G44" i="1"/>
  <c r="G35" i="1"/>
  <c r="G45" i="1"/>
  <c r="G5" i="1"/>
  <c r="G11" i="1"/>
  <c r="G15" i="1"/>
  <c r="G16" i="1"/>
  <c r="G17" i="1"/>
  <c r="G18" i="1"/>
  <c r="G19" i="1"/>
  <c r="G20" i="1"/>
  <c r="G21" i="1"/>
  <c r="G22" i="1"/>
  <c r="G23" i="1"/>
  <c r="G43" i="1"/>
  <c r="G50" i="1"/>
  <c r="G2" i="1"/>
  <c r="G42" i="1"/>
  <c r="G8" i="1"/>
  <c r="G40" i="1"/>
  <c r="G38" i="1"/>
  <c r="G25" i="1"/>
  <c r="G39" i="1"/>
  <c r="G33" i="1"/>
  <c r="G51" i="1"/>
  <c r="G9" i="1"/>
  <c r="G7" i="1"/>
  <c r="G10" i="1"/>
  <c r="G36" i="1"/>
  <c r="G48" i="1"/>
  <c r="G12" i="1"/>
  <c r="G41" i="1"/>
  <c r="G29" i="1"/>
  <c r="G49" i="1"/>
  <c r="G26" i="1"/>
  <c r="G24" i="1"/>
  <c r="G32" i="1"/>
  <c r="G46" i="1"/>
  <c r="G31" i="1"/>
  <c r="G6" i="1"/>
  <c r="G27" i="1"/>
  <c r="G37" i="1"/>
  <c r="G30" i="1"/>
  <c r="F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<sst xmlns="http://schemas.openxmlformats.org/spreadsheetml/2006/main" count="185" uniqueCount="138">
  <si>
    <t>EmpID</t>
  </si>
  <si>
    <t>EmployeeName</t>
  </si>
  <si>
    <t>Region</t>
  </si>
  <si>
    <t>UnitsSold</t>
  </si>
  <si>
    <t>UnitPrice</t>
  </si>
  <si>
    <t>TotalSales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</si>
  <si>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</si>
  <si>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</si>
  <si>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</si>
  <si>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</si>
  <si>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</si>
  <si>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</si>
  <si>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</si>
  <si>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</si>
  <si>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</si>
  <si>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</si>
  <si>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</si>
  <si>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</si>
  <si>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</si>
  <si>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</si>
  <si>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</si>
  <si>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</si>
  <si>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</si>
  <si>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</si>
  <si>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</si>
  <si>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</si>
  <si>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</si>
  <si>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</si>
  <si>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</si>
  <si>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</si>
  <si>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</si>
  <si>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</si>
  <si>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</si>
  <si>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</si>
  <si>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</si>
  <si>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</si>
  <si>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</si>
  <si>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</si>
  <si>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</si>
  <si>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</si>
  <si>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</si>
  <si>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</si>
  <si>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</si>
  <si>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</si>
  <si>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</si>
  <si>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</si>
  <si>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</si>
  <si>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</si>
  <si>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</si>
  <si>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</si>
  <si>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</si>
  <si>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</si>
  <si>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</si>
  <si>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</si>
  <si>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</si>
  <si>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</si>
  <si>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Jason Dominguez</t>
  </si>
  <si>
    <t>Frances Murray</t>
  </si>
  <si>
    <t>Tracy Hunt</t>
  </si>
  <si>
    <t>Darlene Moody</t>
  </si>
  <si>
    <t>Tracy Bryant</t>
  </si>
  <si>
    <t>John Hunt</t>
  </si>
  <si>
    <t>Angela Turner MD</t>
  </si>
  <si>
    <t>William Wilson</t>
  </si>
  <si>
    <t>Mr. Howard Powell</t>
  </si>
  <si>
    <t>Allison Ortiz</t>
  </si>
  <si>
    <t>Robert Nichols</t>
  </si>
  <si>
    <t>Kevin Wright</t>
  </si>
  <si>
    <t>Kenneth Cain</t>
  </si>
  <si>
    <t>Paul Santiago</t>
  </si>
  <si>
    <t>Jordan Payne</t>
  </si>
  <si>
    <t>Sherry Brown</t>
  </si>
  <si>
    <t>Andrew Weeks</t>
  </si>
  <si>
    <t>Jonathan Ryan</t>
  </si>
  <si>
    <t>Jacob Lawrence</t>
  </si>
  <si>
    <t>Patrick Snow</t>
  </si>
  <si>
    <t>Jessica Gordon</t>
  </si>
  <si>
    <t>Chelsea Garrett</t>
  </si>
  <si>
    <t>Emily Jones</t>
  </si>
  <si>
    <t>John Davis</t>
  </si>
  <si>
    <t>Kathy Young</t>
  </si>
  <si>
    <t>Mary Blackwell</t>
  </si>
  <si>
    <t>Victoria Meadows</t>
  </si>
  <si>
    <t>Gregory Johnson</t>
  </si>
  <si>
    <t>Beth Evans</t>
  </si>
  <si>
    <t>Amber Miller</t>
  </si>
  <si>
    <t>Catherine Simon</t>
  </si>
  <si>
    <t>Angela Parker</t>
  </si>
  <si>
    <t>Melissa Davis</t>
  </si>
  <si>
    <t>Karen Edwards</t>
  </si>
  <si>
    <t>Colleen Mccoy</t>
  </si>
  <si>
    <t>Nicholas Clark DDS</t>
  </si>
  <si>
    <t>Tracy Pruitt</t>
  </si>
  <si>
    <t>James Bell</t>
  </si>
  <si>
    <t>Brian Garcia</t>
  </si>
  <si>
    <t>Ann West</t>
  </si>
  <si>
    <t>Patrick Williams</t>
  </si>
  <si>
    <t>Kevin Perkins</t>
  </si>
  <si>
    <t>James Waller</t>
  </si>
  <si>
    <t>Nicholas Bell</t>
  </si>
  <si>
    <t>Olivia Barnett</t>
  </si>
  <si>
    <t>Robert Spence</t>
  </si>
  <si>
    <t>Wendy Patel</t>
  </si>
  <si>
    <t>Cameron Walker</t>
  </si>
  <si>
    <t>Connie Sullivan</t>
  </si>
  <si>
    <t>Ronald Orozco</t>
  </si>
  <si>
    <t>North</t>
  </si>
  <si>
    <t>East</t>
  </si>
  <si>
    <t>West</t>
  </si>
  <si>
    <t>South</t>
  </si>
  <si>
    <t>TOTAL</t>
  </si>
  <si>
    <t>AVERAGE</t>
  </si>
  <si>
    <t>MAX</t>
  </si>
  <si>
    <t>MIN</t>
  </si>
  <si>
    <t>IF STATEMENT</t>
  </si>
  <si>
    <t>DISCOUNT</t>
  </si>
  <si>
    <t>DATE</t>
  </si>
  <si>
    <t>LEN</t>
  </si>
  <si>
    <t>suhana</t>
  </si>
  <si>
    <t xml:space="preserve">   suhana</t>
  </si>
  <si>
    <t>TRIM,</t>
  </si>
  <si>
    <t xml:space="preserve">    suhana</t>
  </si>
  <si>
    <t>CONCATENATE</t>
  </si>
  <si>
    <t>khan</t>
  </si>
  <si>
    <t>TEXTJOINT</t>
  </si>
  <si>
    <t>suhanakhan</t>
  </si>
  <si>
    <t xml:space="preserve">sania khan </t>
  </si>
  <si>
    <t>IFERROR</t>
  </si>
  <si>
    <t>NESTED IF</t>
  </si>
  <si>
    <t>AND</t>
  </si>
  <si>
    <t>OR</t>
  </si>
  <si>
    <t>NOT</t>
  </si>
  <si>
    <t>UPPER</t>
  </si>
  <si>
    <t>suHAna</t>
  </si>
  <si>
    <t>LOWER</t>
  </si>
  <si>
    <t>my name is suhana</t>
  </si>
  <si>
    <t>CAPITAL</t>
  </si>
  <si>
    <t>my name is suhan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</si>
</sst>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\ dd\,\ yyyy"/>
    <numFmt numFmtId="165" formatCode="[$-F800]dddd\,\ mmm\ dd\,\ yyyy"/>
    <numFmt numFmtId="166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53" zoomScale="86" zoomScaleNormal="375" workbookViewId="0">
      <selection activeCell="C57" sqref="C57"/>
    </sheetView>
  </sheetViews>
  <sheetFormatPr defaultRowHeight="14.5" x14ac:dyDescent="0.35"/>
  <cols>
    <col min="1" max="1" width="9.81640625" customWidth="1"/>
    <col min="2" max="2" width="17.453125" customWidth="1"/>
    <col min="3" max="3" width="13.81640625" customWidth="1"/>
    <col min="4" max="4" width="12.36328125" customWidth="1"/>
    <col min="5" max="5" width="13.08984375" customWidth="1"/>
    <col min="6" max="6" width="11.453125" customWidth="1"/>
    <col min="7" max="7" width="16.54296875" customWidth="1"/>
    <col min="8" max="8" width="15.1796875" customWidth="1"/>
    <col min="9" max="9" width="29.08984375" customWidth="1"/>
    <col min="10" max="10" width="22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114</v>
      </c>
      <c r="H1" s="3" t="s">
        <v>115</v>
      </c>
      <c r="I1" s="3" t="s">
        <v>116</v>
      </c>
      <c r="J1" s="8" t="s">
        <v>128</v>
      </c>
      <c r="K1" s="9" t="s">
        <v>129</v>
      </c>
      <c r="L1" s="9" t="s">
        <v>130</v>
      </c>
      <c r="M1" s="8" t="s">
        <v>131</v>
      </c>
    </row>
    <row r="2" spans="1:14" x14ac:dyDescent="0.35">
      <c r="A2" t="s">
        <v>30</v>
      </c>
      <c r="B2" t="s">
        <v>80</v>
      </c>
      <c r="C2" t="s">
        <v>107</v>
      </c>
      <c r="D2">
        <v>100</v>
      </c>
      <c r="E2">
        <v>43.97</v>
      </c>
      <c r="F2" s="6">
        <v>4397</v>
      </c>
      <c r="G2" t="str">
        <f t="shared" ref="G2:G33" si="0">IF(D2&gt;100,"high","low")</f>
        <v>low</v>
      </c>
      <c r="I2" s="5">
        <v>45871</v>
      </c>
      <c r="J2" s="2" t="str">
        <f t="shared" ref="J2:J36" si="1">IF(D2&lt;10,"low",IF(D3&gt;50,"medium","high"))</f>
        <v>medium</v>
      </c>
    </row>
    <row r="3" spans="1:14" x14ac:dyDescent="0.35">
      <c r="A3" t="s">
        <v>10</v>
      </c>
      <c r="B3" t="s">
        <v>60</v>
      </c>
      <c r="C3" t="s">
        <v>109</v>
      </c>
      <c r="D3">
        <v>93</v>
      </c>
      <c r="E3">
        <v>42.02</v>
      </c>
      <c r="F3" s="6">
        <v>3907.86</v>
      </c>
      <c r="G3" t="str">
        <f t="shared" si="0"/>
        <v>low</v>
      </c>
      <c r="I3" s="4">
        <v>45851</v>
      </c>
      <c r="J3" s="2" t="str">
        <f t="shared" si="1"/>
        <v>medium</v>
      </c>
      <c r="N3">
        <f>EDATE(I3,6)</f>
        <v>46035</v>
      </c>
    </row>
    <row r="4" spans="1:14" x14ac:dyDescent="0.35">
      <c r="A4" t="s">
        <v>11</v>
      </c>
      <c r="B4" t="s">
        <v>61</v>
      </c>
      <c r="C4" t="s">
        <v>107</v>
      </c>
      <c r="D4">
        <v>97</v>
      </c>
      <c r="E4">
        <v>35.57</v>
      </c>
      <c r="F4" s="6">
        <v>3450.29</v>
      </c>
      <c r="G4" t="str">
        <f t="shared" si="0"/>
        <v>low</v>
      </c>
      <c r="I4" s="4">
        <v>45852</v>
      </c>
      <c r="J4" s="2" t="str">
        <f t="shared" si="1"/>
        <v>medium</v>
      </c>
      <c r="N4">
        <f>EOMONTH(I4,0)</f>
        <v>45869</v>
      </c>
    </row>
    <row r="5" spans="1:14" x14ac:dyDescent="0.35">
      <c r="A5" t="s">
        <v>17</v>
      </c>
      <c r="B5" t="s">
        <v>67</v>
      </c>
      <c r="C5" t="s">
        <v>106</v>
      </c>
      <c r="D5">
        <v>90</v>
      </c>
      <c r="E5">
        <v>38.25</v>
      </c>
      <c r="F5" s="6">
        <v>3442.5</v>
      </c>
      <c r="G5" t="str">
        <f t="shared" si="0"/>
        <v>low</v>
      </c>
      <c r="I5" s="5">
        <v>45858</v>
      </c>
      <c r="J5" s="2" t="str">
        <f t="shared" si="1"/>
        <v>medium</v>
      </c>
      <c r="N5">
        <f>EOMONTH(I6,0)</f>
        <v>45900</v>
      </c>
    </row>
    <row r="6" spans="1:14" x14ac:dyDescent="0.35">
      <c r="A6" t="s">
        <v>53</v>
      </c>
      <c r="B6" t="s">
        <v>103</v>
      </c>
      <c r="C6" t="s">
        <v>108</v>
      </c>
      <c r="D6">
        <v>91</v>
      </c>
      <c r="E6">
        <v>36.979999999999997</v>
      </c>
      <c r="F6" s="6">
        <v>3365.18</v>
      </c>
      <c r="G6" t="str">
        <f t="shared" si="0"/>
        <v>low</v>
      </c>
      <c r="I6" s="5">
        <v>45894</v>
      </c>
      <c r="J6" s="2" t="str">
        <f t="shared" si="1"/>
        <v>medium</v>
      </c>
    </row>
    <row r="7" spans="1:14" x14ac:dyDescent="0.35">
      <c r="A7" t="s">
        <v>40</v>
      </c>
      <c r="B7" t="s">
        <v>90</v>
      </c>
      <c r="C7" t="s">
        <v>108</v>
      </c>
      <c r="D7">
        <v>90</v>
      </c>
      <c r="E7">
        <v>36.799999999999997</v>
      </c>
      <c r="F7" s="6">
        <v>3312</v>
      </c>
      <c r="G7" t="str">
        <f t="shared" si="0"/>
        <v>low</v>
      </c>
      <c r="I7" s="5">
        <v>45881</v>
      </c>
      <c r="J7" s="2" t="str">
        <f t="shared" si="1"/>
        <v>medium</v>
      </c>
    </row>
    <row r="8" spans="1:14" x14ac:dyDescent="0.35">
      <c r="A8" t="s">
        <v>32</v>
      </c>
      <c r="B8" t="s">
        <v>82</v>
      </c>
      <c r="C8" t="s">
        <v>109</v>
      </c>
      <c r="D8">
        <v>75</v>
      </c>
      <c r="E8">
        <v>42.82</v>
      </c>
      <c r="F8" s="6">
        <v>3211.5</v>
      </c>
      <c r="G8" t="str">
        <f t="shared" si="0"/>
        <v>low</v>
      </c>
      <c r="I8" s="5">
        <v>45873</v>
      </c>
      <c r="J8" s="2" t="str">
        <f t="shared" si="1"/>
        <v>medium</v>
      </c>
    </row>
    <row r="9" spans="1:14" x14ac:dyDescent="0.35">
      <c r="A9" t="s">
        <v>39</v>
      </c>
      <c r="B9" t="s">
        <v>89</v>
      </c>
      <c r="C9" t="s">
        <v>109</v>
      </c>
      <c r="D9">
        <v>63</v>
      </c>
      <c r="E9">
        <v>43.34</v>
      </c>
      <c r="F9" s="6">
        <v>2730.42</v>
      </c>
      <c r="G9" t="str">
        <f t="shared" si="0"/>
        <v>low</v>
      </c>
      <c r="I9" s="5">
        <v>45880</v>
      </c>
      <c r="J9" s="2" t="str">
        <f t="shared" si="1"/>
        <v>medium</v>
      </c>
    </row>
    <row r="10" spans="1:14" x14ac:dyDescent="0.35">
      <c r="A10" t="s">
        <v>41</v>
      </c>
      <c r="B10" t="s">
        <v>91</v>
      </c>
      <c r="C10" t="s">
        <v>108</v>
      </c>
      <c r="D10">
        <v>83</v>
      </c>
      <c r="E10">
        <v>29.94</v>
      </c>
      <c r="F10" s="6">
        <v>2485.02</v>
      </c>
      <c r="G10" t="str">
        <f t="shared" si="0"/>
        <v>low</v>
      </c>
      <c r="I10" s="5">
        <v>45882</v>
      </c>
      <c r="J10" s="2" t="str">
        <f t="shared" si="1"/>
        <v>high</v>
      </c>
    </row>
    <row r="11" spans="1:14" x14ac:dyDescent="0.35">
      <c r="A11" t="s">
        <v>18</v>
      </c>
      <c r="B11" t="s">
        <v>68</v>
      </c>
      <c r="C11" t="s">
        <v>109</v>
      </c>
      <c r="D11">
        <v>49</v>
      </c>
      <c r="E11">
        <v>48.62</v>
      </c>
      <c r="F11" s="6">
        <v>2382.38</v>
      </c>
      <c r="G11" t="str">
        <f t="shared" si="0"/>
        <v>low</v>
      </c>
      <c r="I11" s="5">
        <v>45859</v>
      </c>
      <c r="J11" s="2" t="str">
        <f t="shared" si="1"/>
        <v>medium</v>
      </c>
    </row>
    <row r="12" spans="1:14" x14ac:dyDescent="0.35">
      <c r="A12" t="s">
        <v>44</v>
      </c>
      <c r="B12" t="s">
        <v>94</v>
      </c>
      <c r="C12" t="s">
        <v>108</v>
      </c>
      <c r="D12">
        <v>59</v>
      </c>
      <c r="E12">
        <v>38.020000000000003</v>
      </c>
      <c r="F12" s="6">
        <v>2243.1799999999998</v>
      </c>
      <c r="G12" t="str">
        <f t="shared" si="0"/>
        <v>low</v>
      </c>
      <c r="I12" s="5">
        <v>45885</v>
      </c>
      <c r="J12" s="2" t="str">
        <f t="shared" si="1"/>
        <v>medium</v>
      </c>
    </row>
    <row r="13" spans="1:14" x14ac:dyDescent="0.35">
      <c r="A13" t="s">
        <v>7</v>
      </c>
      <c r="B13" t="s">
        <v>57</v>
      </c>
      <c r="C13" t="s">
        <v>107</v>
      </c>
      <c r="D13">
        <v>55</v>
      </c>
      <c r="E13">
        <v>39.61</v>
      </c>
      <c r="F13" s="6">
        <v>2178.5500000000002</v>
      </c>
      <c r="G13" t="str">
        <f t="shared" si="0"/>
        <v>low</v>
      </c>
      <c r="I13" s="4">
        <v>45848</v>
      </c>
      <c r="J13" s="2" t="str">
        <f t="shared" si="1"/>
        <v>medium</v>
      </c>
      <c r="K13" t="b">
        <f>AND(D13&gt;10,D14&gt;100)</f>
        <v>0</v>
      </c>
      <c r="L13" t="b">
        <f>OR(D13&gt;10,D14&gt;10)</f>
        <v>1</v>
      </c>
      <c r="M13" t="b">
        <f>NOT(D14&lt;10)</f>
        <v>1</v>
      </c>
    </row>
    <row r="14" spans="1:14" x14ac:dyDescent="0.35">
      <c r="A14" t="s">
        <v>9</v>
      </c>
      <c r="B14" t="s">
        <v>59</v>
      </c>
      <c r="C14" t="s">
        <v>108</v>
      </c>
      <c r="D14">
        <v>79</v>
      </c>
      <c r="E14">
        <v>24.16</v>
      </c>
      <c r="F14" s="6">
        <v>1908.64</v>
      </c>
      <c r="G14" t="str">
        <f t="shared" si="0"/>
        <v>low</v>
      </c>
      <c r="I14" s="4">
        <v>45850</v>
      </c>
      <c r="J14" s="2" t="str">
        <f t="shared" si="1"/>
        <v>high</v>
      </c>
      <c r="K14" t="b">
        <f>AND(D12&gt;10,D13&gt;10)</f>
        <v>1</v>
      </c>
    </row>
    <row r="15" spans="1:14" x14ac:dyDescent="0.35">
      <c r="A15" t="s">
        <v>19</v>
      </c>
      <c r="B15" t="s">
        <v>69</v>
      </c>
      <c r="C15" t="s">
        <v>107</v>
      </c>
      <c r="D15">
        <v>33</v>
      </c>
      <c r="E15">
        <v>23.6</v>
      </c>
      <c r="F15" s="6">
        <v>1820.32538461538</v>
      </c>
      <c r="G15" t="str">
        <f t="shared" si="0"/>
        <v>low</v>
      </c>
      <c r="I15" s="5">
        <v>45860</v>
      </c>
      <c r="J15" s="2" t="str">
        <f t="shared" si="1"/>
        <v>high</v>
      </c>
    </row>
    <row r="16" spans="1:14" x14ac:dyDescent="0.35">
      <c r="A16" t="s">
        <v>20</v>
      </c>
      <c r="B16" t="s">
        <v>70</v>
      </c>
      <c r="C16" t="s">
        <v>108</v>
      </c>
      <c r="D16">
        <v>26</v>
      </c>
      <c r="E16">
        <v>47.26</v>
      </c>
      <c r="F16" s="6">
        <v>1815.5896703296701</v>
      </c>
      <c r="G16" t="str">
        <f t="shared" si="0"/>
        <v>low</v>
      </c>
      <c r="I16" s="5">
        <v>45861</v>
      </c>
      <c r="J16" s="2" t="str">
        <f t="shared" si="1"/>
        <v>high</v>
      </c>
    </row>
    <row r="17" spans="1:13" x14ac:dyDescent="0.35">
      <c r="A17" t="s">
        <v>21</v>
      </c>
      <c r="B17" t="s">
        <v>71</v>
      </c>
      <c r="C17" t="s">
        <v>109</v>
      </c>
      <c r="D17">
        <v>42</v>
      </c>
      <c r="E17">
        <v>20.420000000000002</v>
      </c>
      <c r="F17" s="6">
        <v>1810.8539560439599</v>
      </c>
      <c r="G17" t="str">
        <f t="shared" si="0"/>
        <v>low</v>
      </c>
      <c r="I17" s="5">
        <v>45862</v>
      </c>
      <c r="J17" s="2" t="str">
        <f t="shared" si="1"/>
        <v>high</v>
      </c>
    </row>
    <row r="18" spans="1:13" x14ac:dyDescent="0.35">
      <c r="A18" t="s">
        <v>22</v>
      </c>
      <c r="B18" t="s">
        <v>72</v>
      </c>
      <c r="C18" t="s">
        <v>109</v>
      </c>
      <c r="D18">
        <v>24</v>
      </c>
      <c r="E18">
        <v>43.91</v>
      </c>
      <c r="F18" s="6">
        <v>1806.1182417582399</v>
      </c>
      <c r="G18" t="str">
        <f t="shared" si="0"/>
        <v>low</v>
      </c>
      <c r="I18" s="5">
        <v>45863</v>
      </c>
      <c r="J18" s="2" t="str">
        <f t="shared" si="1"/>
        <v>high</v>
      </c>
    </row>
    <row r="19" spans="1:13" x14ac:dyDescent="0.35">
      <c r="A19" t="s">
        <v>23</v>
      </c>
      <c r="B19" t="s">
        <v>73</v>
      </c>
      <c r="C19" t="s">
        <v>108</v>
      </c>
      <c r="D19">
        <v>12</v>
      </c>
      <c r="E19">
        <v>35.020000000000003</v>
      </c>
      <c r="F19" s="6">
        <v>1801.38252747253</v>
      </c>
      <c r="G19" t="str">
        <f t="shared" si="0"/>
        <v>low</v>
      </c>
      <c r="I19" s="5">
        <v>45864</v>
      </c>
      <c r="J19" s="2" t="str">
        <f t="shared" si="1"/>
        <v>medium</v>
      </c>
    </row>
    <row r="20" spans="1:13" x14ac:dyDescent="0.35">
      <c r="A20" t="s">
        <v>24</v>
      </c>
      <c r="B20" t="s">
        <v>74</v>
      </c>
      <c r="C20" t="s">
        <v>107</v>
      </c>
      <c r="D20">
        <v>78</v>
      </c>
      <c r="E20">
        <v>49.66</v>
      </c>
      <c r="F20" s="6">
        <v>1796.64681318681</v>
      </c>
      <c r="G20" t="str">
        <f t="shared" si="0"/>
        <v>low</v>
      </c>
      <c r="I20" s="5">
        <v>45865</v>
      </c>
      <c r="J20" s="2" t="str">
        <f t="shared" si="1"/>
        <v>high</v>
      </c>
    </row>
    <row r="21" spans="1:13" x14ac:dyDescent="0.35">
      <c r="A21" t="s">
        <v>25</v>
      </c>
      <c r="B21" t="s">
        <v>75</v>
      </c>
      <c r="C21" t="s">
        <v>109</v>
      </c>
      <c r="D21">
        <v>11</v>
      </c>
      <c r="E21">
        <v>28.39</v>
      </c>
      <c r="F21" s="6">
        <v>1791.9110989011001</v>
      </c>
      <c r="G21" t="str">
        <f t="shared" si="0"/>
        <v>low</v>
      </c>
      <c r="I21" s="5">
        <v>45866</v>
      </c>
      <c r="J21" s="2" t="str">
        <f t="shared" si="1"/>
        <v>high</v>
      </c>
    </row>
    <row r="22" spans="1:13" x14ac:dyDescent="0.35">
      <c r="A22" t="s">
        <v>26</v>
      </c>
      <c r="B22" t="s">
        <v>76</v>
      </c>
      <c r="C22" t="s">
        <v>106</v>
      </c>
      <c r="D22">
        <v>32</v>
      </c>
      <c r="E22">
        <v>32.9</v>
      </c>
      <c r="F22" s="6">
        <v>1787.1753846153799</v>
      </c>
      <c r="G22" t="str">
        <f t="shared" si="0"/>
        <v>low</v>
      </c>
      <c r="I22" s="5">
        <v>45867</v>
      </c>
      <c r="J22" s="2" t="str">
        <f t="shared" si="1"/>
        <v>medium</v>
      </c>
    </row>
    <row r="23" spans="1:13" x14ac:dyDescent="0.35">
      <c r="A23" t="s">
        <v>27</v>
      </c>
      <c r="B23" t="s">
        <v>77</v>
      </c>
      <c r="C23" t="s">
        <v>106</v>
      </c>
      <c r="D23">
        <v>81</v>
      </c>
      <c r="E23">
        <v>23.55</v>
      </c>
      <c r="F23" s="6">
        <v>1782.43967032967</v>
      </c>
      <c r="G23" t="str">
        <f t="shared" si="0"/>
        <v>low</v>
      </c>
      <c r="I23" s="5">
        <v>45868</v>
      </c>
      <c r="J23" s="2" t="str">
        <f t="shared" si="1"/>
        <v>high</v>
      </c>
    </row>
    <row r="24" spans="1:13" x14ac:dyDescent="0.35">
      <c r="A24" t="s">
        <v>49</v>
      </c>
      <c r="B24" t="s">
        <v>99</v>
      </c>
      <c r="C24" t="s">
        <v>107</v>
      </c>
      <c r="D24">
        <v>34</v>
      </c>
      <c r="E24">
        <v>49.4</v>
      </c>
      <c r="F24" s="6">
        <v>1679.6</v>
      </c>
      <c r="G24" t="str">
        <f t="shared" si="0"/>
        <v>low</v>
      </c>
      <c r="I24" s="5">
        <v>45890</v>
      </c>
      <c r="J24" s="2" t="str">
        <f t="shared" si="1"/>
        <v>high</v>
      </c>
    </row>
    <row r="25" spans="1:13" x14ac:dyDescent="0.35">
      <c r="A25" t="s">
        <v>35</v>
      </c>
      <c r="B25" t="s">
        <v>85</v>
      </c>
      <c r="C25" t="s">
        <v>108</v>
      </c>
      <c r="D25">
        <v>31</v>
      </c>
      <c r="E25">
        <v>48.14</v>
      </c>
      <c r="F25" s="6">
        <v>1492.34</v>
      </c>
      <c r="G25" t="str">
        <f t="shared" si="0"/>
        <v>low</v>
      </c>
      <c r="I25" s="5">
        <v>45876</v>
      </c>
      <c r="J25" s="2" t="str">
        <f t="shared" si="1"/>
        <v>high</v>
      </c>
    </row>
    <row r="26" spans="1:13" x14ac:dyDescent="0.35">
      <c r="A26" t="s">
        <v>48</v>
      </c>
      <c r="B26" t="s">
        <v>98</v>
      </c>
      <c r="C26" t="s">
        <v>108</v>
      </c>
      <c r="D26">
        <v>50</v>
      </c>
      <c r="E26">
        <v>29.71</v>
      </c>
      <c r="F26" s="6">
        <v>1485.5</v>
      </c>
      <c r="G26" t="str">
        <f t="shared" si="0"/>
        <v>low</v>
      </c>
      <c r="I26" s="5">
        <v>45889</v>
      </c>
      <c r="J26" s="2" t="str">
        <f t="shared" si="1"/>
        <v>high</v>
      </c>
    </row>
    <row r="27" spans="1:13" x14ac:dyDescent="0.35">
      <c r="A27" t="s">
        <v>54</v>
      </c>
      <c r="B27" t="s">
        <v>104</v>
      </c>
      <c r="C27" t="s">
        <v>109</v>
      </c>
      <c r="D27">
        <v>29</v>
      </c>
      <c r="E27">
        <v>48.43</v>
      </c>
      <c r="F27" s="6">
        <v>1404.47</v>
      </c>
      <c r="G27" t="str">
        <f t="shared" si="0"/>
        <v>low</v>
      </c>
      <c r="I27" s="5">
        <v>45895</v>
      </c>
      <c r="J27" s="2" t="str">
        <f t="shared" si="1"/>
        <v>medium</v>
      </c>
    </row>
    <row r="28" spans="1:13" x14ac:dyDescent="0.35">
      <c r="A28" t="s">
        <v>13</v>
      </c>
      <c r="B28" t="s">
        <v>63</v>
      </c>
      <c r="C28" t="s">
        <v>108</v>
      </c>
      <c r="D28">
        <v>72</v>
      </c>
      <c r="E28">
        <v>19.190000000000001</v>
      </c>
      <c r="F28" s="6">
        <v>1381.68</v>
      </c>
      <c r="G28" t="str">
        <f t="shared" si="0"/>
        <v>low</v>
      </c>
      <c r="I28" s="5">
        <v>45854</v>
      </c>
      <c r="J28" s="2" t="str">
        <f t="shared" si="1"/>
        <v>medium</v>
      </c>
    </row>
    <row r="29" spans="1:13" x14ac:dyDescent="0.35">
      <c r="A29" t="s">
        <v>46</v>
      </c>
      <c r="B29" t="s">
        <v>96</v>
      </c>
      <c r="C29" t="s">
        <v>109</v>
      </c>
      <c r="D29">
        <v>91</v>
      </c>
      <c r="E29">
        <v>15.17</v>
      </c>
      <c r="F29" s="6">
        <v>1380.47</v>
      </c>
      <c r="G29" t="str">
        <f t="shared" si="0"/>
        <v>low</v>
      </c>
      <c r="I29" s="5">
        <v>45887</v>
      </c>
      <c r="J29" s="2" t="str">
        <f t="shared" si="1"/>
        <v>high</v>
      </c>
    </row>
    <row r="30" spans="1:13" x14ac:dyDescent="0.35">
      <c r="A30" t="s">
        <v>6</v>
      </c>
      <c r="B30" t="s">
        <v>56</v>
      </c>
      <c r="C30" t="s">
        <v>106</v>
      </c>
      <c r="D30">
        <v>50</v>
      </c>
      <c r="E30">
        <v>26.68</v>
      </c>
      <c r="F30" s="6">
        <v>1334</v>
      </c>
      <c r="G30" t="str">
        <f t="shared" si="0"/>
        <v>low</v>
      </c>
      <c r="I30" s="4">
        <v>45847</v>
      </c>
      <c r="J30" s="2" t="str">
        <f t="shared" si="1"/>
        <v>medium</v>
      </c>
      <c r="K30" s="2" t="b">
        <f>AND(D31&gt;50,D32&gt;100)</f>
        <v>0</v>
      </c>
      <c r="L30" t="b">
        <f>OR(D31&gt;10,D32&gt;10)</f>
        <v>1</v>
      </c>
      <c r="M30" t="b">
        <f>NOT(D31&gt;10)</f>
        <v>0</v>
      </c>
    </row>
    <row r="31" spans="1:13" x14ac:dyDescent="0.35">
      <c r="A31" t="s">
        <v>52</v>
      </c>
      <c r="B31" t="s">
        <v>102</v>
      </c>
      <c r="C31" t="s">
        <v>107</v>
      </c>
      <c r="D31">
        <v>51</v>
      </c>
      <c r="E31">
        <v>25.22</v>
      </c>
      <c r="F31" s="6">
        <v>1286.22</v>
      </c>
      <c r="G31" t="str">
        <f t="shared" si="0"/>
        <v>low</v>
      </c>
      <c r="I31" s="5">
        <v>45893</v>
      </c>
      <c r="J31" s="2" t="str">
        <f t="shared" si="1"/>
        <v>high</v>
      </c>
    </row>
    <row r="32" spans="1:13" x14ac:dyDescent="0.35">
      <c r="A32" t="s">
        <v>50</v>
      </c>
      <c r="B32" t="s">
        <v>100</v>
      </c>
      <c r="C32" t="s">
        <v>107</v>
      </c>
      <c r="D32">
        <v>45</v>
      </c>
      <c r="E32">
        <v>28.37</v>
      </c>
      <c r="F32" s="6">
        <v>1276.6500000000001</v>
      </c>
      <c r="G32" t="str">
        <f t="shared" si="0"/>
        <v>low</v>
      </c>
      <c r="I32" s="5">
        <v>45891</v>
      </c>
      <c r="J32" s="2" t="str">
        <f t="shared" si="1"/>
        <v>high</v>
      </c>
    </row>
    <row r="33" spans="1:12" x14ac:dyDescent="0.35">
      <c r="A33" t="s">
        <v>37</v>
      </c>
      <c r="B33" t="s">
        <v>87</v>
      </c>
      <c r="C33" t="s">
        <v>106</v>
      </c>
      <c r="D33">
        <v>39</v>
      </c>
      <c r="E33">
        <v>32.21</v>
      </c>
      <c r="F33" s="6">
        <v>1256.19</v>
      </c>
      <c r="G33" t="str">
        <f t="shared" si="0"/>
        <v>low</v>
      </c>
      <c r="I33" s="5">
        <v>45878</v>
      </c>
      <c r="J33" s="2" t="str">
        <f t="shared" si="1"/>
        <v>medium</v>
      </c>
    </row>
    <row r="34" spans="1:12" x14ac:dyDescent="0.35">
      <c r="A34" t="s">
        <v>8</v>
      </c>
      <c r="B34" t="s">
        <v>58</v>
      </c>
      <c r="C34" t="s">
        <v>107</v>
      </c>
      <c r="D34">
        <v>81</v>
      </c>
      <c r="E34">
        <v>15.16</v>
      </c>
      <c r="F34" s="6">
        <v>1227.96</v>
      </c>
      <c r="G34" t="str">
        <f t="shared" ref="G34:G51" si="2">IF(D34&gt;100,"high","low")</f>
        <v>low</v>
      </c>
      <c r="I34" s="4">
        <v>45849</v>
      </c>
      <c r="J34" s="2" t="str">
        <f t="shared" si="1"/>
        <v>high</v>
      </c>
      <c r="K34" t="b">
        <f>AND(D33&gt;100,D34&gt;100)</f>
        <v>0</v>
      </c>
      <c r="L34" t="b">
        <f>OR(D33&lt;10,D34&lt;10)</f>
        <v>0</v>
      </c>
    </row>
    <row r="35" spans="1:12" x14ac:dyDescent="0.35">
      <c r="A35" t="s">
        <v>15</v>
      </c>
      <c r="B35" t="s">
        <v>65</v>
      </c>
      <c r="C35" t="s">
        <v>109</v>
      </c>
      <c r="D35">
        <v>28</v>
      </c>
      <c r="E35">
        <v>43.24</v>
      </c>
      <c r="F35" s="6">
        <v>1210.72</v>
      </c>
      <c r="G35" t="str">
        <f t="shared" si="2"/>
        <v>low</v>
      </c>
      <c r="I35" s="5">
        <v>45856</v>
      </c>
      <c r="J35" s="2" t="str">
        <f t="shared" si="1"/>
        <v>high</v>
      </c>
    </row>
    <row r="36" spans="1:12" x14ac:dyDescent="0.35">
      <c r="A36" t="s">
        <v>42</v>
      </c>
      <c r="B36" t="s">
        <v>92</v>
      </c>
      <c r="C36" t="s">
        <v>108</v>
      </c>
      <c r="D36">
        <v>28</v>
      </c>
      <c r="E36">
        <v>42.42</v>
      </c>
      <c r="F36" s="6">
        <v>1187.76</v>
      </c>
      <c r="G36" t="str">
        <f t="shared" si="2"/>
        <v>low</v>
      </c>
      <c r="I36" s="5">
        <v>45883</v>
      </c>
      <c r="J36" s="2" t="str">
        <f t="shared" si="1"/>
        <v>medium</v>
      </c>
    </row>
    <row r="37" spans="1:12" x14ac:dyDescent="0.35">
      <c r="A37" t="s">
        <v>55</v>
      </c>
      <c r="B37" t="s">
        <v>105</v>
      </c>
      <c r="C37" t="s">
        <v>107</v>
      </c>
      <c r="D37">
        <v>93</v>
      </c>
      <c r="E37">
        <v>12.49</v>
      </c>
      <c r="F37" s="6">
        <v>1161.57</v>
      </c>
      <c r="G37" t="str">
        <f t="shared" si="2"/>
        <v>low</v>
      </c>
      <c r="J37" s="2"/>
    </row>
    <row r="38" spans="1:12" x14ac:dyDescent="0.35">
      <c r="A38" t="s">
        <v>34</v>
      </c>
      <c r="B38" t="s">
        <v>84</v>
      </c>
      <c r="C38" t="s">
        <v>107</v>
      </c>
      <c r="D38">
        <v>25</v>
      </c>
      <c r="E38">
        <v>46.33</v>
      </c>
      <c r="F38" s="6">
        <v>1158.25</v>
      </c>
      <c r="G38" t="str">
        <f t="shared" si="2"/>
        <v>low</v>
      </c>
      <c r="I38" s="5">
        <v>45875</v>
      </c>
      <c r="J38" s="2" t="str">
        <f t="shared" ref="J38:J51" si="3">IF(D38&lt;10,"low",IF(D39&gt;50,"medium","high"))</f>
        <v>high</v>
      </c>
    </row>
    <row r="39" spans="1:12" x14ac:dyDescent="0.35">
      <c r="A39" t="s">
        <v>36</v>
      </c>
      <c r="B39" t="s">
        <v>86</v>
      </c>
      <c r="C39" t="s">
        <v>109</v>
      </c>
      <c r="D39">
        <v>24</v>
      </c>
      <c r="E39">
        <v>47.19</v>
      </c>
      <c r="F39" s="6">
        <v>1132.56</v>
      </c>
      <c r="G39" t="str">
        <f t="shared" si="2"/>
        <v>low</v>
      </c>
      <c r="I39" s="5">
        <v>45877</v>
      </c>
      <c r="J39" s="2" t="str">
        <f t="shared" si="3"/>
        <v>medium</v>
      </c>
    </row>
    <row r="40" spans="1:12" x14ac:dyDescent="0.35">
      <c r="A40" t="s">
        <v>33</v>
      </c>
      <c r="B40" t="s">
        <v>83</v>
      </c>
      <c r="C40" t="s">
        <v>107</v>
      </c>
      <c r="D40">
        <v>72</v>
      </c>
      <c r="E40">
        <v>15.5</v>
      </c>
      <c r="F40" s="6">
        <v>1116</v>
      </c>
      <c r="G40" t="str">
        <f t="shared" si="2"/>
        <v>low</v>
      </c>
      <c r="I40" s="5">
        <v>45874</v>
      </c>
      <c r="J40" s="2" t="str">
        <f t="shared" si="3"/>
        <v>high</v>
      </c>
    </row>
    <row r="41" spans="1:12" x14ac:dyDescent="0.35">
      <c r="A41" t="s">
        <v>45</v>
      </c>
      <c r="B41" t="s">
        <v>95</v>
      </c>
      <c r="C41" t="s">
        <v>109</v>
      </c>
      <c r="D41">
        <v>29</v>
      </c>
      <c r="E41">
        <v>36.94</v>
      </c>
      <c r="F41" s="6">
        <v>1071.26</v>
      </c>
      <c r="G41" t="str">
        <f t="shared" si="2"/>
        <v>low</v>
      </c>
      <c r="I41" s="5">
        <v>45886</v>
      </c>
      <c r="J41" s="2" t="str">
        <f t="shared" si="3"/>
        <v>high</v>
      </c>
    </row>
    <row r="42" spans="1:12" x14ac:dyDescent="0.35">
      <c r="A42" t="s">
        <v>31</v>
      </c>
      <c r="B42" t="s">
        <v>81</v>
      </c>
      <c r="C42" t="s">
        <v>107</v>
      </c>
      <c r="D42">
        <v>38</v>
      </c>
      <c r="E42">
        <v>25.3</v>
      </c>
      <c r="F42" s="6">
        <v>961.4</v>
      </c>
      <c r="G42" t="str">
        <f t="shared" si="2"/>
        <v>low</v>
      </c>
      <c r="I42" s="5">
        <v>45872</v>
      </c>
      <c r="J42" s="2" t="str">
        <f t="shared" si="3"/>
        <v>medium</v>
      </c>
    </row>
    <row r="43" spans="1:12" x14ac:dyDescent="0.35">
      <c r="A43" t="s">
        <v>28</v>
      </c>
      <c r="B43" t="s">
        <v>78</v>
      </c>
      <c r="C43" t="s">
        <v>108</v>
      </c>
      <c r="D43">
        <v>66</v>
      </c>
      <c r="E43">
        <v>13.08</v>
      </c>
      <c r="F43" s="6">
        <v>863.28</v>
      </c>
      <c r="G43" t="str">
        <f t="shared" si="2"/>
        <v>low</v>
      </c>
      <c r="I43" s="5">
        <v>45869</v>
      </c>
      <c r="J43" s="2" t="str">
        <f t="shared" si="3"/>
        <v>high</v>
      </c>
    </row>
    <row r="44" spans="1:12" x14ac:dyDescent="0.35">
      <c r="A44" t="s">
        <v>14</v>
      </c>
      <c r="B44" t="s">
        <v>64</v>
      </c>
      <c r="C44" t="s">
        <v>109</v>
      </c>
      <c r="D44">
        <v>32</v>
      </c>
      <c r="E44">
        <v>25.8</v>
      </c>
      <c r="F44" s="6">
        <v>825.6</v>
      </c>
      <c r="G44" t="str">
        <f t="shared" si="2"/>
        <v>low</v>
      </c>
      <c r="I44" s="5">
        <v>45855</v>
      </c>
      <c r="J44" s="2" t="str">
        <f t="shared" si="3"/>
        <v>high</v>
      </c>
    </row>
    <row r="45" spans="1:12" x14ac:dyDescent="0.35">
      <c r="A45" t="s">
        <v>16</v>
      </c>
      <c r="B45" t="s">
        <v>66</v>
      </c>
      <c r="C45" t="s">
        <v>108</v>
      </c>
      <c r="D45">
        <v>35</v>
      </c>
      <c r="E45">
        <v>12.62</v>
      </c>
      <c r="F45" s="6">
        <v>441.7</v>
      </c>
      <c r="G45" t="str">
        <f t="shared" si="2"/>
        <v>low</v>
      </c>
      <c r="I45" s="5">
        <v>45857</v>
      </c>
      <c r="J45" s="2" t="str">
        <f t="shared" si="3"/>
        <v>high</v>
      </c>
    </row>
    <row r="46" spans="1:12" x14ac:dyDescent="0.35">
      <c r="A46" t="s">
        <v>51</v>
      </c>
      <c r="B46" t="s">
        <v>101</v>
      </c>
      <c r="C46" t="s">
        <v>106</v>
      </c>
      <c r="D46">
        <v>45</v>
      </c>
      <c r="E46">
        <v>9.02</v>
      </c>
      <c r="F46" s="6">
        <v>405.9</v>
      </c>
      <c r="G46" t="str">
        <f t="shared" si="2"/>
        <v>low</v>
      </c>
      <c r="I46" s="5">
        <v>45892</v>
      </c>
      <c r="J46" s="2" t="str">
        <f t="shared" si="3"/>
        <v>medium</v>
      </c>
    </row>
    <row r="47" spans="1:12" x14ac:dyDescent="0.35">
      <c r="A47" t="s">
        <v>12</v>
      </c>
      <c r="B47" t="s">
        <v>62</v>
      </c>
      <c r="C47" t="s">
        <v>108</v>
      </c>
      <c r="D47">
        <v>74</v>
      </c>
      <c r="E47">
        <v>5.45</v>
      </c>
      <c r="F47" s="6">
        <v>403.3</v>
      </c>
      <c r="G47" t="str">
        <f t="shared" si="2"/>
        <v>low</v>
      </c>
      <c r="I47" s="4">
        <v>45853</v>
      </c>
      <c r="J47" s="2" t="str">
        <f t="shared" si="3"/>
        <v>high</v>
      </c>
    </row>
    <row r="48" spans="1:12" x14ac:dyDescent="0.35">
      <c r="A48" t="s">
        <v>43</v>
      </c>
      <c r="B48" t="s">
        <v>93</v>
      </c>
      <c r="C48" t="s">
        <v>106</v>
      </c>
      <c r="D48">
        <v>23</v>
      </c>
      <c r="E48">
        <v>17.239999999999998</v>
      </c>
      <c r="F48" s="6">
        <v>396.52</v>
      </c>
      <c r="G48" t="str">
        <f t="shared" si="2"/>
        <v>low</v>
      </c>
      <c r="I48" s="5">
        <v>45884</v>
      </c>
      <c r="J48" s="2" t="str">
        <f t="shared" si="3"/>
        <v>high</v>
      </c>
    </row>
    <row r="49" spans="1:10" x14ac:dyDescent="0.35">
      <c r="A49" t="s">
        <v>47</v>
      </c>
      <c r="B49" t="s">
        <v>97</v>
      </c>
      <c r="C49" t="s">
        <v>106</v>
      </c>
      <c r="D49">
        <v>34</v>
      </c>
      <c r="E49">
        <v>8.58</v>
      </c>
      <c r="F49" s="6">
        <v>291.72000000000003</v>
      </c>
      <c r="G49" t="str">
        <f t="shared" si="2"/>
        <v>low</v>
      </c>
      <c r="I49" s="5">
        <v>45888</v>
      </c>
      <c r="J49" s="2" t="str">
        <f t="shared" si="3"/>
        <v>high</v>
      </c>
    </row>
    <row r="50" spans="1:10" x14ac:dyDescent="0.35">
      <c r="A50" t="s">
        <v>29</v>
      </c>
      <c r="B50" t="s">
        <v>79</v>
      </c>
      <c r="C50" t="s">
        <v>109</v>
      </c>
      <c r="D50">
        <v>17</v>
      </c>
      <c r="E50">
        <v>15.49</v>
      </c>
      <c r="F50" s="6">
        <v>263.33</v>
      </c>
      <c r="G50" t="str">
        <f t="shared" si="2"/>
        <v>low</v>
      </c>
      <c r="I50" s="5">
        <v>45870</v>
      </c>
      <c r="J50" s="2" t="str">
        <f t="shared" si="3"/>
        <v>high</v>
      </c>
    </row>
    <row r="51" spans="1:10" x14ac:dyDescent="0.35">
      <c r="A51" t="s">
        <v>38</v>
      </c>
      <c r="B51" t="s">
        <v>88</v>
      </c>
      <c r="C51" t="s">
        <v>106</v>
      </c>
      <c r="D51">
        <v>20</v>
      </c>
      <c r="E51">
        <v>6.37</v>
      </c>
      <c r="F51" s="6">
        <v>127.4</v>
      </c>
      <c r="G51" t="str">
        <f t="shared" si="2"/>
        <v>low</v>
      </c>
      <c r="I51" s="5">
        <v>45879</v>
      </c>
      <c r="J51" s="2" t="str">
        <f t="shared" si="3"/>
        <v>medium</v>
      </c>
    </row>
    <row r="52" spans="1:10" x14ac:dyDescent="0.35">
      <c r="A52" s="7" t="s">
        <v>110</v>
      </c>
      <c r="D52">
        <f>SUM(D2:D51)</f>
        <v>2619</v>
      </c>
      <c r="E52">
        <f>SUM(E2)</f>
        <v>43.97</v>
      </c>
      <c r="F52">
        <f ca="1">SUM(F:F)</f>
        <v>0</v>
      </c>
      <c r="J52" s="2"/>
    </row>
    <row r="53" spans="1:10" x14ac:dyDescent="0.35">
      <c r="A53" s="7" t="s">
        <v>111</v>
      </c>
      <c r="J53" s="2"/>
    </row>
    <row r="54" spans="1:10" x14ac:dyDescent="0.35">
      <c r="A54" s="7" t="s">
        <v>112</v>
      </c>
      <c r="J54" s="2"/>
    </row>
    <row r="55" spans="1:10" x14ac:dyDescent="0.35">
      <c r="A55" s="7" t="s">
        <v>113</v>
      </c>
      <c r="J55" s="2"/>
    </row>
    <row r="56" spans="1:10" x14ac:dyDescent="0.35">
      <c r="A56" s="7" t="s">
        <v>117</v>
      </c>
      <c r="C56">
        <f>LEN(B56)</f>
        <v>0</v>
      </c>
      <c r="J56" s="2"/>
    </row>
    <row r="57" spans="1:10" x14ac:dyDescent="0.35">
      <c r="A57" s="7"/>
      <c r="B57" t="s">
        <v>119</v>
      </c>
      <c r="C57">
        <f>LEN(B57)</f>
        <v>9</v>
      </c>
      <c r="J57" s="2"/>
    </row>
    <row r="58" spans="1:10" x14ac:dyDescent="0.35">
      <c r="A58" s="7" t="s">
        <v>120</v>
      </c>
      <c r="B58" t="s">
        <v>121</v>
      </c>
      <c r="C58" t="e" cm="1">
        <f t="array" ref="C58">TRIM(E62B58)</f>
        <v>#NAME?</v>
      </c>
      <c r="J58" s="2"/>
    </row>
    <row r="60" spans="1:10" x14ac:dyDescent="0.35">
      <c r="A60" s="7" t="s">
        <v>122</v>
      </c>
      <c r="B60" s="7"/>
      <c r="C60" t="s">
        <v>118</v>
      </c>
      <c r="D60" t="s">
        <v>123</v>
      </c>
      <c r="E60" t="str">
        <f>CONCATENATE(C60,D60)</f>
        <v>suhanakhan</v>
      </c>
      <c r="F60" t="str">
        <f>CONCATENATE(C60," ",D60)</f>
        <v>suhana khan</v>
      </c>
    </row>
    <row r="62" spans="1:10" x14ac:dyDescent="0.35">
      <c r="A62" s="7" t="s">
        <v>124</v>
      </c>
      <c r="C62" t="s">
        <v>125</v>
      </c>
      <c r="D62" t="s">
        <v>126</v>
      </c>
      <c r="E62" t="str">
        <f>_xlfn.TEXTJOIN(",",TRUE,C62:D62)</f>
        <v xml:space="preserve">suhanakhan,sania khan </v>
      </c>
    </row>
    <row r="64" spans="1:10" x14ac:dyDescent="0.35">
      <c r="A64" s="7" t="s">
        <v>127</v>
      </c>
      <c r="E64">
        <f>IFERROR(D21/D22,"error")</f>
        <v>0.34375</v>
      </c>
    </row>
    <row r="66" spans="1:3" x14ac:dyDescent="0.35">
      <c r="A66" s="7" t="s">
        <v>132</v>
      </c>
      <c r="B66" t="s">
        <v>133</v>
      </c>
      <c r="C66" t="str">
        <f>UPPER(B66)</f>
        <v>SUHANA</v>
      </c>
    </row>
    <row r="67" spans="1:3" x14ac:dyDescent="0.35">
      <c r="A67" s="7" t="s">
        <v>134</v>
      </c>
      <c r="B67" t="s">
        <v>133</v>
      </c>
      <c r="C67" t="str">
        <f>LOWER(B67)</f>
        <v>suhana</v>
      </c>
    </row>
    <row r="69" spans="1:3" x14ac:dyDescent="0.35">
      <c r="A69" s="7" t="s">
        <v>136</v>
      </c>
      <c r="B69" t="s">
        <v>135</v>
      </c>
      <c r="C69" t="str">
        <f>PROPER(B69)</f>
        <v>My Name Is Suhana</v>
      </c>
    </row>
    <row r="71" spans="1:3" x14ac:dyDescent="0.35">
      <c r="B71" t="s">
        <v>137</v>
      </c>
      <c r="C71" t="str">
        <f>LEFT(B71,5)</f>
        <v>my na</v>
      </c>
    </row>
    <row r="72" spans="1:3" x14ac:dyDescent="0.35">
      <c r="C72" t="str">
        <f>MID(B71,2,4)</f>
        <v>y na</v>
      </c>
    </row>
  </sheetData>
  <sortState xmlns:xlrd2="http://schemas.microsoft.com/office/spreadsheetml/2017/richdata2" ref="A2:M58">
    <sortCondition descending="1" ref="F1:F58"/>
  </sortState>
  <conditionalFormatting sqref="B2:B9">
    <cfRule type="containsText" dxfId="0" priority="4" operator="containsText" text="Jason Dominguez">
      <formula>NOT(ISERROR(SEARCH("Jason Dominguez",B2)))</formula>
    </cfRule>
  </conditionalFormatting>
  <conditionalFormatting sqref="D2:D51">
    <cfRule type="iconSet" priority="1">
      <iconSet>
        <cfvo type="percent" val="0"/>
        <cfvo type="percent" val="33"/>
        <cfvo type="percent" val="67"/>
      </iconSet>
    </cfRule>
  </conditionalFormatting>
  <conditionalFormatting sqref="F2:F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{66DC8267-DC6E-4AEA-9D60-C228862941F2}</x14:id>
        </ext>
      </extLst>
    </cfRule>
  </conditionalFormatting>
  <pageMargins left="0.25" right="0.25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DC8267-DC6E-4AEA-9D60-C228862941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F2:F51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2917D-3ABA-47CD-9AB6-0D075E5F8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Mishra</dc:creator>
  <cp:lastModifiedBy>nafees khan</cp:lastModifiedBy>
  <dcterms:created xsi:type="dcterms:W3CDTF">2025-07-09T12:26:00Z</dcterms:created>
  <dcterms:modified xsi:type="dcterms:W3CDTF">2025-07-18T04:38:42Z</dcterms:modified>
</cp:coreProperties>
</file>