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3e41b33b4074dffb/Desktop/"/>
    </mc:Choice>
  </mc:AlternateContent>
  <xr:revisionPtr revIDLastSave="417" documentId="8_{2F02A15E-8C9F-4778-A3D9-7DFE6E5D5F76}" xr6:coauthVersionLast="47" xr6:coauthVersionMax="47" xr10:uidLastSave="{39A58415-8126-4DA8-A7DD-5C21831A59CF}"/>
  <bookViews>
    <workbookView xWindow="-108" yWindow="-108" windowWidth="23256" windowHeight="12456" activeTab="2" xr2:uid="{00307751-9DA2-4229-B3C0-2044214C844C}"/>
  </bookViews>
  <sheets>
    <sheet name="Good_Food_Purchasing_Data" sheetId="1" r:id="rId1"/>
    <sheet name="O-1" sheetId="15" r:id="rId2"/>
    <sheet name="O-2" sheetId="8" r:id="rId3"/>
    <sheet name="O-3" sheetId="9" r:id="rId4"/>
    <sheet name="Sheet3" sheetId="19" r:id="rId5"/>
    <sheet name="O-4" sheetId="11" r:id="rId6"/>
    <sheet name="O-5" sheetId="12" r:id="rId7"/>
    <sheet name="O-6" sheetId="10" r:id="rId8"/>
    <sheet name="O-7" sheetId="13" r:id="rId9"/>
    <sheet name="MyDashboard" sheetId="16" r:id="rId10"/>
  </sheets>
  <definedNames>
    <definedName name="_xlcn.WorksheetConnection_Good_Food_Purchasing_Data.csvTable21" hidden="1">Table2[]</definedName>
    <definedName name="Slicer_Food_Product_Category">#N/A</definedName>
    <definedName name="Slicer_Time_Period">#N/A</definedName>
    <definedName name="Slicer_Vendor">#N/A</definedName>
  </definedNames>
  <calcPr calcId="191029"/>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Good_Food_Purchasing_Data.csv!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2" i="1"/>
  <c r="L5543" i="1"/>
  <c r="L5544" i="1"/>
  <c r="L5545" i="1"/>
  <c r="L5546" i="1"/>
  <c r="L5547" i="1"/>
  <c r="L5548" i="1"/>
  <c r="L5549" i="1"/>
  <c r="L5550" i="1"/>
  <c r="L5551" i="1"/>
  <c r="L5552"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597" i="1"/>
  <c r="L5598" i="1"/>
  <c r="L5599" i="1"/>
  <c r="L5600" i="1"/>
  <c r="L5601" i="1"/>
  <c r="L5602" i="1"/>
  <c r="L5603" i="1"/>
  <c r="L5604" i="1"/>
  <c r="L5605" i="1"/>
  <c r="L5606" i="1"/>
  <c r="L5607"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66" i="1"/>
  <c r="L5667" i="1"/>
  <c r="L5668" i="1"/>
  <c r="L5669" i="1"/>
  <c r="L5670" i="1"/>
  <c r="L5671" i="1"/>
  <c r="L5672" i="1"/>
  <c r="L5673" i="1"/>
  <c r="L5674" i="1"/>
  <c r="L5675" i="1"/>
  <c r="L5676" i="1"/>
  <c r="L5677" i="1"/>
  <c r="L5678" i="1"/>
  <c r="L5679" i="1"/>
  <c r="L5680" i="1"/>
  <c r="L5681" i="1"/>
  <c r="L5682" i="1"/>
  <c r="L5683" i="1"/>
  <c r="L5684" i="1"/>
  <c r="L5685" i="1"/>
  <c r="L5686" i="1"/>
  <c r="L5687" i="1"/>
  <c r="L5688" i="1"/>
  <c r="L5689" i="1"/>
  <c r="L5690" i="1"/>
  <c r="L5691" i="1"/>
  <c r="L5692" i="1"/>
  <c r="L5693" i="1"/>
  <c r="L5694" i="1"/>
  <c r="L5695" i="1"/>
  <c r="L5696" i="1"/>
  <c r="L5697" i="1"/>
  <c r="L5698" i="1"/>
  <c r="L5699" i="1"/>
  <c r="L5700" i="1"/>
  <c r="L5701" i="1"/>
  <c r="L5702" i="1"/>
  <c r="L5703" i="1"/>
  <c r="L5704" i="1"/>
  <c r="L5705" i="1"/>
  <c r="L5706" i="1"/>
  <c r="L5707" i="1"/>
  <c r="L5708" i="1"/>
  <c r="L5709" i="1"/>
  <c r="L5710" i="1"/>
  <c r="L5711" i="1"/>
  <c r="L5712" i="1"/>
  <c r="L5713" i="1"/>
  <c r="L5714" i="1"/>
  <c r="L5715" i="1"/>
  <c r="L5716" i="1"/>
  <c r="L5717" i="1"/>
  <c r="L5718" i="1"/>
  <c r="L5719" i="1"/>
  <c r="L5720" i="1"/>
  <c r="L5721" i="1"/>
  <c r="L5722" i="1"/>
  <c r="L5723" i="1"/>
  <c r="L5724" i="1"/>
  <c r="L5725" i="1"/>
  <c r="L5726" i="1"/>
  <c r="L5727" i="1"/>
  <c r="L5728" i="1"/>
  <c r="L5729" i="1"/>
  <c r="L5730" i="1"/>
  <c r="L5731" i="1"/>
  <c r="L5732" i="1"/>
  <c r="L5733" i="1"/>
  <c r="L5734" i="1"/>
  <c r="L5735" i="1"/>
  <c r="L5736" i="1"/>
  <c r="L5737" i="1"/>
  <c r="L5738" i="1"/>
  <c r="L5739" i="1"/>
  <c r="L5740" i="1"/>
  <c r="L5741" i="1"/>
  <c r="L5742" i="1"/>
  <c r="L5743" i="1"/>
  <c r="L5744" i="1"/>
  <c r="L5745" i="1"/>
  <c r="L5746" i="1"/>
  <c r="L5747" i="1"/>
  <c r="L5748" i="1"/>
  <c r="L5749" i="1"/>
  <c r="L5750" i="1"/>
  <c r="L5751" i="1"/>
  <c r="L5752" i="1"/>
  <c r="L5753" i="1"/>
  <c r="L5754" i="1"/>
  <c r="L5755" i="1"/>
  <c r="L5756" i="1"/>
  <c r="L5757" i="1"/>
  <c r="L5758" i="1"/>
  <c r="L5759" i="1"/>
  <c r="L5760" i="1"/>
  <c r="L5761" i="1"/>
  <c r="L5762" i="1"/>
  <c r="L5763" i="1"/>
  <c r="L5764" i="1"/>
  <c r="L5765" i="1"/>
  <c r="L5766" i="1"/>
  <c r="L5767" i="1"/>
  <c r="L5768" i="1"/>
  <c r="L5769" i="1"/>
  <c r="L5770" i="1"/>
  <c r="L5771" i="1"/>
  <c r="L5772" i="1"/>
  <c r="L5773" i="1"/>
  <c r="L5774" i="1"/>
  <c r="L5775" i="1"/>
  <c r="L5776" i="1"/>
  <c r="L5777" i="1"/>
  <c r="L5778" i="1"/>
  <c r="L5779" i="1"/>
  <c r="L5780" i="1"/>
  <c r="L5781" i="1"/>
  <c r="L5782" i="1"/>
  <c r="L5783" i="1"/>
  <c r="L5784" i="1"/>
  <c r="L5785" i="1"/>
  <c r="L5786" i="1"/>
  <c r="L5787" i="1"/>
  <c r="L5788" i="1"/>
  <c r="L5789" i="1"/>
  <c r="L5790" i="1"/>
  <c r="L5791" i="1"/>
  <c r="L5792" i="1"/>
  <c r="L5793" i="1"/>
  <c r="L5794" i="1"/>
  <c r="L5795" i="1"/>
  <c r="L5796" i="1"/>
  <c r="L5797" i="1"/>
  <c r="L5798" i="1"/>
  <c r="L5799" i="1"/>
  <c r="L5800" i="1"/>
  <c r="L5801" i="1"/>
  <c r="L5802" i="1"/>
  <c r="L5803" i="1"/>
  <c r="L5804" i="1"/>
  <c r="L5805" i="1"/>
  <c r="L5806" i="1"/>
  <c r="L5807" i="1"/>
  <c r="L5808" i="1"/>
  <c r="L5809" i="1"/>
  <c r="L5810" i="1"/>
  <c r="L5811" i="1"/>
  <c r="L5812" i="1"/>
  <c r="L5813" i="1"/>
  <c r="L5814" i="1"/>
  <c r="L5815" i="1"/>
  <c r="L5816" i="1"/>
  <c r="L5817" i="1"/>
  <c r="L5818" i="1"/>
  <c r="L5819" i="1"/>
  <c r="L5820" i="1"/>
  <c r="L5821" i="1"/>
  <c r="L5822" i="1"/>
  <c r="L5823" i="1"/>
  <c r="L5824" i="1"/>
  <c r="L5825" i="1"/>
  <c r="L5826" i="1"/>
  <c r="L5827" i="1"/>
  <c r="L5828" i="1"/>
  <c r="L5829" i="1"/>
  <c r="L5830" i="1"/>
  <c r="L5831" i="1"/>
  <c r="L5832" i="1"/>
  <c r="L5833" i="1"/>
  <c r="L5834" i="1"/>
  <c r="L5835" i="1"/>
  <c r="L5836" i="1"/>
  <c r="L5837" i="1"/>
  <c r="L5838" i="1"/>
  <c r="L5839" i="1"/>
  <c r="L5840" i="1"/>
  <c r="L5841" i="1"/>
  <c r="L5842" i="1"/>
  <c r="L5843" i="1"/>
  <c r="L5844" i="1"/>
  <c r="L5845" i="1"/>
  <c r="L5846" i="1"/>
  <c r="L5847" i="1"/>
  <c r="L5848" i="1"/>
  <c r="L5849" i="1"/>
  <c r="L5850" i="1"/>
  <c r="L5851" i="1"/>
  <c r="L5852" i="1"/>
  <c r="L5853" i="1"/>
  <c r="L5854" i="1"/>
  <c r="L5855" i="1"/>
  <c r="L5856" i="1"/>
  <c r="L5857" i="1"/>
  <c r="L5858" i="1"/>
  <c r="L5859" i="1"/>
  <c r="L5860" i="1"/>
  <c r="L5861" i="1"/>
  <c r="L5862" i="1"/>
  <c r="L5863" i="1"/>
  <c r="L5864" i="1"/>
  <c r="L5865" i="1"/>
  <c r="L5866" i="1"/>
  <c r="L5867" i="1"/>
  <c r="L5868" i="1"/>
  <c r="L5869" i="1"/>
  <c r="L5870" i="1"/>
  <c r="L5871" i="1"/>
  <c r="L5872" i="1"/>
  <c r="L5873" i="1"/>
  <c r="L5874" i="1"/>
  <c r="L5875" i="1"/>
  <c r="L5876" i="1"/>
  <c r="L5877" i="1"/>
  <c r="L5878" i="1"/>
  <c r="L5879" i="1"/>
  <c r="L5880" i="1"/>
  <c r="L5881" i="1"/>
  <c r="L5882" i="1"/>
  <c r="L5883" i="1"/>
  <c r="L5884" i="1"/>
  <c r="L5885" i="1"/>
  <c r="L5886" i="1"/>
  <c r="L5887" i="1"/>
  <c r="L5888" i="1"/>
  <c r="L5889" i="1"/>
  <c r="L5890" i="1"/>
  <c r="L5891" i="1"/>
  <c r="L5892" i="1"/>
  <c r="L5893" i="1"/>
  <c r="L5894" i="1"/>
  <c r="L5895" i="1"/>
  <c r="L5896" i="1"/>
  <c r="L5897" i="1"/>
  <c r="L5898" i="1"/>
  <c r="L5899" i="1"/>
  <c r="L5900" i="1"/>
  <c r="L5901" i="1"/>
  <c r="L5902" i="1"/>
  <c r="L5903" i="1"/>
  <c r="L5904" i="1"/>
  <c r="L5905" i="1"/>
  <c r="L5906" i="1"/>
  <c r="L5907" i="1"/>
  <c r="L5908" i="1"/>
  <c r="L5909" i="1"/>
  <c r="L5910" i="1"/>
  <c r="L5911" i="1"/>
  <c r="L5912" i="1"/>
  <c r="L5913" i="1"/>
  <c r="L5914" i="1"/>
  <c r="L5915" i="1"/>
  <c r="L5916" i="1"/>
  <c r="L5917" i="1"/>
  <c r="L5918" i="1"/>
  <c r="L5919" i="1"/>
  <c r="L5920" i="1"/>
  <c r="L5921" i="1"/>
  <c r="L5922" i="1"/>
  <c r="L5923" i="1"/>
  <c r="L5924" i="1"/>
  <c r="L5925" i="1"/>
  <c r="L5926" i="1"/>
  <c r="L5927" i="1"/>
  <c r="L5928" i="1"/>
  <c r="L5929" i="1"/>
  <c r="L5930" i="1"/>
  <c r="L5931" i="1"/>
  <c r="L5932" i="1"/>
  <c r="L5933" i="1"/>
  <c r="L5934" i="1"/>
  <c r="L5935" i="1"/>
  <c r="L5936" i="1"/>
  <c r="L5937" i="1"/>
  <c r="L5938" i="1"/>
  <c r="L5939" i="1"/>
  <c r="L5940" i="1"/>
  <c r="L5941" i="1"/>
  <c r="L5942" i="1"/>
  <c r="L5943" i="1"/>
  <c r="L5944" i="1"/>
  <c r="L5945" i="1"/>
  <c r="L5946" i="1"/>
  <c r="L5947" i="1"/>
  <c r="L5948" i="1"/>
  <c r="L5949" i="1"/>
  <c r="L5950" i="1"/>
  <c r="L5951" i="1"/>
  <c r="L5952" i="1"/>
  <c r="L5953" i="1"/>
  <c r="L5954" i="1"/>
  <c r="L5955" i="1"/>
  <c r="L5956" i="1"/>
  <c r="L5957" i="1"/>
  <c r="L5958" i="1"/>
  <c r="L5959" i="1"/>
  <c r="L5960" i="1"/>
  <c r="L5961" i="1"/>
  <c r="L5962" i="1"/>
  <c r="L5963" i="1"/>
  <c r="L5964" i="1"/>
  <c r="L5965" i="1"/>
  <c r="L5966" i="1"/>
  <c r="L5967" i="1"/>
  <c r="L5968" i="1"/>
  <c r="L5969" i="1"/>
  <c r="L5970" i="1"/>
  <c r="L5971" i="1"/>
  <c r="L5972" i="1"/>
  <c r="L5973" i="1"/>
  <c r="L5974" i="1"/>
  <c r="L5975" i="1"/>
  <c r="L5976" i="1"/>
  <c r="L5977" i="1"/>
  <c r="L5978" i="1"/>
  <c r="L5979" i="1"/>
  <c r="L5980" i="1"/>
  <c r="L5981" i="1"/>
  <c r="L5982" i="1"/>
  <c r="L5983" i="1"/>
  <c r="L5984" i="1"/>
  <c r="L5985" i="1"/>
  <c r="L5986" i="1"/>
  <c r="L5987" i="1"/>
  <c r="L5988" i="1"/>
  <c r="L5989" i="1"/>
  <c r="L5990" i="1"/>
  <c r="L5991" i="1"/>
  <c r="L5992" i="1"/>
  <c r="L5993" i="1"/>
  <c r="L5994" i="1"/>
  <c r="L5995" i="1"/>
  <c r="L5996" i="1"/>
  <c r="L5997" i="1"/>
  <c r="L5998" i="1"/>
  <c r="L5999" i="1"/>
  <c r="L6000" i="1"/>
  <c r="L6001" i="1"/>
  <c r="L6002" i="1"/>
  <c r="L6003" i="1"/>
  <c r="L6004" i="1"/>
  <c r="L6005" i="1"/>
  <c r="L6006" i="1"/>
  <c r="L6007" i="1"/>
  <c r="L6008" i="1"/>
  <c r="L6009" i="1"/>
  <c r="L6010" i="1"/>
  <c r="L6011" i="1"/>
  <c r="L6012" i="1"/>
  <c r="L6013" i="1"/>
  <c r="L6014" i="1"/>
  <c r="L6015" i="1"/>
  <c r="L6016" i="1"/>
  <c r="L6017" i="1"/>
  <c r="L6018" i="1"/>
  <c r="L6019" i="1"/>
  <c r="L6020" i="1"/>
  <c r="L6021" i="1"/>
  <c r="L6022" i="1"/>
  <c r="L6023" i="1"/>
  <c r="L6024" i="1"/>
  <c r="L6025" i="1"/>
  <c r="L6026" i="1"/>
  <c r="L6027" i="1"/>
  <c r="L6028" i="1"/>
  <c r="L6029" i="1"/>
  <c r="L6030" i="1"/>
  <c r="L6031" i="1"/>
  <c r="L6032" i="1"/>
  <c r="L6033" i="1"/>
  <c r="L6034" i="1"/>
  <c r="L6035" i="1"/>
  <c r="L6036" i="1"/>
  <c r="L6037" i="1"/>
  <c r="L6038" i="1"/>
  <c r="L6039" i="1"/>
  <c r="L6040" i="1"/>
  <c r="L6041" i="1"/>
  <c r="L6042" i="1"/>
  <c r="L6043" i="1"/>
  <c r="L6044" i="1"/>
  <c r="L6045" i="1"/>
  <c r="L6046" i="1"/>
  <c r="L6047" i="1"/>
  <c r="L6048" i="1"/>
  <c r="L6049" i="1"/>
  <c r="L6050" i="1"/>
  <c r="L6051" i="1"/>
  <c r="L6052" i="1"/>
  <c r="L6053" i="1"/>
  <c r="L6054" i="1"/>
  <c r="L6055" i="1"/>
  <c r="L6056" i="1"/>
  <c r="L6057" i="1"/>
  <c r="L6058" i="1"/>
  <c r="L6059" i="1"/>
  <c r="L6060" i="1"/>
  <c r="L6061" i="1"/>
  <c r="L6062" i="1"/>
  <c r="L6063" i="1"/>
  <c r="L6064" i="1"/>
  <c r="L6065" i="1"/>
  <c r="L6066" i="1"/>
  <c r="L6067" i="1"/>
  <c r="L6068" i="1"/>
  <c r="L6069" i="1"/>
  <c r="L6070" i="1"/>
  <c r="L6071" i="1"/>
  <c r="L6072" i="1"/>
  <c r="L6073" i="1"/>
  <c r="L6074" i="1"/>
  <c r="L6075" i="1"/>
  <c r="L6076" i="1"/>
  <c r="L6077" i="1"/>
  <c r="L6078" i="1"/>
  <c r="L6079" i="1"/>
  <c r="L6080" i="1"/>
  <c r="L6081" i="1"/>
  <c r="L6082" i="1"/>
  <c r="L6083" i="1"/>
  <c r="L6084" i="1"/>
  <c r="L6085" i="1"/>
  <c r="L6086" i="1"/>
  <c r="L6087" i="1"/>
  <c r="L6088" i="1"/>
  <c r="L6089" i="1"/>
  <c r="L6090" i="1"/>
  <c r="L6091" i="1"/>
  <c r="L6092" i="1"/>
  <c r="L6093" i="1"/>
  <c r="L6094" i="1"/>
  <c r="L6095" i="1"/>
  <c r="L6096" i="1"/>
  <c r="L6097" i="1"/>
  <c r="L6098" i="1"/>
  <c r="L6099" i="1"/>
  <c r="L6100" i="1"/>
  <c r="L6101" i="1"/>
  <c r="L6102" i="1"/>
  <c r="L6103" i="1"/>
  <c r="L6104" i="1"/>
  <c r="L6105" i="1"/>
  <c r="L6106" i="1"/>
  <c r="L6107" i="1"/>
  <c r="L6108" i="1"/>
  <c r="L6109" i="1"/>
  <c r="L6110" i="1"/>
  <c r="L6111" i="1"/>
  <c r="L6112" i="1"/>
  <c r="L6113" i="1"/>
  <c r="L6114" i="1"/>
  <c r="L6115" i="1"/>
  <c r="L6116" i="1"/>
  <c r="L6117" i="1"/>
  <c r="L6118" i="1"/>
  <c r="L6119" i="1"/>
  <c r="L6120" i="1"/>
  <c r="L6121" i="1"/>
  <c r="L6122" i="1"/>
  <c r="L6123" i="1"/>
  <c r="L6124" i="1"/>
  <c r="L6125" i="1"/>
  <c r="L6126" i="1"/>
  <c r="L6127" i="1"/>
  <c r="L6128" i="1"/>
  <c r="L6129" i="1"/>
  <c r="L6130" i="1"/>
  <c r="L6131" i="1"/>
  <c r="L6132" i="1"/>
  <c r="L6133" i="1"/>
  <c r="L6134" i="1"/>
  <c r="L6135" i="1"/>
  <c r="L6136" i="1"/>
  <c r="L6137" i="1"/>
  <c r="L6138" i="1"/>
  <c r="L6139" i="1"/>
  <c r="L6140" i="1"/>
  <c r="L6141" i="1"/>
  <c r="L6142" i="1"/>
  <c r="L6143" i="1"/>
  <c r="L6144" i="1"/>
  <c r="L6145" i="1"/>
  <c r="L6146" i="1"/>
  <c r="L6147" i="1"/>
  <c r="L6148" i="1"/>
  <c r="L6149" i="1"/>
  <c r="L6150" i="1"/>
  <c r="L6151" i="1"/>
  <c r="L6152" i="1"/>
  <c r="L6153" i="1"/>
  <c r="L6154" i="1"/>
  <c r="L6155" i="1"/>
  <c r="L6156" i="1"/>
  <c r="L6157" i="1"/>
  <c r="L6158" i="1"/>
  <c r="L6159" i="1"/>
  <c r="L6160" i="1"/>
  <c r="L6161" i="1"/>
  <c r="L6162" i="1"/>
  <c r="L6163" i="1"/>
  <c r="L6164" i="1"/>
  <c r="L6165" i="1"/>
  <c r="L6166" i="1"/>
  <c r="L6167" i="1"/>
  <c r="L6168" i="1"/>
  <c r="L6169" i="1"/>
  <c r="L6170" i="1"/>
  <c r="L6171" i="1"/>
  <c r="L6172" i="1"/>
  <c r="L6173" i="1"/>
  <c r="L6174" i="1"/>
  <c r="L6175" i="1"/>
  <c r="L6176" i="1"/>
  <c r="L6177" i="1"/>
  <c r="L6178" i="1"/>
  <c r="L6179" i="1"/>
  <c r="L6180" i="1"/>
  <c r="L6181" i="1"/>
  <c r="L6182" i="1"/>
  <c r="L6183" i="1"/>
  <c r="L6184" i="1"/>
  <c r="L6185" i="1"/>
  <c r="L6186" i="1"/>
  <c r="L6187" i="1"/>
  <c r="L6188" i="1"/>
  <c r="L6189" i="1"/>
  <c r="L6190" i="1"/>
  <c r="L6191" i="1"/>
  <c r="L6192" i="1"/>
  <c r="L6193" i="1"/>
  <c r="L6194" i="1"/>
  <c r="L6195" i="1"/>
  <c r="L6196" i="1"/>
  <c r="L6197" i="1"/>
  <c r="L6198" i="1"/>
  <c r="L6199" i="1"/>
  <c r="L6200" i="1"/>
  <c r="L6201" i="1"/>
  <c r="L6202" i="1"/>
  <c r="L6203" i="1"/>
  <c r="L6204" i="1"/>
  <c r="L6205" i="1"/>
  <c r="L6206" i="1"/>
  <c r="L6207" i="1"/>
  <c r="L6208" i="1"/>
  <c r="L6209" i="1"/>
  <c r="L6210" i="1"/>
  <c r="L6211" i="1"/>
  <c r="L6212" i="1"/>
  <c r="L6213" i="1"/>
  <c r="L6214" i="1"/>
  <c r="L6215" i="1"/>
  <c r="L6216" i="1"/>
  <c r="L6217" i="1"/>
  <c r="L6218" i="1"/>
  <c r="L6219" i="1"/>
  <c r="L6220" i="1"/>
  <c r="L6221" i="1"/>
  <c r="L6222" i="1"/>
  <c r="L6223" i="1"/>
  <c r="L6224" i="1"/>
  <c r="L6225" i="1"/>
  <c r="L6226" i="1"/>
  <c r="L6227" i="1"/>
  <c r="L6228" i="1"/>
  <c r="L6229" i="1"/>
  <c r="L6230" i="1"/>
  <c r="L6231" i="1"/>
  <c r="L6232" i="1"/>
  <c r="L6233" i="1"/>
  <c r="L6234" i="1"/>
  <c r="L6235" i="1"/>
  <c r="L6236" i="1"/>
  <c r="L6237" i="1"/>
  <c r="L6238" i="1"/>
  <c r="L6239" i="1"/>
  <c r="L6240" i="1"/>
  <c r="L6241" i="1"/>
  <c r="L6242" i="1"/>
  <c r="L6243" i="1"/>
  <c r="L6244" i="1"/>
  <c r="L6245" i="1"/>
  <c r="L6246" i="1"/>
  <c r="L6247" i="1"/>
  <c r="L6248" i="1"/>
  <c r="L6249" i="1"/>
  <c r="L6250" i="1"/>
  <c r="L6251" i="1"/>
  <c r="L6252" i="1"/>
  <c r="L6253" i="1"/>
  <c r="L6254" i="1"/>
  <c r="L6255" i="1"/>
  <c r="L6256" i="1"/>
  <c r="L6257" i="1"/>
  <c r="L6258" i="1"/>
  <c r="L6259" i="1"/>
  <c r="L6260" i="1"/>
  <c r="L6261" i="1"/>
  <c r="L6262" i="1"/>
  <c r="L6263" i="1"/>
  <c r="L6264" i="1"/>
  <c r="L6265" i="1"/>
  <c r="L6266" i="1"/>
  <c r="L6267" i="1"/>
  <c r="L6268" i="1"/>
  <c r="L6269" i="1"/>
  <c r="L6270" i="1"/>
  <c r="L6271" i="1"/>
  <c r="L6272" i="1"/>
  <c r="L6273" i="1"/>
  <c r="L6274" i="1"/>
  <c r="L6275" i="1"/>
  <c r="L6276" i="1"/>
  <c r="L6277" i="1"/>
  <c r="L6278" i="1"/>
  <c r="L6279" i="1"/>
  <c r="L6280" i="1"/>
  <c r="L6281" i="1"/>
  <c r="L6282" i="1"/>
  <c r="L6283" i="1"/>
  <c r="L6284" i="1"/>
  <c r="L6285" i="1"/>
  <c r="L6286" i="1"/>
  <c r="L6287" i="1"/>
  <c r="L6288" i="1"/>
  <c r="L6289" i="1"/>
  <c r="L6290" i="1"/>
  <c r="L6291" i="1"/>
  <c r="L6292" i="1"/>
  <c r="L6293" i="1"/>
  <c r="L6294" i="1"/>
  <c r="L6295" i="1"/>
  <c r="L6296" i="1"/>
  <c r="L6297" i="1"/>
  <c r="L6298" i="1"/>
  <c r="L6299" i="1"/>
  <c r="L6300" i="1"/>
  <c r="L6301" i="1"/>
  <c r="L6302" i="1"/>
  <c r="L6303" i="1"/>
  <c r="L6304" i="1"/>
  <c r="L6305" i="1"/>
  <c r="L6306" i="1"/>
  <c r="L6307" i="1"/>
  <c r="L6308" i="1"/>
  <c r="L6309" i="1"/>
  <c r="L6310" i="1"/>
  <c r="L6311" i="1"/>
  <c r="L6312" i="1"/>
  <c r="L6313" i="1"/>
  <c r="L6314" i="1"/>
  <c r="L6315" i="1"/>
  <c r="L6316" i="1"/>
  <c r="L6317" i="1"/>
  <c r="L6318" i="1"/>
  <c r="L6319" i="1"/>
  <c r="L6320" i="1"/>
  <c r="L6321" i="1"/>
  <c r="L6322" i="1"/>
  <c r="L6323" i="1"/>
  <c r="L6324" i="1"/>
  <c r="L6325" i="1"/>
  <c r="L6326" i="1"/>
  <c r="L6327" i="1"/>
  <c r="L6328" i="1"/>
  <c r="L6329" i="1"/>
  <c r="L6330" i="1"/>
  <c r="L6331" i="1"/>
  <c r="L6332" i="1"/>
  <c r="L6333" i="1"/>
  <c r="L6334" i="1"/>
  <c r="L6335" i="1"/>
  <c r="L6336" i="1"/>
  <c r="L6337" i="1"/>
  <c r="L6338" i="1"/>
  <c r="L6339" i="1"/>
  <c r="L6340" i="1"/>
  <c r="L6341" i="1"/>
  <c r="L6342" i="1"/>
  <c r="L6343" i="1"/>
  <c r="L6344" i="1"/>
  <c r="L6345" i="1"/>
  <c r="L6346" i="1"/>
  <c r="L6347" i="1"/>
  <c r="L6348" i="1"/>
  <c r="L6349" i="1"/>
  <c r="L6350" i="1"/>
  <c r="L6351" i="1"/>
  <c r="L6352" i="1"/>
  <c r="L6353" i="1"/>
  <c r="L6354" i="1"/>
  <c r="L6355" i="1"/>
  <c r="L6356" i="1"/>
  <c r="L6357" i="1"/>
  <c r="L6358" i="1"/>
  <c r="L6359" i="1"/>
  <c r="L6360" i="1"/>
  <c r="L6361" i="1"/>
  <c r="L6362" i="1"/>
  <c r="L6363" i="1"/>
  <c r="L6364" i="1"/>
  <c r="L6365" i="1"/>
  <c r="L6366" i="1"/>
  <c r="L6367" i="1"/>
  <c r="L6368" i="1"/>
  <c r="L6369" i="1"/>
  <c r="L6370" i="1"/>
  <c r="L6371" i="1"/>
  <c r="L6372" i="1"/>
  <c r="L6373" i="1"/>
  <c r="L6374" i="1"/>
  <c r="L6375" i="1"/>
  <c r="L6376" i="1"/>
  <c r="L6377" i="1"/>
  <c r="L6378" i="1"/>
  <c r="L6379" i="1"/>
  <c r="L6380" i="1"/>
  <c r="L6381" i="1"/>
  <c r="L6382" i="1"/>
  <c r="L6383" i="1"/>
  <c r="L6384" i="1"/>
  <c r="L6385" i="1"/>
  <c r="L6386" i="1"/>
  <c r="L6387" i="1"/>
  <c r="L6388" i="1"/>
  <c r="L6389" i="1"/>
  <c r="L6390" i="1"/>
  <c r="L6391" i="1"/>
  <c r="L6392" i="1"/>
  <c r="L6393" i="1"/>
  <c r="L6394" i="1"/>
  <c r="L6395" i="1"/>
  <c r="L6396" i="1"/>
  <c r="L6397" i="1"/>
  <c r="L6398" i="1"/>
  <c r="L6399" i="1"/>
  <c r="L6400" i="1"/>
  <c r="L6401" i="1"/>
  <c r="L6402" i="1"/>
  <c r="L6403" i="1"/>
  <c r="L6404" i="1"/>
  <c r="L6405" i="1"/>
  <c r="L6406" i="1"/>
  <c r="L6407" i="1"/>
  <c r="L6408" i="1"/>
  <c r="L6409" i="1"/>
  <c r="L6410" i="1"/>
  <c r="L6411" i="1"/>
  <c r="L6412" i="1"/>
  <c r="L6413" i="1"/>
  <c r="L6414" i="1"/>
  <c r="L6415" i="1"/>
  <c r="L6416" i="1"/>
  <c r="L6417" i="1"/>
  <c r="L6418" i="1"/>
  <c r="L6419" i="1"/>
  <c r="L6420" i="1"/>
  <c r="L6421" i="1"/>
  <c r="L6422" i="1"/>
  <c r="L6423" i="1"/>
  <c r="L6424" i="1"/>
  <c r="L6425" i="1"/>
  <c r="L6426" i="1"/>
  <c r="L6427" i="1"/>
  <c r="L6428" i="1"/>
  <c r="L6429" i="1"/>
  <c r="L6430" i="1"/>
  <c r="L6431" i="1"/>
  <c r="L6432" i="1"/>
  <c r="L6433" i="1"/>
  <c r="L6434" i="1"/>
  <c r="L6435" i="1"/>
  <c r="L6436" i="1"/>
  <c r="L6437" i="1"/>
  <c r="L6438" i="1"/>
  <c r="L6439" i="1"/>
  <c r="L6440" i="1"/>
  <c r="L6441" i="1"/>
  <c r="L6442" i="1"/>
  <c r="L6443" i="1"/>
  <c r="L6444" i="1"/>
  <c r="L6445" i="1"/>
  <c r="L6446" i="1"/>
  <c r="L6447" i="1"/>
  <c r="L6448" i="1"/>
  <c r="L6449" i="1"/>
  <c r="L6450" i="1"/>
  <c r="L6451" i="1"/>
  <c r="L6452" i="1"/>
  <c r="L6453" i="1"/>
  <c r="L6454" i="1"/>
  <c r="L6455" i="1"/>
  <c r="L6456" i="1"/>
  <c r="L6457" i="1"/>
  <c r="L6458" i="1"/>
  <c r="L6459" i="1"/>
  <c r="L6460" i="1"/>
  <c r="L6461" i="1"/>
  <c r="L6462" i="1"/>
  <c r="L6463" i="1"/>
  <c r="L6464" i="1"/>
  <c r="L6465" i="1"/>
  <c r="L6466" i="1"/>
  <c r="L6467" i="1"/>
  <c r="L6468" i="1"/>
  <c r="L6469" i="1"/>
  <c r="L6470" i="1"/>
  <c r="L6471" i="1"/>
  <c r="L6472" i="1"/>
  <c r="L6473" i="1"/>
  <c r="L6474" i="1"/>
  <c r="L6475" i="1"/>
  <c r="L6476" i="1"/>
  <c r="L6477" i="1"/>
  <c r="L6478" i="1"/>
  <c r="L6479" i="1"/>
  <c r="L6480" i="1"/>
  <c r="L6481" i="1"/>
  <c r="L6482" i="1"/>
  <c r="L6483" i="1"/>
  <c r="L6484" i="1"/>
  <c r="L6485" i="1"/>
  <c r="L6486" i="1"/>
  <c r="L6487" i="1"/>
  <c r="L6488" i="1"/>
  <c r="L6489" i="1"/>
  <c r="L6490" i="1"/>
  <c r="L6491" i="1"/>
  <c r="L6492" i="1"/>
  <c r="L6493" i="1"/>
  <c r="L6494" i="1"/>
  <c r="L6495" i="1"/>
  <c r="L6496" i="1"/>
  <c r="L6497" i="1"/>
  <c r="L6498" i="1"/>
  <c r="L6499" i="1"/>
  <c r="L6500" i="1"/>
  <c r="L6501" i="1"/>
  <c r="L6502" i="1"/>
  <c r="L6503" i="1"/>
  <c r="L6504" i="1"/>
  <c r="L6505" i="1"/>
  <c r="L6506" i="1"/>
  <c r="L6507" i="1"/>
  <c r="L6508" i="1"/>
  <c r="L6509" i="1"/>
  <c r="L6510" i="1"/>
  <c r="L6511" i="1"/>
  <c r="L6512" i="1"/>
  <c r="L6513" i="1"/>
  <c r="L6514" i="1"/>
  <c r="L6515" i="1"/>
  <c r="L6516" i="1"/>
  <c r="L6517" i="1"/>
  <c r="L6518" i="1"/>
  <c r="L6519" i="1"/>
  <c r="L6520" i="1"/>
  <c r="L6521" i="1"/>
  <c r="L6522" i="1"/>
  <c r="L6523" i="1"/>
  <c r="L6524" i="1"/>
  <c r="L6525" i="1"/>
  <c r="L6526" i="1"/>
  <c r="L6527" i="1"/>
  <c r="L6528" i="1"/>
  <c r="L6529" i="1"/>
  <c r="L6530" i="1"/>
  <c r="L6531" i="1"/>
  <c r="L6532" i="1"/>
  <c r="L6533" i="1"/>
  <c r="L6534" i="1"/>
  <c r="L6535" i="1"/>
  <c r="L6536" i="1"/>
  <c r="L6537" i="1"/>
  <c r="L6538" i="1"/>
  <c r="L6539" i="1"/>
  <c r="L6540" i="1"/>
  <c r="L6541" i="1"/>
  <c r="L6542" i="1"/>
  <c r="L6543" i="1"/>
  <c r="L6544" i="1"/>
  <c r="L6545" i="1"/>
  <c r="L6546" i="1"/>
  <c r="L6547" i="1"/>
  <c r="L6548" i="1"/>
  <c r="L6549" i="1"/>
  <c r="L6550" i="1"/>
  <c r="L6551" i="1"/>
  <c r="L6552" i="1"/>
  <c r="L6553" i="1"/>
  <c r="L6554" i="1"/>
  <c r="L6555" i="1"/>
  <c r="L6556" i="1"/>
  <c r="L6557" i="1"/>
  <c r="L6558" i="1"/>
  <c r="L6559" i="1"/>
  <c r="L6560" i="1"/>
  <c r="L6561" i="1"/>
  <c r="L6562" i="1"/>
  <c r="L6563" i="1"/>
  <c r="L6564" i="1"/>
  <c r="L6565" i="1"/>
  <c r="L6566" i="1"/>
  <c r="L6567" i="1"/>
  <c r="L6568" i="1"/>
  <c r="L6569" i="1"/>
  <c r="L6570" i="1"/>
  <c r="L6571" i="1"/>
  <c r="L6572" i="1"/>
  <c r="L6573" i="1"/>
  <c r="L6574" i="1"/>
  <c r="L6575" i="1"/>
  <c r="L6576" i="1"/>
  <c r="L6577" i="1"/>
  <c r="L6578" i="1"/>
  <c r="L6579" i="1"/>
  <c r="L6580" i="1"/>
  <c r="L6581" i="1"/>
  <c r="L6582" i="1"/>
  <c r="L6583" i="1"/>
  <c r="L6584" i="1"/>
  <c r="L6585" i="1"/>
  <c r="L6586" i="1"/>
  <c r="L6587" i="1"/>
  <c r="L6588" i="1"/>
  <c r="L6589" i="1"/>
  <c r="L6590" i="1"/>
  <c r="L6591" i="1"/>
  <c r="L6592" i="1"/>
  <c r="L6593" i="1"/>
  <c r="L6594" i="1"/>
  <c r="L6595" i="1"/>
  <c r="L6596" i="1"/>
  <c r="L6597" i="1"/>
  <c r="L6598" i="1"/>
  <c r="L6599" i="1"/>
  <c r="L6600" i="1"/>
  <c r="L6601" i="1"/>
  <c r="L6602" i="1"/>
  <c r="L6603" i="1"/>
  <c r="L6604" i="1"/>
  <c r="L6605" i="1"/>
  <c r="L6606" i="1"/>
  <c r="L6607" i="1"/>
  <c r="L6608" i="1"/>
  <c r="L6609" i="1"/>
  <c r="L6610" i="1"/>
  <c r="L6611" i="1"/>
  <c r="L6612" i="1"/>
  <c r="L6613" i="1"/>
  <c r="L6614" i="1"/>
  <c r="L6615" i="1"/>
  <c r="L6616" i="1"/>
  <c r="L6617" i="1"/>
  <c r="L6618" i="1"/>
  <c r="L6619" i="1"/>
  <c r="L6620" i="1"/>
  <c r="L6621" i="1"/>
  <c r="L6622" i="1"/>
  <c r="L6623" i="1"/>
  <c r="L6624" i="1"/>
  <c r="L6625" i="1"/>
  <c r="L6626" i="1"/>
  <c r="L6627" i="1"/>
  <c r="L6628" i="1"/>
  <c r="L6629" i="1"/>
  <c r="L6630" i="1"/>
  <c r="L6631" i="1"/>
  <c r="L6632" i="1"/>
  <c r="L6633" i="1"/>
  <c r="L6634" i="1"/>
  <c r="L6635" i="1"/>
  <c r="L6636" i="1"/>
  <c r="L6637" i="1"/>
  <c r="L6638" i="1"/>
  <c r="L6639" i="1"/>
  <c r="L6640" i="1"/>
  <c r="L6641" i="1"/>
  <c r="L6642" i="1"/>
  <c r="L6643" i="1"/>
  <c r="L6644" i="1"/>
  <c r="L6645" i="1"/>
  <c r="L6646" i="1"/>
  <c r="L6647" i="1"/>
  <c r="L6648" i="1"/>
  <c r="L6649" i="1"/>
  <c r="L6650" i="1"/>
  <c r="L6651" i="1"/>
  <c r="L6652" i="1"/>
  <c r="L6653" i="1"/>
  <c r="L6654" i="1"/>
  <c r="L6655" i="1"/>
  <c r="L6656" i="1"/>
  <c r="L6657" i="1"/>
  <c r="L6658" i="1"/>
  <c r="L6659" i="1"/>
  <c r="L6660" i="1"/>
  <c r="L6661" i="1"/>
  <c r="L6662" i="1"/>
  <c r="L6663" i="1"/>
  <c r="L6664" i="1"/>
  <c r="L6665" i="1"/>
  <c r="L6666" i="1"/>
  <c r="L6667" i="1"/>
  <c r="L6668" i="1"/>
  <c r="L6669" i="1"/>
  <c r="L6670" i="1"/>
  <c r="L6671" i="1"/>
  <c r="L6672" i="1"/>
  <c r="L6673" i="1"/>
  <c r="L6674" i="1"/>
  <c r="L6675" i="1"/>
  <c r="L6676" i="1"/>
  <c r="L6677" i="1"/>
  <c r="L6678" i="1"/>
  <c r="L6679" i="1"/>
  <c r="L6680" i="1"/>
  <c r="L6681" i="1"/>
  <c r="L6682" i="1"/>
  <c r="L6683" i="1"/>
  <c r="L6684" i="1"/>
  <c r="L6685" i="1"/>
  <c r="L6686" i="1"/>
  <c r="L6687" i="1"/>
  <c r="L6688" i="1"/>
  <c r="L6689" i="1"/>
  <c r="L6690" i="1"/>
  <c r="L6691" i="1"/>
  <c r="L6692" i="1"/>
  <c r="L6693" i="1"/>
  <c r="L6694" i="1"/>
  <c r="L6695" i="1"/>
  <c r="L6696" i="1"/>
  <c r="L6697" i="1"/>
  <c r="L6698" i="1"/>
  <c r="L6699" i="1"/>
  <c r="L6700" i="1"/>
  <c r="L6701" i="1"/>
  <c r="L6702" i="1"/>
  <c r="L6703" i="1"/>
  <c r="L6704" i="1"/>
  <c r="L6705" i="1"/>
  <c r="L6706" i="1"/>
  <c r="L6707" i="1"/>
  <c r="L6708" i="1"/>
  <c r="L6709" i="1"/>
  <c r="L6710" i="1"/>
  <c r="L6711" i="1"/>
  <c r="L6712" i="1"/>
  <c r="L6713" i="1"/>
  <c r="L6714" i="1"/>
  <c r="L6715" i="1"/>
  <c r="L6716" i="1"/>
  <c r="L6717" i="1"/>
  <c r="L6718" i="1"/>
  <c r="L6719" i="1"/>
  <c r="L6720" i="1"/>
  <c r="L6721" i="1"/>
  <c r="L6722" i="1"/>
  <c r="L6723" i="1"/>
  <c r="L6724" i="1"/>
  <c r="L6725" i="1"/>
  <c r="L6726" i="1"/>
  <c r="L6727" i="1"/>
  <c r="L6728" i="1"/>
  <c r="L6729" i="1"/>
  <c r="L6730" i="1"/>
  <c r="L6731" i="1"/>
  <c r="L6732" i="1"/>
  <c r="L6733" i="1"/>
  <c r="L6734" i="1"/>
  <c r="L6735" i="1"/>
  <c r="L6736" i="1"/>
  <c r="L6737" i="1"/>
  <c r="L6738" i="1"/>
  <c r="L6739" i="1"/>
  <c r="L6740" i="1"/>
  <c r="L6741" i="1"/>
  <c r="L6742" i="1"/>
  <c r="L6743" i="1"/>
  <c r="L6744" i="1"/>
  <c r="L6745" i="1"/>
  <c r="L6746" i="1"/>
  <c r="L6747" i="1"/>
  <c r="L6748" i="1"/>
  <c r="L6749" i="1"/>
  <c r="L6750" i="1"/>
  <c r="L6751" i="1"/>
  <c r="L6752" i="1"/>
  <c r="L6753" i="1"/>
  <c r="L6754" i="1"/>
  <c r="L6755" i="1"/>
  <c r="L6756" i="1"/>
  <c r="L6757" i="1"/>
  <c r="L6758" i="1"/>
  <c r="L6759" i="1"/>
  <c r="L6760" i="1"/>
  <c r="L6761" i="1"/>
  <c r="L6762" i="1"/>
  <c r="L6763" i="1"/>
  <c r="L6764" i="1"/>
  <c r="L6765" i="1"/>
  <c r="L6766" i="1"/>
  <c r="L6767" i="1"/>
  <c r="L6768" i="1"/>
  <c r="L6769" i="1"/>
  <c r="L6770" i="1"/>
  <c r="L6771" i="1"/>
  <c r="L6772" i="1"/>
  <c r="L6773" i="1"/>
  <c r="L6774" i="1"/>
  <c r="L6775" i="1"/>
  <c r="L6776" i="1"/>
  <c r="L6777" i="1"/>
  <c r="L6778" i="1"/>
  <c r="L6779" i="1"/>
  <c r="L6780" i="1"/>
  <c r="L6781" i="1"/>
  <c r="E9" i="11"/>
  <c r="E4" i="11"/>
  <c r="G20" i="8"/>
  <c r="G7" i="8"/>
  <c r="E5" i="11"/>
  <c r="C309" i="11"/>
  <c r="C315" i="11"/>
  <c r="G18" i="8"/>
  <c r="C308" i="11"/>
  <c r="E6" i="11"/>
  <c r="G24" i="8"/>
  <c r="G19" i="8"/>
  <c r="G6" i="8"/>
  <c r="E12" i="11"/>
  <c r="G13" i="8"/>
  <c r="G23" i="8"/>
  <c r="G8" i="8"/>
  <c r="G11" i="8"/>
  <c r="G12" i="8"/>
  <c r="G14" i="8"/>
  <c r="E7" i="11"/>
  <c r="G15" i="8"/>
  <c r="E10" i="11"/>
  <c r="G16" i="8"/>
  <c r="G4" i="8"/>
  <c r="G5" i="8"/>
  <c r="C307" i="11"/>
  <c r="G10" i="8"/>
  <c r="E8" i="11"/>
  <c r="E11" i="11"/>
  <c r="C306" i="11"/>
  <c r="G22" i="8"/>
  <c r="C313" i="11"/>
  <c r="C312" i="11"/>
  <c r="E13" i="11"/>
  <c r="G17" i="8"/>
  <c r="G21" i="8"/>
  <c r="C314" i="11"/>
  <c r="G25" i="8"/>
  <c r="C310" i="11"/>
  <c r="C311" i="11"/>
  <c r="G9" i="8"/>
  <c r="E14" i="11" l="1"/>
  <c r="G26" i="8"/>
  <c r="C316"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801355-8271-4523-9E4F-A45CD164B9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80FED2-6D12-426A-A61E-645F839584E8}" name="WorksheetConnection_Good_Food_Purchasing_Data.csv!Table2" type="102" refreshedVersion="8" minRefreshableVersion="5">
    <extLst>
      <ext xmlns:x15="http://schemas.microsoft.com/office/spreadsheetml/2010/11/main" uri="{DE250136-89BD-433C-8126-D09CA5730AF9}">
        <x15:connection id="Table2" autoDelete="1">
          <x15:rangePr sourceName="_xlcn.WorksheetConnection_Good_Food_Purchasing_Data.csvTable21"/>
        </x15:connection>
      </ext>
    </extLst>
  </connection>
</connections>
</file>

<file path=xl/sharedStrings.xml><?xml version="1.0" encoding="utf-8"?>
<sst xmlns="http://schemas.openxmlformats.org/spreadsheetml/2006/main" count="22685" uniqueCount="2650">
  <si>
    <t>Agency</t>
  </si>
  <si>
    <t>Time Period</t>
  </si>
  <si>
    <t>Food Product Category</t>
  </si>
  <si>
    <t>Product Name</t>
  </si>
  <si>
    <t>Product Type</t>
  </si>
  <si>
    <t>Origin Detail</t>
  </si>
  <si>
    <t>Distributor</t>
  </si>
  <si>
    <t>Vendor</t>
  </si>
  <si>
    <t># of Units</t>
  </si>
  <si>
    <t>Total Weight in lbs</t>
  </si>
  <si>
    <t>Total Cost</t>
  </si>
  <si>
    <t>Administration for Childrens Services</t>
  </si>
  <si>
    <t>2018-2019</t>
  </si>
  <si>
    <t>Meals</t>
  </si>
  <si>
    <t>baby food, dinner, assorted</t>
  </si>
  <si>
    <t>Stage 2 Baby Food Dinner, Assorted Variety</t>
  </si>
  <si>
    <t>Beech-Nut</t>
  </si>
  <si>
    <t>Babylab Inc.</t>
  </si>
  <si>
    <t>Stage 3 Baby Food Dinner, Assorted Variety</t>
  </si>
  <si>
    <t>baby food, formula</t>
  </si>
  <si>
    <t>Premium Nursette Ready-to-Feed Infant Formula, 2 fl. oz. Bottles</t>
  </si>
  <si>
    <t>Enfamil</t>
  </si>
  <si>
    <t>Beverages</t>
  </si>
  <si>
    <t>juice, fruit punch, ss</t>
  </si>
  <si>
    <t>100% Juice Variety Pack, 4 fl oz bottles</t>
  </si>
  <si>
    <t>Condiments &amp; Snacks</t>
  </si>
  <si>
    <t>cereal, baby, oatmeal</t>
  </si>
  <si>
    <t>Single Grain Oatmeal Baby Cereal</t>
  </si>
  <si>
    <t>baby food, fruit, vegetable, assorted</t>
  </si>
  <si>
    <t>Stage 1 Fruit &amp; Vegetable Baby Food, Assorted Variety</t>
  </si>
  <si>
    <t>Gerber</t>
  </si>
  <si>
    <t>Stage 2 Fruit &amp; Vegetable Baby Food, Assorted Variety</t>
  </si>
  <si>
    <t>Stage 3 Fruit &amp; Vegetable Baby Food, Assorted Variety</t>
  </si>
  <si>
    <t>drink, electrolyte, variety, ss</t>
  </si>
  <si>
    <t>Pedialyte Electrolyte Solution, Assorted Flavors, 1.33 fl oz bottles</t>
  </si>
  <si>
    <t>Pedialyte</t>
  </si>
  <si>
    <t>Ready-to-Use Infant Formula, 2 fl oz bottles</t>
  </si>
  <si>
    <t>Similac</t>
  </si>
  <si>
    <t>Pro Advance Ready-to-Use Infant Formula, 2 fl oz bottles</t>
  </si>
  <si>
    <t>Soy Isomil Ready-to-Feed Infant Formula</t>
  </si>
  <si>
    <t>Tree Nuts &amp; Seeds</t>
  </si>
  <si>
    <t>peanut butter, creamy</t>
  </si>
  <si>
    <t>Peanut Butter, Smooth, 5 lb. containers</t>
  </si>
  <si>
    <t>Hampton</t>
  </si>
  <si>
    <t>H. Schrier &amp; Company Inc.</t>
  </si>
  <si>
    <t>Legumes</t>
  </si>
  <si>
    <t>bean, black-eyed pea</t>
  </si>
  <si>
    <t>River Black-Eyed Peas, 1 lb. packs</t>
  </si>
  <si>
    <t>River</t>
  </si>
  <si>
    <t>chip, plantain</t>
  </si>
  <si>
    <t>Samai Plantain Chips, 1.2oz bags</t>
  </si>
  <si>
    <t>Samai</t>
  </si>
  <si>
    <t>Jay Bee Distributor Group</t>
  </si>
  <si>
    <t>Grain Products</t>
  </si>
  <si>
    <t>quinoa</t>
  </si>
  <si>
    <t>Quinoa, 25 Lb Bag</t>
  </si>
  <si>
    <t>C&amp;F</t>
  </si>
  <si>
    <t>Mivila Foods</t>
  </si>
  <si>
    <t>oil, vegetable</t>
  </si>
  <si>
    <t>Salad (Vegetable) Oil, 1-gal Container x 6/Case</t>
  </si>
  <si>
    <t>Finest Choice</t>
  </si>
  <si>
    <t>Universal Coffee Corp</t>
  </si>
  <si>
    <t>cereal, raisin bran, ss</t>
  </si>
  <si>
    <t>Raisin Bran Cereal - 1.19oz bowls</t>
  </si>
  <si>
    <t>General Mills</t>
  </si>
  <si>
    <t>Meat</t>
  </si>
  <si>
    <t>Beef</t>
  </si>
  <si>
    <t>beef, strip, frozen</t>
  </si>
  <si>
    <t>Beef Strips (for Pepper Steak), Frozen</t>
  </si>
  <si>
    <t>Romeo Foods</t>
  </si>
  <si>
    <t>Romeo Wholesale Meat Corp.</t>
  </si>
  <si>
    <t>Milk &amp; Dairy</t>
  </si>
  <si>
    <t>Cheese</t>
  </si>
  <si>
    <t>cheese, parmesan, grated</t>
  </si>
  <si>
    <t>Romeo Grated Cheese, Parmesean Blend, 5lb Bags</t>
  </si>
  <si>
    <t>Turkey, Other Poultry</t>
  </si>
  <si>
    <t>turkey, thigh, cubed, frozen</t>
  </si>
  <si>
    <t>Turkey Thigh Meat, Frozen, Cubed</t>
  </si>
  <si>
    <t>cookie, fudge chip</t>
  </si>
  <si>
    <t>Whole-Grain Fudge Chip Cookies</t>
  </si>
  <si>
    <t>Linden's</t>
  </si>
  <si>
    <t>Cookies &amp; More Inc.</t>
  </si>
  <si>
    <t>cookie, oatmeal raisin, whole grain rich</t>
  </si>
  <si>
    <t>Whole-Grain Oatmeal Raisin Cookies</t>
  </si>
  <si>
    <t>condiment, mayonnaise, ss</t>
  </si>
  <si>
    <t>Mayonnaise, Individual Serve Pouches</t>
  </si>
  <si>
    <t>Elwoood</t>
  </si>
  <si>
    <t>Elwood International</t>
  </si>
  <si>
    <t>sauce, barbecue</t>
  </si>
  <si>
    <t>Bar-B-Q Sauce</t>
  </si>
  <si>
    <t>Winston</t>
  </si>
  <si>
    <t>dressing, blue cheese</t>
  </si>
  <si>
    <t>Blue Cheese Salad Dressing</t>
  </si>
  <si>
    <t>dressing, french</t>
  </si>
  <si>
    <t>French Dressing</t>
  </si>
  <si>
    <t>condiment, hot sauce, ss</t>
  </si>
  <si>
    <t>Hot Sauce, Individual Serve Packets</t>
  </si>
  <si>
    <t>condiment, mustard, ss</t>
  </si>
  <si>
    <t>Mustard, Individual Serve Pouches</t>
  </si>
  <si>
    <t>peanut butter</t>
  </si>
  <si>
    <t>Peanut Butter</t>
  </si>
  <si>
    <t>condiment, syrup, ss</t>
  </si>
  <si>
    <t>Table Syrup, Individual Serving Size</t>
  </si>
  <si>
    <t>sauce, tartar</t>
  </si>
  <si>
    <t>Tartar Sauce</t>
  </si>
  <si>
    <t>condiment, ketchup</t>
  </si>
  <si>
    <t>Tomato Ketchup</t>
  </si>
  <si>
    <t>Rice</t>
  </si>
  <si>
    <t>rice, brown, long grain</t>
  </si>
  <si>
    <t>Brown Rice, Parboiled, Light Enriched Long Grain, 50 lb Bags</t>
  </si>
  <si>
    <t>Camil</t>
  </si>
  <si>
    <t>Global Food Industries</t>
  </si>
  <si>
    <t>seed, sunflower, lightly salted</t>
  </si>
  <si>
    <t>Sunflower Kernels, Lightly Salted</t>
  </si>
  <si>
    <t>Sunopta</t>
  </si>
  <si>
    <t>tomato, paste, canned</t>
  </si>
  <si>
    <t>Tomato Paste, #10 cans</t>
  </si>
  <si>
    <t>Chef John</t>
  </si>
  <si>
    <t>bean, black, canned</t>
  </si>
  <si>
    <t>Black Beans, #10 cans</t>
  </si>
  <si>
    <t>Furmano</t>
  </si>
  <si>
    <t>bean, garbanzo, canned</t>
  </si>
  <si>
    <t>Garbanzo Beans / Chick Peas, #10 cans</t>
  </si>
  <si>
    <t>bean, great northern, canned</t>
  </si>
  <si>
    <t>Northern Beans, #10 cans</t>
  </si>
  <si>
    <t>spread, jelly, strawberry</t>
  </si>
  <si>
    <t>Strawberry Jelly, 4 lb. jars</t>
  </si>
  <si>
    <t>Polaner</t>
  </si>
  <si>
    <t>condiment, relish</t>
  </si>
  <si>
    <t>Indel Food Products Sweet Pickle Relish, 1 Gallon</t>
  </si>
  <si>
    <t>Del Sol</t>
  </si>
  <si>
    <t>Fruit</t>
  </si>
  <si>
    <t>pear, bartlett, diced, in juice, canned</t>
  </si>
  <si>
    <t>Premium Bartlett Pears, Diced, in Natural Juice, #10 cans</t>
  </si>
  <si>
    <t>Premium</t>
  </si>
  <si>
    <t>fruit cocktail, in juice, canned</t>
  </si>
  <si>
    <t>Premium Fruit Cocktail in Juice, #10 cans</t>
  </si>
  <si>
    <t>peach, yellow, sliced, in juice, canned</t>
  </si>
  <si>
    <t>Premium Yellow Clingstone Peaches, Sliced, in Natural Juice, #10 cans</t>
  </si>
  <si>
    <t>cornmeal</t>
  </si>
  <si>
    <t>Quaker Corn Meal, 25 lb. bags</t>
  </si>
  <si>
    <t>Quaker</t>
  </si>
  <si>
    <t>juice, grape, unsweetened</t>
  </si>
  <si>
    <t>Ruby Kist Grape Juice, Unsweetened, 46 oz. cans</t>
  </si>
  <si>
    <t>Ruby Kist</t>
  </si>
  <si>
    <t>pasta, lasagna, whole grain rich</t>
  </si>
  <si>
    <t>Whole Grain Lasagna (Ribbed Or Ruffled), 16oz Cartons</t>
  </si>
  <si>
    <t>Patria</t>
  </si>
  <si>
    <t>pasta, spaghetti</t>
  </si>
  <si>
    <t>Stellina Spaghetti, 10 lb. bags</t>
  </si>
  <si>
    <t>Stellina</t>
  </si>
  <si>
    <t>juice, orange, ss</t>
  </si>
  <si>
    <t>Suncup Orange Juice, 4 oz. single-serve containers</t>
  </si>
  <si>
    <t>Suncup</t>
  </si>
  <si>
    <t>pastry, croissant, whole grain rich</t>
  </si>
  <si>
    <t>Whole Grain Croissant, 72/Case</t>
  </si>
  <si>
    <t>Global Food SOlutions</t>
  </si>
  <si>
    <t>Jamac Frozen Foods</t>
  </si>
  <si>
    <t>waffle, whole wheat</t>
  </si>
  <si>
    <t>Whole Wheat Mini Waffles, Maple Flavor, 2.64oz Each, 72/Case</t>
  </si>
  <si>
    <t>Kellogg's</t>
  </si>
  <si>
    <t>muffin, apple cinnamon, whole grain rich</t>
  </si>
  <si>
    <t>Whole Grain Flat Muffin, Apple Cinnamon, 81/Case</t>
  </si>
  <si>
    <t>RightStart</t>
  </si>
  <si>
    <t>bagel, whole wheat</t>
  </si>
  <si>
    <t>Lender's Whole Wheat Bagel, 72/Case</t>
  </si>
  <si>
    <t>Lender's</t>
  </si>
  <si>
    <t>bread, sandwich, gluten free</t>
  </si>
  <si>
    <t>Gluten-Free White Sandwich Bread, 24oz Loaves x 6/Case</t>
  </si>
  <si>
    <t>Udi's</t>
  </si>
  <si>
    <t>Chicken</t>
  </si>
  <si>
    <t>chicken, breast, halved, frozen</t>
  </si>
  <si>
    <t>Chicken Breast Halves, Frozen</t>
  </si>
  <si>
    <t>Tyson</t>
  </si>
  <si>
    <t>juice, apple, ss</t>
  </si>
  <si>
    <t>100% Apple Juice, 4.23 oz. individual boxes w/ straw</t>
  </si>
  <si>
    <t>Apple &amp; Eve</t>
  </si>
  <si>
    <t>Apple Juice, Kosher, 4.23oz boxes w/ attached straw</t>
  </si>
  <si>
    <t>juice, tangerine, ss</t>
  </si>
  <si>
    <t>Orange Tangerine Juice, 4.23oz boxes w/ attached straw</t>
  </si>
  <si>
    <t>juice, grape, ss</t>
  </si>
  <si>
    <t>Grape Juice, 4.23oz boxes w/ attached straw</t>
  </si>
  <si>
    <t>cracker, animal, ss</t>
  </si>
  <si>
    <t>Whole Grain Animal Crackers, 1.1oz packs</t>
  </si>
  <si>
    <t>Bake Crafters</t>
  </si>
  <si>
    <t>cereal, scooters, ss</t>
  </si>
  <si>
    <t>Honey Nut Scooters Cereal - 1oz bowls</t>
  </si>
  <si>
    <t>cereal, cheerios, ss</t>
  </si>
  <si>
    <t>Cheerios Cereal - 1oz bowls</t>
  </si>
  <si>
    <t>fruit snack, variety</t>
  </si>
  <si>
    <t>Real Fruit Twists, Assorted Flavors, 1.6oz units</t>
  </si>
  <si>
    <t>Mott's</t>
  </si>
  <si>
    <t>raisin, ss</t>
  </si>
  <si>
    <t>Mr. Nature Raisins, 1oz boxes</t>
  </si>
  <si>
    <t>Mr. Nature</t>
  </si>
  <si>
    <t>condiment, mustard, german style</t>
  </si>
  <si>
    <t>German-Style Mustard, 1 gallon containers</t>
  </si>
  <si>
    <t>Embassy</t>
  </si>
  <si>
    <t>juice, strawberry kiwi, ss</t>
  </si>
  <si>
    <t>Strawberry/Kiwi Juice, 4.23oz cans</t>
  </si>
  <si>
    <t>Totally Juice</t>
  </si>
  <si>
    <t>pasta, spaghetti, whole grain rich</t>
  </si>
  <si>
    <t>Enriched Whole Grain Spaghetti, 10 Lb Bags</t>
  </si>
  <si>
    <t>apple</t>
  </si>
  <si>
    <t>Apples</t>
  </si>
  <si>
    <t>New York</t>
  </si>
  <si>
    <t>Frank Gargiulo &amp; Sons</t>
  </si>
  <si>
    <t>Yogurt</t>
  </si>
  <si>
    <t>yogurt, variety, ss</t>
  </si>
  <si>
    <t>Upstate Yogurt, Assorted Flavors, 4oz Cups</t>
  </si>
  <si>
    <t>Upstart Yogurt</t>
  </si>
  <si>
    <t>Driscoll Foods Food Service / Metropolitan Foods Inc.</t>
  </si>
  <si>
    <t>seasoning</t>
  </si>
  <si>
    <t>Mrs. Dash Original Blend, 21 oz. containers</t>
  </si>
  <si>
    <t>Mrs. Dash</t>
  </si>
  <si>
    <t>salt, kosher</t>
  </si>
  <si>
    <t>Kosher Salt, 3 lb. boxes</t>
  </si>
  <si>
    <t>Morton</t>
  </si>
  <si>
    <t>cracker, graham, apple cinnamon</t>
  </si>
  <si>
    <t>Apple Cinnamon Waffle Grahams, 2 count packs</t>
  </si>
  <si>
    <t>MJM</t>
  </si>
  <si>
    <t>pasta, ziti, whole wheat</t>
  </si>
  <si>
    <t>Ziti Pasta, Whole Wheat, 10 lb. bags</t>
  </si>
  <si>
    <t>Yorkville</t>
  </si>
  <si>
    <t>taco shell, corn, white</t>
  </si>
  <si>
    <t>Hard Taco Shells, 5" White Corn, 25 Tacos/Pack x 8/Case</t>
  </si>
  <si>
    <t>Mission</t>
  </si>
  <si>
    <t>sauce, worcestershire, low sodium</t>
  </si>
  <si>
    <t>Worcestershire Sauce, Low Sodium, 1 gallon jugs</t>
  </si>
  <si>
    <t>pasta, elbow, whole grain rich</t>
  </si>
  <si>
    <t>Whole-Grain Macaroni, Elbow, 10 lb. bags</t>
  </si>
  <si>
    <t>plant milk, coconut, canned</t>
  </si>
  <si>
    <t>Coconut Milk, 15oz Cans x 24/Case</t>
  </si>
  <si>
    <t>Mira</t>
  </si>
  <si>
    <t>Mexican Original 5" White Corn Hard Taco Shell, 25 per Pack</t>
  </si>
  <si>
    <t>Mexican</t>
  </si>
  <si>
    <t>oat</t>
  </si>
  <si>
    <t>Regular Cooking Rolled Oats, 42oz packs</t>
  </si>
  <si>
    <t>Malt-O-Meal</t>
  </si>
  <si>
    <t>spice, turmeric</t>
  </si>
  <si>
    <t>Tumeric, Ground, 16 oz. containers</t>
  </si>
  <si>
    <t>applesauce, unsweetened</t>
  </si>
  <si>
    <t>Unsweetened Applesauce (Smooth Or Chunky), #10 Cans</t>
  </si>
  <si>
    <t>Northeast</t>
  </si>
  <si>
    <t>rice, white</t>
  </si>
  <si>
    <t>Enriched Long-Grain White Rice, 50lb Bag</t>
  </si>
  <si>
    <t>Par Excellence</t>
  </si>
  <si>
    <t>cranberry, dried</t>
  </si>
  <si>
    <t>Dried Cranberries (Soft &amp; Moist), 25Lb Box</t>
  </si>
  <si>
    <t>Ocean Spray</t>
  </si>
  <si>
    <t>seasoning, taco</t>
  </si>
  <si>
    <t>Taco Seasoning, Low Sodium, 5 lb. containers</t>
  </si>
  <si>
    <t>base, chicken</t>
  </si>
  <si>
    <t>Soup Base, Chicken, 4 lb. containers</t>
  </si>
  <si>
    <t>Whole-Grain Macaroni, Elbow, 10lb Bag x 2/Case</t>
  </si>
  <si>
    <t>pasta, wide, whole grain rich</t>
  </si>
  <si>
    <t>Whole Grain Noodles, 1/2" Wide Broad Form, 5lb Bags x 2/Case</t>
  </si>
  <si>
    <t>bean, kidney, canned</t>
  </si>
  <si>
    <t>Kidney Beans (Light Or Dark Red), #10 Can</t>
  </si>
  <si>
    <t>Bella Vista</t>
  </si>
  <si>
    <t>pasta, penne, gluten free</t>
  </si>
  <si>
    <t>Gluten &amp; Wheat-Free Penne Pasta, 12oz Boxes x 12/Case</t>
  </si>
  <si>
    <t>Barilla</t>
  </si>
  <si>
    <t>base, beef</t>
  </si>
  <si>
    <t>Soup Base, Beef, 4 lb. containers</t>
  </si>
  <si>
    <t>Tomato Catsup, #10 cans</t>
  </si>
  <si>
    <t>sauce, tomato</t>
  </si>
  <si>
    <t>Tomato Sauce (Fine Or Coarse), #10 Can</t>
  </si>
  <si>
    <t>bean, baked, tomato sauce, vegetarian</t>
  </si>
  <si>
    <t>Vegetarian Beans (Baked In Tomato Sauce), #10 Cans</t>
  </si>
  <si>
    <t>lentil</t>
  </si>
  <si>
    <t>Best Green Lentils , 1 Lb Bags</t>
  </si>
  <si>
    <t>Brown's</t>
  </si>
  <si>
    <t>juice, pineapple</t>
  </si>
  <si>
    <t>Unsweetened Pineapple Juice, 46oz cans</t>
  </si>
  <si>
    <t>Del Monte</t>
  </si>
  <si>
    <t>vinegar, apple cider</t>
  </si>
  <si>
    <t>Cider Vinegar, 1 gallon containers</t>
  </si>
  <si>
    <t>juice, lemon</t>
  </si>
  <si>
    <t>Lemon Juice, 32 oz. bottles</t>
  </si>
  <si>
    <t>spice, paprika, ground</t>
  </si>
  <si>
    <t>Paprika, Ground, 16 oz. containers</t>
  </si>
  <si>
    <t>condiment, mayonnaise, low sodium</t>
  </si>
  <si>
    <t>Low-Sodium Mayonnaise, 1 gallon containers</t>
  </si>
  <si>
    <t>vinegar, white, distilled</t>
  </si>
  <si>
    <t>White Vinegar, Distilled, 1 gallon containers</t>
  </si>
  <si>
    <t>pineapple, cubed, canned</t>
  </si>
  <si>
    <t>Pineapple Chunks, #10 Can</t>
  </si>
  <si>
    <t>cracker, graham</t>
  </si>
  <si>
    <t>Original Graham Crackers, 2 count packs</t>
  </si>
  <si>
    <t>Keebler</t>
  </si>
  <si>
    <t>cereal, cinnamon flakes, ss</t>
  </si>
  <si>
    <t>Cinnamon Flakes Cereal, 1oz Bowls x 96/Case</t>
  </si>
  <si>
    <t>cracker, saltine, whole grain rich, ss</t>
  </si>
  <si>
    <t>Zesta Mini Whole Wheat Squares (Saltine Crackers), .39oz bag</t>
  </si>
  <si>
    <t>honey</t>
  </si>
  <si>
    <t>Honey, 5 lb. bottles</t>
  </si>
  <si>
    <t>Kitchland</t>
  </si>
  <si>
    <t>spice, onion, powder</t>
  </si>
  <si>
    <t>Onion Powder, 16 oz. containers</t>
  </si>
  <si>
    <t>seasoning, old bay</t>
  </si>
  <si>
    <t>Old Bay Seasoning, 16 oz. containers</t>
  </si>
  <si>
    <t>spice, nutmeg, ground</t>
  </si>
  <si>
    <t>Nutmeg, Ground, 16 oz. containers</t>
  </si>
  <si>
    <t>pumpkin, low sodium, canned</t>
  </si>
  <si>
    <t>Pumpkin (Low Sodium), #10 Can</t>
  </si>
  <si>
    <t>Libby's</t>
  </si>
  <si>
    <t>seasoning, jerk</t>
  </si>
  <si>
    <t>Jerk Seasoning, Dried, 5 lb. containers</t>
  </si>
  <si>
    <t>spice, garlic, granulated</t>
  </si>
  <si>
    <t>Granulated Garlic, 16 oz. containers</t>
  </si>
  <si>
    <t>spice, ginger, ground</t>
  </si>
  <si>
    <t>Ginger, Ground, 16 oz. containers</t>
  </si>
  <si>
    <t>spice, garlic, powder</t>
  </si>
  <si>
    <t>Garlic Powder, 16 oz. containers</t>
  </si>
  <si>
    <t>spice, curry, powder</t>
  </si>
  <si>
    <t>Curry Powder, 16 oz. containers</t>
  </si>
  <si>
    <t>Whole-Grain Spaghetti, 10lb Bags x 2/Case</t>
  </si>
  <si>
    <t>spice, cumin, ground</t>
  </si>
  <si>
    <t>Cumin, 16 oz. containers</t>
  </si>
  <si>
    <t>corn starch</t>
  </si>
  <si>
    <t>Corn Starch, 1 lb. packs</t>
  </si>
  <si>
    <t>2020-2021</t>
  </si>
  <si>
    <t>lemon</t>
  </si>
  <si>
    <t>spice, coriander, ground</t>
  </si>
  <si>
    <t>Coriander Powder, 16 oz. containers</t>
  </si>
  <si>
    <t>spice, cinnamon, ground</t>
  </si>
  <si>
    <t>Cinnamon, Ground, 16 oz. containers</t>
  </si>
  <si>
    <t>spice, chili, powder</t>
  </si>
  <si>
    <t>Chili Powder, 16 oz. containers</t>
  </si>
  <si>
    <t>sauce, browning</t>
  </si>
  <si>
    <t>Browning &amp; Seasoning Sauce, 1 gallon jugs</t>
  </si>
  <si>
    <t>spice, pepper, black, ground, ss</t>
  </si>
  <si>
    <t>Black Pepper, Ground, 16 oz. containers</t>
  </si>
  <si>
    <t>spread, jelly, grape, canned</t>
  </si>
  <si>
    <t>Grape Jelly, #10 Cans x 6/Case</t>
  </si>
  <si>
    <t>Coconut Milk, 15 Oz Cans</t>
  </si>
  <si>
    <t>Puro</t>
  </si>
  <si>
    <t>dressing, ranch, ss</t>
  </si>
  <si>
    <t>Ranch Salad Dressing, 9g pouches</t>
  </si>
  <si>
    <t>Salad Fresh</t>
  </si>
  <si>
    <t>herb, oregano, dried</t>
  </si>
  <si>
    <t>Oregano, Leaf, 14 oz. containers</t>
  </si>
  <si>
    <t>Valley Park</t>
  </si>
  <si>
    <t>spice, parsley</t>
  </si>
  <si>
    <t>Parsley, Flakes, 16 oz. containers</t>
  </si>
  <si>
    <t>spice, pepper, white</t>
  </si>
  <si>
    <t>White Pepper, 16 oz. containers</t>
  </si>
  <si>
    <t>juice cup, orange pineapple, ss</t>
  </si>
  <si>
    <t>Orange Pineapple Ices (100% Frozen Juice Cups), 4.4oz Cups</t>
  </si>
  <si>
    <t>Whole Fruit</t>
  </si>
  <si>
    <t>juice cup, strawberry pomegranate, ss</t>
  </si>
  <si>
    <t>Strawberry Pomegranate Ices (100% Frozen Juice Cups), 4.4oz Cups</t>
  </si>
  <si>
    <t>Penne (Gluten &amp; Wheat Free), 1 Lb Bags</t>
  </si>
  <si>
    <t>Zerega</t>
  </si>
  <si>
    <t>beef, patty, frozen</t>
  </si>
  <si>
    <t>Beef Hamburger Patties (3oz.), Frozen, 90% Lean</t>
  </si>
  <si>
    <t>herb, bay leaf, dried</t>
  </si>
  <si>
    <t>Bay Leaves, 16 oz. containers</t>
  </si>
  <si>
    <t>beef, ground, frozen</t>
  </si>
  <si>
    <t>Ground Beef, 90% Lean, Frozen, 1lb. Tubes, 12 per Case</t>
  </si>
  <si>
    <t>spice, allspice, ground</t>
  </si>
  <si>
    <t>All-Spice Powder, 16 oz. containers</t>
  </si>
  <si>
    <t>pasta, egg noodle, whole grain rich</t>
  </si>
  <si>
    <t>1/2" Broad Noodles, Whole Grain, 5 lb. bags</t>
  </si>
  <si>
    <t>sauce, soy, low sodium</t>
  </si>
  <si>
    <t>Yorkvill Soy Sauce, Low Sodium, 1 gallon containers</t>
  </si>
  <si>
    <t>beef, oxtail, frozen</t>
  </si>
  <si>
    <t>Oxtail, 1-2" Thick Cut, Frozen</t>
  </si>
  <si>
    <t>beef, cubed, frozen</t>
  </si>
  <si>
    <t>Stewing Beef, Frozen, 3/4" - 1 1/2" Cubes</t>
  </si>
  <si>
    <t>Eggs</t>
  </si>
  <si>
    <t>egg, large</t>
  </si>
  <si>
    <t>Large Eggs, White/Brown, 30 Dozen/Case</t>
  </si>
  <si>
    <t>Goldon</t>
  </si>
  <si>
    <t>Teri Nichols</t>
  </si>
  <si>
    <t>juice, apple</t>
  </si>
  <si>
    <t>Apple Juice, Unsweetened, 46 oz. cans/plastic containers</t>
  </si>
  <si>
    <t>Tropical Delight</t>
  </si>
  <si>
    <t>Creamy Peanut Butter, Smooth, 5lb Container x 6/Case</t>
  </si>
  <si>
    <t>A2</t>
  </si>
  <si>
    <t>cheese, american, sliced</t>
  </si>
  <si>
    <t>Processed American Cheese, Sliced</t>
  </si>
  <si>
    <t>Starfield</t>
  </si>
  <si>
    <t>Grape Jelly, #10 cans</t>
  </si>
  <si>
    <t>Seafood</t>
  </si>
  <si>
    <t>tuna, chunk, in water, canned</t>
  </si>
  <si>
    <t>Tuna Fish, Fancy Albacore In Water (Solid Chunk), 66.5oz Cans x 6/Case</t>
  </si>
  <si>
    <t>Oceania</t>
  </si>
  <si>
    <t>tuna, albacore, chunk, in water, canned</t>
  </si>
  <si>
    <t>Canned Albacore Tuna, Solid Chunk, in Water, 66.5 oz. cans</t>
  </si>
  <si>
    <t>2019-2020</t>
  </si>
  <si>
    <t>Cardinal Foods</t>
  </si>
  <si>
    <t>oil, olive</t>
  </si>
  <si>
    <t>Kalamata Olive Oil, 2L Can x 6/Case</t>
  </si>
  <si>
    <t>Not Provided</t>
  </si>
  <si>
    <t>Kalamata Olive Oil, 2 liter cans</t>
  </si>
  <si>
    <t>roll, white whole wheat</t>
  </si>
  <si>
    <t>Whole White Wheat Dinner Roll, 12ct. Bags x 10/Case</t>
  </si>
  <si>
    <t>Fanczoz</t>
  </si>
  <si>
    <t>Salad/Vegetable Oil, 1 gallon cans</t>
  </si>
  <si>
    <t>drink, nutrition, assorted</t>
  </si>
  <si>
    <t>Nutrition Drink, Assorted, Flavors, 8 fl. oz. bottles</t>
  </si>
  <si>
    <t>Ensure</t>
  </si>
  <si>
    <t>Prosobee Infant Formula, Ready-to-Use, 2 fl. oz bottles</t>
  </si>
  <si>
    <t>NeuroPro Infant Formula, 2 fl. oz. bottles</t>
  </si>
  <si>
    <t>Gentlease Infant Formula, Ready-to-Use, 2 fl. oz. bottles</t>
  </si>
  <si>
    <t>Spice BBQ Sauce, 1 gallon containers</t>
  </si>
  <si>
    <t>Eagle</t>
  </si>
  <si>
    <t>oat, instant, ss</t>
  </si>
  <si>
    <t>Instant Oatmeal, Assorted Flavors, Individual Packets</t>
  </si>
  <si>
    <t>chip, tortilla, baked</t>
  </si>
  <si>
    <t>Baked Tostitos</t>
  </si>
  <si>
    <t>Frito-Lay</t>
  </si>
  <si>
    <t>chip, sunchip</t>
  </si>
  <si>
    <t>Sunchips, Original, Kosher</t>
  </si>
  <si>
    <t>chip, potato, baked</t>
  </si>
  <si>
    <t>Lay's Baked Potato Chips, Sea Salt</t>
  </si>
  <si>
    <t>Lay's</t>
  </si>
  <si>
    <t>bowl, pasta</t>
  </si>
  <si>
    <t>Microwaveable Pasta Bowls, Variety Pack</t>
  </si>
  <si>
    <t>Chef Boyardee</t>
  </si>
  <si>
    <t>Vegetables</t>
  </si>
  <si>
    <t>tomato, canned</t>
  </si>
  <si>
    <t>Whole Tomato (Low Sodium), #10 Can</t>
  </si>
  <si>
    <t>Stage 1 Baby Food Dinner, Assorted Variety</t>
  </si>
  <si>
    <t>Ground Beef, Frozen</t>
  </si>
  <si>
    <t>Administration for Children's Services</t>
  </si>
  <si>
    <t>drink, hot chocolate, ss</t>
  </si>
  <si>
    <t>Nestle Hot Chocolate Packets, Kosher</t>
  </si>
  <si>
    <t>NESTLE</t>
  </si>
  <si>
    <t>Environmental Agricultural Training / E.A.T. W/Culinary Professionals</t>
  </si>
  <si>
    <t>Tropical Delight Apple Juice, Unsweetened, 46 oz. cans/plastic containers</t>
  </si>
  <si>
    <t>Apple &amp; Eve Apple Juice, Kosher, 4.23oz boxes w/ attached straw</t>
  </si>
  <si>
    <t>juice, grape</t>
  </si>
  <si>
    <t>RUBY KIST</t>
  </si>
  <si>
    <t>Apple &amp; Eve Grape Juice, 4.23oz boxes w/ attached straw</t>
  </si>
  <si>
    <t>SUNCUP</t>
  </si>
  <si>
    <t>juice, orange, tangerine, ss</t>
  </si>
  <si>
    <t>Apple &amp; Eve Orange Tangerine Juice, 4.23oz boxes w/ attached straw</t>
  </si>
  <si>
    <t>Del Monte Unsweetened Pineapple Juice, 46oz cans</t>
  </si>
  <si>
    <t>Totally Juice Strawberry/Kiwi Juice, 4.23oz cans</t>
  </si>
  <si>
    <t>juice, variety, 100%, ss</t>
  </si>
  <si>
    <t>Gerber 100% Juice Variety Pack, 4 fl oz bottles</t>
  </si>
  <si>
    <t>soda, cola, diet</t>
  </si>
  <si>
    <t>Waister Watchers Diet Pepsi-Cola Beverage, 2 liter bottles</t>
  </si>
  <si>
    <t>Waister Watchers</t>
  </si>
  <si>
    <t>soda, lemon lime</t>
  </si>
  <si>
    <t>Waister Watchers Diet Sierra Mist Beverage, 2 liter bottles</t>
  </si>
  <si>
    <t>soda, orange</t>
  </si>
  <si>
    <t>Waister Watchers Diet Orange Crush Beverage, 2 liter bottles</t>
  </si>
  <si>
    <t>supplement, variety, ss</t>
  </si>
  <si>
    <t>Ensure Nutrition Drink, Assorted, Flavors, 8 fl. oz. bottles</t>
  </si>
  <si>
    <t>ENSURE</t>
  </si>
  <si>
    <t>Ensure Nutritional Drink, Assorted Flavors, 8 oz. cans</t>
  </si>
  <si>
    <t>Lender's, New Haven, CT</t>
  </si>
  <si>
    <t>biscuit, whole grain rich</t>
  </si>
  <si>
    <t>Branson's Whole Grain Buttermilk Biscuits, 2oz Each, 120/Case</t>
  </si>
  <si>
    <t>Branson's</t>
  </si>
  <si>
    <t>bread, cinnamon raisin, whole wheat</t>
  </si>
  <si>
    <t>Franczoz Whole Wheat Cinnamon-Swirl Raisin Bread, 16oz Loaves</t>
  </si>
  <si>
    <t>Franczoz</t>
  </si>
  <si>
    <t>Udi's Gluten-Free White Sandwich Bread, 24oz Loaves x 6/Case</t>
  </si>
  <si>
    <t>Udi's, Denver, colorado</t>
  </si>
  <si>
    <t>General Mills Cheerios Cereal - 1oz bowls</t>
  </si>
  <si>
    <t>Kellogg's Cinnamon Flakes Cereal, 1oz Bowls x 96/Case</t>
  </si>
  <si>
    <t>cereal, honey scooters, ss</t>
  </si>
  <si>
    <t>General Mills Honey Nut Scooters Cereal - 1oz bowls</t>
  </si>
  <si>
    <t>General Mills Raisin Bran Cereal - 1.19oz bowls</t>
  </si>
  <si>
    <t>Malt-O-Meal Regular Cooking Rolled Oats, 42oz packs</t>
  </si>
  <si>
    <t>Qaker Instant Oatmeal, Assorted Flavors, Individual Packets</t>
  </si>
  <si>
    <t>Qaker</t>
  </si>
  <si>
    <t>pasta, elbow, whole grain</t>
  </si>
  <si>
    <t>Patria Whole-Grain Macaroni, Elbow, 10lb Bag x 2/Case</t>
  </si>
  <si>
    <t>PATRIA</t>
  </si>
  <si>
    <t>pasta, penne, gluten free, no additives</t>
  </si>
  <si>
    <t>Barilla Gluten &amp; Wheat-Free Penne Pasta, 12oz Boxes x 12/Case</t>
  </si>
  <si>
    <t>pasta, spaghetti, whole grain</t>
  </si>
  <si>
    <t>Patria Whole-Grain Spaghetti, 10lb Bags x 2/Case</t>
  </si>
  <si>
    <t>pasta, wide, whole grain</t>
  </si>
  <si>
    <t>Patria Whole Grain Noodles, 1/2" Wide Broad Form, 5lb Bags x 2/Case</t>
  </si>
  <si>
    <t>roll, dinner, whole white wheat</t>
  </si>
  <si>
    <t>Franczoz Whole White Wheat Dinner Roll, 12ct. Bags x 10/Case</t>
  </si>
  <si>
    <t>rice, long grain</t>
  </si>
  <si>
    <t>Par Excellence Enriched Long-Grain White Rice, 50lb Bag</t>
  </si>
  <si>
    <t>A2 Creamy Peanut Butter, Smooth, 5lb Container x 6/Case</t>
  </si>
  <si>
    <t>Winston Peanut Butter</t>
  </si>
  <si>
    <t>seed, sunflower, salted</t>
  </si>
  <si>
    <t>Sunopta Sunflower Kernels, Lightly Salted</t>
  </si>
  <si>
    <t>baking soda</t>
  </si>
  <si>
    <t>Arm &amp; Hammer Baking Soda, 1lb Containers x 6/Case</t>
  </si>
  <si>
    <t>Arm &amp; Hammer</t>
  </si>
  <si>
    <t>Finesse Creations</t>
  </si>
  <si>
    <t>Yorkville Soup Base, Beef, 4 lb. containers</t>
  </si>
  <si>
    <t>Yorkville Soup Base, Chicken, 4 lb. containers</t>
  </si>
  <si>
    <t>chip, plantain, no additives, ss</t>
  </si>
  <si>
    <t>Frito-Lay Sunchips, Original, Kosher</t>
  </si>
  <si>
    <t>FRITO-LAY</t>
  </si>
  <si>
    <t>Frito-Lay Baked Tostitos</t>
  </si>
  <si>
    <t>Winston Hot Sauce, Individual Serve Packets</t>
  </si>
  <si>
    <t>Winston Tomato Ketchup</t>
  </si>
  <si>
    <t>condiment, ketchup, canned</t>
  </si>
  <si>
    <t>Chef John Tomato Catsup, #10 cans</t>
  </si>
  <si>
    <t>Embassy Low-Sodium Mayonnaise, 1 gallon containers</t>
  </si>
  <si>
    <t>Elwood Mayonnaise, Individual Serve Pouches</t>
  </si>
  <si>
    <t>ELWOOD</t>
  </si>
  <si>
    <t>condiment, mustard</t>
  </si>
  <si>
    <t>Embassy German-Style Mustard, 1 gallon containers</t>
  </si>
  <si>
    <t>Winston Mustard, Individual Serve Pouches</t>
  </si>
  <si>
    <t>Del Sol Indel Food Products Sweet Pickle Relish, 1 Gallon</t>
  </si>
  <si>
    <t>Winston Table Syrup, Individual Serving Size</t>
  </si>
  <si>
    <t>cookie, fudge, whole grain</t>
  </si>
  <si>
    <t>Linden's Whole-Grain Fudge Chip Cookies</t>
  </si>
  <si>
    <t>cookie, oatmeal raisin, whole grain</t>
  </si>
  <si>
    <t>Linden's Whole-Grain Oatmeal Raisin Cookies</t>
  </si>
  <si>
    <t>cracker, animal, whole grain rich, ss</t>
  </si>
  <si>
    <t>Bake Crafters Whole Grain Animal Crackers, 1.1oz packs</t>
  </si>
  <si>
    <t>cracker, graham, apple cinnamon, ss</t>
  </si>
  <si>
    <t>MJM Apple Cinnamon Waffle Grahams, 2 count packs</t>
  </si>
  <si>
    <t>cracker, graham, ss</t>
  </si>
  <si>
    <t>Keebler Original Graham Crackers, 2 count packs</t>
  </si>
  <si>
    <t>Winston Blue Cheese Salad Dressing</t>
  </si>
  <si>
    <t>Winston French Dressing</t>
  </si>
  <si>
    <t>Yorkville French Dressing, 1 gallon jars</t>
  </si>
  <si>
    <t>Salad Fresh Ranch Salad Dressing, 9g pouches</t>
  </si>
  <si>
    <t>Mott's Real Fruit Twists, Assorted Flavors, 1.6oz units</t>
  </si>
  <si>
    <t>Kitchland Honey, 5 lb. bottles</t>
  </si>
  <si>
    <t>Embassy Lemon Juice, 32 oz. bottles</t>
  </si>
  <si>
    <t>RightStart Whole Grain Flat Muffin, Apple Cinnamon, 81/Case</t>
  </si>
  <si>
    <t>Global Food Solutions, Linden, NJ</t>
  </si>
  <si>
    <t>Kalamata Olive</t>
  </si>
  <si>
    <t>Finest Choice Salad (Vegetable) Oil, 1-gal Container x 6/Case</t>
  </si>
  <si>
    <t>Global Food Solutions Whole Grain Croissant, 72/Case</t>
  </si>
  <si>
    <t>Mira Coconut Milk, 15oz Cans x 24/Case</t>
  </si>
  <si>
    <t>Valley Park Parsley, Flakes, 16 oz. containers</t>
  </si>
  <si>
    <t>Valley</t>
  </si>
  <si>
    <t>popsicle, 100% fruit, orange pineapple</t>
  </si>
  <si>
    <t>Whole Fruit Orange Pineapple Ices (100% Frozen Juice Cups), 4.4oz Cups</t>
  </si>
  <si>
    <t>popsicle, 100% fruit, strawberry pomegranate</t>
  </si>
  <si>
    <t>Whole Fruit Strawberry Pomegranate Ices (100% Frozen Juice Cups), 4.4oz Cups</t>
  </si>
  <si>
    <t>salt</t>
  </si>
  <si>
    <t>Morton Kosher Salt, 3 lb. boxes</t>
  </si>
  <si>
    <t>Eagle Spice BBQ Sauce, 1 gallon containers</t>
  </si>
  <si>
    <t>Eagle Spice</t>
  </si>
  <si>
    <t>Winston Bar-B-Q Sauce</t>
  </si>
  <si>
    <t>Yorkville Browning &amp; Seasoning Sauce, 1 gallon jugs</t>
  </si>
  <si>
    <t>Yorkvill</t>
  </si>
  <si>
    <t>Winston Tartar Sauce</t>
  </si>
  <si>
    <t>Yorkville Worcestershire Sauce, Low Sodium, 1 gallon jugs</t>
  </si>
  <si>
    <t>seasoning, cajun</t>
  </si>
  <si>
    <t>Yorkville Cajun Seasoning, 16 oz. containers</t>
  </si>
  <si>
    <t>Walkerswood Wet Rub Jerk Seasoning, Mild, 1gal Case</t>
  </si>
  <si>
    <t>Walkerswood</t>
  </si>
  <si>
    <t>Yorkville Jerk Seasoning, Dried, 5 lb. containers</t>
  </si>
  <si>
    <t>seasoning, no salt</t>
  </si>
  <si>
    <t>Yorkville Old Bay Seasoning, 16 oz. containers</t>
  </si>
  <si>
    <t>spice, allspice</t>
  </si>
  <si>
    <t>Yorkville All-Spice Powder, 16 oz. containers</t>
  </si>
  <si>
    <t>spice, basil</t>
  </si>
  <si>
    <t>Valley Park Basil, 16 oz. containers</t>
  </si>
  <si>
    <t>spice, bay leaf</t>
  </si>
  <si>
    <t>Yorkville Bay Leaves, 16 oz. containers</t>
  </si>
  <si>
    <t>spice, chili powder</t>
  </si>
  <si>
    <t>Yorkville Chili Powder, 16 oz. containers</t>
  </si>
  <si>
    <t>spice, cinnamon</t>
  </si>
  <si>
    <t>Yorkville Cinnamon, Ground, 16 oz. containers</t>
  </si>
  <si>
    <t>Yorkville Coriander Powder, 16 oz. containers</t>
  </si>
  <si>
    <t>spice, cumin</t>
  </si>
  <si>
    <t>Yorkville Cumin, 16 oz. containers</t>
  </si>
  <si>
    <t>spice, curry powder</t>
  </si>
  <si>
    <t>Yorkville Curry Powder, 16 oz. containers</t>
  </si>
  <si>
    <t>spice, garlic</t>
  </si>
  <si>
    <t>Yorkville Granulated Garlic, 16 oz. containers</t>
  </si>
  <si>
    <t>Yorkville Garlic Powder, 16 oz. containers</t>
  </si>
  <si>
    <t>spice, ginger</t>
  </si>
  <si>
    <t>Yorkville Ginger, Ground, 16 oz. containers</t>
  </si>
  <si>
    <t>spice, nutmeg</t>
  </si>
  <si>
    <t>Yorkville Nutmeg, Ground, 16 oz. containers</t>
  </si>
  <si>
    <t>Yorkville Onion Powder, 16 oz. containers</t>
  </si>
  <si>
    <t>spice, oregano</t>
  </si>
  <si>
    <t>Valley Park Oregano, Leaf, 14 oz. containers</t>
  </si>
  <si>
    <t>spice, paprika</t>
  </si>
  <si>
    <t>Yorkville Paprika, Ground, 16 oz. containers</t>
  </si>
  <si>
    <t>spice, pepper, ground</t>
  </si>
  <si>
    <t>Yorkville Black Pepper, Ground, 16 oz. containers</t>
  </si>
  <si>
    <t>Valley Park White Pepper, 16 oz. containers</t>
  </si>
  <si>
    <t>spice, thyme</t>
  </si>
  <si>
    <t>Yorkville Thyme, Powdered, 12 oz. containers</t>
  </si>
  <si>
    <t>Yorkville Tumeric, Ground, 16 oz. containers</t>
  </si>
  <si>
    <t>Polaner Grape Jelly, #10 Cans x 6/Case</t>
  </si>
  <si>
    <t>sugar, brown</t>
  </si>
  <si>
    <t>Domino Brown Sugar, 1lb Containers x 24/Case</t>
  </si>
  <si>
    <t>Domino</t>
  </si>
  <si>
    <t>Embassy Cider Vinegar, 1 gallon containers</t>
  </si>
  <si>
    <t>vinegar, white</t>
  </si>
  <si>
    <t>Embassy White Vinegar, Distilled, 1 gallon containers</t>
  </si>
  <si>
    <t>Enfamil Gentlease Infant Formula, Ready-to-Use, 2 fl. oz. bottles</t>
  </si>
  <si>
    <t>ENFAMIL</t>
  </si>
  <si>
    <t>Enfamil NeuroPro Infant Formula, 2 fl. oz. bottles</t>
  </si>
  <si>
    <t>Enfamil Nutramigen Infant Formula, Ready-to-Use, 2 fl. oz. bottles</t>
  </si>
  <si>
    <t>Enfamil Premium Nursette Ready-to-Feed Infant Formula, 2 fl. oz. Bottles</t>
  </si>
  <si>
    <t>Enfamil Prosobee Infant Formula, Ready-to-Use, 2 fl. oz bottles</t>
  </si>
  <si>
    <t>Pediasure Nutrition Drink, Assorted Flavors, 8 fl. oz. bottles</t>
  </si>
  <si>
    <t>Pediasure</t>
  </si>
  <si>
    <t>Similac Neosure Ready-to-Use Infant Formula, 2 fl oz bottles</t>
  </si>
  <si>
    <t>Similac Pro Advance Ready-to-Use Infant Formula, 2 fl oz bottles</t>
  </si>
  <si>
    <t>baby food, oatmeal</t>
  </si>
  <si>
    <t>Gerber Single Grain Oatmeal Baby Cereal</t>
  </si>
  <si>
    <t>baby food, variety</t>
  </si>
  <si>
    <t>Beech-Nut Stage 1 Baby Food Dinner, Assorted Variety</t>
  </si>
  <si>
    <t>Beech-Nut Stage 2 Baby Food Dinner, Assorted Variety</t>
  </si>
  <si>
    <t>Beech-Nut Stage 3 Baby Food Dinner, Assorted Variety</t>
  </si>
  <si>
    <t>Gerber Stage 1 Fruit &amp; Vegetable Baby Food, Assorted Variety</t>
  </si>
  <si>
    <t>Gerber Stage 2 Fruit &amp; Vegetable Baby Food, Assorted Variety</t>
  </si>
  <si>
    <t>Gerber Stage 3 Fruit &amp; Vegetable Baby Food, Assorted Variety</t>
  </si>
  <si>
    <t>entrÃ©e, pasta, variety, ss</t>
  </si>
  <si>
    <t>Cher Boyardee Microwaveable Pasta Bowls, Variety Pack</t>
  </si>
  <si>
    <t>soup, chicken noodle, canned</t>
  </si>
  <si>
    <t>Venice Maid Chicken w/ Noodles Soup, Low Sodium, 15oz. Cans, 12/Case</t>
  </si>
  <si>
    <t>VENICE MAID</t>
  </si>
  <si>
    <t>waffle, mini, whole wheat</t>
  </si>
  <si>
    <t>Kellogg's Whole Wheat Mini Waffles, Maple Flavor, 2.64oz Each, 72/Case</t>
  </si>
  <si>
    <t>Kellogg's, USA</t>
  </si>
  <si>
    <t>Romeo Foods Stewing Beef, Frozen, 3/4" - 1 1/2" Cubes</t>
  </si>
  <si>
    <t>Romeo Foods Ground Beef, 90% Lean, Frozen, 1lb. Tubes, 12 per Case</t>
  </si>
  <si>
    <t>Romeo Foods Ground Beef, Frozen</t>
  </si>
  <si>
    <t>Romeo Foods Oxtail, 1-2" Thick Cut, Frozen</t>
  </si>
  <si>
    <t>Romeo Foods Beef Hamburger Patties (3oz.), Frozen, 90% Lean</t>
  </si>
  <si>
    <t>Romeo Foods Beef Strips (for Pepper Steak), Frozen</t>
  </si>
  <si>
    <t>chicken, breast, cutlet, frozen</t>
  </si>
  <si>
    <t>Fancy Lady Chicken Breast Cutlet, Frozen</t>
  </si>
  <si>
    <t>Twin Rivers, Arkansas</t>
  </si>
  <si>
    <t>chicken, breast, frozen</t>
  </si>
  <si>
    <t>Tyson Chicken Breast Halves, Frozen</t>
  </si>
  <si>
    <t>Tyson, Arkansas</t>
  </si>
  <si>
    <t>chicken, diced, cooked, frozen</t>
  </si>
  <si>
    <t>Tyson Diced Cooked Chicken, Frozen, Diced</t>
  </si>
  <si>
    <t>TYSON</t>
  </si>
  <si>
    <t>chicken, leg, quarter, frozen</t>
  </si>
  <si>
    <t>Simmons Chicken Leg Quarters, Frozen</t>
  </si>
  <si>
    <t>Simmons</t>
  </si>
  <si>
    <t>egg</t>
  </si>
  <si>
    <t>Goldbon Large Eggs, White/Brown, 30 Dozen/Case</t>
  </si>
  <si>
    <t>Goldbon</t>
  </si>
  <si>
    <t>turkey, cubed, frozen</t>
  </si>
  <si>
    <t>Romeo Foods Turkey Thigh Meat, Frozen, Cubed</t>
  </si>
  <si>
    <t>turkey, wing, frozen</t>
  </si>
  <si>
    <t>Cardinal Foods Turkey Wings, Frozen</t>
  </si>
  <si>
    <t>Butter</t>
  </si>
  <si>
    <t>butter, unsalted</t>
  </si>
  <si>
    <t>Cabot Unsalted Butter, 1lb x 30/Case</t>
  </si>
  <si>
    <t>Cabot, Vermont</t>
  </si>
  <si>
    <t>cheese, american</t>
  </si>
  <si>
    <t>Starfield Processed American Cheese, Sliced</t>
  </si>
  <si>
    <t>cheese, cheddar</t>
  </si>
  <si>
    <t>Laubscher Sharp Cheddar Cheese, 10lbs x 1/Case</t>
  </si>
  <si>
    <t>Laubscher farms, Mercer, PA</t>
  </si>
  <si>
    <t>cheese, string</t>
  </si>
  <si>
    <t>Upstate Farms String Cheese, Mozzarella, 1oz Each x 168/Case</t>
  </si>
  <si>
    <t>Upstate Farms</t>
  </si>
  <si>
    <t>cream cheese, ss</t>
  </si>
  <si>
    <t>Smithfield Cream Cheese, 1oz Cups x 100/Case</t>
  </si>
  <si>
    <t>Smithfield</t>
  </si>
  <si>
    <t>Milk</t>
  </si>
  <si>
    <t>milk, 1%</t>
  </si>
  <si>
    <t>Natrel 1% Milk, 32oz. Cartons (12/case)</t>
  </si>
  <si>
    <t>Natrel</t>
  </si>
  <si>
    <t>Pavero Apples - Granny Smith, Golden Delicious, Crispin, Ginger Gold</t>
  </si>
  <si>
    <t>Pavero</t>
  </si>
  <si>
    <t>Pavero Apples - MacIntosh/Braeburn/Fuji/Gala/Red Delicious</t>
  </si>
  <si>
    <t>banana</t>
  </si>
  <si>
    <t>Cabana Cavendish Bananas</t>
  </si>
  <si>
    <t>Cabana Cavendish</t>
  </si>
  <si>
    <t>blueberry</t>
  </si>
  <si>
    <t>Foxy Fresh Blueberries, 1/2 Pints x 12/Case</t>
  </si>
  <si>
    <t>Foxy</t>
  </si>
  <si>
    <t>Plainfield Fruit &amp; Produce Co Inc</t>
  </si>
  <si>
    <t>Ocean Spray Dried Cranberries (Soft &amp; Moist), 25Lb Box</t>
  </si>
  <si>
    <t>grape</t>
  </si>
  <si>
    <t>Classic Seedless Grapes</t>
  </si>
  <si>
    <t>CLASSIC</t>
  </si>
  <si>
    <t>Sunkist Lemons</t>
  </si>
  <si>
    <t>Sunkist</t>
  </si>
  <si>
    <t>melon, watermelon</t>
  </si>
  <si>
    <t>Classic Melons Watermelon</t>
  </si>
  <si>
    <t>nectarine</t>
  </si>
  <si>
    <t>Mandara Nectarines</t>
  </si>
  <si>
    <t>Mandara</t>
  </si>
  <si>
    <t>peach</t>
  </si>
  <si>
    <t>Mandara Peaches</t>
  </si>
  <si>
    <t>pear</t>
  </si>
  <si>
    <t>Fowler Pears</t>
  </si>
  <si>
    <t>Fowler</t>
  </si>
  <si>
    <t>plantain</t>
  </si>
  <si>
    <t>Banacol Ripe Plantains</t>
  </si>
  <si>
    <t>Banacol</t>
  </si>
  <si>
    <t>plum</t>
  </si>
  <si>
    <t>Mandara Plums</t>
  </si>
  <si>
    <t>strawberry</t>
  </si>
  <si>
    <t>Driscolls Strawberries</t>
  </si>
  <si>
    <t>Driscolls</t>
  </si>
  <si>
    <t>Roots &amp; Tubers</t>
  </si>
  <si>
    <t>carrot</t>
  </si>
  <si>
    <t>Veg Pro Carrots</t>
  </si>
  <si>
    <t>Veg Pro</t>
  </si>
  <si>
    <t>garlic</t>
  </si>
  <si>
    <t>Christopher Ranch Garlic</t>
  </si>
  <si>
    <t>Christopher Ranch</t>
  </si>
  <si>
    <t>onion, red</t>
  </si>
  <si>
    <t>Elba Red Onions</t>
  </si>
  <si>
    <t>Elba</t>
  </si>
  <si>
    <t>onion, yellow</t>
  </si>
  <si>
    <t>Elba Yellow Onions</t>
  </si>
  <si>
    <t>potato, yukon gold</t>
  </si>
  <si>
    <t>Happy Valley Yukon Gold Potatoes</t>
  </si>
  <si>
    <t>Happy Valley</t>
  </si>
  <si>
    <t>cabbage, red</t>
  </si>
  <si>
    <t>Banner Red Cabbage</t>
  </si>
  <si>
    <t>BANNER</t>
  </si>
  <si>
    <t>cabbage, white</t>
  </si>
  <si>
    <t>D'Angelo White Cabbage</t>
  </si>
  <si>
    <t>D'Angelo</t>
  </si>
  <si>
    <t>herb, cilantro</t>
  </si>
  <si>
    <t>Mayn Packing Cilantro</t>
  </si>
  <si>
    <t>Mayn Packing</t>
  </si>
  <si>
    <t>herb, parsley</t>
  </si>
  <si>
    <t>Mayn Packing Parsley</t>
  </si>
  <si>
    <t>herb, thyme</t>
  </si>
  <si>
    <t>Herb's Fresh Thyme</t>
  </si>
  <si>
    <t>Herb's</t>
  </si>
  <si>
    <t>kale</t>
  </si>
  <si>
    <t>L&amp;M Kale</t>
  </si>
  <si>
    <t>L&amp;M</t>
  </si>
  <si>
    <t>lettuce, romaine</t>
  </si>
  <si>
    <t>D'Arrigo Romaine Lettuce</t>
  </si>
  <si>
    <t>D'Arrigo</t>
  </si>
  <si>
    <t>pepper, bell, red</t>
  </si>
  <si>
    <t>L&amp;M Red Peppers</t>
  </si>
  <si>
    <t>spinach</t>
  </si>
  <si>
    <t>Church Bros Whole Leaf Savoy Spinach</t>
  </si>
  <si>
    <t>Church Brothers</t>
  </si>
  <si>
    <t>squash, zucchini</t>
  </si>
  <si>
    <t>L&amp;M Zucchini</t>
  </si>
  <si>
    <t>Oceania Tuna Fish, Fancy Albacore In Water (Solid Chunk), 66.5oz Cans x 6/Case</t>
  </si>
  <si>
    <t>Totally Juice 100% Apple Juice, 6.75oz boxes w/ straw attached</t>
  </si>
  <si>
    <t>Totally Juice Fruit Punch, 6.75oz boxes w/ straw attached</t>
  </si>
  <si>
    <t>Kedem Grape Juice, Unsweetened, Kosher, 32 oz. cans</t>
  </si>
  <si>
    <t>Kedem</t>
  </si>
  <si>
    <t>supplement, protein</t>
  </si>
  <si>
    <t>Vital Cuisine Propass Whey Protein Supplement, 6g Packets x 100/Case</t>
  </si>
  <si>
    <t>Vital Cuisine</t>
  </si>
  <si>
    <t>water</t>
  </si>
  <si>
    <t>Crystal Springs Drinking Water, 5-gal Demijohn Bottles w/ Crates</t>
  </si>
  <si>
    <t>Crystal Springs</t>
  </si>
  <si>
    <t>DS Services of America / Primo Water</t>
  </si>
  <si>
    <t>Nestle Pure Life Drinking Water, 5-gal Demijohn Bottles w/ Crates - Citywide</t>
  </si>
  <si>
    <t>Nestle Waters North America</t>
  </si>
  <si>
    <t>bread, hoagie, whole grain</t>
  </si>
  <si>
    <t>Franczoz Whole Grain Hoagie Rolls, 5-6" Each</t>
  </si>
  <si>
    <t>bun, hamburger, whole grain rich</t>
  </si>
  <si>
    <t>Franczoz Whole White Grain Mini Hamburger Buns, 3.75" dia., Kosher</t>
  </si>
  <si>
    <t>bun, hot dog, whole grain rich</t>
  </si>
  <si>
    <t>Franczoz Whole White Grain Frankfurter Roll, 6" Each</t>
  </si>
  <si>
    <t>Quaker Corn Meal, White or Yellow, 25lb Bag</t>
  </si>
  <si>
    <t>english muffin, whole wheat</t>
  </si>
  <si>
    <t>Big Lou/Homestead Baking Whole Wheat English Muffin, 12 Muffins/Package</t>
  </si>
  <si>
    <t>Big Lou/Homestead, Homestead, NY</t>
  </si>
  <si>
    <t>Zerega Gluten &amp; Wheat-Free Penne Pasta, 1lb Bags x 12/Case</t>
  </si>
  <si>
    <t>ZEREGA</t>
  </si>
  <si>
    <t>pasta, penne, gluten-free</t>
  </si>
  <si>
    <t>Barilla Gluten &amp; Wheat-Free Penne Pasta, 12oz Box x 8/Case</t>
  </si>
  <si>
    <t>Patria Spaghetti Pasta, Regular, 10lb Bags x 2/Case</t>
  </si>
  <si>
    <t>shell, taco, corn</t>
  </si>
  <si>
    <t>Mexican Original Hard Taco Shells, 5" White Corn, 200/Case</t>
  </si>
  <si>
    <t>C&amp;F Black Eyed Peas, 1lb Bags x 24/Case</t>
  </si>
  <si>
    <t>Furmano Garbanzo Beans (Chick Peas), #10 Cans x 6/Case</t>
  </si>
  <si>
    <t>Furmano Kidney Beans, #10 Cans x 6/Case</t>
  </si>
  <si>
    <t>bean, northern, canned</t>
  </si>
  <si>
    <t>Furmano Northern Beans, #10 Cans x 6/Case</t>
  </si>
  <si>
    <t>pea, pigeon, dried</t>
  </si>
  <si>
    <t>Jack Rabbit Dried Pigeon Peas, 1lb Bags x 24/Case</t>
  </si>
  <si>
    <t>Jack Rabbit</t>
  </si>
  <si>
    <t>rice, brown</t>
  </si>
  <si>
    <t>Par Excellence Long-Grain Brown Rice, 50lb Bag</t>
  </si>
  <si>
    <t>baking powder</t>
  </si>
  <si>
    <t>Diamond Crystal Baking Powder, 5lb Containers x 6/Case</t>
  </si>
  <si>
    <t>Diamond Crystal</t>
  </si>
  <si>
    <t>bar, cereal, bluberry, whole grain rich, ss</t>
  </si>
  <si>
    <t>Kellogg's Nutri-Grain Cereal Bars, Blueberry, 1.03 oz. Bars, 48/Case</t>
  </si>
  <si>
    <t>bar, cereal, strawberry, whole grain rich, ss</t>
  </si>
  <si>
    <t>Kellogg's Nutri-Grain Cereal Bars, Strawberry, 1.03 oz. Bars, 48/Case</t>
  </si>
  <si>
    <t>cornstarch</t>
  </si>
  <si>
    <t>Yorkville Corn Starch, 1lb Pack x 24/Case</t>
  </si>
  <si>
    <t>sauce, tomato, canned</t>
  </si>
  <si>
    <t>Bellavista Tomato Sauce, #10 Cans x 6/Case</t>
  </si>
  <si>
    <t>Bellavista</t>
  </si>
  <si>
    <t>cracker, whole wheat, ss</t>
  </si>
  <si>
    <t>Keebler Zesta Mini Whole Wheat Squares (Saltine Crackers), .39oz bag</t>
  </si>
  <si>
    <t>dressing, ranch</t>
  </si>
  <si>
    <t>Yorkville Ranch Dressing, 1 gallon jars</t>
  </si>
  <si>
    <t>extract, vanilla, imitation</t>
  </si>
  <si>
    <t>Yorkville Imitation Vanilla Extract, 1qt Bottles</t>
  </si>
  <si>
    <t>Global Food Solutions, Linden, New Jersey</t>
  </si>
  <si>
    <t>Yorkville Olive Oil, 32oz. Bottles (12/case)</t>
  </si>
  <si>
    <t>paste, tomato, canned</t>
  </si>
  <si>
    <t>Chef John's Tomato Paste, #10 Cans x 6/Case</t>
  </si>
  <si>
    <t>salsa</t>
  </si>
  <si>
    <t>Le Shova Mild Red Salsa, 1-gal Containers x 4/Case</t>
  </si>
  <si>
    <t>Le Shova</t>
  </si>
  <si>
    <t>sauce, cranberry, canned</t>
  </si>
  <si>
    <t>Ruby Kist Jellied Cranberry Sauce, #10 Cans x 6/Case</t>
  </si>
  <si>
    <t>Mrs. Dash Original Blend (Salt-Free), 12 x 2.5oz Containers</t>
  </si>
  <si>
    <t>seasoning, taco, low sodium</t>
  </si>
  <si>
    <t>Yorkville Taco Seasoning, Low Sodium, 5 lb. containers</t>
  </si>
  <si>
    <t>Similac Sensitive Powdered Baby Formula</t>
  </si>
  <si>
    <t>bean, baked, vegetarian</t>
  </si>
  <si>
    <t>Bellavista Vegetarian Baked Beans in Tomato Sauce, #10 Cans x 6/Case</t>
  </si>
  <si>
    <t>entrÃ©e, chicken, kosher</t>
  </si>
  <si>
    <t>Meal Mart Roast Chicken Dinner, Kosher (NYS, 14oz. Containers x 12/Case)</t>
  </si>
  <si>
    <t>Schreiber Foods, Maspeth, Queens</t>
  </si>
  <si>
    <t>entrÃ©e, turkey, kosher</t>
  </si>
  <si>
    <t>Meal Mart Roasted Turkey Dinner, Kosher (NYS, 14oz. Containers x 12/Case)</t>
  </si>
  <si>
    <t>beef, short rib</t>
  </si>
  <si>
    <t>Romeo Foods Beef Short Ribs</t>
  </si>
  <si>
    <t>beef, top round</t>
  </si>
  <si>
    <t>Romeo Foods Top Round Beef</t>
  </si>
  <si>
    <t>chicken, wing, frozen</t>
  </si>
  <si>
    <t>Spare Time Chicken Wings, Frozen</t>
  </si>
  <si>
    <t>Spare Time</t>
  </si>
  <si>
    <t>turkey, breast, frozen</t>
  </si>
  <si>
    <t>Cardinal Foods Young Turkey Breast, Frozen</t>
  </si>
  <si>
    <t>turkey, ground, frozen</t>
  </si>
  <si>
    <t>Cardinal Foods Ground Turkey, 90% Lean, Frozen</t>
  </si>
  <si>
    <t>cheese, ricotta, part skim</t>
  </si>
  <si>
    <t>Montna Taranto Part-Skim Ricotta Cheese, 3lb Containers x 6/Case</t>
  </si>
  <si>
    <t>Montna Taranto</t>
  </si>
  <si>
    <t>sour cream, light</t>
  </si>
  <si>
    <t>Breakstone Light Sour Cream, 1lb Containers x 12/Case</t>
  </si>
  <si>
    <t>Breakstone</t>
  </si>
  <si>
    <t>Alpine Orchard Unsweetened Applesauce, #10 Cans x 6/Case</t>
  </si>
  <si>
    <t>Alpine Orchard</t>
  </si>
  <si>
    <t>Northeast Unsweetened Applesauce, #10 Cans x 6/Case</t>
  </si>
  <si>
    <t>fruit cocktail, in juice</t>
  </si>
  <si>
    <t>Del Monte Fruit Cocktail in Juice, #10 Cans x 6/Case</t>
  </si>
  <si>
    <t>fruit, tropical, in juice, ss</t>
  </si>
  <si>
    <t>Dole Tropical Fruit in Juice, 4oz Bowls x 36/Case</t>
  </si>
  <si>
    <t>Dole</t>
  </si>
  <si>
    <t>melon, cantaloupe</t>
  </si>
  <si>
    <t>Del Monte Canteloupe</t>
  </si>
  <si>
    <t>melon, honeydew</t>
  </si>
  <si>
    <t>Classic Honeydew Melon</t>
  </si>
  <si>
    <t>orange, navel</t>
  </si>
  <si>
    <t>Morrocco California Navel Oranges</t>
  </si>
  <si>
    <t>Morrocco</t>
  </si>
  <si>
    <t>Sunkist California Navel Oranges</t>
  </si>
  <si>
    <t>orange, valencia</t>
  </si>
  <si>
    <t>Sunkist California Valencia Oranges</t>
  </si>
  <si>
    <t>peach, in juice, canned</t>
  </si>
  <si>
    <t>Del Monte Sliced Peaches in Natural Juice, #10 Cans x 6/Case</t>
  </si>
  <si>
    <t>pear, in juice, canned</t>
  </si>
  <si>
    <t>Del Monte Bartlett Pears, Diced in Natural Juice, #10 Cans x 6/Case</t>
  </si>
  <si>
    <t>pineapple, in juice, canned</t>
  </si>
  <si>
    <t>Premium Pineapple Chunks in Natural Juice, #10 Cans x 6/Case</t>
  </si>
  <si>
    <t>Kar's Raisins, 1oz boxes</t>
  </si>
  <si>
    <t>Kar's</t>
  </si>
  <si>
    <t>tangerine</t>
  </si>
  <si>
    <t>Sweet Seal Tangerines</t>
  </si>
  <si>
    <t>Sweet Seal</t>
  </si>
  <si>
    <t>carrot, baby</t>
  </si>
  <si>
    <t>Grimmway Baby Carrots</t>
  </si>
  <si>
    <t>Grimmway</t>
  </si>
  <si>
    <t>onion, green</t>
  </si>
  <si>
    <t>Church Bros Green Scallions</t>
  </si>
  <si>
    <t>potato, baking</t>
  </si>
  <si>
    <t>Eagle Eye Baking Potatoes</t>
  </si>
  <si>
    <t>Eagle Eye</t>
  </si>
  <si>
    <t>potato, red</t>
  </si>
  <si>
    <t>L&amp;M Red Skin Potatoes</t>
  </si>
  <si>
    <t>potato, sweet</t>
  </si>
  <si>
    <t>Jean Label Sweet Potatoes</t>
  </si>
  <si>
    <t>Jean Label</t>
  </si>
  <si>
    <t>radish, red</t>
  </si>
  <si>
    <t>Radish King Red Radishes</t>
  </si>
  <si>
    <t>Radish King</t>
  </si>
  <si>
    <t>broccoli</t>
  </si>
  <si>
    <t>D'Arrigo Broccoli</t>
  </si>
  <si>
    <t>D'Angelo Red Cabbage</t>
  </si>
  <si>
    <t>Banner White Cabbage</t>
  </si>
  <si>
    <t>cauliflower</t>
  </si>
  <si>
    <t>D'Arrigo Cauliflower</t>
  </si>
  <si>
    <t>celery</t>
  </si>
  <si>
    <t>Church Bros. Celery</t>
  </si>
  <si>
    <t>cucumber</t>
  </si>
  <si>
    <t>Banner Cucumbers</t>
  </si>
  <si>
    <t>herb, dill</t>
  </si>
  <si>
    <t>US Fresh Herbs Dill</t>
  </si>
  <si>
    <t>US</t>
  </si>
  <si>
    <t>herb, rosemary</t>
  </si>
  <si>
    <t>Herb's Fresh Rosemary</t>
  </si>
  <si>
    <t>beef, frank</t>
  </si>
  <si>
    <t>herb, sage</t>
  </si>
  <si>
    <t>US Fresh Herbs Sage</t>
  </si>
  <si>
    <t>pepper, bell, green</t>
  </si>
  <si>
    <t>L&amp;M Green Peppers</t>
  </si>
  <si>
    <t>tomato</t>
  </si>
  <si>
    <t>Summer Harvest Hard Ripe Tomatoes</t>
  </si>
  <si>
    <t>Summer Harvest</t>
  </si>
  <si>
    <t>Bellavista Whole Tomato, #10 Cans x 6/Case</t>
  </si>
  <si>
    <t>tomato, cherry</t>
  </si>
  <si>
    <t>Summit Harvest Cherry Tomatoes, 12 Pints/Case</t>
  </si>
  <si>
    <t>Summit Harvest</t>
  </si>
  <si>
    <t>vegetable, blend, frozen</t>
  </si>
  <si>
    <t>SunSource Merit Frozen Mixed Vegetables, 2.5lb Bags, 12/Case</t>
  </si>
  <si>
    <t>Bonduelle, Brockport, NY</t>
  </si>
  <si>
    <t>condiment, ketchup, ss</t>
  </si>
  <si>
    <t>cracker, graham, honey</t>
  </si>
  <si>
    <t>spread, jelly, grape, ss</t>
  </si>
  <si>
    <t>applesauce</t>
  </si>
  <si>
    <t>juice, orange</t>
  </si>
  <si>
    <t>orange</t>
  </si>
  <si>
    <t>coffee</t>
  </si>
  <si>
    <t>milk, 1%, ss</t>
  </si>
  <si>
    <t>Cream O Land</t>
  </si>
  <si>
    <t>bread, whole wheat</t>
  </si>
  <si>
    <t>bun, hamburger, whole wheat</t>
  </si>
  <si>
    <t>yogurt, strawberry</t>
  </si>
  <si>
    <t>milk, whole</t>
  </si>
  <si>
    <t>milk, nonfat, ss</t>
  </si>
  <si>
    <t>PACKER</t>
  </si>
  <si>
    <t>plant milk, soy</t>
  </si>
  <si>
    <t>soda, cola</t>
  </si>
  <si>
    <t>soda, ginger ale</t>
  </si>
  <si>
    <t>tea, ss</t>
  </si>
  <si>
    <t>GOLDEN TIP</t>
  </si>
  <si>
    <t>Department of Education</t>
  </si>
  <si>
    <t>water, bottled</t>
  </si>
  <si>
    <t>water, sparkling</t>
  </si>
  <si>
    <t>water, ss</t>
  </si>
  <si>
    <t>bagel, cinnamon raisin</t>
  </si>
  <si>
    <t>bread, garlic</t>
  </si>
  <si>
    <t>Hospitality</t>
  </si>
  <si>
    <t>cereal, cheerios</t>
  </si>
  <si>
    <t>cereal, corn flakes</t>
  </si>
  <si>
    <t>cereal, frosted mini wheats</t>
  </si>
  <si>
    <t>cereal, raisin bran</t>
  </si>
  <si>
    <t>cereal, special k</t>
  </si>
  <si>
    <t>cereal, toasted oats</t>
  </si>
  <si>
    <t>Cereal Toasted Oats</t>
  </si>
  <si>
    <t>grits, quick</t>
  </si>
  <si>
    <t>oat, instant</t>
  </si>
  <si>
    <t>pasta, penne, whole grain rich</t>
  </si>
  <si>
    <t>pasta, rotini, whole grain rich</t>
  </si>
  <si>
    <t>MISSION</t>
  </si>
  <si>
    <t>tortilla, whole wheat</t>
  </si>
  <si>
    <t>bean, kidney, red, canned</t>
  </si>
  <si>
    <t>bean, pinto, canned</t>
  </si>
  <si>
    <t>tofu, extra firm</t>
  </si>
  <si>
    <t>rice, brown, parboiled</t>
  </si>
  <si>
    <t>base, vegetable</t>
  </si>
  <si>
    <t>Parade</t>
  </si>
  <si>
    <t>chip, potato, ss</t>
  </si>
  <si>
    <t>FRITO</t>
  </si>
  <si>
    <t>DORITOS</t>
  </si>
  <si>
    <t>chip, potato</t>
  </si>
  <si>
    <t>chip, potato, barbecue</t>
  </si>
  <si>
    <t>chip, sunchip, ss</t>
  </si>
  <si>
    <t>TOSTITOS</t>
  </si>
  <si>
    <t>condiment, mayonnaise</t>
  </si>
  <si>
    <t>Kraft</t>
  </si>
  <si>
    <t>cookie, butter</t>
  </si>
  <si>
    <t>cookie, chocolate chip</t>
  </si>
  <si>
    <t>cookie, oatmeal</t>
  </si>
  <si>
    <t>cookie, oatmeal raisin</t>
  </si>
  <si>
    <t>cookie, shortbread</t>
  </si>
  <si>
    <t>cracker, saltine</t>
  </si>
  <si>
    <t>creamer, vanilla, ss</t>
  </si>
  <si>
    <t>dessert, cake, carrot</t>
  </si>
  <si>
    <t>dessert, cake, coconut</t>
  </si>
  <si>
    <t>dressing, balsamic</t>
  </si>
  <si>
    <t>dressing, french, ss</t>
  </si>
  <si>
    <t>food coloring</t>
  </si>
  <si>
    <t>margarine</t>
  </si>
  <si>
    <t>Dairy Sales</t>
  </si>
  <si>
    <t>molasses</t>
  </si>
  <si>
    <t>muffin, corn</t>
  </si>
  <si>
    <t>muffin, variety</t>
  </si>
  <si>
    <t>oil, canola</t>
  </si>
  <si>
    <t>pastry, croissant</t>
  </si>
  <si>
    <t>sauce, barbecue, ss</t>
  </si>
  <si>
    <t>sauce, soy</t>
  </si>
  <si>
    <t>sauce, teriyaki</t>
  </si>
  <si>
    <t>Sauce Teriyaki</t>
  </si>
  <si>
    <t>sauce, worcestershire</t>
  </si>
  <si>
    <t>snack, pretzel, whole grain rich, ss</t>
  </si>
  <si>
    <t>spice, onion, granulated</t>
  </si>
  <si>
    <t>spice, pepper, black</t>
  </si>
  <si>
    <t>spread, hummus, ss</t>
  </si>
  <si>
    <t>spread, jelly, grape</t>
  </si>
  <si>
    <t>sugar</t>
  </si>
  <si>
    <t>sugar, ss</t>
  </si>
  <si>
    <t>sugar, substitute</t>
  </si>
  <si>
    <t>sugar, substitute, ss</t>
  </si>
  <si>
    <t>tomato, diced, canned</t>
  </si>
  <si>
    <t>bean, refried</t>
  </si>
  <si>
    <t>SPRING VALLEY</t>
  </si>
  <si>
    <t>dumpling, chicken</t>
  </si>
  <si>
    <t>egg roll, vegetable</t>
  </si>
  <si>
    <t>eggplant, breaded</t>
  </si>
  <si>
    <t>BRUNO</t>
  </si>
  <si>
    <t>french fry</t>
  </si>
  <si>
    <t>MCCAIN</t>
  </si>
  <si>
    <t>french fry, sweet potato</t>
  </si>
  <si>
    <t>macaroni, cheese</t>
  </si>
  <si>
    <t>onion ring</t>
  </si>
  <si>
    <t>potato, mashed</t>
  </si>
  <si>
    <t>ravioli, beef, canned</t>
  </si>
  <si>
    <t>BUMBLE BEE</t>
  </si>
  <si>
    <t>sandwich, turkey, cheese</t>
  </si>
  <si>
    <t>sandwich, turkey, cheese, whole grain rich</t>
  </si>
  <si>
    <t>soup, chicken noodle</t>
  </si>
  <si>
    <t>soup, ramen, ss</t>
  </si>
  <si>
    <t>MARUCHAN</t>
  </si>
  <si>
    <t>soup, vegetable</t>
  </si>
  <si>
    <t>Campbell's</t>
  </si>
  <si>
    <t>turnover, beef, patty, jamaican style</t>
  </si>
  <si>
    <t>Golden Krust</t>
  </si>
  <si>
    <t>beef, ground</t>
  </si>
  <si>
    <t>beef, meatloaf</t>
  </si>
  <si>
    <t>beef, patty</t>
  </si>
  <si>
    <t>beef, sliced</t>
  </si>
  <si>
    <t>vegetable, blend</t>
  </si>
  <si>
    <t>chicken, diced</t>
  </si>
  <si>
    <t>chicken, leg, frozen</t>
  </si>
  <si>
    <t>chicken, leg, quarter</t>
  </si>
  <si>
    <t>chicken, patty</t>
  </si>
  <si>
    <t>chicken, roasted</t>
  </si>
  <si>
    <t>chicken, tender, breaded</t>
  </si>
  <si>
    <t>NEWBURG</t>
  </si>
  <si>
    <t>veal, patty, breaded</t>
  </si>
  <si>
    <t>turkey, ground</t>
  </si>
  <si>
    <t>GROUND TURKEY</t>
  </si>
  <si>
    <t>turkey, patty</t>
  </si>
  <si>
    <t>TURKEY SAUSAGE PATTY</t>
  </si>
  <si>
    <t>turkey, wing</t>
  </si>
  <si>
    <t>butter, ss</t>
  </si>
  <si>
    <t>LAUBSCHER</t>
  </si>
  <si>
    <t>cheese, mozzarella</t>
  </si>
  <si>
    <t>cream cheese</t>
  </si>
  <si>
    <t>cream cheese, strawberry, ss</t>
  </si>
  <si>
    <t>Milk 1% UHT</t>
  </si>
  <si>
    <t>milk, nonfat</t>
  </si>
  <si>
    <t>milk, nonfat, lactose free</t>
  </si>
  <si>
    <t>MILK WHOLE</t>
  </si>
  <si>
    <t>cream, whipping</t>
  </si>
  <si>
    <t>creamer, half and half</t>
  </si>
  <si>
    <t>CARNATION</t>
  </si>
  <si>
    <t>yogurt, variety</t>
  </si>
  <si>
    <t>applesauce, ss</t>
  </si>
  <si>
    <t>applesauce, unsweetened, ss</t>
  </si>
  <si>
    <t>REGAL</t>
  </si>
  <si>
    <t>grape, red</t>
  </si>
  <si>
    <t>grapefruit</t>
  </si>
  <si>
    <t>kiwi</t>
  </si>
  <si>
    <t>melon, watermelon, seedless</t>
  </si>
  <si>
    <t>pineapple</t>
  </si>
  <si>
    <t>plantain, sliced, frozen</t>
  </si>
  <si>
    <t>raisin</t>
  </si>
  <si>
    <t>Department of Correction</t>
  </si>
  <si>
    <t>L&amp;M Cucumbers</t>
  </si>
  <si>
    <t>carrot, sliced, canned</t>
  </si>
  <si>
    <t>garlic, chopped, in oil</t>
  </si>
  <si>
    <t>potato</t>
  </si>
  <si>
    <t>Juice Pineapple 46 oz Can</t>
  </si>
  <si>
    <t>cabbage, green</t>
  </si>
  <si>
    <t>cabbage, red, shredded</t>
  </si>
  <si>
    <t>cauliflower, floret</t>
  </si>
  <si>
    <t>celery, stick</t>
  </si>
  <si>
    <t>corn, canned</t>
  </si>
  <si>
    <t>corn, kernel, canned</t>
  </si>
  <si>
    <t>corn, whole kernel</t>
  </si>
  <si>
    <t>corn, whole kernel, canned</t>
  </si>
  <si>
    <t>BONDUELLE</t>
  </si>
  <si>
    <t>green bean, canned</t>
  </si>
  <si>
    <t>herb, basil</t>
  </si>
  <si>
    <t>herb, oregano</t>
  </si>
  <si>
    <t>kale, chopped</t>
  </si>
  <si>
    <t>lettuce, iceberg</t>
  </si>
  <si>
    <t>lettuce, romaine, chopped</t>
  </si>
  <si>
    <t>mushroom</t>
  </si>
  <si>
    <t>pea, green</t>
  </si>
  <si>
    <t>pepper, jalapeno</t>
  </si>
  <si>
    <t>Fish (Wild)</t>
  </si>
  <si>
    <t>tilapia, fillet</t>
  </si>
  <si>
    <t>goose, bottom, round, raw</t>
  </si>
  <si>
    <t>IMPS# 170A BOTTOM ROUNDS, HALAL, GOOSENECK,</t>
  </si>
  <si>
    <t>ROMEO FOODS INC</t>
  </si>
  <si>
    <t>PRODUCT IMPS #170A BOTTOM ROUNDS, GOOSENECK</t>
  </si>
  <si>
    <t>milk, nonfat, chocolate, ss</t>
  </si>
  <si>
    <t>CHOCOLATE MILK,FAT FREE, 1/2 PT.</t>
  </si>
  <si>
    <t>Clover Farms</t>
  </si>
  <si>
    <t>MILK LOW FAT 1% 1/2 PT.</t>
  </si>
  <si>
    <t>MILK LOW FAT 1% 1/4 PT.</t>
  </si>
  <si>
    <t>YOGURT ASSORTED FLAVOR</t>
  </si>
  <si>
    <t>meal, chicken, cacciatore</t>
  </si>
  <si>
    <t>CHICKEN CACCIATORE</t>
  </si>
  <si>
    <t>MEAL-MART</t>
  </si>
  <si>
    <t>meal, dinner, bologna</t>
  </si>
  <si>
    <t>COLD: BOLOGNA, DINNER</t>
  </si>
  <si>
    <t>meal, dinner, salami</t>
  </si>
  <si>
    <t>COLD: SALAMI, DINNER</t>
  </si>
  <si>
    <t>spaghetti, meatball</t>
  </si>
  <si>
    <t>MEATBALLS &amp; SPAGHETTI</t>
  </si>
  <si>
    <t>AMERICAN, CHEESE, PROCESSED, SLICED</t>
  </si>
  <si>
    <t>RIDGEVIEW</t>
  </si>
  <si>
    <t>tuna, light, canned</t>
  </si>
  <si>
    <t>Fish Tuna Light Can</t>
  </si>
  <si>
    <t>OLEOMARGARINE, REDDIES</t>
  </si>
  <si>
    <t>D-DAIRYSLS</t>
  </si>
  <si>
    <t>corn, whole kernel, frozen</t>
  </si>
  <si>
    <t>CORN, FROZEN WHOLE KERNEL, NO SUGAR/SALT</t>
  </si>
  <si>
    <t>CHILL RIPE</t>
  </si>
  <si>
    <t>PEAS, GREEN</t>
  </si>
  <si>
    <t>TILAPIA FILLETS, 3-5 OZ. EACH</t>
  </si>
  <si>
    <t>SEA-RAGE</t>
  </si>
  <si>
    <t>CHICKEN, DICED</t>
  </si>
  <si>
    <t>WILLIAMSBURG</t>
  </si>
  <si>
    <t>beef, stew</t>
  </si>
  <si>
    <t>IMPS # 135A BEEF FOR STEWING, HALAL</t>
  </si>
  <si>
    <t>turkey, thigh</t>
  </si>
  <si>
    <t>NAMP P2033 TURKEY THIGHS, HALAL</t>
  </si>
  <si>
    <t>NATBEST</t>
  </si>
  <si>
    <t>chicken, breast, halved</t>
  </si>
  <si>
    <t>CHICKEN BREAST HALVES</t>
  </si>
  <si>
    <t>CHICKEN LEG QUARTERS</t>
  </si>
  <si>
    <t>VEGETABLES, MIXED</t>
  </si>
  <si>
    <t>ROAST CHICKEN</t>
  </si>
  <si>
    <t>turkey, sliced, roasted</t>
  </si>
  <si>
    <t>ROAST TURKEY, SLICED</t>
  </si>
  <si>
    <t>Alder Creek Drinking Water</t>
  </si>
  <si>
    <t>Alder Creek</t>
  </si>
  <si>
    <t>tea, iced, ss</t>
  </si>
  <si>
    <t>Arizona Tea Stix Sugar-Free Lemon Ice Tea w/ Splenda, Kosher</t>
  </si>
  <si>
    <t>Arizona</t>
  </si>
  <si>
    <t>turkey, stick</t>
  </si>
  <si>
    <t>Deen Halal Turkey Sticks</t>
  </si>
  <si>
    <t>Deen</t>
  </si>
  <si>
    <t>nut, almond, roasted, salted, ss</t>
  </si>
  <si>
    <t>Kar's Roasted Salted Almonds, 3 oz. packs</t>
  </si>
  <si>
    <t>chicken, breast</t>
  </si>
  <si>
    <t>Sweet Sue, Chicken Breast, 3 oz. Pouch</t>
  </si>
  <si>
    <t>Sweet Sue</t>
  </si>
  <si>
    <t>dressing, low sodium</t>
  </si>
  <si>
    <t>Chefler Low-Sodium Salad Dressing, 1 gallon jars</t>
  </si>
  <si>
    <t>Chefler</t>
  </si>
  <si>
    <t>candy, atomic fireball, ss</t>
  </si>
  <si>
    <t>Atomic Fireball Individually Wrapped Candy</t>
  </si>
  <si>
    <t>Atomic</t>
  </si>
  <si>
    <t>Keefe Group</t>
  </si>
  <si>
    <t>cheese, cheddar, ss</t>
  </si>
  <si>
    <t>City Cow Cheddar Cheese bar 4 oz. 48/cs</t>
  </si>
  <si>
    <t>City Cow</t>
  </si>
  <si>
    <t>salmon, flake, raw, pouch</t>
  </si>
  <si>
    <t>Fresh Catch Salmon Flakes, 3.53oz pouches</t>
  </si>
  <si>
    <t>Fresh Catch</t>
  </si>
  <si>
    <t>sardine, pouch</t>
  </si>
  <si>
    <t>Fresh Catch Sardines, 3.53oz pouches</t>
  </si>
  <si>
    <t>tuna, yellowfin, steak, pouch</t>
  </si>
  <si>
    <t>Fresh Catch Yellowfin Tuna Steak, 3.53oz pouches</t>
  </si>
  <si>
    <t>Keefe Kitchens Creamy Peanut Butter, 12oz jars</t>
  </si>
  <si>
    <t>Keefe</t>
  </si>
  <si>
    <t>soup, ramen, maruchan chili</t>
  </si>
  <si>
    <t>Maruchan Chili Flavor Ramen Soup, 3oz packs</t>
  </si>
  <si>
    <t>Maruchan</t>
  </si>
  <si>
    <t>bean, refried, pinto</t>
  </si>
  <si>
    <t>Sevilla Refried Pinto Beans, 8oz bags</t>
  </si>
  <si>
    <t>Sevilla</t>
  </si>
  <si>
    <t>Sweetmate Sugar Substsitute, 3.5oz packets</t>
  </si>
  <si>
    <t>Sweetmate</t>
  </si>
  <si>
    <t>Old Colony Cookies - Applesauce Oatmeal</t>
  </si>
  <si>
    <t>Old Colony</t>
  </si>
  <si>
    <t>Pacto Corporation</t>
  </si>
  <si>
    <t>cookie, lemon</t>
  </si>
  <si>
    <t>Old Colony Cookies - Realemon Lemon</t>
  </si>
  <si>
    <t>cookie, shortbread, walnut</t>
  </si>
  <si>
    <t>Old Colony Cookies - Walnut Shortbread</t>
  </si>
  <si>
    <t>chip, potato, cheddar</t>
  </si>
  <si>
    <t>Regal Best Cheddar Potato Chips</t>
  </si>
  <si>
    <t>Regal Best</t>
  </si>
  <si>
    <t>Regal Best Plain Potato Chips</t>
  </si>
  <si>
    <t>chip, potato, sour cream and onion</t>
  </si>
  <si>
    <t>Regal Best Sour Cream and Onions Potato Chips</t>
  </si>
  <si>
    <t>Regal Best Southern BBQ Potato Chips</t>
  </si>
  <si>
    <t>coffee, freeze dried</t>
  </si>
  <si>
    <t>Regal Premium Freeze Dried Coffee</t>
  </si>
  <si>
    <t>Regal Premium</t>
  </si>
  <si>
    <t>tortilla, white</t>
  </si>
  <si>
    <t>Tumaros Tortillas, Premium White</t>
  </si>
  <si>
    <t>Tumaro's</t>
  </si>
  <si>
    <t>Yorkville Taco Seasoning, 5 lb. containers</t>
  </si>
  <si>
    <t>noodle, ramen, chicken</t>
  </si>
  <si>
    <t>Hansen Brothers Ramen Noodles, Oriental-Style, Imitation Chicken Flavor, 3 oz. packs</t>
  </si>
  <si>
    <t>Hansen</t>
  </si>
  <si>
    <t>Wild Penguin Corporation</t>
  </si>
  <si>
    <t>Karleen's Chocolate Chip Cookies, Kosher, 7 oz. units</t>
  </si>
  <si>
    <t>Karleen's</t>
  </si>
  <si>
    <t>cookie, coconut</t>
  </si>
  <si>
    <t>Karleen's Coconut Crunch Cookies, Kosher, 7 oz. units</t>
  </si>
  <si>
    <t>Karleen's Iced Oatmeal Cookies, Kosher, 7 oz. units</t>
  </si>
  <si>
    <t>turnover, strawberry</t>
  </si>
  <si>
    <t>Karleen's Strawberry Turnover, Kosher, 7.9 oz. units</t>
  </si>
  <si>
    <t>Parade Brown Long Grain Rice, Pre-Cooked, 3.5 oz. bags</t>
  </si>
  <si>
    <t>Parade Instant Oatmeal, Regular, Kosher, 1 oz. packets</t>
  </si>
  <si>
    <t>pastry, danish, chocolate</t>
  </si>
  <si>
    <t>Stern's Chocolate Danish, Kosher, 3.5 oz. units</t>
  </si>
  <si>
    <t>Stern's</t>
  </si>
  <si>
    <t>pastry, danish, cinnamon</t>
  </si>
  <si>
    <t>Stern's Cinnamon Danish, Kosher, 3.5 oz. units</t>
  </si>
  <si>
    <t>pastry, chocolate</t>
  </si>
  <si>
    <t>Stern's Fudge Surprise Filled Pastry, Kosher, 3 oz. units</t>
  </si>
  <si>
    <t>pastry, danish, raspberry</t>
  </si>
  <si>
    <t>Stern's Raspberry Danish, Kosher, 3.5 oz. units</t>
  </si>
  <si>
    <t>popcorn, kettle cooked</t>
  </si>
  <si>
    <t>Sideshow Rock &amp; Pop Kettle Korn Popcorn, Kosher, 1 oz. packs</t>
  </si>
  <si>
    <t>Sideshow</t>
  </si>
  <si>
    <t>CHEESE, MOZZARELLA</t>
  </si>
  <si>
    <t>ENRICO</t>
  </si>
  <si>
    <t>cereal, chex, cinnamon</t>
  </si>
  <si>
    <t>General Mills Rice Chex Cereal, Cinnamon - 1oz bowls</t>
  </si>
  <si>
    <t>beef, jerky</t>
  </si>
  <si>
    <t>Weaver's Beef Sticks, 0.5 oz</t>
  </si>
  <si>
    <t>Weaver's</t>
  </si>
  <si>
    <t>bar, kind, almond, coconut</t>
  </si>
  <si>
    <t>Kind Cereal Bars, Almond &amp; Coconut, Kosher, 1.4 oz. packs</t>
  </si>
  <si>
    <t>Kind</t>
  </si>
  <si>
    <t>cheese, cheddar, sharp</t>
  </si>
  <si>
    <t>CHEESE, CHEDDAR, NATURAL, SHARP</t>
  </si>
  <si>
    <t>milk, whole, ss</t>
  </si>
  <si>
    <t>MILK WHOLE 1/2 PT.</t>
  </si>
  <si>
    <t>MILK SOY BEAN QT. CONTAINER</t>
  </si>
  <si>
    <t>Danone</t>
  </si>
  <si>
    <t>IMPS# 136 GROUND BEEF</t>
  </si>
  <si>
    <t>soda, lemon lime, diet</t>
  </si>
  <si>
    <t>snack, trail mix, unsalted</t>
  </si>
  <si>
    <t>Mr. Nature Trail Mix, Unsalted, 1.75 oz. packs</t>
  </si>
  <si>
    <t>mackerel, wild, fillet, in oil, raw, pouch</t>
  </si>
  <si>
    <t>Fresh Catch Mackerel Filet, in Soybean Oil, 3.53 oz. pouches.</t>
  </si>
  <si>
    <t>tuna, light, wild, in water, pouch</t>
  </si>
  <si>
    <t>Bumble Bee Light Tuna, in Water, Wild-Caught, 5 oz. pouches</t>
  </si>
  <si>
    <t>Bumble Bee</t>
  </si>
  <si>
    <t>chip, potato, kettle cooked, ss</t>
  </si>
  <si>
    <t>Cape Cod Potato Chips, Kettle Cooked, Original, 1 oz. bags</t>
  </si>
  <si>
    <t>Cape Cod</t>
  </si>
  <si>
    <t>MILK SKIMMED 1/2 PT.</t>
  </si>
  <si>
    <t>CHICKEN PATTIES, HALAL</t>
  </si>
  <si>
    <t>INTEGRITY</t>
  </si>
  <si>
    <t>salad, egg</t>
  </si>
  <si>
    <t>SALAD EGG</t>
  </si>
  <si>
    <t>SALLY SHERMAN FOODS</t>
  </si>
  <si>
    <t>PRODUCT IMPS # 135A BEEF FOR STEWING</t>
  </si>
  <si>
    <t>beef, oxtail</t>
  </si>
  <si>
    <t>OXTAIL</t>
  </si>
  <si>
    <t>NAMP 113B HAMBURGER BEEF PATTIES</t>
  </si>
  <si>
    <t>beef, steak, strip, seasoned</t>
  </si>
  <si>
    <t>PEPPER STEAK (STRIPS)</t>
  </si>
  <si>
    <t>Yorkville Worcestershire Sauce, 1 gallon jugs</t>
  </si>
  <si>
    <t>Yorkville Sugar Substitute Packets</t>
  </si>
  <si>
    <t>Yorkville Soy Sauce, Low Sodium, 1 gallon jugs</t>
  </si>
  <si>
    <t>Yorkville Soup Base, Vegetable, 4 lb. containers</t>
  </si>
  <si>
    <t>sugar, granulated, ss</t>
  </si>
  <si>
    <t>Yorkville Fine Granulated Sugar Packets</t>
  </si>
  <si>
    <t>sauce, seasoning</t>
  </si>
  <si>
    <t>tea, bag, variety</t>
  </si>
  <si>
    <t>Bromley's Exotic Tea Bags, Assorted</t>
  </si>
  <si>
    <t>Bromley's</t>
  </si>
  <si>
    <t>IMPS 123B SHORT RIBS, BEEF</t>
  </si>
  <si>
    <t>juice, raspberry, mix, light, ss</t>
  </si>
  <si>
    <t>Wyler's Raspberry Light Drink Mix, .63oz packets</t>
  </si>
  <si>
    <t>Wyler's</t>
  </si>
  <si>
    <t>chip, tortilla, scoop, ss</t>
  </si>
  <si>
    <t>Tostitos "Scoops" Tortilla Chips, .875oz bags</t>
  </si>
  <si>
    <t>Tostitos</t>
  </si>
  <si>
    <t>hominy, grits, white</t>
  </si>
  <si>
    <t>Quaker White Hominy Grits, 24oz boxes</t>
  </si>
  <si>
    <t>corn, whole kernel, in water</t>
  </si>
  <si>
    <t>Libby's Sweet Corn, Whole, In Water, 14oz pouches</t>
  </si>
  <si>
    <t>International Delight Liquid Creamer, Vanilla, 13ml units</t>
  </si>
  <si>
    <t>International Delight</t>
  </si>
  <si>
    <t>Frito Lay Sunchips, Original Flavor, 1oz bags</t>
  </si>
  <si>
    <t>Frito Lay</t>
  </si>
  <si>
    <t>salad, tuna</t>
  </si>
  <si>
    <t>SALAD TUNA</t>
  </si>
  <si>
    <t>milk, lactose free, ss</t>
  </si>
  <si>
    <t>MILK LACTAID 1/2 PT.</t>
  </si>
  <si>
    <t>Saputo</t>
  </si>
  <si>
    <t>lamb, stew</t>
  </si>
  <si>
    <t>LAMB FOR STEWING, HALAL</t>
  </si>
  <si>
    <t>soda, orange, diet</t>
  </si>
  <si>
    <t>bun, hamburger, gluten free</t>
  </si>
  <si>
    <t>GLUTEN-FREE HAMBURGER BUNS</t>
  </si>
  <si>
    <t>UDI'S</t>
  </si>
  <si>
    <t>hot chocolate, mix, ss</t>
  </si>
  <si>
    <t>Shop Rite Hot Chocolate, 5.3oz. packs</t>
  </si>
  <si>
    <t>Shop Rite</t>
  </si>
  <si>
    <t>bread, sandwich, white, gluten free</t>
  </si>
  <si>
    <t>GLUTEN-FREE WHITE SANDWICH BREAD</t>
  </si>
  <si>
    <t>CROISSANT, WHOLE GRAIN</t>
  </si>
  <si>
    <t>GLOBAL FOOD SOLUTIONS</t>
  </si>
  <si>
    <t>CORN, WHOLE KERNEL</t>
  </si>
  <si>
    <t>salmon, cake, frozen</t>
  </si>
  <si>
    <t>SALMON CAKES, FROZEN</t>
  </si>
  <si>
    <t>S-CHANNEL</t>
  </si>
  <si>
    <t>MEATLOAF HALAL</t>
  </si>
  <si>
    <t>RAJBHOG FOODS</t>
  </si>
  <si>
    <t>meatball</t>
  </si>
  <si>
    <t>MEATBALLS HALAL</t>
  </si>
  <si>
    <t>FANCY-LADY</t>
  </si>
  <si>
    <t>Winston Mayonnaise, Individual Serve Pouches</t>
  </si>
  <si>
    <t>TURKEY WINGS</t>
  </si>
  <si>
    <t>CHICKEN CUTLET BREAST</t>
  </si>
  <si>
    <t>FNCYLADY</t>
  </si>
  <si>
    <t>BEEF FRANKFURTERS</t>
  </si>
  <si>
    <t>OLDWORLDPR</t>
  </si>
  <si>
    <t>WAGON WHEELS MAC 'N CHEESE</t>
  </si>
  <si>
    <t>KID FRESH</t>
  </si>
  <si>
    <t>SWEET POTATOES, FRIES</t>
  </si>
  <si>
    <t>spaghetti loops, meat sauce</t>
  </si>
  <si>
    <t>SPAGHETTI LOOPS PASTA 'N MEAT SAUCE</t>
  </si>
  <si>
    <t>KIDFRESH</t>
  </si>
  <si>
    <t>chip, tortilla, cool ranch, reduced fat, ss</t>
  </si>
  <si>
    <t>Doritos Reduced Fat Cool Ranch Chips, 1oz bags</t>
  </si>
  <si>
    <t>Doritos</t>
  </si>
  <si>
    <t>beef, crumble, seasoned</t>
  </si>
  <si>
    <t>Bushy Creek Seasoned Beef Crumbles, 6oz pouches</t>
  </si>
  <si>
    <t>Bushy Creek</t>
  </si>
  <si>
    <t>juice, lemonade, mix, light, ss</t>
  </si>
  <si>
    <t>Wyler's Light Drink Mix on the Go, Lemonade, Kosher</t>
  </si>
  <si>
    <t>Kraft Americana Single-Serve Mayonnaise, Kosher, 12 gm. packets</t>
  </si>
  <si>
    <t>drink, hot chocolate</t>
  </si>
  <si>
    <t>drink, mix, ss</t>
  </si>
  <si>
    <t>drink, sugar free, ss</t>
  </si>
  <si>
    <t>Arizona Tea</t>
  </si>
  <si>
    <t>juice, grape, kosher</t>
  </si>
  <si>
    <t>Kedem Grape Juice, Kosher for Passover, 32 oz. bottles</t>
  </si>
  <si>
    <t>plant milk, soy, variety</t>
  </si>
  <si>
    <t>Kikkeman Pearl Soy Milk, Assorted Flavors, 1qt Containers x 12/Case</t>
  </si>
  <si>
    <t>Kikkeman Pearl</t>
  </si>
  <si>
    <t>supplement, vanilla, powder</t>
  </si>
  <si>
    <t>Bernard Hi-Pro Plus Food Supplement Powder Mix, Vanilla</t>
  </si>
  <si>
    <t>Bernard</t>
  </si>
  <si>
    <t>Alder Creek Drinking Water, 1 liter plastic bottles</t>
  </si>
  <si>
    <t>hominy, grits</t>
  </si>
  <si>
    <t>popcorn, kettle, ss</t>
  </si>
  <si>
    <t>Mission Hard Taco Shells, 5" White Corn, 25 Tacos/Pack x 8/Case</t>
  </si>
  <si>
    <t>Tumaros</t>
  </si>
  <si>
    <t>bean, refried, pouch</t>
  </si>
  <si>
    <t>nut, almond, salted, ss</t>
  </si>
  <si>
    <t>nut, peanut, honey roasted, ss</t>
  </si>
  <si>
    <t>King Nut Honey Roasted Peanuts, 1 Oz. Packs</t>
  </si>
  <si>
    <t>King</t>
  </si>
  <si>
    <t>bar, almond, coconut, kosher, ss</t>
  </si>
  <si>
    <t>candy, fireball, ss</t>
  </si>
  <si>
    <t>chip, potato, cheese</t>
  </si>
  <si>
    <t>chip, tortilla, ranch, ss</t>
  </si>
  <si>
    <t>chip, tortilla, ss</t>
  </si>
  <si>
    <t>cookie, applesauce, oatmeal</t>
  </si>
  <si>
    <t>cookie, chocolate chip, kosher, ss</t>
  </si>
  <si>
    <t>cookie, coconut, kosher, ss</t>
  </si>
  <si>
    <t>cookie, oatmeal, kosher, ss</t>
  </si>
  <si>
    <t>cookie, peanut butter, kosher</t>
  </si>
  <si>
    <t>Erin Baker's Mini Breakfast Cookies, Peanut Butter, Kosher</t>
  </si>
  <si>
    <t>Erin Baker's</t>
  </si>
  <si>
    <t>cracker, matzah</t>
  </si>
  <si>
    <t>Yehuda Matzo for Passover, Plain, Unsalted, Kosher</t>
  </si>
  <si>
    <t>Yehuda</t>
  </si>
  <si>
    <t>creamer, non-dairy, vanilla</t>
  </si>
  <si>
    <t>emulsifier</t>
  </si>
  <si>
    <t>Dyn-A-Max Bread Emulsifier, Pure Vegetable Type, 400lb Drums</t>
  </si>
  <si>
    <t>Dyn-A-Max</t>
  </si>
  <si>
    <t>Valente Yeast Company</t>
  </si>
  <si>
    <t>Yorkville Yellow / Egg Shade Food Coloring, 16 oz. bottles</t>
  </si>
  <si>
    <t>malt</t>
  </si>
  <si>
    <t>Nu-Malt Dry Malt</t>
  </si>
  <si>
    <t>Nu-Malt</t>
  </si>
  <si>
    <t>Malt Diastase Dark Molasses, 645lb Drums</t>
  </si>
  <si>
    <t>Malt Diastase</t>
  </si>
  <si>
    <t>muffin, blueberry, sugar free</t>
  </si>
  <si>
    <t>Cornerstone Sugar-Free Blueberry Muffins, 2.5oz Muffins</t>
  </si>
  <si>
    <t>Harvest Bakery, Haupage, New York</t>
  </si>
  <si>
    <t>muffin, bran, sugar free</t>
  </si>
  <si>
    <t>Cornerstone Sugar-Free Bran Muffins, 2.5oz Muffins</t>
  </si>
  <si>
    <t>muffin, corn, sugar free</t>
  </si>
  <si>
    <t>Cornerstone Sugar-Free Corn Muffins, 2.5oz Muffins</t>
  </si>
  <si>
    <t>Cleary Pan Greasing Oil, All Vegetable Type, 417lb Drums</t>
  </si>
  <si>
    <t>Cleary</t>
  </si>
  <si>
    <t>pastry, chocolate, ss</t>
  </si>
  <si>
    <t>pastry, cinnamon roll, ss</t>
  </si>
  <si>
    <t>pastry, danish, chocolate, ss</t>
  </si>
  <si>
    <t>snack, trail mix, ss</t>
  </si>
  <si>
    <t>Roseleaf Bay Leaves, 16 oz. containers</t>
  </si>
  <si>
    <t>Roseleaf</t>
  </si>
  <si>
    <t>Roseleaf Oregano, Leaf, 16 oz. containers</t>
  </si>
  <si>
    <t>spice, pepper</t>
  </si>
  <si>
    <t>spice, sage</t>
  </si>
  <si>
    <t>Roseleaf Sage, Powdered or Ground, 12 oz. containers</t>
  </si>
  <si>
    <t>Roseleaf Thyme, Powdered, 13 oz. containers</t>
  </si>
  <si>
    <t>spread, jelly, grape, sugar free</t>
  </si>
  <si>
    <t>Elwood Imitation Grape Jelly Spread, Kosher, No Sugar Added</t>
  </si>
  <si>
    <t>yeast</t>
  </si>
  <si>
    <t>Eagle Compressed Yeast Cakes</t>
  </si>
  <si>
    <t>LeSaffre Food Yeast</t>
  </si>
  <si>
    <t>LeSaffre</t>
  </si>
  <si>
    <t>beef, meatloaf, gravy, frozen</t>
  </si>
  <si>
    <t>Golden Platter Beef Meatloaf w/ Gravy, Frozen, 10oz Servings x 64/Case</t>
  </si>
  <si>
    <t>Golden Platter, Newark, NJ</t>
  </si>
  <si>
    <t>Golden Platter Foods</t>
  </si>
  <si>
    <t>egg salad</t>
  </si>
  <si>
    <t>Made Fresh Salads Egg Salad, 30lb Container x 1/Case</t>
  </si>
  <si>
    <t>Made Fresh</t>
  </si>
  <si>
    <t>Made Fresh Salads Inc</t>
  </si>
  <si>
    <t>Spring Valley Boiled Chicken Dinner for Passover</t>
  </si>
  <si>
    <t>Spring Valley Roasted Chicken Dinner for Passover</t>
  </si>
  <si>
    <t>entrÃ©e, pot roast, kosher</t>
  </si>
  <si>
    <t>Spring Valley Pot Roast Dinner for Passover</t>
  </si>
  <si>
    <t>entrÃ©e, sole, kosher</t>
  </si>
  <si>
    <t>Spring Valley Filet of Sole Dinner for Passover</t>
  </si>
  <si>
    <t>entrÃ©e, steak, kosher</t>
  </si>
  <si>
    <t>Spring Valley Salisbury Steak Dinner for Passover</t>
  </si>
  <si>
    <t>Spring Valley Roasted Turkey Dinner for Passover</t>
  </si>
  <si>
    <t>meatless, vegetable, patty</t>
  </si>
  <si>
    <t>Cardinal Foods Veggie Burger</t>
  </si>
  <si>
    <t>pizza, pocket, cheese</t>
  </si>
  <si>
    <t>Golden Krust Italian Style Pizza Pocket, 48 Pockets/Case</t>
  </si>
  <si>
    <t>soup, ramen, chicken, instant, ss</t>
  </si>
  <si>
    <t>Hansen Brothers</t>
  </si>
  <si>
    <t>tuna salad</t>
  </si>
  <si>
    <t>Made Fresh Salads Tuna Salad, 30lb Container x 1/Case</t>
  </si>
  <si>
    <t>beef, meatball, frozen</t>
  </si>
  <si>
    <t>Fancy Lady Meatballs, Frozen, 1oz Meatballs x 320/Case</t>
  </si>
  <si>
    <t>Rajbhog Foods, Jersey City, New Jersy</t>
  </si>
  <si>
    <t>beef, stick, ss</t>
  </si>
  <si>
    <t>chicken, breast, pouch, ss</t>
  </si>
  <si>
    <t>chicken, leg, quarter, frozen, halal</t>
  </si>
  <si>
    <t>Simmons Chicken Leg Quarters, Frozen, Halal</t>
  </si>
  <si>
    <t>Simmons, AR</t>
  </si>
  <si>
    <t>chicken, patty, breaded, cooked, frozen</t>
  </si>
  <si>
    <t>Integrity Foods Chicken Patties, Breaded &amp; Cooked, Frozen, 3oz Patties x 53/Case</t>
  </si>
  <si>
    <t>Integrity Foods, Athens, Georgia</t>
  </si>
  <si>
    <t>beef, soy, patty</t>
  </si>
  <si>
    <t>Cardinal Foods Beef and Soy Burger Patties, 80 Patties/Case</t>
  </si>
  <si>
    <t>beef, soy, patty, halal</t>
  </si>
  <si>
    <t>Cardinal Foods Beef/Soy Burgers, Halal, Frozen, 4oz Patties x 80/Case</t>
  </si>
  <si>
    <t>Golden Platter Veal Patties w/ Italian Breading, 53 Patties/Case</t>
  </si>
  <si>
    <t>turkey, boneless, roast, halal</t>
  </si>
  <si>
    <t>Romeo Foods Boneless Turkey Roast, Halal</t>
  </si>
  <si>
    <t>turkey, cubed, frozen, halal</t>
  </si>
  <si>
    <t>Romeo Foods Boneless Turkey Thighs, Halal, Frozen, Cubed</t>
  </si>
  <si>
    <t>Cardinal Ground Turkey, 90% Lean, Halal, Frozen</t>
  </si>
  <si>
    <t>Kingsland Prime Meats Ground Turkey, 90% Lean, Frozen</t>
  </si>
  <si>
    <t>Kingsland Prime</t>
  </si>
  <si>
    <t>Kingsland Prime Meats</t>
  </si>
  <si>
    <t>turkey, patty, breaded, cooked, frozen</t>
  </si>
  <si>
    <t>Golden Platter Cajun-Style Turkey Patties, Breaded &amp; Cooked, Frozen, 160 Patties/Case</t>
  </si>
  <si>
    <t>turkey, stick, halal</t>
  </si>
  <si>
    <t>Deen Halal</t>
  </si>
  <si>
    <t>milk, whole, dried</t>
  </si>
  <si>
    <t>Franklin Farms Dried Whole Milk, 50lb Bag</t>
  </si>
  <si>
    <t>Franklin Farms</t>
  </si>
  <si>
    <t>Breakstone's Light Sour Cream, 1lb Container x 12/Case</t>
  </si>
  <si>
    <t>Breakstone's</t>
  </si>
  <si>
    <t>date</t>
  </si>
  <si>
    <t>The Hemisphere Grow Whole Pitted Dates, 22lb Case</t>
  </si>
  <si>
    <t>The Hemisphere</t>
  </si>
  <si>
    <t>Lion Seedless Raisins, 30lb Case</t>
  </si>
  <si>
    <t>Lion</t>
  </si>
  <si>
    <t>garlic, chopped, bottled</t>
  </si>
  <si>
    <t>Borboris Garlic, Chopped, 1 qt. bottles</t>
  </si>
  <si>
    <t>Borboris</t>
  </si>
  <si>
    <t>Church Brothers Celery</t>
  </si>
  <si>
    <t>corn, in water, pouch</t>
  </si>
  <si>
    <t>Church Brothers Iceberg Lettuce</t>
  </si>
  <si>
    <t>Del Campo Cherry Tomatoes</t>
  </si>
  <si>
    <t>Del Campo</t>
  </si>
  <si>
    <t>Bonduelle, Brockport, New York</t>
  </si>
  <si>
    <t>fish, gefilte, kosher</t>
  </si>
  <si>
    <t>Mrs. Adler's Gefilte Fish, Kosher for Passover, 24 oz. jars</t>
  </si>
  <si>
    <t>Mrs. Adler's</t>
  </si>
  <si>
    <t>mackerel, fillet, in oil, ss</t>
  </si>
  <si>
    <t>salmon, flake, ss</t>
  </si>
  <si>
    <t>sardine, ss</t>
  </si>
  <si>
    <t>tuna, in water, pouch</t>
  </si>
  <si>
    <t>tuna, yellowfin, ss</t>
  </si>
  <si>
    <t>Yorkville Roasted Coffee, Ground, 14oz Packs x 24/Case</t>
  </si>
  <si>
    <t>drink, mix, lemon, sugar free</t>
  </si>
  <si>
    <t>Lemon-X/Refrasia Beverage Drink Base, Sugar-Free, 5gal Bags (DOC, See Description)</t>
  </si>
  <si>
    <t>Lemon-X/Refrasia</t>
  </si>
  <si>
    <t>Kedem Unsweetened Grape Juice, 32oz Plastic Bottles x 12/Case</t>
  </si>
  <si>
    <t>Golden Tip Teabags w/ Strings, 0.06oz Bags x 1,000/Case</t>
  </si>
  <si>
    <t>pasta, macaroni, whole grain</t>
  </si>
  <si>
    <t>Patria Whole Grain Macaroni, Enriched Elbow, 10lb Bags x 2/Case</t>
  </si>
  <si>
    <t>Robbins Sales Company</t>
  </si>
  <si>
    <t>Patria Whole Grain Spaghetti, 10lb Bags x 2/Case</t>
  </si>
  <si>
    <t>pasta, whole grain</t>
  </si>
  <si>
    <t>Zerega Whole Grain Pasta, Bow-Tie, 10lb Bags x 2/Case</t>
  </si>
  <si>
    <t>Patria Whole Grain Noodles, 1/2" Wide Broad Form, 15b Bags x 2/Case</t>
  </si>
  <si>
    <t>Tyson Hard Taco Shells, 5.25" White Corn, 25 Tacos/Pack x 8/Case</t>
  </si>
  <si>
    <t>Jack and the Beanstalk Black Eyed Peas, 1lb Packs x 24/Case</t>
  </si>
  <si>
    <t>Jack and the Beanstalk</t>
  </si>
  <si>
    <t>bean, chili mix</t>
  </si>
  <si>
    <t>Le Shova Vegetarian Chili Mix w/ Kidney Beans, 20.8oz Bags x 6/Case</t>
  </si>
  <si>
    <t>bean, kidney, dried</t>
  </si>
  <si>
    <t>River Kidney Beans, Light Red, Dried, 50lb Bag</t>
  </si>
  <si>
    <t>lentil, green</t>
  </si>
  <si>
    <t>Brown's Best Lentils, Green, 25lb Bag</t>
  </si>
  <si>
    <t>Brown's Best</t>
  </si>
  <si>
    <t>Gulf Pacific Brown Rice, Parboiled, Light Enriched, 50lb Bag</t>
  </si>
  <si>
    <t>Gulf Pacific</t>
  </si>
  <si>
    <t>Azar Peanut Butter, Smooth, 5lb Containers x 6/Case</t>
  </si>
  <si>
    <t>Azar, El Paso, TX 79912</t>
  </si>
  <si>
    <t>Atlantic Beverage Company</t>
  </si>
  <si>
    <t>Winston Peanut Butter, Kosher</t>
  </si>
  <si>
    <t>Bella Vista Tomato Catsup, #10 Cans, 6/Case</t>
  </si>
  <si>
    <t>Manischewitz Plain Matzo, Unsalted, Kosher, 12 Boxes/Case</t>
  </si>
  <si>
    <t>Manischewitz</t>
  </si>
  <si>
    <t>dessert, cake, pound</t>
  </si>
  <si>
    <t>drink, supplement, vanilla, mix</t>
  </si>
  <si>
    <t>Carnation Breakfast Essentials Protein Powder, French Vanilla, 0.705g Packets x 48/Case</t>
  </si>
  <si>
    <t>Dairy Sales Oleomargarine</t>
  </si>
  <si>
    <t>Cornerstone Sugar-Free Blueberry Muffins, 2.5oz each, 5doz/case</t>
  </si>
  <si>
    <t>Cornerstone Sugar-Free Bran Muffins, 2.5oz each, 5doz/case</t>
  </si>
  <si>
    <t>Cornerstone Sugar-Free Corn Muffins, 2.5oz each, 5doz/case</t>
  </si>
  <si>
    <t>GEM Salad (Canola) Oil, 1gal Cans x 6/Case</t>
  </si>
  <si>
    <t>Gem</t>
  </si>
  <si>
    <t>pudding, vanilla, sugar free</t>
  </si>
  <si>
    <t>Real Fresh Sugar-Free Vanilla Pudding, #10 Cans, 6/Case</t>
  </si>
  <si>
    <t>Real Fresh</t>
  </si>
  <si>
    <t>Le Shova Red Salsa, Mild, 1gal Container x 4/Case</t>
  </si>
  <si>
    <t>Superior Iodized Table Salt, 50lb Bags</t>
  </si>
  <si>
    <t>Superior</t>
  </si>
  <si>
    <t>Premium Grape Jelly, #10 Cans, 6/Case</t>
  </si>
  <si>
    <t>Domino Fine Granulated Sugar, 50lb Bags</t>
  </si>
  <si>
    <t>Similac Expert Alimentum Ready-to-Feed Infant Formula, 2 fl oz bottles</t>
  </si>
  <si>
    <t>entrÃ©e, beef, meatloaf, frozen, halal</t>
  </si>
  <si>
    <t>Golden Platter Beef Meatloaf w/ Gravy, Halal, Frozen, 5oz Units x 64/Case</t>
  </si>
  <si>
    <t>Meal Mart Bone-In Chicken Dinner, Glatt Kosher (NYS, 12oz Packs x 12/Case)</t>
  </si>
  <si>
    <t>Shreiber Foods, Maspeth, Queens</t>
  </si>
  <si>
    <t>Meal Mart Chicken Cacciatore Dinner, Kosher (NYS, 14oz. Containers x 12/Case)</t>
  </si>
  <si>
    <t>entrÃ©e, chicken, puree, kosher</t>
  </si>
  <si>
    <t>Meal Mart Chicken Puree Dinner, Kosher (NYS, 14oz. Containers x 12/Case)</t>
  </si>
  <si>
    <t>entrÃ©e, egg salad, kosher</t>
  </si>
  <si>
    <t>Meal Mart Cold Egg Salad Dinner, Kosher (NYS, 14oz. Containers x 12/Case)</t>
  </si>
  <si>
    <t>entrÃ©e, fish, kosher</t>
  </si>
  <si>
    <t>Meal Mart Gefilte Fish, Kosher (NYS, 24oz. Jars x 12/Case)</t>
  </si>
  <si>
    <t>entrÃ©e, fish, puree, kosher</t>
  </si>
  <si>
    <t>Meal Mart Fish Puree Dinner, Kosher (NYS, 14oz. Containers x 12/Case)</t>
  </si>
  <si>
    <t>entrÃ©e, flounder, kosher</t>
  </si>
  <si>
    <t>Meal-Mart Flounder Filet Dinner, Kosher (14oz. Containers, 12/Case)</t>
  </si>
  <si>
    <t>entrÃ©e, frank, beans, kosher</t>
  </si>
  <si>
    <t>Meal Mart Franks &amp; Beans Dinner, Glatt Kosher (NYS, 12oz. Packs x 12/Case)</t>
  </si>
  <si>
    <t>entrÃ©e, lasagna, cheese, kosher</t>
  </si>
  <si>
    <t>Meal Mart Italian Cheese Lasagna Dinner, Kosher (NYS, 14oz Containers x 12/Case)</t>
  </si>
  <si>
    <t>entrÃ©e, ravioli, kosher</t>
  </si>
  <si>
    <t>Meal Mart Cheese Ravioli Dinner, Glatt Kosher (NYS, 12oz. Packs x 12/Case)</t>
  </si>
  <si>
    <t>entrÃ©e, salami, kosher</t>
  </si>
  <si>
    <t>Meal Mart Cold Salami Dinner, Kosher (NYS, 14oz. Containers x 12/Case)</t>
  </si>
  <si>
    <t>entrÃ©e, salmon, rice, kosher</t>
  </si>
  <si>
    <t>Bruno Fillet of Salmon with Rice, Glatt Kosher, 12oz. Tray x 12/Case (NYS)</t>
  </si>
  <si>
    <t>Bruno Specialty Foods</t>
  </si>
  <si>
    <t>entrÃ©e, spaghetti, meatball, kosher</t>
  </si>
  <si>
    <t>Meal Mart Meatball &amp; Spaghetti Dinner, Kosher (NYS, 14oz. Containers x 12/Case)</t>
  </si>
  <si>
    <t>entrÃ©e, steak, potato, kosher</t>
  </si>
  <si>
    <t>Meal Mart Salisbury Steak w/ Potato Dinner, Glatt Kosher (NYS, 12 oz. Packs x 12/Case)</t>
  </si>
  <si>
    <t>entrÃ©e, stuffed shell, cheese, kosher</t>
  </si>
  <si>
    <t>Bruno Vegetarian Stuffed Shells, Glatt Kosher, 12oz. Tray x 12/Case (NYS)</t>
  </si>
  <si>
    <t>entrÃ©e, tuna salad, kosher</t>
  </si>
  <si>
    <t>Bruno Cold Tuna Salad Dinner (Kosher), 14oz. Tray x 12/Case (NYS)</t>
  </si>
  <si>
    <t>Meal Mart Cold Sliced Turkey Dinner, Kosher (NYS, 14oz. Containers x 12/Case)</t>
  </si>
  <si>
    <t>turnover, beef, patty, jamaican style, frozen</t>
  </si>
  <si>
    <t>Golden Krust Jamaican-Style Beef Patties, Frozen, 5oz Patties x 50/Case</t>
  </si>
  <si>
    <t>Chef's Choice Cash &amp; Carry Food Distributor Inc</t>
  </si>
  <si>
    <t>turnover, beef, patty, jamaican style, frozen, halal</t>
  </si>
  <si>
    <t>Golden Krust Jamaican-Style Beef Patties, Halal, Frozen, 5oz Patties x 50/Case</t>
  </si>
  <si>
    <t>beef, bottom round, frozen</t>
  </si>
  <si>
    <t>Romeo Foods Bottom Round Beef, Frozen</t>
  </si>
  <si>
    <t>beef, bottom round, frozen, halal</t>
  </si>
  <si>
    <t>Romeo Foods Halal Bottom Round Beef, Frozen, Halal</t>
  </si>
  <si>
    <t>Romeo Foods Stewing Beef, Cubed, Frozen</t>
  </si>
  <si>
    <t>beef, cubed, frozen, halal</t>
  </si>
  <si>
    <t>Romeo Foods Stewing Beef, Halal, Frozen, Cubed</t>
  </si>
  <si>
    <t>Fruit Peaches Fresh</t>
  </si>
  <si>
    <t>Stahl-Meyer Beef Frankfurters</t>
  </si>
  <si>
    <t>Stahl-Meyer, Madison, Florida</t>
  </si>
  <si>
    <t>beef, frank, frozen, halal</t>
  </si>
  <si>
    <t>Stahy-Meyer Beef Frankfurters, Halal, Frozen</t>
  </si>
  <si>
    <t>Stahy-Meyer, Madison, Florida</t>
  </si>
  <si>
    <t>Rajbhog Foods, Jersey City, New Jersey</t>
  </si>
  <si>
    <t>beef, meatball, frozen, halal</t>
  </si>
  <si>
    <t>Fancy Lady Meatballs, Halal, Frozen, 1oz x 80/Tray x 4/Case</t>
  </si>
  <si>
    <t>beef, salami, frozen, halal</t>
  </si>
  <si>
    <t>Stahy-Meyer Beef Salami, Halal, Frozen</t>
  </si>
  <si>
    <t>beef, salami, sliced, frozen</t>
  </si>
  <si>
    <t>Stahl-Meyer Beef Salami, Sliced, Frozen</t>
  </si>
  <si>
    <t>veal, patty, breaded, frozen, halal</t>
  </si>
  <si>
    <t>Golden Platter Veal Patties, Italian Breading, Halal, Frozen, 3oz Patties x 53/Case</t>
  </si>
  <si>
    <t>chicken, patty, breaded, cooked, frozen, halal</t>
  </si>
  <si>
    <t>Golden Platter Chicken Patties, Breaded &amp; Cooked, Halal, Frozen, 3oz Patties x 53/Case</t>
  </si>
  <si>
    <t>egg, frozen</t>
  </si>
  <si>
    <t>Newburg Whole Eggs, Frozen, 5lb Units x 6/Case</t>
  </si>
  <si>
    <t>Golbon Eggs, Large, White or Brown, 1 Dozen x 30/Case</t>
  </si>
  <si>
    <t>Golbon</t>
  </si>
  <si>
    <t>lamb, cubed, frozen</t>
  </si>
  <si>
    <t>Romeo Foods Stewing Lamb, Halal, Frozen, Cubed</t>
  </si>
  <si>
    <t>turkey, breaded, cooked, frozen, halal</t>
  </si>
  <si>
    <t>Golden Platter Cajun-Style Turkey, Breaded &amp; Cooked, Halal, Frozen, 3oz Units x 80/Case</t>
  </si>
  <si>
    <t>turkey, frozen</t>
  </si>
  <si>
    <t>Stahl-Meyer Sliced Turkey, Frozen</t>
  </si>
  <si>
    <t>turkey, sausage, smoked, frozen</t>
  </si>
  <si>
    <t>Stahl-Meyer Smoked Turkey Sausage, Frozen</t>
  </si>
  <si>
    <t>Stahy-Meyer Smoked Turkey Sausage, Halal, Frozen</t>
  </si>
  <si>
    <t>turkey, sliced, frozen</t>
  </si>
  <si>
    <t>Stahy-Meyer Sliced Turkey, Halal, Frozen</t>
  </si>
  <si>
    <t>turkey, thigh, boneless, skinless, cubed, frozen</t>
  </si>
  <si>
    <t>Romeo Foods Turkey Thigh Meat, Boneless/Skinless, Cubed, Frozen</t>
  </si>
  <si>
    <t>Starfield American Cheese, Sliced</t>
  </si>
  <si>
    <t>Cream-O-Land 1% Milk, 1/2pt. Containers x 70/Case</t>
  </si>
  <si>
    <t>Cream-O-Land</t>
  </si>
  <si>
    <t>Cream-O-Land 1% Milk, 1/4pt. Containers x 75/Case</t>
  </si>
  <si>
    <t>Cream-O-Land Skim Milk, 1/2pt. Containers x 70/Case</t>
  </si>
  <si>
    <t>Pavero Apples</t>
  </si>
  <si>
    <t>applesauce, unsweetened, canned</t>
  </si>
  <si>
    <t>Premium Unsweetened Applesauce, #10 Cans, 6/Case</t>
  </si>
  <si>
    <t>Cabana Canvendish Bananas</t>
  </si>
  <si>
    <t>Sunfield Peach Halves in Natural Juice, #10 Cans, 6/Case</t>
  </si>
  <si>
    <t>Sunfield, China</t>
  </si>
  <si>
    <t>Trout Pears</t>
  </si>
  <si>
    <t>Trout</t>
  </si>
  <si>
    <t>Sunfield Bartlett Pears, Sliced, in Natural Juice, #10 Cans, 6/Case</t>
  </si>
  <si>
    <t>Sunfield Crushed/Tidbits Pineapple in Natural Juice, #10 Cans, 6/Case</t>
  </si>
  <si>
    <t>Sunfield, Thailand</t>
  </si>
  <si>
    <t>Family Farm Plums</t>
  </si>
  <si>
    <t>Family Farm</t>
  </si>
  <si>
    <t>beet, diced, canned</t>
  </si>
  <si>
    <t>Sunfield Diced Beets, Medium, #10 Cans, 6/Case</t>
  </si>
  <si>
    <t>Sunfield, Spain</t>
  </si>
  <si>
    <t>D'Angelo Carrots</t>
  </si>
  <si>
    <t>carrot, diced, canned</t>
  </si>
  <si>
    <t>Sunfield Diced Carrots, #10 Cans, 6/Case</t>
  </si>
  <si>
    <t>Debruyn Yellow Onions</t>
  </si>
  <si>
    <t>Debruyn</t>
  </si>
  <si>
    <t>Gurda Yellow Onions</t>
  </si>
  <si>
    <t>Gurda</t>
  </si>
  <si>
    <t>Idaho Potatoes</t>
  </si>
  <si>
    <t>Idaho</t>
  </si>
  <si>
    <t>potato, sliced, dehydrated</t>
  </si>
  <si>
    <t>Basic American White Potato, Sliced, Dehydrated, 5lb Bags x 4/Case</t>
  </si>
  <si>
    <t>Basic American</t>
  </si>
  <si>
    <t>potato, sweet, in syrup, canned</t>
  </si>
  <si>
    <t>Golden Harvest Sweet Potato, Cut, in Syrup, #10 Cans, 6/Case</t>
  </si>
  <si>
    <t>Golden Harvest</t>
  </si>
  <si>
    <t>Dagele White Cabbage</t>
  </si>
  <si>
    <t>Dagele Brothers</t>
  </si>
  <si>
    <t>Banner Celery</t>
  </si>
  <si>
    <t>collard greens, canned, additives</t>
  </si>
  <si>
    <t>Margaret Holmes Collard Greens, Cut/Chopped, #10 Cans, 6/Case</t>
  </si>
  <si>
    <t>Margaret Holmes</t>
  </si>
  <si>
    <t>collard greens, frozen</t>
  </si>
  <si>
    <t>Valley Fresh Collard Greens, Chopped, Frozen, 3lb Units x 12/Case</t>
  </si>
  <si>
    <t>Valley Fresh, China</t>
  </si>
  <si>
    <t>Sunfield Golden Corn, Whole Kernel, #10 Cans, 6/Case</t>
  </si>
  <si>
    <t>corn, frozen</t>
  </si>
  <si>
    <t>Chill Ripe Corn, Whole Kernel, Frozen, 2.5lb Bags x 12/Case</t>
  </si>
  <si>
    <t>Premium Green Beans, #10 Cans, 6/Case</t>
  </si>
  <si>
    <t>Dagele Brothers Iceberg Lettuce</t>
  </si>
  <si>
    <t>spinach, canned, additives</t>
  </si>
  <si>
    <t>Margaret Holmes Spinach, Cut/Chopped, #10 Cans, 6/Case</t>
  </si>
  <si>
    <t>spinach, frozen</t>
  </si>
  <si>
    <t>Valley Fresh Spinach, Chopped, Frozen, 3lb Bags x 12/Case</t>
  </si>
  <si>
    <t>vegetable, blend, canned</t>
  </si>
  <si>
    <t>Sunny Farm Mixed Vegetables, #10 Cans, 6/Case</t>
  </si>
  <si>
    <t>Sunny Farm, Canada</t>
  </si>
  <si>
    <t>salmon, cake, breaded, cooked, frozen</t>
  </si>
  <si>
    <t>North Atlantic Brand Salmon Cakes, Breaded &amp; Cooked, Frozen, 3oz Cakes x 54/Case</t>
  </si>
  <si>
    <t>North Atlantic</t>
  </si>
  <si>
    <t>Channel Fish Processing</t>
  </si>
  <si>
    <t>whiting, battered, cooked, frozen</t>
  </si>
  <si>
    <t>North Atlantic Brand Whiting Fish, Battered &amp; Cooked, Frozen</t>
  </si>
  <si>
    <t>chicken, patty, breaded</t>
  </si>
  <si>
    <t>green bean, frozen</t>
  </si>
  <si>
    <t>Herbs Cilantro Fresh</t>
  </si>
  <si>
    <t>rice, white, long grain</t>
  </si>
  <si>
    <t>sauce, spaghetti, canned</t>
  </si>
  <si>
    <t>pear, diced, in juice, canned</t>
  </si>
  <si>
    <t>yogurt, peach, ss</t>
  </si>
  <si>
    <t>yogurt, strawberry, ss</t>
  </si>
  <si>
    <t>tea, bag</t>
  </si>
  <si>
    <t>Catering Tea Bags Ind</t>
  </si>
  <si>
    <t>Eastern Tea, NA</t>
  </si>
  <si>
    <t>FoodCo</t>
  </si>
  <si>
    <t>sauce, barbecue, korean</t>
  </si>
  <si>
    <t>apple, sliced, ss</t>
  </si>
  <si>
    <t>cookie, oatmeal raisin, ss</t>
  </si>
  <si>
    <t>cracker, graham, honey, ss</t>
  </si>
  <si>
    <t>sauce, sweet and sour</t>
  </si>
  <si>
    <t>Milk Low Fat 1%</t>
  </si>
  <si>
    <t>Guida Farms, New York</t>
  </si>
  <si>
    <t>pepper, green</t>
  </si>
  <si>
    <t>pepper, red</t>
  </si>
  <si>
    <t>chicken, strip, grilled</t>
  </si>
  <si>
    <t>coffee, ground</t>
  </si>
  <si>
    <t>salsa, ss</t>
  </si>
  <si>
    <t>dressing, honey mustard, ss</t>
  </si>
  <si>
    <t>turkey, breast, sliced, roasted</t>
  </si>
  <si>
    <t>seasoning, carribean</t>
  </si>
  <si>
    <t>burrito, bean, cheese, ss</t>
  </si>
  <si>
    <t>baby food, carrot</t>
  </si>
  <si>
    <t>Furmano's</t>
  </si>
  <si>
    <t>sauce, duck, ss</t>
  </si>
  <si>
    <t>mandarin</t>
  </si>
  <si>
    <t>broccoli, frozen</t>
  </si>
  <si>
    <t>mushroom, canned</t>
  </si>
  <si>
    <t>bread, multigrain</t>
  </si>
  <si>
    <t>seasoning, poultry</t>
  </si>
  <si>
    <t>chicken, breaded</t>
  </si>
  <si>
    <t>cheese, parmesan</t>
  </si>
  <si>
    <t>yogurt, strawberry banana, ss</t>
  </si>
  <si>
    <t>Peanut Butter 5lb Tub</t>
  </si>
  <si>
    <t>Human Resources Administration</t>
  </si>
  <si>
    <t>Instant Oatmeal, 16 oz. units, 12/Case</t>
  </si>
  <si>
    <t>Jack &amp; Beanstalk</t>
  </si>
  <si>
    <t>spread, jelly, grape, reduced sugar</t>
  </si>
  <si>
    <t>Grape Jelly, Reduced Sugar, 19 oz. Bottles (12/case)</t>
  </si>
  <si>
    <t>Blackburnâ€™s</t>
  </si>
  <si>
    <t>salmon, in water, canned</t>
  </si>
  <si>
    <t>Canned Salmon, in Water, 14.75oz Cans, 24/Case</t>
  </si>
  <si>
    <t>Duchess</t>
  </si>
  <si>
    <t>Chicken Leg Quarters, IQF, 3-4lb Packages x 6/Case (Non-NYS, for HRA)</t>
  </si>
  <si>
    <t>tuna, light, chunk, pouch</t>
  </si>
  <si>
    <t>Tuna Fish, Light Chunk, 43oz. Pouches, 6/Case</t>
  </si>
  <si>
    <t>chicken, canned, in water</t>
  </si>
  <si>
    <t>Canned Chicken Breast, In Water, 4.5oz. Cans, 24/Case</t>
  </si>
  <si>
    <t>Crider</t>
  </si>
  <si>
    <t>Olive Oil, 32oz. Bottles (12/case)</t>
  </si>
  <si>
    <t>sardine, in water, canned</t>
  </si>
  <si>
    <t>Canned Sardines in Water, 3.75oz Cans, 50 Cans / Case</t>
  </si>
  <si>
    <t>Whole Kernel Corn, 15.25oz cans</t>
  </si>
  <si>
    <t>Tomato Sauce, 8oz cans</t>
  </si>
  <si>
    <t>vegetable, mixed, canned</t>
  </si>
  <si>
    <t>Mixed Vegetables, 14.5oz cans</t>
  </si>
  <si>
    <t>Cut Green Beans, 14.5oz cans</t>
  </si>
  <si>
    <t>White Albacore Tuna in Water - Chunk, 5oz cans</t>
  </si>
  <si>
    <t>Chicken of the Sea</t>
  </si>
  <si>
    <t>Vegetable Soup, 7.25oz cans</t>
  </si>
  <si>
    <t>1% Milk, 32oz. Cartons (12/case)</t>
  </si>
  <si>
    <t>Cheerios Cereal - 1oz bowls - for ACS</t>
  </si>
  <si>
    <t>Merit Frozen Mixed Vegetables, 2.5lb Bags, 12/Case</t>
  </si>
  <si>
    <t>SunSource</t>
  </si>
  <si>
    <t>tilapia, filet, frozen</t>
  </si>
  <si>
    <t>Frozen Tilapia Filets, 1lb. Portions, 12/Case</t>
  </si>
  <si>
    <t>Apple Juice, Unsweetened, 46oz. Bottles, 12/Case</t>
  </si>
  <si>
    <t>cereal, special k, oats and honey</t>
  </si>
  <si>
    <t>Special K Oats and Honey Cereal, 13.2oz. Boxes, 10/Case</t>
  </si>
  <si>
    <t>bar, cereal, strawberry, ss</t>
  </si>
  <si>
    <t>Nutri-Grain Cereal Bars, Strawberry, 1.03 oz. Bars, 48/Case</t>
  </si>
  <si>
    <t>bar, cereal, blueberry, ss</t>
  </si>
  <si>
    <t>Nutri-Grain Cereal Bars, Blueberry, 1.03 oz. Bars, 48/Case</t>
  </si>
  <si>
    <t>Apple Juice, Shelf-Stable Boxes w/ Straw Attached, 4.23oz Boxes, 40/Case</t>
  </si>
  <si>
    <t>Juicy Juice</t>
  </si>
  <si>
    <t>potato, instant, kosher</t>
  </si>
  <si>
    <t>Non NYS,Instant Potatoes, Kosher, 28oz. Containers, 12/Case</t>
  </si>
  <si>
    <t>hominy, grits, quick</t>
  </si>
  <si>
    <t>Non NYS, Instant/Quick Ready Hominy Grits, 24oz. Containers, 12/Case</t>
  </si>
  <si>
    <t>Long Grain White Rice, Not Parboiled, 1lb. Box/Bag, 24/ Case</t>
  </si>
  <si>
    <t>bean, pigeon pea, dried</t>
  </si>
  <si>
    <t>Dried Pigeon Peas, 1lb Package, 24/Case</t>
  </si>
  <si>
    <t>bean, great northern</t>
  </si>
  <si>
    <t>Dried Great Northern Beans, 1lb Package, 24/Case</t>
  </si>
  <si>
    <t>Pasta Macaroni &amp; Cheese Dinner, Reduced Sodium, 7.25oz Boxes, 24/Case</t>
  </si>
  <si>
    <t>Ital</t>
  </si>
  <si>
    <t>"Cheerios" Cereal, Kosher, 1oz. Containers, 96/Case</t>
  </si>
  <si>
    <t>tuna, light, chunk, in water, canned</t>
  </si>
  <si>
    <t>Canned Tuna, in Water, Chunk Light, 5oz. Cans, 48/Case</t>
  </si>
  <si>
    <t>Healthy Request Chicken Noodle Soup, 50oz. Cans, 12/Case</t>
  </si>
  <si>
    <t>Canola Oil, Non-Kosher, 48oz Bottles, 12 per Case</t>
  </si>
  <si>
    <t>Butcher Boy</t>
  </si>
  <si>
    <t>Orange Juice, Pulp Free, 64oz. Bottles, 8/Case</t>
  </si>
  <si>
    <t>Cherry Central</t>
  </si>
  <si>
    <t>Ruby Kist Apple Juice, Unsweetened, 46oz. Bottles, 12/Case</t>
  </si>
  <si>
    <t>Juicy Juice Apple Juice, Shelf-Stable Boxes w/ Straw Attached, 4.23oz Boxes, 40/Case</t>
  </si>
  <si>
    <t>Cherry Central Orange Juice, Pulp Free, 64oz. Bottles, 8/Case</t>
  </si>
  <si>
    <t>cereal, cheerios, kosher, ss</t>
  </si>
  <si>
    <t>Hospitality "Cheerios" Cereal, Kosher, 1oz. Containers, 96/Case</t>
  </si>
  <si>
    <t>Ralston Raisin Bran Crunch Cereal, 18.2oz. Boxes, 12/Case</t>
  </si>
  <si>
    <t>Ralston</t>
  </si>
  <si>
    <t>Kellogg's Special K Oats and Honey Cereal, 13.2oz. Boxes, 10/Case</t>
  </si>
  <si>
    <t>Jack &amp; Beanstalk Non NYS, Instant/Quick Ready Hominy Grits, 24oz. Containers, 12/Case</t>
  </si>
  <si>
    <t>Jack &amp; Beanstalk Instant Oatmeal, 16 oz. units, 12/Case</t>
  </si>
  <si>
    <t>Vitale Spaghetti Pasta, 16oz. Boxes, 20/Case</t>
  </si>
  <si>
    <t>Vitale</t>
  </si>
  <si>
    <t>Furmano's Black Beans, 15.5oz Cans , 24 Cans / Case</t>
  </si>
  <si>
    <t>Jack &amp; Beanstalk Dried Great Northern Beans, 1lb Package, 24/Case</t>
  </si>
  <si>
    <t>Furmano's Red Kidney Beans, 15.5oz Cans, 24 Cans / Case</t>
  </si>
  <si>
    <t>bean, pigeon pea</t>
  </si>
  <si>
    <t>Jack &amp; Beanstalk Dried Pigeon Peas, 1lb Package, 24/Case</t>
  </si>
  <si>
    <t>C&amp;F Long Grain Brown Rice, Parboiled, 1lb. Box/Bag, 24/Case</t>
  </si>
  <si>
    <t>Jack &amp; Beanstalk Long Grain White Rice, Not Parboiled, 1lb. Box/Bag, 24/ Case</t>
  </si>
  <si>
    <t>Butcher Boy Canola Oil, Non-Kosher, 48oz Bottles, 12 per Case</t>
  </si>
  <si>
    <t>Del Monte Tomato Sauce, 8oz cans</t>
  </si>
  <si>
    <t>Blackburnâ€™s Grape Jelly, Reduced Sugar, 19 oz. Bottles (12/case)</t>
  </si>
  <si>
    <t>macaroni, cheese, reduced sodium</t>
  </si>
  <si>
    <t>Ital Pasta Macaroni &amp; Cheese Dinner, Reduced Sodium, 7.25oz Boxes, 24/Case</t>
  </si>
  <si>
    <t>Ital Pasta</t>
  </si>
  <si>
    <t>Jack &amp; Beanstalk Non NYS,Instant Potatoes, Kosher, 28oz. Containers, 12/Case</t>
  </si>
  <si>
    <t>Campbell's Healthy Request Chicken Noodle Soup, 50oz. Cans, 12/Case</t>
  </si>
  <si>
    <t>soup, vegetable, canned</t>
  </si>
  <si>
    <t>Campbell's Vegetable Soup, 7.25oz cans</t>
  </si>
  <si>
    <t>soup, vegetable, reduced sodium, canned</t>
  </si>
  <si>
    <t>Venice Maid Vegetable Soup, Reduced Sodium 10.5oz. Cans, 12/Case</t>
  </si>
  <si>
    <t>chicken, breast, in water, canned</t>
  </si>
  <si>
    <t>Crider Canned Chicken Breast, In Water, 4.5oz. Cans, 24/Case</t>
  </si>
  <si>
    <t>Crider, Stillmore, GA 30464</t>
  </si>
  <si>
    <t>Dairy Pure 1% Milk, 8oz. Cartons (27/case)</t>
  </si>
  <si>
    <t>Dairy Pure</t>
  </si>
  <si>
    <t>AppleSnax Unsweetened Applesauce, 4oz. Cups, 72 Cups / Case</t>
  </si>
  <si>
    <t>AppleSnax</t>
  </si>
  <si>
    <t>Premium Sliced Peaches in Natural Juice, 15oz Cans, 12 Cans / Case</t>
  </si>
  <si>
    <t>Del Monte Whole Kernel Corn, 15.25oz cans</t>
  </si>
  <si>
    <t>Premium Whole Kernel Corn, 15oz. Cans, 12 Cans / Case</t>
  </si>
  <si>
    <t>Premium Whole Kernel Corn, 16oz. Cans, 12 Cans / Case</t>
  </si>
  <si>
    <t>Del Monte Cut Green Beans, 14.5oz cans</t>
  </si>
  <si>
    <t>Bonduelle Canned Mixed Vegetables, #10 Can, 6/Case</t>
  </si>
  <si>
    <t>Del Monte Mixed Vegetables, 14.5oz cans</t>
  </si>
  <si>
    <t>Duchess Canned Salmon, in Water, 14.75oz Cans, 24/Case</t>
  </si>
  <si>
    <t>Premium Canned Sardines in Water, 3.75oz Cans, 50 Cans / Case</t>
  </si>
  <si>
    <t>Veg Potatoes Mashed Frzn (VS)</t>
  </si>
  <si>
    <t>North Atlantic Frozen Tilapia Filets, 1lb. Portions, 12/Case</t>
  </si>
  <si>
    <t>North Atlantic, China</t>
  </si>
  <si>
    <t>Chicken of the Sea White Albacore Tuna in Water - Chunk, 5oz cans</t>
  </si>
  <si>
    <t>Duchess Canned Tuna, in Water, Chunk Light, 5oz. Cans, 48/Case</t>
  </si>
  <si>
    <t>tuna, chunk, in water, pouch</t>
  </si>
  <si>
    <t>Oceania Tuna Fish, Light Chunk, 43oz. Pouches, 6/Case</t>
  </si>
  <si>
    <t>Oceania, Thailand</t>
  </si>
  <si>
    <t>Cherry</t>
  </si>
  <si>
    <t>Kellogg's Special K Original, 12oz. Boxes, 14/Case</t>
  </si>
  <si>
    <t>Pasta City Spaghetti Pasta, 1 pound cellophane bag, 20/Case</t>
  </si>
  <si>
    <t>Pasta City</t>
  </si>
  <si>
    <t>Vitale Spaghetti Pasta, 1 pound cellophane bag, 20/Case</t>
  </si>
  <si>
    <t>Jack &amp; Beanstalk Long Grain Brown Rice, Parboiled, 1lb. Box/Bag, 24/Case</t>
  </si>
  <si>
    <t>Jack &amp; the Beanstalk Long Grain Brown Rice, Parboiled, 1lb. Box/Bag, 24/Case</t>
  </si>
  <si>
    <t>Hampton Farms Peanut Butter, 18oz. Jars, 12/Case</t>
  </si>
  <si>
    <t>Hampton Farms</t>
  </si>
  <si>
    <t>Baker's Harvest Saltine Crackers, 1lb. Boxes, 12/Case</t>
  </si>
  <si>
    <t>Baker's Harvest</t>
  </si>
  <si>
    <t>turkey, patty, sausage</t>
  </si>
  <si>
    <t>Besler Macaroni &amp; Cheese Dinner, Reduced Sodium, 7.25oz Boxes, 24/Case</t>
  </si>
  <si>
    <t>Besler</t>
  </si>
  <si>
    <t>Nonpareil Frozen Broccoli Spears/Stalks, 2lb. Bag, 12/Case</t>
  </si>
  <si>
    <t>Nonpareil, Guatemala</t>
  </si>
  <si>
    <t>tuna, canned, in water</t>
  </si>
  <si>
    <t>Dagim Canned Tuna, Solid, White in Water (6 oz. Cans, 48/Case)</t>
  </si>
  <si>
    <t>Dagim</t>
  </si>
  <si>
    <t>meal, breakfast, kosher</t>
  </si>
  <si>
    <t>Meal Kosher BKFST Day 3</t>
  </si>
  <si>
    <t>Meal Kosher BKFST Day 7</t>
  </si>
  <si>
    <t>Meal Kosher BKFST Day 10</t>
  </si>
  <si>
    <t>Meal Kosher BKFST Day 1</t>
  </si>
  <si>
    <t>Meal Kosher BKFST Day 4</t>
  </si>
  <si>
    <t>Meal Kosher BKFST Day 5</t>
  </si>
  <si>
    <t>Meal Kosher BKFST Day 6</t>
  </si>
  <si>
    <t>Milk Fat Free Lactose-Free UHT</t>
  </si>
  <si>
    <t>meal, lunch, kosher</t>
  </si>
  <si>
    <t>Meal Kosher Lunch Holiday</t>
  </si>
  <si>
    <t>sauce, kung pao</t>
  </si>
  <si>
    <t>Sauce Kung Pao</t>
  </si>
  <si>
    <t>Meal Kosher BKFST Day 2</t>
  </si>
  <si>
    <t>Meal Kosher BKFST Day 8</t>
  </si>
  <si>
    <t>Meal Kosher Lunch Day 6</t>
  </si>
  <si>
    <t>yogurt, parfait</t>
  </si>
  <si>
    <t>Yogurt Parfait</t>
  </si>
  <si>
    <t>Fruit Pears Fresh</t>
  </si>
  <si>
    <t>Veg Onion Rings Frzn (VO)</t>
  </si>
  <si>
    <t>rice, fried, vegetable</t>
  </si>
  <si>
    <t>Rice Vegetable Fried Frzn</t>
  </si>
  <si>
    <t>Beef- 100% All Beef Burger</t>
  </si>
  <si>
    <t>sandwich, peanut butter</t>
  </si>
  <si>
    <t>Peanut Butter Uncrustable</t>
  </si>
  <si>
    <t>Sandwich Wedge - Turkey Turkey Ham and Cheese</t>
  </si>
  <si>
    <t>Sandwich Turkey &amp; Cheese Ind</t>
  </si>
  <si>
    <t>Condiment Salsa 3 oz Cup</t>
  </si>
  <si>
    <t>Veg Plantains Sliced Sweet Frzn (VS)</t>
  </si>
  <si>
    <t>Big Banana, Ecuador</t>
  </si>
  <si>
    <t>bean, pinto, stewed, frozen</t>
  </si>
  <si>
    <t>Beans Pinto Stewed Frzn</t>
  </si>
  <si>
    <t>Sandwich Pullman - Turkey BolognaTurkey Salami &amp; Cheese</t>
  </si>
  <si>
    <t>Fruit Apple Slices Ind</t>
  </si>
  <si>
    <t>burrito, turkey chorizo, ss</t>
  </si>
  <si>
    <t>Turkey Burrito Turkey Chorizo Ind</t>
  </si>
  <si>
    <t>sandwich, salami, cheese</t>
  </si>
  <si>
    <t>Sandwich Salami &amp; Cheese Ind</t>
  </si>
  <si>
    <t>Grain Taco Tubs WG</t>
  </si>
  <si>
    <t>dressing, sesame</t>
  </si>
  <si>
    <t>Dressing Asian Sesame Gal</t>
  </si>
  <si>
    <t>oil</t>
  </si>
  <si>
    <t>Misc Oil Non GMO</t>
  </si>
  <si>
    <t>Dressing French 1oz Cup</t>
  </si>
  <si>
    <t>Honey Graham Biscuit- SNACK/ EXPRESS BREAKFAST ITEM</t>
  </si>
  <si>
    <t>Beans Mexicali Frzn</t>
  </si>
  <si>
    <t>Condiment Jelly Grape Canned</t>
  </si>
  <si>
    <t>Global, Canada</t>
  </si>
  <si>
    <t>Grain Crackers Animal Ind</t>
  </si>
  <si>
    <t>Sandwich Turkey-Ham and Cheese Ind</t>
  </si>
  <si>
    <t>sandwich, bologna, cheese</t>
  </si>
  <si>
    <t>Sandwich Bologna and Cheese Ind</t>
  </si>
  <si>
    <t>Veg Peppers &amp; Onions Flame Roasted Frzn (6 - 2.5lb/CS)</t>
  </si>
  <si>
    <t>Fruit Grapes Red Fresh</t>
  </si>
  <si>
    <t>dressing, chipotle ranch, ss</t>
  </si>
  <si>
    <t>Dressing Chipotle Ranch 1oz Cup</t>
  </si>
  <si>
    <t>applesauce, peach, ss</t>
  </si>
  <si>
    <t>Fruit Apple Sauce Peach Ind</t>
  </si>
  <si>
    <t>gravy, vegetarian</t>
  </si>
  <si>
    <t>Sauce Gravy Vegetarian</t>
  </si>
  <si>
    <t>Juice Apple 4.2 oz Box</t>
  </si>
  <si>
    <t>applesauce, cherry, ss</t>
  </si>
  <si>
    <t>Fruit Apple Sauce Cherry Ind</t>
  </si>
  <si>
    <t>juice, fruit punch, 100%, ss</t>
  </si>
  <si>
    <t>Juice Fruit Punch 4.2 oz Box</t>
  </si>
  <si>
    <t>Grain Crackers Honey Graham Ind</t>
  </si>
  <si>
    <t>applesauce, strawberry banana, ss</t>
  </si>
  <si>
    <t>Fruit Apple Sauce Strawberry-Banana Ind</t>
  </si>
  <si>
    <t>Dressing Balsamic Gal</t>
  </si>
  <si>
    <t>Juice Orange 4.2 oz Box</t>
  </si>
  <si>
    <t>Cereal Rolled Oats</t>
  </si>
  <si>
    <t>juice, strawberry kiwi, 100%, ss</t>
  </si>
  <si>
    <t>Juice Strawberry/Kiwi 4.2 oz Box</t>
  </si>
  <si>
    <t>Condiment Mayonnaise Gal</t>
  </si>
  <si>
    <t>dressing, chipotle ranch</t>
  </si>
  <si>
    <t>Dressing Chipotle Ranch Gallon</t>
  </si>
  <si>
    <t>Cheese- American White</t>
  </si>
  <si>
    <t>Misc Sugar Brown</t>
  </si>
  <si>
    <t>condiment, seasoning, taco, ss</t>
  </si>
  <si>
    <t>CondimentTaco PC</t>
  </si>
  <si>
    <t>condiment, pimento, canned</t>
  </si>
  <si>
    <t>Veg Pimentos Small Can (VRO)</t>
  </si>
  <si>
    <t>Ruby, Peru</t>
  </si>
  <si>
    <t>Sauce Korean BBQ</t>
  </si>
  <si>
    <t>Sauce Sweet &amp; Sour</t>
  </si>
  <si>
    <t>Meal Kosher Lunch Day 9</t>
  </si>
  <si>
    <t>Meal Kosher Lunch Day 8</t>
  </si>
  <si>
    <t>Meal Kosher Lunch Day 10</t>
  </si>
  <si>
    <t>Meal Kosher Lunch Day 2</t>
  </si>
  <si>
    <t>Meal Kosher Lunch Day 3</t>
  </si>
  <si>
    <t>Meal Kosher Lunch Day 4</t>
  </si>
  <si>
    <t>Meal Kosher Lunch Day 1</t>
  </si>
  <si>
    <t>Meal Kosher Lunch Day 5</t>
  </si>
  <si>
    <t>Meal Kosher BKFST Holiday</t>
  </si>
  <si>
    <t>Veg Potato Straight Cut NYS Local (VS)</t>
  </si>
  <si>
    <t>Catering Eggplant Breaded Frzn</t>
  </si>
  <si>
    <t>cheese, cheddar, reduced fat, sliced</t>
  </si>
  <si>
    <t>Cheese Reduce Fat Mild Cheddar Slices</t>
  </si>
  <si>
    <t>Grocery Haulers Inc.</t>
  </si>
  <si>
    <t>pancake, buttermilk, whole grain rich</t>
  </si>
  <si>
    <t>Pancakes Buttermilk Whole Grain</t>
  </si>
  <si>
    <t>pancake, cinnamon, whole grain rich</t>
  </si>
  <si>
    <t>Pancakes Cinnamon Burst Whole Grain</t>
  </si>
  <si>
    <t>breadstick, whole grain rich</t>
  </si>
  <si>
    <t>Breadstick Par Baked Whole Grain</t>
  </si>
  <si>
    <t>bread, cinnamon, whole grain rich, ss</t>
  </si>
  <si>
    <t>BreadWG Cinnamon Twist IW</t>
  </si>
  <si>
    <t>Waffles Whole Wheat</t>
  </si>
  <si>
    <t>Milk Skim</t>
  </si>
  <si>
    <t>milk, nonfat, chocolate</t>
  </si>
  <si>
    <t>Milk Chocolate Fat Free</t>
  </si>
  <si>
    <t>Fruit Oranges Fresh</t>
  </si>
  <si>
    <t>Fruit Bananas Fresh</t>
  </si>
  <si>
    <t>Fruit Pineapple Fresh</t>
  </si>
  <si>
    <t>Veg Kale Fresh (VDG)</t>
  </si>
  <si>
    <t>Veg Mushrooms Fresh (VO)</t>
  </si>
  <si>
    <t>Fruit Nectarines Fresh</t>
  </si>
  <si>
    <t>Fruit Watermelon Seedless Fresh</t>
  </si>
  <si>
    <t>grape, green</t>
  </si>
  <si>
    <t>Fruit Grapes Green Fresh</t>
  </si>
  <si>
    <t>Veg Cauliflower Fresh (VO)</t>
  </si>
  <si>
    <t>Veg Cabbage Red Shredded Fresh (VO)</t>
  </si>
  <si>
    <t>Fruit Lemons Fresh</t>
  </si>
  <si>
    <t>Herbs Basil Fresh</t>
  </si>
  <si>
    <t>Veg Carrots Topped Bg Fresh (VRO)</t>
  </si>
  <si>
    <t>Veg Tomatoes Cherry Fresh (VRO)</t>
  </si>
  <si>
    <t>Veg Cabbage Green Head Fresh (VO)</t>
  </si>
  <si>
    <t>Beverage Water - Bottled</t>
  </si>
  <si>
    <t>Herbs Parsley Fresh</t>
  </si>
  <si>
    <t>Fruit Kiwi Fresh</t>
  </si>
  <si>
    <t>Misc Baking Soda Box</t>
  </si>
  <si>
    <t>Veg Jalapeno Peppers Fresh (VO)</t>
  </si>
  <si>
    <t>tea, peach, iced</t>
  </si>
  <si>
    <t>Beverage Ice Tea - Peach</t>
  </si>
  <si>
    <t>tea, lemon, iced, diet</t>
  </si>
  <si>
    <t>Beverage Ice Tea - Diet Lemon</t>
  </si>
  <si>
    <t>tea, lemon, iced</t>
  </si>
  <si>
    <t>Beverage Ice Tea - Lemon</t>
  </si>
  <si>
    <t>Beverage Ice Tea - Raspberry</t>
  </si>
  <si>
    <t>USDA Foods</t>
  </si>
  <si>
    <t>sandwich, grilled cheese</t>
  </si>
  <si>
    <t>Sandwich Grilled Cheese</t>
  </si>
  <si>
    <t>Turkey Burger Patty</t>
  </si>
  <si>
    <t>salsa, canned</t>
  </si>
  <si>
    <t>Fish Tuna Light Canned USDA</t>
  </si>
  <si>
    <t>apple, sliced, ss, commodity</t>
  </si>
  <si>
    <t>Fruit Apple Slices Ind USDA</t>
  </si>
  <si>
    <t>squash, butternut, diced, commodity</t>
  </si>
  <si>
    <t>Veg Squash Butternut Diced No Salt Added Frzn USDA 5lbs bags (VRO)</t>
  </si>
  <si>
    <t>apple, commodity</t>
  </si>
  <si>
    <t>Fruit Apples Fresh USDA</t>
  </si>
  <si>
    <t>broccoli, spear, frozen, commodity</t>
  </si>
  <si>
    <t>Veg Broccoli Spears Frzn USDA (VDG)</t>
  </si>
  <si>
    <t>spinach, chopped, commodity</t>
  </si>
  <si>
    <t>Veg Spinach Chopped USDA</t>
  </si>
  <si>
    <t>Muffin Large Variety Pack- Teacher</t>
  </si>
  <si>
    <t>Milk Whole QT</t>
  </si>
  <si>
    <t>Heavy Cream</t>
  </si>
  <si>
    <t>Half and Half</t>
  </si>
  <si>
    <t>Catering Coffee Regular Grind Can</t>
  </si>
  <si>
    <t>Veg Scallions Bunch Fresh</t>
  </si>
  <si>
    <t>Misc Vinegar Cider</t>
  </si>
  <si>
    <t>Fruit Grapefruit Whole Fresh</t>
  </si>
  <si>
    <t>Veg Onions Red Creole 5 lb Fresh</t>
  </si>
  <si>
    <t>Veg Onions Yellow 10 lb Fresh</t>
  </si>
  <si>
    <t>USDA</t>
  </si>
  <si>
    <t>Land O Lakes</t>
  </si>
  <si>
    <t>Milk FF Chocolate UHT</t>
  </si>
  <si>
    <t>Veg Egg Roll (VO)</t>
  </si>
  <si>
    <t>carrot, ss</t>
  </si>
  <si>
    <t>Veg Carrots Plain Ind (VRO)</t>
  </si>
  <si>
    <t>broccoli, spear, frozen</t>
  </si>
  <si>
    <t>Veg Broccoli Spears Frzn (VDG)</t>
  </si>
  <si>
    <t>Veg Spinach Frzn (VDG)</t>
  </si>
  <si>
    <t>Veg Lettuce Romaine Chopped Fresh (VDG)</t>
  </si>
  <si>
    <t>cereal, granola, apple cinnamon, ss</t>
  </si>
  <si>
    <t>Cereal Granola Apple Cinn Ind</t>
  </si>
  <si>
    <t>cereal, granola, blueberry</t>
  </si>
  <si>
    <t>Cereal Granola Blueberry Ind</t>
  </si>
  <si>
    <t>Fruit Pineapple Tidbits Canned</t>
  </si>
  <si>
    <t>peach, sliced, in juice, canned</t>
  </si>
  <si>
    <t>Fruit Peaches Sliced in Juice</t>
  </si>
  <si>
    <t>Beverage Water - Bottled 2.5 Gallon</t>
  </si>
  <si>
    <t>Cheese Parmigiana</t>
  </si>
  <si>
    <t>Juice Apple 46 oz Can</t>
  </si>
  <si>
    <t>Veg Carrots Sliced Canned (VRO)</t>
  </si>
  <si>
    <t>Spices Granulated Onion</t>
  </si>
  <si>
    <t>Condiment Hot Sauce PC</t>
  </si>
  <si>
    <t>Juice Orange 46 oz Can</t>
  </si>
  <si>
    <t>spice, garlic, dry, ground</t>
  </si>
  <si>
    <t>Spices Garlic Dry Ground</t>
  </si>
  <si>
    <t>Juice Grape 46 oz Can</t>
  </si>
  <si>
    <t>Rice Brown Long Grain</t>
  </si>
  <si>
    <t>Veg Tomatoes Diced Canned (VRO) (6 #10/CS)</t>
  </si>
  <si>
    <t>Spices Pepper Black</t>
  </si>
  <si>
    <t>Veg Salsa Canned (VRO)</t>
  </si>
  <si>
    <t>spice, red chili flake</t>
  </si>
  <si>
    <t>Spices Red Pepper Flakes</t>
  </si>
  <si>
    <t>Meal Kosher Lunch Day 7</t>
  </si>
  <si>
    <t>Meal Kosher BKFST Day 9</t>
  </si>
  <si>
    <t>Spices Cinnamon</t>
  </si>
  <si>
    <t>Herbs Oregano Dried</t>
  </si>
  <si>
    <t>Herbs Basil Dried</t>
  </si>
  <si>
    <t>Spices Curry Powder</t>
  </si>
  <si>
    <t>Spices Paprika</t>
  </si>
  <si>
    <t>Spices Cumin Ground</t>
  </si>
  <si>
    <t>Beverage Soda/Premium - Ginger Ale</t>
  </si>
  <si>
    <t>Spices Tumeric</t>
  </si>
  <si>
    <t>spice, pepper, chili, powder</t>
  </si>
  <si>
    <t>Spices Chili Powder</t>
  </si>
  <si>
    <t>Herbs Thyme Dried</t>
  </si>
  <si>
    <t>Misc Corn Starch</t>
  </si>
  <si>
    <t>Catering Sugar Substitute Ind Packets</t>
  </si>
  <si>
    <t>Beverage Soda/Premium - Seltzer</t>
  </si>
  <si>
    <t>Spices Ginger Ground</t>
  </si>
  <si>
    <t>Beverage Soda/Premium - Lemon Lime</t>
  </si>
  <si>
    <t>Catering Butter Cups Ind</t>
  </si>
  <si>
    <t>soda, ginger ale, diet</t>
  </si>
  <si>
    <t>Beverage Soda/Premium - Diet Ginger Ale</t>
  </si>
  <si>
    <t>Nestle, MAINE</t>
  </si>
  <si>
    <t>Spices Salt 26 oz</t>
  </si>
  <si>
    <t>Misc Garlic Chopped in Oil Jar</t>
  </si>
  <si>
    <t>carrot, frozen</t>
  </si>
  <si>
    <t>Veg Carrots Frzn (VRO)</t>
  </si>
  <si>
    <t>Condiment Syrup PC</t>
  </si>
  <si>
    <t>Veg Corn Frzn (VS)</t>
  </si>
  <si>
    <t>Fruit Pears Diced in Juice #10</t>
  </si>
  <si>
    <t>Fruit Apple Sauce Canned</t>
  </si>
  <si>
    <t>Spices Cajun Seasoning</t>
  </si>
  <si>
    <t>sugar, substitute, aspartame</t>
  </si>
  <si>
    <t>Catering Nutrasweet</t>
  </si>
  <si>
    <t>Condiment Mustard Gal</t>
  </si>
  <si>
    <t>Admiration, New Jersey</t>
  </si>
  <si>
    <t>Beverage Soda/Premium - Diet Lemon Lime</t>
  </si>
  <si>
    <t>Misc Vinegar White</t>
  </si>
  <si>
    <t>Beverage Soda - Cola Caffeinated</t>
  </si>
  <si>
    <t>Spices Caribbean (Jerk) Seasoning</t>
  </si>
  <si>
    <t>Vegetarian Tofu Extra Firm</t>
  </si>
  <si>
    <t>Condiment Cream Cheese Plain Tub</t>
  </si>
  <si>
    <t>Sauce Soy 1 Gallon per Container</t>
  </si>
  <si>
    <t>dressing, ranch, low fat</t>
  </si>
  <si>
    <t>Condiment Low Fat Ranch</t>
  </si>
  <si>
    <t>Condiment Mustard PC</t>
  </si>
  <si>
    <t>Beef Jamaican Patty</t>
  </si>
  <si>
    <t>Condiment Duck Sauce PC</t>
  </si>
  <si>
    <t>cookie, chocolate chip, mini</t>
  </si>
  <si>
    <t>Grain Cookies Choc Chip Mini</t>
  </si>
  <si>
    <t>Condiment Honey</t>
  </si>
  <si>
    <t>Sauce BBQ Gal</t>
  </si>
  <si>
    <t>Veg Mushrooms Canned (VO)</t>
  </si>
  <si>
    <t>Grain Cookies Butter Crunch 2 pack</t>
  </si>
  <si>
    <t>cream cheese, strawberry</t>
  </si>
  <si>
    <t>Condiment Cream Cheese Strawberry PC</t>
  </si>
  <si>
    <t>Beans Pinto Canned</t>
  </si>
  <si>
    <t>Dressing Ranch 1oz Cups</t>
  </si>
  <si>
    <t>Veg Celery Sticks Fresh (VO)</t>
  </si>
  <si>
    <t>Veg Lettuce Romaine Head Fresh (VDG)</t>
  </si>
  <si>
    <t>Veg Peppers Green fresh (VO)</t>
  </si>
  <si>
    <t>Condiment Mayonnaise PC</t>
  </si>
  <si>
    <t>Beans Black Canned</t>
  </si>
  <si>
    <t>Fruit Honeydew Fresh</t>
  </si>
  <si>
    <t>Beef Slices</t>
  </si>
  <si>
    <t>Veg Tomatoes Whole Fresh (VRO)</t>
  </si>
  <si>
    <t>Spices Poultry Seasoning</t>
  </si>
  <si>
    <t>Veg Peppers Red Fresh (VRO)</t>
  </si>
  <si>
    <t>roll, wheat, kaiser</t>
  </si>
  <si>
    <t>Bread 5" Wheat Kaiser/Vienna Roll</t>
  </si>
  <si>
    <t>bread, wheat, reduced sodium</t>
  </si>
  <si>
    <t>Bread Wheat French Red. Sodium</t>
  </si>
  <si>
    <t>roll, hero, whole wheat, reduced sodium</t>
  </si>
  <si>
    <t>Bread 5" Whole Wheat Hero Roll Red. Sodium</t>
  </si>
  <si>
    <t>Bread Hamburger Bun Large Whole Wheat (HS Only)</t>
  </si>
  <si>
    <t>Fruit Strawberries Fresh (8 - 1lb/CS)</t>
  </si>
  <si>
    <t>Veg Cucumbers Fresh (VO)</t>
  </si>
  <si>
    <t>Fruit Cantaloupe Fresh</t>
  </si>
  <si>
    <t>Veg Corn Canned (VS)</t>
  </si>
  <si>
    <t>Condiment Jelly Grape PC</t>
  </si>
  <si>
    <t>cereal, cinnamon clusters</t>
  </si>
  <si>
    <t>Cereal Cinnamon Clusters</t>
  </si>
  <si>
    <t>Condiment Cream Cheese Strawberry Tub</t>
  </si>
  <si>
    <t>Tortilla Whole Wheat- 9" (Wrap)</t>
  </si>
  <si>
    <t>Buttermilk Biscuit Honey Whole Grain</t>
  </si>
  <si>
    <t>flatbread, whole grain rich</t>
  </si>
  <si>
    <t>Flat Bread- Whole Grain (Loco Bread)</t>
  </si>
  <si>
    <t>Beans Garbanzo Canned</t>
  </si>
  <si>
    <t>Cereal Purple Corn Flakes</t>
  </si>
  <si>
    <t>Sauce Spaghetti Canned</t>
  </si>
  <si>
    <t>Grain Cookies Butter Crunch Mini</t>
  </si>
  <si>
    <t>Veg Squash Zucchini Fresh (VO)</t>
  </si>
  <si>
    <t>Vegetarian Hummus Fresh Ind</t>
  </si>
  <si>
    <t>Condiment Cream Cheese Plain PC</t>
  </si>
  <si>
    <t>Grain Cookies Fudge Chip 2 pack</t>
  </si>
  <si>
    <t>Pasta Ravioli Beef Canned</t>
  </si>
  <si>
    <t>meal kit, cereal, cracker</t>
  </si>
  <si>
    <t>Meal Breakfast Kit #5 (Fruity Cheerios Honey Graham Cracker Apple Juice)</t>
  </si>
  <si>
    <t>Meal Breakfast Kit #4 (Apple Cinnamon Cheerios Honey Graham Cracker Orange Tangerine Juice)</t>
  </si>
  <si>
    <t>Yogurt Organic Strawberry Combo</t>
  </si>
  <si>
    <t>meal kit, sunbutter, cracker</t>
  </si>
  <si>
    <t>Meal Breakfast Kit #2 (Fruit Juice Sunbutter Cup Honey Graham Cracker Grape Jelly)</t>
  </si>
  <si>
    <t>Grain Cookies Choc Chip 2 pack</t>
  </si>
  <si>
    <t>Oasis, New Jersey</t>
  </si>
  <si>
    <t>Veg Green Beans French Cut Frzn (VO)</t>
  </si>
  <si>
    <t>Condiment Ketchup PC</t>
  </si>
  <si>
    <t>Misc Sugar Ind Packets</t>
  </si>
  <si>
    <t>Dairy Milk Soy UHT</t>
  </si>
  <si>
    <t>coffee, decaffeinated, instant</t>
  </si>
  <si>
    <t>Coffee Decaffeinated Instant</t>
  </si>
  <si>
    <t>tea, herbal, bag</t>
  </si>
  <si>
    <t>Catering Tea Herbal Ind</t>
  </si>
  <si>
    <t>Beverage Soda - Diet Cola Caffeinated</t>
  </si>
  <si>
    <t>Pasta Rotini Whole Grain</t>
  </si>
  <si>
    <t>Pasta Spaghetti Dried</t>
  </si>
  <si>
    <t>Pasta Penne Whole Grain</t>
  </si>
  <si>
    <t>cereal, cinnamon flakes</t>
  </si>
  <si>
    <t>Cereal Cinnamon Flakes</t>
  </si>
  <si>
    <t>Cereal Multigrain Oats</t>
  </si>
  <si>
    <t>Cheerios, USA</t>
  </si>
  <si>
    <t>snack, pretzel, whole wheat</t>
  </si>
  <si>
    <t>Pretzel Whole Wheat</t>
  </si>
  <si>
    <t>Cereal Frosted Mini Wheats</t>
  </si>
  <si>
    <t>english muffin, whole grain rich</t>
  </si>
  <si>
    <t>Bread English Muffin Whole Grain</t>
  </si>
  <si>
    <t>Misc Sunflower Seeds Honey Roasted Ind</t>
  </si>
  <si>
    <t>chip, tortilla, baked, ss</t>
  </si>
  <si>
    <t>Grain Tortilla Chip Baked Ind</t>
  </si>
  <si>
    <t>Grain Sun Chip Ind</t>
  </si>
  <si>
    <t>Grain Pretzels Heart Shaped Ind</t>
  </si>
  <si>
    <t>Condiment Sauce BBQ 1oz Cups</t>
  </si>
  <si>
    <t>Diamond Crystal, USA</t>
  </si>
  <si>
    <t>Dressing Honey Mustard 1oz Cup</t>
  </si>
  <si>
    <t>bar, granola, ss</t>
  </si>
  <si>
    <t>Cereal Granola Bar Ind</t>
  </si>
  <si>
    <t>condiment, pickle, sliced, canned</t>
  </si>
  <si>
    <t>Veg Pickle Chips Canned (VO)</t>
  </si>
  <si>
    <t>fruit ice, orange, pineapple, cherry, frozen</t>
  </si>
  <si>
    <t>Fruit Ices Orange/Pineapple/Cherry Frzn</t>
  </si>
  <si>
    <t>fruit ice, orange, pineapple, frozen</t>
  </si>
  <si>
    <t>Fruit Ices Orange/Pineapple Frzn</t>
  </si>
  <si>
    <t>fruit ice, strawberry, pomegranate, frozen</t>
  </si>
  <si>
    <t>Fruit Ices Strawberry/Pomegranate Frzn</t>
  </si>
  <si>
    <t>fruit ice, cherry, frozen</t>
  </si>
  <si>
    <t>Fruit Ices Wild Cherry Frzn</t>
  </si>
  <si>
    <t>vegetable cup, carrot, ranch, ss</t>
  </si>
  <si>
    <t>Veg Carrots Ranch Ind (VRO)</t>
  </si>
  <si>
    <t>Yogurt Upstate Strawberry Banana 4 oz</t>
  </si>
  <si>
    <t>Yogurt Upstate Strawberry 4 oz</t>
  </si>
  <si>
    <t>yogurt, cherry vanilla, ss</t>
  </si>
  <si>
    <t>Yogurt Upstate Cherry Vanilla 4 oz</t>
  </si>
  <si>
    <t>Yogurt Upstate Peach 4 oz</t>
  </si>
  <si>
    <t>chicken, bite, breaded</t>
  </si>
  <si>
    <t>Chicken Breaded Bites</t>
  </si>
  <si>
    <t>Chicken Breaded Patty Spicy</t>
  </si>
  <si>
    <t>Chicken Patty ABF</t>
  </si>
  <si>
    <t>baby food, apricot, pear, apple</t>
  </si>
  <si>
    <t>Baby Food Apricots w/ Pears &amp; Apples</t>
  </si>
  <si>
    <t>baby food, chicken, broth</t>
  </si>
  <si>
    <t>Baby Food Chicken &amp; Broth</t>
  </si>
  <si>
    <t>Baby Food Carrots</t>
  </si>
  <si>
    <t>Baby Food Beef &amp; Broth</t>
  </si>
  <si>
    <t>Juice Apple 4 oz cup</t>
  </si>
  <si>
    <t>bagel, 7 grain</t>
  </si>
  <si>
    <t>Bagel 7 Grain Hand Rolled</t>
  </si>
  <si>
    <t>Bagel Cinnamon Raisin - Hand Rolled</t>
  </si>
  <si>
    <t>Bagel Whole Wheat Hand Rolled</t>
  </si>
  <si>
    <t>turkey, salami, sliced</t>
  </si>
  <si>
    <t>Turkey Salami All Natural Pre-sliced</t>
  </si>
  <si>
    <t>turkey, bologna, sliced</t>
  </si>
  <si>
    <t>Turkey Bologna All Natural Pre-sliced</t>
  </si>
  <si>
    <t>turkey, crumble</t>
  </si>
  <si>
    <t>Turkey Sausage Crumble (6-5lb/CS)</t>
  </si>
  <si>
    <t>Turkey Breast Oven Rst Pre-sliced</t>
  </si>
  <si>
    <t>bagel, plain, white wheat, ss</t>
  </si>
  <si>
    <t>Bread Bagel Plain 2oz White Wheat IND</t>
  </si>
  <si>
    <t>bagel, cinnamon raisin, white wheat</t>
  </si>
  <si>
    <t>Bread Bagel Cinn Raisin 2oz White Wheat</t>
  </si>
  <si>
    <t>Bread Bagel Cinn Raisin 3oz White Wheat</t>
  </si>
  <si>
    <t>bagel, plain, white wheat</t>
  </si>
  <si>
    <t>Bread Bagel Plain 3oz White Wheat</t>
  </si>
  <si>
    <t>bagel, stick, french toast</t>
  </si>
  <si>
    <t>Bread Bagel Sticks French Toast</t>
  </si>
  <si>
    <t>bagel, stick, blueberry</t>
  </si>
  <si>
    <t>Bread Bagel Stick Blueberry</t>
  </si>
  <si>
    <t>bagel, stick, cranberry</t>
  </si>
  <si>
    <t>Bread Bagel Sticks Cranberry</t>
  </si>
  <si>
    <t>bagel, stick, 7 grain</t>
  </si>
  <si>
    <t>Bread Bagel Stick 7 Grain</t>
  </si>
  <si>
    <t>Bread Whole Wheat Pre-sliced</t>
  </si>
  <si>
    <t>Bread Hamburger Bun Small Whole Wheat</t>
  </si>
  <si>
    <t>bread, oat bran</t>
  </si>
  <si>
    <t>Bread Oat Bran Pre-sliced</t>
  </si>
  <si>
    <t>Bread Multi Grain Pre-Sliced</t>
  </si>
  <si>
    <t>loaf, zucchini carrot, mini</t>
  </si>
  <si>
    <t>Loaf Zucchini Carrot Mini</t>
  </si>
  <si>
    <t>loaf, carrot, mini</t>
  </si>
  <si>
    <t>Loaf Carrot Cheese Mini</t>
  </si>
  <si>
    <t>loaf, berry, mini</t>
  </si>
  <si>
    <t>Loaf Very Berry Yogurt Mini</t>
  </si>
  <si>
    <t>Bread Sweet Blueberry Yogurt Muffin</t>
  </si>
  <si>
    <t>Bread Sweet Honey Corn Muffin</t>
  </si>
  <si>
    <t>Bread Sweet Banana Yogurt Muffin</t>
  </si>
  <si>
    <t>muffin, apple cinnamon</t>
  </si>
  <si>
    <t>Bread Sweet Apple Cinn Muffin</t>
  </si>
  <si>
    <t>Cake - Pound Cake</t>
  </si>
  <si>
    <t>Cookies Gourmet Butter Cookies</t>
  </si>
  <si>
    <t>dessert, cake, vanilla</t>
  </si>
  <si>
    <t>Cake - Vanilla Sheet</t>
  </si>
  <si>
    <t>Cake - Coconut Layer</t>
  </si>
  <si>
    <t>dessert, cake, black and white</t>
  </si>
  <si>
    <t>Cake - Black &amp; White Layer Cake (Round)</t>
  </si>
  <si>
    <t>dessert, cake, mocha</t>
  </si>
  <si>
    <t>Cake - Mocha Layer (Round)</t>
  </si>
  <si>
    <t>Cake - Carrot Layer (Round)</t>
  </si>
  <si>
    <t>dumpling, chicken, whole grain rich</t>
  </si>
  <si>
    <t>Chicken Dumpling</t>
  </si>
  <si>
    <t>Juice Fruit Punch 4 oz cup</t>
  </si>
  <si>
    <t>Juice Grape 4 oz cup</t>
  </si>
  <si>
    <t>Juice Orange 4 oz cup</t>
  </si>
  <si>
    <t>Bread Bagel Plain 2oz White Wheat</t>
  </si>
  <si>
    <t>Boboris, New York</t>
  </si>
  <si>
    <t>Fruit Apple Sauce Plain Ind</t>
  </si>
  <si>
    <t>cranberry, dried, cherry, ss</t>
  </si>
  <si>
    <t>Fruit Craisins Cherry Ind</t>
  </si>
  <si>
    <t>Condiment Relish Sweet</t>
  </si>
  <si>
    <t>Gel, New Jersey</t>
  </si>
  <si>
    <t>chicken, bite, breaded, halal</t>
  </si>
  <si>
    <t>Chicken Breaded Patty Halal ABF</t>
  </si>
  <si>
    <t>Chicken Tenders Halal ABF</t>
  </si>
  <si>
    <t>Sanka, NA</t>
  </si>
  <si>
    <t>Chock Full O Nuts, NA</t>
  </si>
  <si>
    <t>Coffee Holding, NA</t>
  </si>
  <si>
    <t>Folgers, NA</t>
  </si>
  <si>
    <t>Bombay, NA</t>
  </si>
  <si>
    <t>Clement Pappas, NA</t>
  </si>
  <si>
    <t>Gregory Packaging, New Jersey</t>
  </si>
  <si>
    <t>Juice Bowl, New Jersey</t>
  </si>
  <si>
    <t>Bomaby, NA</t>
  </si>
  <si>
    <t>Pearl/Kikkoman, Minnesota</t>
  </si>
  <si>
    <t>Pepsi, NA</t>
  </si>
  <si>
    <t>Schweppes, NA</t>
  </si>
  <si>
    <t>Seagrams, NA</t>
  </si>
  <si>
    <t>Coca Cola, NA</t>
  </si>
  <si>
    <t>Seven Up, NA</t>
  </si>
  <si>
    <t>Bromley, NA</t>
  </si>
  <si>
    <t>Lipton, NA</t>
  </si>
  <si>
    <t>Celestial, NA</t>
  </si>
  <si>
    <t>snapple, NA</t>
  </si>
  <si>
    <t>tea, raspberry, sweetened</t>
  </si>
  <si>
    <t>Crystal Geyser, NA</t>
  </si>
  <si>
    <t>Nestle, NA</t>
  </si>
  <si>
    <t>Deer Park, Maine</t>
  </si>
  <si>
    <t>Poland Spring, Maine</t>
  </si>
  <si>
    <t>New Yorker Bagel, New York</t>
  </si>
  <si>
    <t>Neri's, New York</t>
  </si>
  <si>
    <t>Kosher 4 U, New York</t>
  </si>
  <si>
    <t>bagel, stick, cinnamon raisin</t>
  </si>
  <si>
    <t>Bread Bagel Stick Cinn Raisin</t>
  </si>
  <si>
    <t>bagel, stick, plain</t>
  </si>
  <si>
    <t>Bread Bagel Stick Plain</t>
  </si>
  <si>
    <t>bagel, stick, poppy</t>
  </si>
  <si>
    <t>Bread Bagel Stick Poppy</t>
  </si>
  <si>
    <t>Global Foods, New Jersey</t>
  </si>
  <si>
    <t>Cannoli Factory, Florida</t>
  </si>
  <si>
    <t>Bread Garlic Toast</t>
  </si>
  <si>
    <t>Tasty Brands, Michigan</t>
  </si>
  <si>
    <t>RP Baking, New York</t>
  </si>
  <si>
    <t>bread, roll, ciabatta</t>
  </si>
  <si>
    <t>Bread Ciabatta Sandwich Roll  2.5oz</t>
  </si>
  <si>
    <t>Wenner Bakery, New York</t>
  </si>
  <si>
    <t>bread, roll, dinner</t>
  </si>
  <si>
    <t>Bread Dinner Roll Par Baked</t>
  </si>
  <si>
    <t>Cassone, New York</t>
  </si>
  <si>
    <t>Tri State Buns, New York</t>
  </si>
  <si>
    <t>bun, knot</t>
  </si>
  <si>
    <t>Bread Knot Plain</t>
  </si>
  <si>
    <t>Back To Roots, USA</t>
  </si>
  <si>
    <t>Kelloggs, Nebraska</t>
  </si>
  <si>
    <t>Kellogs, Nebraska</t>
  </si>
  <si>
    <t>Back To Roots, California</t>
  </si>
  <si>
    <t>Kellogs, Michigan</t>
  </si>
  <si>
    <t>Right Start, New York</t>
  </si>
  <si>
    <t>Teri Nichols, New York</t>
  </si>
  <si>
    <t>Notables, Pennsylvania</t>
  </si>
  <si>
    <t>Right Start, Pennsylvania</t>
  </si>
  <si>
    <t>Teri Nichols, Pennsylvania</t>
  </si>
  <si>
    <t>Malt-O-Meal, North Carolina</t>
  </si>
  <si>
    <t>Bake Rite, Pennsylvania</t>
  </si>
  <si>
    <t>Toufayan Bakeries, New Jersey</t>
  </si>
  <si>
    <t>Maypo, Ohio</t>
  </si>
  <si>
    <t>Barilla, New York</t>
  </si>
  <si>
    <t>shell, taco, tub, whole grain rich, no additives</t>
  </si>
  <si>
    <t>Smokewood, California</t>
  </si>
  <si>
    <t>BreadWhole Wheat tortilla 6.25 inch</t>
  </si>
  <si>
    <t>Furmano's, Pennsylvania</t>
  </si>
  <si>
    <t>Beans Red Kidney</t>
  </si>
  <si>
    <t>Soupman, Illinois</t>
  </si>
  <si>
    <t>Nasoya, California</t>
  </si>
  <si>
    <t>Producers, Mississippi</t>
  </si>
  <si>
    <t>Uncle Ben's, Mississippi</t>
  </si>
  <si>
    <t>Sunny Boy, NA</t>
  </si>
  <si>
    <t>seed, sunflower, honey roasted, ss</t>
  </si>
  <si>
    <t>Sun Opta, North Dakota</t>
  </si>
  <si>
    <t>SunOpta, North Dakota</t>
  </si>
  <si>
    <t>Misc Baking Powder Double Acting</t>
  </si>
  <si>
    <t>Clabbergirl, NA</t>
  </si>
  <si>
    <t>Arm &amp; Hammer, NA</t>
  </si>
  <si>
    <t>Landmark, NA</t>
  </si>
  <si>
    <t>Nature Valley, NA</t>
  </si>
  <si>
    <t>bread, cinnamon</t>
  </si>
  <si>
    <t>Bread Sweet Cinnamon Crumble IND</t>
  </si>
  <si>
    <t>Buena Vista, California</t>
  </si>
  <si>
    <t>Frito Lay, Maryland</t>
  </si>
  <si>
    <t>Diamond Crystal, NA</t>
  </si>
  <si>
    <t>Salad Fresh, NA</t>
  </si>
  <si>
    <t>Heinz, Iowa</t>
  </si>
  <si>
    <t>Salad Fresh, Iowa</t>
  </si>
  <si>
    <t>FOUR IN ONE, Massachusetts</t>
  </si>
  <si>
    <t>Diamond Crystal, FOUR IN ONE, Georgia</t>
  </si>
  <si>
    <t>pasta, stuffed shell</t>
  </si>
  <si>
    <t>Pasta Stuffed Shells Frzn</t>
  </si>
  <si>
    <t>Alfresco, New York</t>
  </si>
  <si>
    <t>FOUR IN ONE, Georgia</t>
  </si>
  <si>
    <t>Diamond Crystal, Georgia</t>
  </si>
  <si>
    <t>Heinz, Michigan</t>
  </si>
  <si>
    <t>Ruby, NA</t>
  </si>
  <si>
    <t>United Pickle, New York</t>
  </si>
  <si>
    <t>Ortega, New Jersey</t>
  </si>
  <si>
    <t>Lucky, Georgia</t>
  </si>
  <si>
    <t>Winston, Georgia</t>
  </si>
  <si>
    <t>Cannoli Factory, New York</t>
  </si>
  <si>
    <t>Linden's, New York</t>
  </si>
  <si>
    <t>Grain Cookies Oatmeal Raisin 2 pack</t>
  </si>
  <si>
    <t>Phoebe, NA</t>
  </si>
  <si>
    <t>Velvet, NA</t>
  </si>
  <si>
    <t>Nutritional Choice, New York</t>
  </si>
  <si>
    <t>Skeeter, NA</t>
  </si>
  <si>
    <t>MJM, Indiana</t>
  </si>
  <si>
    <t>cracker, whole grain rich, ss</t>
  </si>
  <si>
    <t>Grain Crackers Whole Grain Ind</t>
  </si>
  <si>
    <t>ES Foods, Georgia</t>
  </si>
  <si>
    <t>MJM, Georgia</t>
  </si>
  <si>
    <t>Cannoli Factory, NA</t>
  </si>
  <si>
    <t>Cains/Bay Valley, Massachusetts</t>
  </si>
  <si>
    <t>Cains/Bay Valley, Georgia</t>
  </si>
  <si>
    <t>Cain's (Naturally Delicious), Massachusetts</t>
  </si>
  <si>
    <t>Cains/Bay Valley, Pennsylvania</t>
  </si>
  <si>
    <t>J &amp; J Snacks, New Jersey</t>
  </si>
  <si>
    <t>Vanee Foods, Illinois</t>
  </si>
  <si>
    <t>Sandts, New Jersey</t>
  </si>
  <si>
    <t>loaf, banana, yogurt, mini</t>
  </si>
  <si>
    <t>Loaf Banana Yogurt Mini</t>
  </si>
  <si>
    <t>loaf, blueberry, yogurt, mini</t>
  </si>
  <si>
    <t>Loaf Blueberry Yogurt Mini</t>
  </si>
  <si>
    <t>loaf, corn, honey, mini</t>
  </si>
  <si>
    <t>Loaf Honey Corn Mini</t>
  </si>
  <si>
    <t>muffin, banana, yogurt</t>
  </si>
  <si>
    <t>muffin, blueberry, yogurt</t>
  </si>
  <si>
    <t>muffin, sweet potato, oatmeal</t>
  </si>
  <si>
    <t>Bread Sweet Potato Oatmeal Muffin</t>
  </si>
  <si>
    <t>Buena Vista, NA</t>
  </si>
  <si>
    <t>Sara Lee, NA</t>
  </si>
  <si>
    <t>Kikkoman, North Carolina</t>
  </si>
  <si>
    <t>Whole Harvest, Missouri</t>
  </si>
  <si>
    <t>Bread WF Croissant Ind</t>
  </si>
  <si>
    <t>Bake Co, Virginia</t>
  </si>
  <si>
    <t>Red Gold, Tijuana Tortilla, NA</t>
  </si>
  <si>
    <t>Tijuana Tortilla, NA</t>
  </si>
  <si>
    <t>Tijuana Tortilla, Tijuana Tortilla, NA</t>
  </si>
  <si>
    <t>Red Gold, Indiana</t>
  </si>
  <si>
    <t>Branson's, New Jersey</t>
  </si>
  <si>
    <t>Korean Delights, West Virginia</t>
  </si>
  <si>
    <t>Global, New York</t>
  </si>
  <si>
    <t>Minh, Minnesota</t>
  </si>
  <si>
    <t>Asiago, Florida</t>
  </si>
  <si>
    <t>Badia, Florida</t>
  </si>
  <si>
    <t>Rold Gold, Ohio</t>
  </si>
  <si>
    <t>NY Pretzel, New York</t>
  </si>
  <si>
    <t>Assiago, NA</t>
  </si>
  <si>
    <t>Gel, NA</t>
  </si>
  <si>
    <t>Badia, NA</t>
  </si>
  <si>
    <t>Asiago, NA</t>
  </si>
  <si>
    <t>Assagio, NA</t>
  </si>
  <si>
    <t>Assiago, New Jersey</t>
  </si>
  <si>
    <t>Badia, New Jersey</t>
  </si>
  <si>
    <t>Emerald, NA</t>
  </si>
  <si>
    <t>Cedars, Massachusetts</t>
  </si>
  <si>
    <t>Global, NA</t>
  </si>
  <si>
    <t>Domino, NA</t>
  </si>
  <si>
    <t>Domino, Georgia</t>
  </si>
  <si>
    <t>Equal, NA</t>
  </si>
  <si>
    <t>Angela Mia, California</t>
  </si>
  <si>
    <t>Furmano's, California</t>
  </si>
  <si>
    <t>Red Gold, California</t>
  </si>
  <si>
    <t>Admiration, Michigan</t>
  </si>
  <si>
    <t>Oasis, Michigan</t>
  </si>
  <si>
    <t>Admiration, NA</t>
  </si>
  <si>
    <t>Oasis, NA</t>
  </si>
  <si>
    <t>Beech Nut, NA</t>
  </si>
  <si>
    <t>baby food, beef, broth, no additives</t>
  </si>
  <si>
    <t>Beechnut, NA</t>
  </si>
  <si>
    <t>bread, cheese</t>
  </si>
  <si>
    <t>Bread Cheesy Bread</t>
  </si>
  <si>
    <t>Cannoli Factory, Pennsylvania</t>
  </si>
  <si>
    <t>Vegetarian Burrito Black Bean &amp; Cheese Ind</t>
  </si>
  <si>
    <t>Cabo Primo/M.C.I Foods, California</t>
  </si>
  <si>
    <t>Baja Foods, Illinois</t>
  </si>
  <si>
    <t>chicken, slider</t>
  </si>
  <si>
    <t>Chicken Slider ABF</t>
  </si>
  <si>
    <t>Golden Platter, New Jersey</t>
  </si>
  <si>
    <t>Chicken Dumpling ABF</t>
  </si>
  <si>
    <t>Asian Food Solutions, New York</t>
  </si>
  <si>
    <t>SoloFresco, New York</t>
  </si>
  <si>
    <t>Minh, New York</t>
  </si>
  <si>
    <t>Regal Non Pareil, NA</t>
  </si>
  <si>
    <t>McCains, New York</t>
  </si>
  <si>
    <t>Power Up, Minnesota</t>
  </si>
  <si>
    <t>ES Foods, Minnesota</t>
  </si>
  <si>
    <t>ES Foods, New York</t>
  </si>
  <si>
    <t>Emergency Kosher Breakfast Meal Grab N Go #1</t>
  </si>
  <si>
    <t>Emergency Kosher Breakfast Meal Grab N Go #2</t>
  </si>
  <si>
    <t>Emergency Kosher Breakfast Meal Grab N Go #3</t>
  </si>
  <si>
    <t>Borenstein Caterers, New York</t>
  </si>
  <si>
    <t>Emergency Kosher Lunch Meal Grab N Go #1</t>
  </si>
  <si>
    <t>Emergency Kosher Lunch Meal Grab N Go #2</t>
  </si>
  <si>
    <t>Emergency Kosher Lunch Meal Grab N Go #3</t>
  </si>
  <si>
    <t>Tasty Brand, Missouri</t>
  </si>
  <si>
    <t>Right Start, South Carolina</t>
  </si>
  <si>
    <t>pancake, mini, whole grain rich</t>
  </si>
  <si>
    <t>Bread Pancake Maple Mini</t>
  </si>
  <si>
    <t>Pillsbury, NA</t>
  </si>
  <si>
    <t>PPI, Idaho</t>
  </si>
  <si>
    <t>Aunt Kitty's, New Jersey</t>
  </si>
  <si>
    <t>Maramont, New York</t>
  </si>
  <si>
    <t>sandwich, submarine, turkey bologna, turkey salami, cheese, whole grain rich</t>
  </si>
  <si>
    <t>Tasty Brand, Kentucky</t>
  </si>
  <si>
    <t>Tasty Brands, Kentucky</t>
  </si>
  <si>
    <t>Golden Krust, Golden Krust, New York</t>
  </si>
  <si>
    <t>Golden Krust, NA</t>
  </si>
  <si>
    <t>Golden Krust, New York</t>
  </si>
  <si>
    <t>waffle, blueberry, whole grain rich</t>
  </si>
  <si>
    <t>BreadWaffle Blueberry Bash Mini</t>
  </si>
  <si>
    <t>Pillsbury, Minnesota</t>
  </si>
  <si>
    <t>Right Start, Wisconsin</t>
  </si>
  <si>
    <t>Advanced Pierre, Tyson, Tyson, Ohio</t>
  </si>
  <si>
    <t>Tyson, Advance Pierre, Tyson, Ohio</t>
  </si>
  <si>
    <t>Tyson, Advanced Pierre, Tyson, Ohio</t>
  </si>
  <si>
    <t>Beef NYS 100% All Beef Burger</t>
  </si>
  <si>
    <t>Tyson, Advance Pierre, Ohio</t>
  </si>
  <si>
    <t>Tyson, Advanced Pierre, Ohio</t>
  </si>
  <si>
    <t>Maid Rite, Pennsylvania</t>
  </si>
  <si>
    <t>Maid-Rite, Pennsylvania</t>
  </si>
  <si>
    <t>Chicken Breaded Bites ABF</t>
  </si>
  <si>
    <t>GoldKist/Pilgrim's Pride, Texas</t>
  </si>
  <si>
    <t>Golden Platter, NA</t>
  </si>
  <si>
    <t>Perdue, North Carolina</t>
  </si>
  <si>
    <t>chicken, breast, roasted</t>
  </si>
  <si>
    <t>Chicken Roasted Breast ABF</t>
  </si>
  <si>
    <t>chicken, drumstick, roasted</t>
  </si>
  <si>
    <t>Chicken Roasted Drumstick ABF</t>
  </si>
  <si>
    <t>Mistica Foods, Illinois</t>
  </si>
  <si>
    <t>chicken, fillet</t>
  </si>
  <si>
    <t>Chicken Fillet Unbreaded ABF</t>
  </si>
  <si>
    <t>Perdue, Georgia</t>
  </si>
  <si>
    <t>Don Lee, California</t>
  </si>
  <si>
    <t>Chicken Breaded Patty ABF</t>
  </si>
  <si>
    <t>Chicken Breaded Patty Spicy ABF</t>
  </si>
  <si>
    <t>Chicken Grilled Strips Dark Meat ABF</t>
  </si>
  <si>
    <t>Chicken Breaded Tenders ABF</t>
  </si>
  <si>
    <t>chicken, tender, halal</t>
  </si>
  <si>
    <t>chicken, thigh, roasted</t>
  </si>
  <si>
    <t>Chicken Roasted Thigh ABF</t>
  </si>
  <si>
    <t>Jennie-O, Minnesota</t>
  </si>
  <si>
    <t>SoloFresco, California</t>
  </si>
  <si>
    <t>Bransons, Pennsylvania</t>
  </si>
  <si>
    <t>Grasslands, NA</t>
  </si>
  <si>
    <t>cheese, american, white</t>
  </si>
  <si>
    <t>Land O' Lakes, Wisconsin</t>
  </si>
  <si>
    <t>Land O' Lakes, NA</t>
  </si>
  <si>
    <t>Colonna Brothers, NA</t>
  </si>
  <si>
    <t>Pisa, NA</t>
  </si>
  <si>
    <t>Hahn's, Vermont</t>
  </si>
  <si>
    <t>ES Foods, New Jersey</t>
  </si>
  <si>
    <t>Mulu, New Jersey</t>
  </si>
  <si>
    <t>Upstate Niagara, New York</t>
  </si>
  <si>
    <t>Bartlett Dairy</t>
  </si>
  <si>
    <t>Upstate Valley Farms, New York</t>
  </si>
  <si>
    <t>Upstate Niagara, NA</t>
  </si>
  <si>
    <t>Guida Farms, NA</t>
  </si>
  <si>
    <t>Upstate Valley Farms, NA</t>
  </si>
  <si>
    <t>Upstate Farms, New York</t>
  </si>
  <si>
    <t>Stonyfield, New Hampshire</t>
  </si>
  <si>
    <t>Apples LARGE- NY State (125 count)</t>
  </si>
  <si>
    <t>Fresh, New York</t>
  </si>
  <si>
    <t>Fruit Apples NY State Fresh</t>
  </si>
  <si>
    <t>Champlain Valley, New York</t>
  </si>
  <si>
    <t>Golbon, NA</t>
  </si>
  <si>
    <t>Northeast, NA</t>
  </si>
  <si>
    <t>National Food Group, Michigan</t>
  </si>
  <si>
    <t>Knouse, New York</t>
  </si>
  <si>
    <t>Fruit Applesauce Unsweetened Canned USDA</t>
  </si>
  <si>
    <t>USDA, NA</t>
  </si>
  <si>
    <t>Fresh, NA</t>
  </si>
  <si>
    <t>Fruit Blueberries Fresh</t>
  </si>
  <si>
    <t>East Coast, NA</t>
  </si>
  <si>
    <t>Ocean Spray, Massachusetts</t>
  </si>
  <si>
    <t>Fruit Mandarins Fresh</t>
  </si>
  <si>
    <t>Yurocut Inc., NA</t>
  </si>
  <si>
    <t>Big Banana, NA</t>
  </si>
  <si>
    <t>Endico, New York</t>
  </si>
  <si>
    <t>Snow Fresh, New York</t>
  </si>
  <si>
    <t>Seneca, Wisconsin</t>
  </si>
  <si>
    <t>Lancaster Farms, New York</t>
  </si>
  <si>
    <t>Cosmos, New York</t>
  </si>
  <si>
    <t>Fresh, Fresh, NA</t>
  </si>
  <si>
    <t>Snow Fresh, NA</t>
  </si>
  <si>
    <t>Endico, Ecuador</t>
  </si>
  <si>
    <t>Veg Cauliflower Florets Fresh (VO)</t>
  </si>
  <si>
    <t>Taylor Farms, NA</t>
  </si>
  <si>
    <t>Hanover, Pennsylvania</t>
  </si>
  <si>
    <t>Veg Green Beans  # 10 Canned (VO)</t>
  </si>
  <si>
    <t>Veg Kale Greens Chopped Fresh (VDG )</t>
  </si>
  <si>
    <t>Giorgio, Pennsylvania</t>
  </si>
  <si>
    <t>pepper, onion, roasted, frozen</t>
  </si>
  <si>
    <t>Simplot, Washington</t>
  </si>
  <si>
    <t>Veg Spinach  10 oz per Bag Fresh (VDG)</t>
  </si>
  <si>
    <t>Endico, NA</t>
  </si>
  <si>
    <t>Nasoya, NA</t>
  </si>
  <si>
    <t>Bolthouse, California</t>
  </si>
  <si>
    <t>Premium, NA</t>
  </si>
  <si>
    <t>New Yorker Bagel, NA</t>
  </si>
  <si>
    <t>bread, roll, reduced sodium</t>
  </si>
  <si>
    <t>Bread Whole Dinner Roll Red. Sodium</t>
  </si>
  <si>
    <t>loaf, apple cinnamon, mini</t>
  </si>
  <si>
    <t>Loaf Apple Cinnamon Mini</t>
  </si>
  <si>
    <t>Cannoli Factory, New Jersey</t>
  </si>
  <si>
    <t>loaf, blueberry, mini</t>
  </si>
  <si>
    <t>Mini Loaf Blueberry</t>
  </si>
  <si>
    <t>pastry, croissant, whole grain</t>
  </si>
  <si>
    <t>Croissant WG Pre-sliced</t>
  </si>
  <si>
    <t>Global Foods, NA</t>
  </si>
  <si>
    <t>Tijuana Tortilla, New York</t>
  </si>
  <si>
    <t>Tijuana Tortilla, Tijuana Tortilla, New York</t>
  </si>
  <si>
    <t>Red Gold, Tijuana Tortilla, Indiana, New York</t>
  </si>
  <si>
    <t>Assiago, Egypt</t>
  </si>
  <si>
    <t>Assiago, Indonesia</t>
  </si>
  <si>
    <t>Assiago, India</t>
  </si>
  <si>
    <t>Assiago, China</t>
  </si>
  <si>
    <t>Gel, China</t>
  </si>
  <si>
    <t>Asiago, China</t>
  </si>
  <si>
    <t>Assiago, India, China, or Indonesia</t>
  </si>
  <si>
    <t>Assagio, India, China, or Indonesia</t>
  </si>
  <si>
    <t>Assiago, Spain</t>
  </si>
  <si>
    <t>Asiago, India and China</t>
  </si>
  <si>
    <t>Asiago, India and Indonesia</t>
  </si>
  <si>
    <t>Assiago, India and Indonesia</t>
  </si>
  <si>
    <t>meal kit, breakfast, kosher</t>
  </si>
  <si>
    <t>Meal Kit Kosher Passover Breakfast Day 1</t>
  </si>
  <si>
    <t>Kosher 4 U, NA</t>
  </si>
  <si>
    <t>meal kit, lunch, kosher</t>
  </si>
  <si>
    <t>Meal Kit Kosher Passover Lunch Day 1</t>
  </si>
  <si>
    <t>Meal Kit Kosher Passover Lunch Day 2</t>
  </si>
  <si>
    <t>Pillsbury, Arkansas</t>
  </si>
  <si>
    <t>Integrated Foods, Power Up, California</t>
  </si>
  <si>
    <t>Power Up, California</t>
  </si>
  <si>
    <t>Power Up, Integrated Foods, California</t>
  </si>
  <si>
    <t>Beef 100% Beef Burgers</t>
  </si>
  <si>
    <t>Colonna Brothers, New Jersey</t>
  </si>
  <si>
    <t>Pisa, Italy</t>
  </si>
  <si>
    <t>Row Labels</t>
  </si>
  <si>
    <t>Grand Total</t>
  </si>
  <si>
    <t>Sum of Total Cost</t>
  </si>
  <si>
    <t>Sum of # of Units</t>
  </si>
  <si>
    <t>Column Labels</t>
  </si>
  <si>
    <t>Count of # of Units</t>
  </si>
  <si>
    <t>Average Price Per Unit</t>
  </si>
  <si>
    <t>Max of # of Units</t>
  </si>
  <si>
    <t>Min of # of Units</t>
  </si>
  <si>
    <t>Fluctuations</t>
  </si>
  <si>
    <t>Processed</t>
  </si>
  <si>
    <t>Whole</t>
  </si>
  <si>
    <t>Food Spending by Category</t>
  </si>
  <si>
    <t>Top 10 Vendors</t>
  </si>
  <si>
    <t>Top 10 Food Items</t>
  </si>
  <si>
    <t>Price Fluctuations in Key Food Items</t>
  </si>
  <si>
    <t>Food Classification by Total Units</t>
  </si>
  <si>
    <t>Food Classification by Total Cost</t>
  </si>
  <si>
    <t>Food SaleFood Sales Over Times Over Time</t>
  </si>
  <si>
    <t>Top 10 Vendors by Units Sold</t>
  </si>
  <si>
    <t>Food Type</t>
  </si>
  <si>
    <t xml:space="preserve"> </t>
  </si>
  <si>
    <t xml:space="preserve">  </t>
  </si>
  <si>
    <t>Average Price Per Unit Of Key Food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</si>
</sst>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1"/>
      <name val="Aptos Narrow"/>
      <family val="2"/>
      <scheme val="minor"/>
    </font>
    <font>
      <b/>
      <sz val="16"/>
      <color rgb="FF00000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1" tint="4.9989318521683403E-2"/>
        <bgColor indexed="64"/>
      </patternFill>
    </fill>
    <fill>
      <patternFill patternType="solid">
        <fgColor theme="4"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0" fontId="16" fillId="33" borderId="11" xfId="0" applyFont="1" applyFill="1" applyBorder="1" applyAlignment="1">
      <alignment horizontal="left"/>
    </xf>
    <xf numFmtId="0" fontId="16" fillId="33" borderId="11" xfId="0" applyFont="1" applyFill="1" applyBorder="1"/>
    <xf numFmtId="0" fontId="16" fillId="0" borderId="0" xfId="0" applyFont="1"/>
    <xf numFmtId="0" fontId="0" fillId="35" borderId="0" xfId="0" applyFill="1"/>
    <xf numFmtId="0" fontId="16" fillId="34" borderId="0" xfId="0" applyFont="1" applyFill="1"/>
    <xf numFmtId="0" fontId="16" fillId="36" borderId="0" xfId="0" applyFont="1" applyFill="1"/>
    <xf numFmtId="0" fontId="18" fillId="0" borderId="0" xfId="0" applyFont="1"/>
    <xf numFmtId="0" fontId="0" fillId="0" borderId="0" xfId="0" applyAlignment="1">
      <alignment horizontal="center"/>
    </xf>
    <xf numFmtId="0" fontId="18" fillId="0" borderId="0" xfId="0" applyFont="1" applyAlignment="1">
      <alignment horizontal="center"/>
    </xf>
    <xf numFmtId="0" fontId="19" fillId="0" borderId="0" xfId="0" applyFont="1" applyAlignment="1">
      <alignment horizontal="center" vertical="center" readingOrder="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9" tint="0.39994506668294322"/>
        </patternFill>
      </fill>
    </dxf>
    <dxf>
      <fill>
        <patternFill>
          <bgColor theme="9" tint="0.79998168889431442"/>
        </patternFill>
      </fill>
    </dxf>
    <dxf>
      <fill>
        <patternFill>
          <bgColor theme="9" tint="0.39994506668294322"/>
        </patternFill>
      </fill>
    </dxf>
    <dxf>
      <fill>
        <patternFill>
          <bgColor theme="9" tint="0.79998168889431442"/>
        </patternFill>
      </fill>
    </dxf>
    <dxf>
      <fill>
        <patternFill>
          <bgColor theme="9" tint="-0.24994659260841701"/>
        </patternFill>
      </fill>
    </dxf>
    <dxf>
      <fill>
        <patternFill>
          <bgColor theme="9" tint="0.59996337778862885"/>
        </patternFill>
      </fill>
    </dxf>
    <dxf>
      <fill>
        <patternFill>
          <bgColor theme="9" tint="-0.24994659260841701"/>
        </patternFill>
      </fill>
    </dxf>
    <dxf>
      <fill>
        <patternFill>
          <bgColor theme="9" tint="0.59996337778862885"/>
        </patternFill>
      </fill>
    </dxf>
  </dxfs>
  <tableStyles count="4" defaultTableStyle="TableStyleMedium2" defaultPivotStyle="PivotStyleLight16">
    <tableStyle name="Slicer Style 1" pivot="0" table="0" count="2" xr9:uid="{DBBD6F94-C3A7-4B85-9837-BD4BD36415C3}">
      <tableStyleElement type="wholeTable" dxfId="21"/>
      <tableStyleElement type="headerRow" dxfId="20"/>
    </tableStyle>
    <tableStyle name="Slicer Style 2" pivot="0" table="0" count="6" xr9:uid="{5F1DE8F0-0658-4456-A630-0F8A0378E3AD}">
      <tableStyleElement type="wholeTable" dxfId="19"/>
      <tableStyleElement type="headerRow" dxfId="18"/>
    </tableStyle>
    <tableStyle name="Slicer Style 3" pivot="0" table="0" count="6" xr9:uid="{6813E8F9-A025-4FEB-B873-C5256AD56629}">
      <tableStyleElement type="wholeTable" dxfId="17"/>
      <tableStyleElement type="headerRow" dxfId="16"/>
    </tableStyle>
    <tableStyle name="Slicer Style 4" pivot="0" table="0" count="6" xr9:uid="{613DF122-9DBE-4149-9F59-4E0B806796A7}">
      <tableStyleElement type="wholeTable" dxfId="15"/>
      <tableStyleElement type="headerRow" dxfId="14"/>
    </tableStyle>
  </tableStyles>
  <colors>
    <mruColors>
      <color rgb="FF156082"/>
      <color rgb="FFFFD32A"/>
      <color rgb="FFEB4D4B"/>
      <color rgb="FFFFC048"/>
      <color rgb="FFF0932B"/>
      <color rgb="FFFFDD59"/>
      <color rgb="FF34E7E4"/>
      <color rgb="FFFFBE76"/>
      <color rgb="FFFF7979"/>
      <color rgb="FFF6E58D"/>
    </mruColors>
  </colors>
  <extLst>
    <ext xmlns:x14="http://schemas.microsoft.com/office/spreadsheetml/2009/9/main" uri="{46F421CA-312F-682f-3DD2-61675219B42D}">
      <x14:dxfs count="12">
        <dxf>
          <fill>
            <patternFill>
              <bgColor theme="9" tint="-0.24994659260841701"/>
            </patternFill>
          </fill>
        </dxf>
        <dxf>
          <fill>
            <patternFill>
              <bgColor theme="9" tint="-0.2499465926084170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24994659260841701"/>
            </patternFill>
          </fill>
        </dxf>
        <dxf>
          <fill>
            <patternFill>
              <bgColor theme="9" tint="-0.24994659260841701"/>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 Style 3">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4">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[MyExcelDashboard.xlsx]O-1!PivotTable22</c:name>
    <c:fmtId val="16"/>
  </c:pivotSource>
  <c:chart>
    <c:autoTitleDeleted val="1"/>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107"/>
          </a:solidFill>
          <a:ln>
            <a:noFill/>
          </a:ln>
          <a:effectLst>
            <a:outerShdw blurRad="57150" dist="19050" dir="5400000" algn="ctr" rotWithShape="0">
              <a:srgbClr val="000000">
                <a:alpha val="63000"/>
              </a:srgbClr>
            </a:outerShdw>
          </a:effectLst>
          <a:sp3d/>
        </c:spPr>
      </c:pivotFmt>
      <c:pivotFmt>
        <c:idx val="2"/>
        <c:spPr>
          <a:solidFill>
            <a:srgbClr val="AF1763"/>
          </a:solidFill>
          <a:ln>
            <a:noFill/>
          </a:ln>
          <a:effectLst>
            <a:outerShdw blurRad="57150" dist="19050" dir="5400000" algn="ctr" rotWithShape="0">
              <a:srgbClr val="000000">
                <a:alpha val="63000"/>
              </a:srgbClr>
            </a:outerShdw>
          </a:effectLst>
          <a:sp3d/>
        </c:spPr>
      </c:pivotFmt>
      <c:pivotFmt>
        <c:idx val="3"/>
        <c:spPr>
          <a:solidFill>
            <a:srgbClr val="DC3545"/>
          </a:solidFill>
          <a:ln>
            <a:noFill/>
          </a:ln>
          <a:effectLst>
            <a:outerShdw blurRad="57150" dist="19050" dir="5400000" algn="ctr" rotWithShape="0">
              <a:srgbClr val="000000">
                <a:alpha val="63000"/>
              </a:srgbClr>
            </a:outerShdw>
          </a:effectLst>
          <a:sp3d/>
        </c:spPr>
      </c:pivotFmt>
      <c:pivotFmt>
        <c:idx val="4"/>
        <c:spPr>
          <a:solidFill>
            <a:srgbClr val="844FC1"/>
          </a:solidFill>
          <a:ln>
            <a:noFill/>
          </a:ln>
          <a:effectLst>
            <a:outerShdw blurRad="57150" dist="19050" dir="5400000" algn="ctr" rotWithShape="0">
              <a:srgbClr val="000000">
                <a:alpha val="63000"/>
              </a:srgbClr>
            </a:outerShdw>
          </a:effectLst>
          <a:sp3d/>
        </c:spPr>
      </c:pivotFmt>
      <c:pivotFmt>
        <c:idx val="5"/>
        <c:spPr>
          <a:solidFill>
            <a:schemeClr val="accent2">
              <a:lumMod val="50000"/>
            </a:schemeClr>
          </a:solidFill>
          <a:ln>
            <a:noFill/>
          </a:ln>
          <a:effectLst>
            <a:outerShdw blurRad="57150" dist="19050" dir="5400000" algn="ctr" rotWithShape="0">
              <a:srgbClr val="000000">
                <a:alpha val="63000"/>
              </a:srgbClr>
            </a:outerShdw>
          </a:effectLst>
          <a:sp3d/>
        </c:spPr>
      </c:pivotFmt>
      <c:pivotFmt>
        <c:idx val="6"/>
        <c:spPr>
          <a:solidFill>
            <a:srgbClr val="24BAFD"/>
          </a:solidFill>
          <a:ln>
            <a:noFill/>
          </a:ln>
          <a:effectLst>
            <a:outerShdw blurRad="57150" dist="19050" dir="5400000" algn="ctr" rotWithShape="0">
              <a:srgbClr val="000000">
                <a:alpha val="63000"/>
              </a:srgbClr>
            </a:outerShdw>
          </a:effectLst>
          <a:sp3d/>
        </c:spPr>
      </c:pivotFmt>
      <c:pivotFmt>
        <c:idx val="7"/>
        <c:spPr>
          <a:solidFill>
            <a:srgbClr val="71C02B"/>
          </a:solidFill>
          <a:ln>
            <a:noFill/>
          </a:ln>
          <a:effectLst>
            <a:outerShdw blurRad="57150" dist="19050" dir="5400000" algn="ctr" rotWithShape="0">
              <a:srgbClr val="000000">
                <a:alpha val="63000"/>
              </a:srgbClr>
            </a:outerShdw>
          </a:effectLst>
          <a:sp3d/>
        </c:spPr>
      </c:pivotFmt>
      <c:pivotFmt>
        <c:idx val="8"/>
        <c:spPr>
          <a:solidFill>
            <a:srgbClr val="00CCCD"/>
          </a:solidFill>
          <a:ln>
            <a:noFill/>
          </a:ln>
          <a:effectLst>
            <a:outerShdw blurRad="57150" dist="19050" dir="5400000" algn="ctr" rotWithShape="0">
              <a:srgbClr val="000000">
                <a:alpha val="63000"/>
              </a:srgbClr>
            </a:outerShdw>
          </a:effectLst>
          <a:sp3d/>
        </c:spPr>
      </c:pivotFmt>
      <c:pivotFmt>
        <c:idx val="9"/>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10"/>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11"/>
        <c:spPr>
          <a:solidFill>
            <a:schemeClr val="accent2">
              <a:lumMod val="75000"/>
            </a:schemeClr>
          </a:solidFill>
          <a:ln>
            <a:noFill/>
          </a:ln>
          <a:effectLst>
            <a:outerShdw blurRad="57150" dist="19050" dir="5400000" algn="ctr" rotWithShape="0">
              <a:srgbClr val="000000">
                <a:alpha val="63000"/>
              </a:srgbClr>
            </a:outerShdw>
          </a:effectLst>
          <a:sp3d/>
        </c:spPr>
      </c:pivotFmt>
      <c:pivotFmt>
        <c:idx val="12"/>
        <c:spPr>
          <a:solidFill>
            <a:schemeClr val="tx2">
              <a:lumMod val="50000"/>
              <a:lumOff val="50000"/>
            </a:schemeClr>
          </a:solidFill>
          <a:ln>
            <a:noFill/>
          </a:ln>
          <a:effectLst>
            <a:outerShdw blurRad="57150" dist="19050" dir="5400000" algn="ctr" rotWithShape="0">
              <a:srgbClr val="000000">
                <a:alpha val="63000"/>
              </a:srgbClr>
            </a:outerShdw>
          </a:effectLst>
          <a:sp3d/>
        </c:spPr>
      </c:pivotFmt>
      <c:pivotFmt>
        <c:idx val="13"/>
        <c:spPr>
          <a:solidFill>
            <a:schemeClr val="accent5">
              <a:lumMod val="75000"/>
            </a:schemeClr>
          </a:solidFill>
          <a:ln>
            <a:noFill/>
          </a:ln>
          <a:effectLst>
            <a:outerShdw blurRad="57150" dist="19050" dir="5400000" algn="ctr" rotWithShape="0">
              <a:srgbClr val="000000">
                <a:alpha val="63000"/>
              </a:srgbClr>
            </a:outerShdw>
          </a:effectLst>
          <a:sp3d/>
        </c:spPr>
      </c:pivotFmt>
      <c:pivotFmt>
        <c:idx val="14"/>
        <c:spPr>
          <a:solidFill>
            <a:schemeClr val="bg2">
              <a:lumMod val="50000"/>
            </a:schemeClr>
          </a:solidFill>
          <a:ln>
            <a:noFill/>
          </a:ln>
          <a:effectLst>
            <a:outerShdw blurRad="57150" dist="19050" dir="5400000" algn="ctr" rotWithShape="0">
              <a:srgbClr val="000000">
                <a:alpha val="63000"/>
              </a:srgbClr>
            </a:outerShdw>
          </a:effectLst>
          <a:sp3d/>
        </c:spPr>
      </c:pivotFmt>
      <c:pivotFmt>
        <c:idx val="15"/>
        <c:spPr>
          <a:solidFill>
            <a:srgbClr val="00B050"/>
          </a:solidFill>
          <a:ln>
            <a:noFill/>
          </a:ln>
          <a:effectLst>
            <a:outerShdw blurRad="57150" dist="19050" dir="5400000" algn="ctr" rotWithShape="0">
              <a:srgbClr val="000000">
                <a:alpha val="63000"/>
              </a:srgbClr>
            </a:outerShdw>
          </a:effectLst>
          <a:sp3d/>
        </c:spPr>
      </c:pivotFmt>
      <c:pivotFmt>
        <c:idx val="16"/>
        <c:spPr>
          <a:solidFill>
            <a:srgbClr val="FFC100"/>
          </a:solidFill>
          <a:ln>
            <a:noFill/>
          </a:ln>
          <a:effectLst>
            <a:outerShdw blurRad="57150" dist="19050" dir="5400000" algn="ctr" rotWithShape="0">
              <a:srgbClr val="000000">
                <a:alpha val="63000"/>
              </a:srgbClr>
            </a:outerShdw>
          </a:effectLst>
          <a:sp3d/>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tx2">
              <a:lumMod val="50000"/>
              <a:lumOff val="50000"/>
            </a:schemeClr>
          </a:solidFill>
          <a:ln>
            <a:noFill/>
          </a:ln>
          <a:effectLst>
            <a:outerShdw blurRad="57150" dist="19050" dir="5400000" algn="ctr" rotWithShape="0">
              <a:srgbClr val="000000">
                <a:alpha val="63000"/>
              </a:srgbClr>
            </a:outerShdw>
          </a:effectLst>
          <a:sp3d/>
        </c:spPr>
      </c:pivotFmt>
      <c:pivotFmt>
        <c:idx val="19"/>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20"/>
        <c:spPr>
          <a:solidFill>
            <a:srgbClr val="FFC100"/>
          </a:solidFill>
          <a:ln>
            <a:noFill/>
          </a:ln>
          <a:effectLst>
            <a:outerShdw blurRad="57150" dist="19050" dir="5400000" algn="ctr" rotWithShape="0">
              <a:srgbClr val="000000">
                <a:alpha val="63000"/>
              </a:srgbClr>
            </a:outerShdw>
          </a:effectLst>
          <a:sp3d/>
        </c:spPr>
      </c:pivotFmt>
      <c:pivotFmt>
        <c:idx val="21"/>
        <c:spPr>
          <a:solidFill>
            <a:schemeClr val="accent2">
              <a:lumMod val="75000"/>
            </a:schemeClr>
          </a:solidFill>
          <a:ln>
            <a:noFill/>
          </a:ln>
          <a:effectLst>
            <a:outerShdw blurRad="57150" dist="19050" dir="5400000" algn="ctr" rotWithShape="0">
              <a:srgbClr val="000000">
                <a:alpha val="63000"/>
              </a:srgbClr>
            </a:outerShdw>
          </a:effectLst>
          <a:sp3d/>
        </c:spPr>
      </c:pivotFmt>
      <c:pivotFmt>
        <c:idx val="22"/>
        <c:spPr>
          <a:solidFill>
            <a:srgbClr val="71C02B"/>
          </a:solidFill>
          <a:ln>
            <a:noFill/>
          </a:ln>
          <a:effectLst>
            <a:outerShdw blurRad="57150" dist="19050" dir="5400000" algn="ctr" rotWithShape="0">
              <a:srgbClr val="000000">
                <a:alpha val="63000"/>
              </a:srgbClr>
            </a:outerShdw>
          </a:effectLst>
          <a:sp3d/>
        </c:spPr>
      </c:pivotFmt>
      <c:pivotFmt>
        <c:idx val="23"/>
        <c:spPr>
          <a:solidFill>
            <a:srgbClr val="24BAFD"/>
          </a:solidFill>
          <a:ln>
            <a:noFill/>
          </a:ln>
          <a:effectLst>
            <a:outerShdw blurRad="57150" dist="19050" dir="5400000" algn="ctr" rotWithShape="0">
              <a:srgbClr val="000000">
                <a:alpha val="63000"/>
              </a:srgbClr>
            </a:outerShdw>
          </a:effectLst>
          <a:sp3d/>
        </c:spPr>
      </c:pivotFmt>
      <c:pivotFmt>
        <c:idx val="24"/>
        <c:spPr>
          <a:gradFill rotWithShape="1">
            <a:gsLst>
              <a:gs pos="0">
                <a:schemeClr val="accent3">
                  <a:shade val="72000"/>
                  <a:satMod val="103000"/>
                  <a:lumMod val="102000"/>
                  <a:tint val="94000"/>
                </a:schemeClr>
              </a:gs>
              <a:gs pos="50000">
                <a:schemeClr val="accent3">
                  <a:shade val="72000"/>
                  <a:satMod val="110000"/>
                  <a:lumMod val="100000"/>
                  <a:shade val="100000"/>
                </a:schemeClr>
              </a:gs>
              <a:gs pos="100000">
                <a:schemeClr val="accent3">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3">
                  <a:shade val="78000"/>
                  <a:satMod val="103000"/>
                  <a:lumMod val="102000"/>
                  <a:tint val="94000"/>
                </a:schemeClr>
              </a:gs>
              <a:gs pos="50000">
                <a:schemeClr val="accent3">
                  <a:shade val="78000"/>
                  <a:satMod val="110000"/>
                  <a:lumMod val="100000"/>
                  <a:shade val="100000"/>
                </a:schemeClr>
              </a:gs>
              <a:gs pos="100000">
                <a:schemeClr val="accent3">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3">
                  <a:shade val="84000"/>
                  <a:satMod val="103000"/>
                  <a:lumMod val="102000"/>
                  <a:tint val="94000"/>
                </a:schemeClr>
              </a:gs>
              <a:gs pos="50000">
                <a:schemeClr val="accent3">
                  <a:shade val="84000"/>
                  <a:satMod val="110000"/>
                  <a:lumMod val="100000"/>
                  <a:shade val="100000"/>
                </a:schemeClr>
              </a:gs>
              <a:gs pos="100000">
                <a:schemeClr val="accent3">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solidFill>
            <a:srgbClr val="844FC1"/>
          </a:solidFill>
          <a:ln>
            <a:noFill/>
          </a:ln>
          <a:effectLst>
            <a:outerShdw blurRad="57150" dist="19050" dir="5400000" algn="ctr" rotWithShape="0">
              <a:srgbClr val="000000">
                <a:alpha val="63000"/>
              </a:srgbClr>
            </a:outerShdw>
          </a:effectLst>
          <a:sp3d/>
        </c:spPr>
      </c:pivotFmt>
      <c:pivotFmt>
        <c:idx val="28"/>
        <c:spPr>
          <a:solidFill>
            <a:schemeClr val="accent2">
              <a:lumMod val="50000"/>
            </a:schemeClr>
          </a:solidFill>
          <a:ln>
            <a:noFill/>
          </a:ln>
          <a:effectLst>
            <a:outerShdw blurRad="57150" dist="19050" dir="5400000" algn="ctr" rotWithShape="0">
              <a:srgbClr val="000000">
                <a:alpha val="63000"/>
              </a:srgbClr>
            </a:outerShdw>
          </a:effectLst>
          <a:sp3d/>
        </c:spPr>
      </c:pivotFmt>
      <c:pivotFmt>
        <c:idx val="29"/>
        <c:spPr>
          <a:solidFill>
            <a:srgbClr val="FFC107"/>
          </a:solidFill>
          <a:ln>
            <a:noFill/>
          </a:ln>
          <a:effectLst>
            <a:outerShdw blurRad="57150" dist="19050" dir="5400000" algn="ctr" rotWithShape="0">
              <a:srgbClr val="000000">
                <a:alpha val="63000"/>
              </a:srgbClr>
            </a:outerShdw>
          </a:effectLst>
          <a:sp3d/>
        </c:spPr>
      </c:pivotFmt>
      <c:pivotFmt>
        <c:idx val="30"/>
        <c:spPr>
          <a:gradFill rotWithShape="1">
            <a:gsLst>
              <a:gs pos="0">
                <a:schemeClr val="accent3">
                  <a:tint val="91000"/>
                  <a:satMod val="103000"/>
                  <a:lumMod val="102000"/>
                  <a:tint val="94000"/>
                </a:schemeClr>
              </a:gs>
              <a:gs pos="50000">
                <a:schemeClr val="accent3">
                  <a:tint val="91000"/>
                  <a:satMod val="110000"/>
                  <a:lumMod val="100000"/>
                  <a:shade val="100000"/>
                </a:schemeClr>
              </a:gs>
              <a:gs pos="100000">
                <a:schemeClr val="accent3">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solidFill>
            <a:srgbClr val="DC3545"/>
          </a:solidFill>
          <a:ln>
            <a:noFill/>
          </a:ln>
          <a:effectLst>
            <a:outerShdw blurRad="57150" dist="19050" dir="5400000" algn="ctr" rotWithShape="0">
              <a:srgbClr val="000000">
                <a:alpha val="63000"/>
              </a:srgbClr>
            </a:outerShdw>
          </a:effectLst>
          <a:sp3d/>
        </c:spPr>
      </c:pivotFmt>
      <c:pivotFmt>
        <c:idx val="32"/>
        <c:spPr>
          <a:solidFill>
            <a:srgbClr val="AF1763"/>
          </a:solidFill>
          <a:ln>
            <a:noFill/>
          </a:ln>
          <a:effectLst>
            <a:outerShdw blurRad="57150" dist="19050" dir="5400000" algn="ctr" rotWithShape="0">
              <a:srgbClr val="000000">
                <a:alpha val="63000"/>
              </a:srgbClr>
            </a:outerShdw>
          </a:effectLst>
          <a:sp3d/>
        </c:spPr>
      </c:pivotFmt>
      <c:pivotFmt>
        <c:idx val="33"/>
        <c:spPr>
          <a:gradFill rotWithShape="1">
            <a:gsLst>
              <a:gs pos="0">
                <a:schemeClr val="accent3">
                  <a:tint val="73000"/>
                  <a:satMod val="103000"/>
                  <a:lumMod val="102000"/>
                  <a:tint val="94000"/>
                </a:schemeClr>
              </a:gs>
              <a:gs pos="50000">
                <a:schemeClr val="accent3">
                  <a:tint val="73000"/>
                  <a:satMod val="110000"/>
                  <a:lumMod val="100000"/>
                  <a:shade val="100000"/>
                </a:schemeClr>
              </a:gs>
              <a:gs pos="100000">
                <a:schemeClr val="accent3">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solidFill>
            <a:srgbClr val="00B050"/>
          </a:solidFill>
          <a:ln>
            <a:noFill/>
          </a:ln>
          <a:effectLst>
            <a:outerShdw blurRad="57150" dist="19050" dir="5400000" algn="ctr" rotWithShape="0">
              <a:srgbClr val="000000">
                <a:alpha val="63000"/>
              </a:srgbClr>
            </a:outerShdw>
          </a:effectLst>
          <a:sp3d/>
        </c:spPr>
      </c:pivotFmt>
      <c:pivotFmt>
        <c:idx val="35"/>
        <c:spPr>
          <a:solidFill>
            <a:schemeClr val="bg2">
              <a:lumMod val="50000"/>
            </a:schemeClr>
          </a:solidFill>
          <a:ln>
            <a:noFill/>
          </a:ln>
          <a:effectLst>
            <a:outerShdw blurRad="57150" dist="19050" dir="5400000" algn="ctr" rotWithShape="0">
              <a:srgbClr val="000000">
                <a:alpha val="63000"/>
              </a:srgbClr>
            </a:outerShdw>
          </a:effectLst>
          <a:sp3d/>
        </c:spPr>
      </c:pivotFmt>
      <c:pivotFmt>
        <c:idx val="36"/>
        <c:spPr>
          <a:gradFill rotWithShape="1">
            <a:gsLst>
              <a:gs pos="0">
                <a:schemeClr val="accent3">
                  <a:tint val="55000"/>
                  <a:satMod val="103000"/>
                  <a:lumMod val="102000"/>
                  <a:tint val="94000"/>
                </a:schemeClr>
              </a:gs>
              <a:gs pos="50000">
                <a:schemeClr val="accent3">
                  <a:tint val="55000"/>
                  <a:satMod val="110000"/>
                  <a:lumMod val="100000"/>
                  <a:shade val="100000"/>
                </a:schemeClr>
              </a:gs>
              <a:gs pos="100000">
                <a:schemeClr val="accent3">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solidFill>
            <a:schemeClr val="accent5">
              <a:lumMod val="75000"/>
            </a:schemeClr>
          </a:solidFill>
          <a:ln>
            <a:noFill/>
          </a:ln>
          <a:effectLst>
            <a:outerShdw blurRad="57150" dist="19050" dir="5400000" algn="ctr" rotWithShape="0">
              <a:srgbClr val="000000">
                <a:alpha val="63000"/>
              </a:srgbClr>
            </a:outerShdw>
          </a:effectLst>
          <a:sp3d/>
        </c:spPr>
      </c:pivotFmt>
      <c:pivotFmt>
        <c:idx val="38"/>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39"/>
        <c:spPr>
          <a:solidFill>
            <a:srgbClr val="00CCCD"/>
          </a:solidFill>
          <a:ln>
            <a:noFill/>
          </a:ln>
          <a:effectLst>
            <a:outerShdw blurRad="57150" dist="19050" dir="5400000" algn="ctr" rotWithShape="0">
              <a:srgbClr val="000000">
                <a:alpha val="63000"/>
              </a:srgbClr>
            </a:outerShdw>
          </a:effectLst>
          <a:sp3d/>
        </c:spPr>
      </c:pivotFmt>
      <c:pivotFmt>
        <c:idx val="4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a:noFill/>
          </a:ln>
          <a:effectLst>
            <a:outerShdw blurRad="57150" dist="19050" dir="5400000" algn="ctr" rotWithShape="0">
              <a:srgbClr val="000000">
                <a:alpha val="63000"/>
              </a:srgbClr>
            </a:outerShdw>
          </a:effectLst>
          <a:sp3d/>
        </c:spPr>
      </c:pivotFmt>
      <c:pivotFmt>
        <c:idx val="42"/>
        <c:spPr>
          <a:solidFill>
            <a:srgbClr val="FF7979"/>
          </a:solidFill>
          <a:ln>
            <a:noFill/>
          </a:ln>
          <a:effectLst>
            <a:outerShdw blurRad="57150" dist="19050" dir="5400000" algn="ctr" rotWithShape="0">
              <a:srgbClr val="000000">
                <a:alpha val="63000"/>
              </a:srgbClr>
            </a:outerShdw>
          </a:effectLst>
          <a:sp3d/>
        </c:spPr>
      </c:pivotFmt>
      <c:pivotFmt>
        <c:idx val="43"/>
        <c:spPr>
          <a:solidFill>
            <a:srgbClr val="FFC100"/>
          </a:solidFill>
          <a:ln>
            <a:noFill/>
          </a:ln>
          <a:effectLst>
            <a:outerShdw blurRad="57150" dist="19050" dir="5400000" algn="ctr" rotWithShape="0">
              <a:srgbClr val="000000">
                <a:alpha val="63000"/>
              </a:srgbClr>
            </a:outerShdw>
          </a:effectLst>
          <a:sp3d/>
        </c:spPr>
      </c:pivotFmt>
      <c:pivotFmt>
        <c:idx val="44"/>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45"/>
        <c:spPr>
          <a:solidFill>
            <a:srgbClr val="DC3545"/>
          </a:solidFill>
          <a:ln>
            <a:noFill/>
          </a:ln>
          <a:effectLst>
            <a:outerShdw blurRad="57150" dist="19050" dir="5400000" algn="ctr" rotWithShape="0">
              <a:srgbClr val="000000">
                <a:alpha val="63000"/>
              </a:srgbClr>
            </a:outerShdw>
          </a:effectLst>
          <a:sp3d/>
        </c:spPr>
      </c:pivotFmt>
      <c:pivotFmt>
        <c:idx val="46"/>
        <c:spPr>
          <a:solidFill>
            <a:srgbClr val="686DE0"/>
          </a:solidFill>
          <a:ln>
            <a:noFill/>
          </a:ln>
          <a:effectLst>
            <a:outerShdw blurRad="57150" dist="19050" dir="5400000" algn="ctr" rotWithShape="0">
              <a:srgbClr val="000000">
                <a:alpha val="63000"/>
              </a:srgbClr>
            </a:outerShdw>
          </a:effectLst>
          <a:sp3d/>
        </c:spPr>
      </c:pivotFmt>
      <c:pivotFmt>
        <c:idx val="47"/>
        <c:spPr>
          <a:solidFill>
            <a:srgbClr val="DFF9FB"/>
          </a:solidFill>
          <a:ln>
            <a:noFill/>
          </a:ln>
          <a:effectLst>
            <a:outerShdw blurRad="57150" dist="19050" dir="5400000" algn="ctr" rotWithShape="0">
              <a:srgbClr val="000000">
                <a:alpha val="63000"/>
              </a:srgbClr>
            </a:outerShdw>
          </a:effectLst>
          <a:sp3d/>
        </c:spPr>
      </c:pivotFmt>
      <c:pivotFmt>
        <c:idx val="48"/>
        <c:spPr>
          <a:solidFill>
            <a:srgbClr val="AF1763"/>
          </a:solidFill>
          <a:ln>
            <a:noFill/>
          </a:ln>
          <a:effectLst>
            <a:outerShdw blurRad="57150" dist="19050" dir="5400000" algn="ctr" rotWithShape="0">
              <a:srgbClr val="000000">
                <a:alpha val="63000"/>
              </a:srgbClr>
            </a:outerShdw>
          </a:effectLst>
          <a:sp3d/>
        </c:spPr>
      </c:pivotFmt>
      <c:pivotFmt>
        <c:idx val="49"/>
        <c:spPr>
          <a:solidFill>
            <a:srgbClr val="92D050"/>
          </a:solidFill>
          <a:ln>
            <a:noFill/>
          </a:ln>
          <a:effectLst>
            <a:outerShdw blurRad="57150" dist="19050" dir="5400000" algn="ctr" rotWithShape="0">
              <a:srgbClr val="000000">
                <a:alpha val="63000"/>
              </a:srgbClr>
            </a:outerShdw>
          </a:effectLst>
          <a:sp3d/>
        </c:spPr>
      </c:pivotFmt>
      <c:pivotFmt>
        <c:idx val="50"/>
        <c:spPr>
          <a:solidFill>
            <a:srgbClr val="844FC1"/>
          </a:solidFill>
          <a:ln>
            <a:noFill/>
          </a:ln>
          <a:effectLst>
            <a:outerShdw blurRad="57150" dist="19050" dir="5400000" algn="ctr" rotWithShape="0">
              <a:srgbClr val="000000">
                <a:alpha val="63000"/>
              </a:srgbClr>
            </a:outerShdw>
          </a:effectLst>
          <a:sp3d/>
        </c:spPr>
      </c:pivotFmt>
      <c:pivotFmt>
        <c:idx val="51"/>
        <c:spPr>
          <a:solidFill>
            <a:schemeClr val="accent2">
              <a:lumMod val="50000"/>
            </a:schemeClr>
          </a:solidFill>
          <a:ln>
            <a:noFill/>
          </a:ln>
          <a:effectLst>
            <a:outerShdw blurRad="57150" dist="19050" dir="5400000" algn="ctr" rotWithShape="0">
              <a:srgbClr val="000000">
                <a:alpha val="63000"/>
              </a:srgbClr>
            </a:outerShdw>
          </a:effectLst>
          <a:sp3d/>
        </c:spPr>
      </c:pivotFmt>
      <c:pivotFmt>
        <c:idx val="52"/>
        <c:spPr>
          <a:solidFill>
            <a:srgbClr val="F0932B"/>
          </a:solidFill>
          <a:ln>
            <a:noFill/>
          </a:ln>
          <a:effectLst>
            <a:outerShdw blurRad="57150" dist="19050" dir="5400000" algn="ctr" rotWithShape="0">
              <a:srgbClr val="000000">
                <a:alpha val="63000"/>
              </a:srgbClr>
            </a:outerShdw>
          </a:effectLst>
          <a:sp3d/>
        </c:spPr>
      </c:pivotFmt>
      <c:pivotFmt>
        <c:idx val="53"/>
        <c:spPr>
          <a:gradFill rotWithShape="1">
            <a:gsLst>
              <a:gs pos="0">
                <a:schemeClr val="accent3">
                  <a:tint val="91000"/>
                  <a:satMod val="103000"/>
                  <a:lumMod val="102000"/>
                  <a:tint val="94000"/>
                </a:schemeClr>
              </a:gs>
              <a:gs pos="50000">
                <a:schemeClr val="accent3">
                  <a:tint val="91000"/>
                  <a:satMod val="110000"/>
                  <a:lumMod val="100000"/>
                  <a:shade val="100000"/>
                </a:schemeClr>
              </a:gs>
              <a:gs pos="100000">
                <a:schemeClr val="accent3">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solidFill>
            <a:srgbClr val="FFD32A"/>
          </a:solidFill>
          <a:ln>
            <a:noFill/>
          </a:ln>
          <a:effectLst>
            <a:outerShdw blurRad="57150" dist="19050" dir="5400000" algn="ctr" rotWithShape="0">
              <a:srgbClr val="000000">
                <a:alpha val="63000"/>
              </a:srgbClr>
            </a:outerShdw>
          </a:effectLst>
          <a:sp3d/>
        </c:spPr>
      </c:pivotFmt>
      <c:pivotFmt>
        <c:idx val="55"/>
        <c:spPr>
          <a:solidFill>
            <a:srgbClr val="AF1763"/>
          </a:solidFill>
          <a:ln>
            <a:noFill/>
          </a:ln>
          <a:effectLst>
            <a:outerShdw blurRad="57150" dist="19050" dir="5400000" algn="ctr" rotWithShape="0">
              <a:srgbClr val="000000">
                <a:alpha val="63000"/>
              </a:srgbClr>
            </a:outerShdw>
          </a:effectLst>
          <a:sp3d/>
        </c:spPr>
      </c:pivotFmt>
      <c:pivotFmt>
        <c:idx val="56"/>
        <c:spPr>
          <a:gradFill rotWithShape="1">
            <a:gsLst>
              <a:gs pos="0">
                <a:schemeClr val="accent3">
                  <a:tint val="73000"/>
                  <a:satMod val="103000"/>
                  <a:lumMod val="102000"/>
                  <a:tint val="94000"/>
                </a:schemeClr>
              </a:gs>
              <a:gs pos="50000">
                <a:schemeClr val="accent3">
                  <a:tint val="73000"/>
                  <a:satMod val="110000"/>
                  <a:lumMod val="100000"/>
                  <a:shade val="100000"/>
                </a:schemeClr>
              </a:gs>
              <a:gs pos="100000">
                <a:schemeClr val="accent3">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solidFill>
            <a:srgbClr val="00B050"/>
          </a:solidFill>
          <a:ln>
            <a:noFill/>
          </a:ln>
          <a:effectLst>
            <a:outerShdw blurRad="57150" dist="19050" dir="5400000" algn="ctr" rotWithShape="0">
              <a:srgbClr val="000000">
                <a:alpha val="63000"/>
              </a:srgbClr>
            </a:outerShdw>
          </a:effectLst>
          <a:sp3d/>
        </c:spPr>
      </c:pivotFmt>
      <c:pivotFmt>
        <c:idx val="58"/>
        <c:spPr>
          <a:solidFill>
            <a:schemeClr val="bg2">
              <a:lumMod val="50000"/>
            </a:schemeClr>
          </a:solidFill>
          <a:ln>
            <a:noFill/>
          </a:ln>
          <a:effectLst>
            <a:outerShdw blurRad="57150" dist="19050" dir="5400000" algn="ctr" rotWithShape="0">
              <a:srgbClr val="000000">
                <a:alpha val="63000"/>
              </a:srgbClr>
            </a:outerShdw>
          </a:effectLst>
          <a:sp3d/>
        </c:spPr>
      </c:pivotFmt>
      <c:pivotFmt>
        <c:idx val="59"/>
        <c:spPr>
          <a:gradFill rotWithShape="1">
            <a:gsLst>
              <a:gs pos="0">
                <a:schemeClr val="accent3">
                  <a:tint val="55000"/>
                  <a:satMod val="103000"/>
                  <a:lumMod val="102000"/>
                  <a:tint val="94000"/>
                </a:schemeClr>
              </a:gs>
              <a:gs pos="50000">
                <a:schemeClr val="accent3">
                  <a:tint val="55000"/>
                  <a:satMod val="110000"/>
                  <a:lumMod val="100000"/>
                  <a:shade val="100000"/>
                </a:schemeClr>
              </a:gs>
              <a:gs pos="100000">
                <a:schemeClr val="accent3">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solidFill>
            <a:schemeClr val="accent5">
              <a:lumMod val="75000"/>
            </a:schemeClr>
          </a:solidFill>
          <a:ln>
            <a:noFill/>
          </a:ln>
          <a:effectLst>
            <a:outerShdw blurRad="57150" dist="19050" dir="5400000" algn="ctr" rotWithShape="0">
              <a:srgbClr val="000000">
                <a:alpha val="63000"/>
              </a:srgbClr>
            </a:outerShdw>
          </a:effectLst>
          <a:sp3d/>
        </c:spPr>
      </c:pivotFmt>
      <c:pivotFmt>
        <c:idx val="61"/>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62"/>
        <c:spPr>
          <a:solidFill>
            <a:srgbClr val="00CCCD"/>
          </a:solidFill>
          <a:ln>
            <a:noFill/>
          </a:ln>
          <a:effectLst>
            <a:outerShdw blurRad="57150" dist="19050" dir="5400000" algn="ctr" rotWithShape="0">
              <a:srgbClr val="000000">
                <a:alpha val="63000"/>
              </a:srgbClr>
            </a:outerShdw>
          </a:effectLst>
          <a:sp3d/>
        </c:spPr>
      </c:pivotFmt>
      <c:pivotFmt>
        <c:idx val="6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2">
              <a:lumMod val="50000"/>
            </a:schemeClr>
          </a:solidFill>
          <a:ln>
            <a:noFill/>
          </a:ln>
          <a:effectLst>
            <a:outerShdw blurRad="57150" dist="19050" dir="5400000" algn="ctr" rotWithShape="0">
              <a:srgbClr val="000000">
                <a:alpha val="63000"/>
              </a:srgbClr>
            </a:outerShdw>
          </a:effectLst>
          <a:sp3d/>
        </c:spPr>
      </c:pivotFmt>
      <c:pivotFmt>
        <c:idx val="65"/>
        <c:spPr>
          <a:solidFill>
            <a:srgbClr val="FF7979"/>
          </a:solidFill>
          <a:ln>
            <a:noFill/>
          </a:ln>
          <a:effectLst>
            <a:outerShdw blurRad="57150" dist="19050" dir="5400000" algn="ctr" rotWithShape="0">
              <a:srgbClr val="000000">
                <a:alpha val="63000"/>
              </a:srgbClr>
            </a:outerShdw>
          </a:effectLst>
          <a:sp3d/>
        </c:spPr>
      </c:pivotFmt>
      <c:pivotFmt>
        <c:idx val="66"/>
        <c:spPr>
          <a:solidFill>
            <a:srgbClr val="FFC100"/>
          </a:solidFill>
          <a:ln>
            <a:noFill/>
          </a:ln>
          <a:effectLst>
            <a:outerShdw blurRad="57150" dist="19050" dir="5400000" algn="ctr" rotWithShape="0">
              <a:srgbClr val="000000">
                <a:alpha val="63000"/>
              </a:srgbClr>
            </a:outerShdw>
          </a:effectLst>
          <a:sp3d/>
        </c:spPr>
      </c:pivotFmt>
      <c:pivotFmt>
        <c:idx val="67"/>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68"/>
        <c:spPr>
          <a:solidFill>
            <a:srgbClr val="DC3545"/>
          </a:solidFill>
          <a:ln>
            <a:noFill/>
          </a:ln>
          <a:effectLst>
            <a:outerShdw blurRad="57150" dist="19050" dir="5400000" algn="ctr" rotWithShape="0">
              <a:srgbClr val="000000">
                <a:alpha val="63000"/>
              </a:srgbClr>
            </a:outerShdw>
          </a:effectLst>
          <a:sp3d/>
        </c:spPr>
      </c:pivotFmt>
      <c:pivotFmt>
        <c:idx val="69"/>
        <c:spPr>
          <a:solidFill>
            <a:srgbClr val="686DE0"/>
          </a:solidFill>
          <a:ln>
            <a:noFill/>
          </a:ln>
          <a:effectLst>
            <a:outerShdw blurRad="57150" dist="19050" dir="5400000" algn="ctr" rotWithShape="0">
              <a:srgbClr val="000000">
                <a:alpha val="63000"/>
              </a:srgbClr>
            </a:outerShdw>
          </a:effectLst>
          <a:sp3d/>
        </c:spPr>
      </c:pivotFmt>
      <c:pivotFmt>
        <c:idx val="70"/>
        <c:spPr>
          <a:solidFill>
            <a:srgbClr val="DFF9FB"/>
          </a:solidFill>
          <a:ln>
            <a:noFill/>
          </a:ln>
          <a:effectLst>
            <a:outerShdw blurRad="57150" dist="19050" dir="5400000" algn="ctr" rotWithShape="0">
              <a:srgbClr val="000000">
                <a:alpha val="63000"/>
              </a:srgbClr>
            </a:outerShdw>
          </a:effectLst>
          <a:sp3d/>
        </c:spPr>
      </c:pivotFmt>
      <c:pivotFmt>
        <c:idx val="71"/>
        <c:spPr>
          <a:solidFill>
            <a:srgbClr val="AF1763"/>
          </a:solidFill>
          <a:ln>
            <a:noFill/>
          </a:ln>
          <a:effectLst>
            <a:outerShdw blurRad="57150" dist="19050" dir="5400000" algn="ctr" rotWithShape="0">
              <a:srgbClr val="000000">
                <a:alpha val="63000"/>
              </a:srgbClr>
            </a:outerShdw>
          </a:effectLst>
          <a:sp3d/>
        </c:spPr>
      </c:pivotFmt>
      <c:pivotFmt>
        <c:idx val="72"/>
        <c:spPr>
          <a:solidFill>
            <a:srgbClr val="92D050"/>
          </a:solidFill>
          <a:ln>
            <a:noFill/>
          </a:ln>
          <a:effectLst>
            <a:outerShdw blurRad="57150" dist="19050" dir="5400000" algn="ctr" rotWithShape="0">
              <a:srgbClr val="000000">
                <a:alpha val="63000"/>
              </a:srgbClr>
            </a:outerShdw>
          </a:effectLst>
          <a:sp3d/>
        </c:spPr>
      </c:pivotFmt>
      <c:pivotFmt>
        <c:idx val="73"/>
        <c:spPr>
          <a:solidFill>
            <a:srgbClr val="844FC1"/>
          </a:solidFill>
          <a:ln>
            <a:noFill/>
          </a:ln>
          <a:effectLst>
            <a:outerShdw blurRad="57150" dist="19050" dir="5400000" algn="ctr" rotWithShape="0">
              <a:srgbClr val="000000">
                <a:alpha val="63000"/>
              </a:srgbClr>
            </a:outerShdw>
          </a:effectLst>
          <a:sp3d/>
        </c:spPr>
      </c:pivotFmt>
      <c:pivotFmt>
        <c:idx val="74"/>
        <c:spPr>
          <a:solidFill>
            <a:schemeClr val="accent2">
              <a:lumMod val="50000"/>
            </a:schemeClr>
          </a:solidFill>
          <a:ln>
            <a:noFill/>
          </a:ln>
          <a:effectLst>
            <a:outerShdw blurRad="57150" dist="19050" dir="5400000" algn="ctr" rotWithShape="0">
              <a:srgbClr val="000000">
                <a:alpha val="63000"/>
              </a:srgbClr>
            </a:outerShdw>
          </a:effectLst>
          <a:sp3d/>
        </c:spPr>
      </c:pivotFmt>
      <c:pivotFmt>
        <c:idx val="75"/>
        <c:spPr>
          <a:solidFill>
            <a:srgbClr val="F0932B"/>
          </a:solidFill>
          <a:ln>
            <a:noFill/>
          </a:ln>
          <a:effectLst>
            <a:outerShdw blurRad="57150" dist="19050" dir="5400000" algn="ctr" rotWithShape="0">
              <a:srgbClr val="000000">
                <a:alpha val="63000"/>
              </a:srgbClr>
            </a:outerShdw>
          </a:effectLst>
          <a:sp3d/>
        </c:spPr>
      </c:pivotFmt>
      <c:pivotFmt>
        <c:idx val="76"/>
        <c:spPr>
          <a:gradFill rotWithShape="1">
            <a:gsLst>
              <a:gs pos="0">
                <a:schemeClr val="accent3">
                  <a:tint val="91000"/>
                  <a:satMod val="103000"/>
                  <a:lumMod val="102000"/>
                  <a:tint val="94000"/>
                </a:schemeClr>
              </a:gs>
              <a:gs pos="50000">
                <a:schemeClr val="accent3">
                  <a:tint val="91000"/>
                  <a:satMod val="110000"/>
                  <a:lumMod val="100000"/>
                  <a:shade val="100000"/>
                </a:schemeClr>
              </a:gs>
              <a:gs pos="100000">
                <a:schemeClr val="accent3">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solidFill>
            <a:srgbClr val="FFD32A"/>
          </a:solidFill>
          <a:ln>
            <a:noFill/>
          </a:ln>
          <a:effectLst>
            <a:outerShdw blurRad="57150" dist="19050" dir="5400000" algn="ctr" rotWithShape="0">
              <a:srgbClr val="000000">
                <a:alpha val="63000"/>
              </a:srgbClr>
            </a:outerShdw>
          </a:effectLst>
          <a:sp3d/>
        </c:spPr>
      </c:pivotFmt>
      <c:pivotFmt>
        <c:idx val="78"/>
        <c:spPr>
          <a:solidFill>
            <a:srgbClr val="AF1763"/>
          </a:solidFill>
          <a:ln>
            <a:noFill/>
          </a:ln>
          <a:effectLst>
            <a:outerShdw blurRad="57150" dist="19050" dir="5400000" algn="ctr" rotWithShape="0">
              <a:srgbClr val="000000">
                <a:alpha val="63000"/>
              </a:srgbClr>
            </a:outerShdw>
          </a:effectLst>
          <a:sp3d/>
        </c:spPr>
      </c:pivotFmt>
      <c:pivotFmt>
        <c:idx val="79"/>
        <c:spPr>
          <a:gradFill rotWithShape="1">
            <a:gsLst>
              <a:gs pos="0">
                <a:schemeClr val="accent3">
                  <a:tint val="73000"/>
                  <a:satMod val="103000"/>
                  <a:lumMod val="102000"/>
                  <a:tint val="94000"/>
                </a:schemeClr>
              </a:gs>
              <a:gs pos="50000">
                <a:schemeClr val="accent3">
                  <a:tint val="73000"/>
                  <a:satMod val="110000"/>
                  <a:lumMod val="100000"/>
                  <a:shade val="100000"/>
                </a:schemeClr>
              </a:gs>
              <a:gs pos="100000">
                <a:schemeClr val="accent3">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solidFill>
            <a:srgbClr val="00B050"/>
          </a:solidFill>
          <a:ln>
            <a:noFill/>
          </a:ln>
          <a:effectLst>
            <a:outerShdw blurRad="57150" dist="19050" dir="5400000" algn="ctr" rotWithShape="0">
              <a:srgbClr val="000000">
                <a:alpha val="63000"/>
              </a:srgbClr>
            </a:outerShdw>
          </a:effectLst>
          <a:sp3d/>
        </c:spPr>
      </c:pivotFmt>
      <c:pivotFmt>
        <c:idx val="81"/>
        <c:spPr>
          <a:solidFill>
            <a:schemeClr val="bg2">
              <a:lumMod val="50000"/>
            </a:schemeClr>
          </a:solidFill>
          <a:ln>
            <a:noFill/>
          </a:ln>
          <a:effectLst>
            <a:outerShdw blurRad="57150" dist="19050" dir="5400000" algn="ctr" rotWithShape="0">
              <a:srgbClr val="000000">
                <a:alpha val="63000"/>
              </a:srgbClr>
            </a:outerShdw>
          </a:effectLst>
          <a:sp3d/>
        </c:spPr>
      </c:pivotFmt>
      <c:pivotFmt>
        <c:idx val="82"/>
        <c:spPr>
          <a:gradFill rotWithShape="1">
            <a:gsLst>
              <a:gs pos="0">
                <a:schemeClr val="accent3">
                  <a:tint val="55000"/>
                  <a:satMod val="103000"/>
                  <a:lumMod val="102000"/>
                  <a:tint val="94000"/>
                </a:schemeClr>
              </a:gs>
              <a:gs pos="50000">
                <a:schemeClr val="accent3">
                  <a:tint val="55000"/>
                  <a:satMod val="110000"/>
                  <a:lumMod val="100000"/>
                  <a:shade val="100000"/>
                </a:schemeClr>
              </a:gs>
              <a:gs pos="100000">
                <a:schemeClr val="accent3">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solidFill>
            <a:schemeClr val="accent5">
              <a:lumMod val="75000"/>
            </a:schemeClr>
          </a:solidFill>
          <a:ln>
            <a:noFill/>
          </a:ln>
          <a:effectLst>
            <a:outerShdw blurRad="57150" dist="19050" dir="5400000" algn="ctr" rotWithShape="0">
              <a:srgbClr val="000000">
                <a:alpha val="63000"/>
              </a:srgbClr>
            </a:outerShdw>
          </a:effectLst>
          <a:sp3d/>
        </c:spPr>
      </c:pivotFmt>
      <c:pivotFmt>
        <c:idx val="84"/>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85"/>
        <c:spPr>
          <a:solidFill>
            <a:srgbClr val="00CCCD"/>
          </a:solidFill>
          <a:ln>
            <a:noFill/>
          </a:ln>
          <a:effectLst>
            <a:outerShdw blurRad="57150" dist="19050" dir="5400000" algn="ctr" rotWithShape="0">
              <a:srgbClr val="000000">
                <a:alpha val="63000"/>
              </a:srgbClr>
            </a:outerShdw>
          </a:effectLst>
          <a:sp3d/>
        </c:spPr>
      </c:pivotFmt>
      <c:pivotFmt>
        <c:idx val="8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2">
              <a:lumMod val="50000"/>
            </a:schemeClr>
          </a:solidFill>
          <a:ln>
            <a:noFill/>
          </a:ln>
          <a:effectLst>
            <a:outerShdw blurRad="57150" dist="19050" dir="5400000" algn="ctr" rotWithShape="0">
              <a:srgbClr val="000000">
                <a:alpha val="63000"/>
              </a:srgbClr>
            </a:outerShdw>
          </a:effectLst>
          <a:sp3d/>
        </c:spPr>
      </c:pivotFmt>
      <c:pivotFmt>
        <c:idx val="88"/>
        <c:spPr>
          <a:solidFill>
            <a:srgbClr val="FF7979"/>
          </a:solidFill>
          <a:ln>
            <a:noFill/>
          </a:ln>
          <a:effectLst>
            <a:outerShdw blurRad="57150" dist="19050" dir="5400000" algn="ctr" rotWithShape="0">
              <a:srgbClr val="000000">
                <a:alpha val="63000"/>
              </a:srgbClr>
            </a:outerShdw>
          </a:effectLst>
          <a:sp3d/>
        </c:spPr>
      </c:pivotFmt>
      <c:pivotFmt>
        <c:idx val="89"/>
        <c:spPr>
          <a:solidFill>
            <a:srgbClr val="FFC100"/>
          </a:solidFill>
          <a:ln>
            <a:noFill/>
          </a:ln>
          <a:effectLst>
            <a:outerShdw blurRad="57150" dist="19050" dir="5400000" algn="ctr" rotWithShape="0">
              <a:srgbClr val="000000">
                <a:alpha val="63000"/>
              </a:srgbClr>
            </a:outerShdw>
          </a:effectLst>
          <a:sp3d/>
        </c:spPr>
      </c:pivotFmt>
      <c:pivotFmt>
        <c:idx val="90"/>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91"/>
        <c:spPr>
          <a:solidFill>
            <a:srgbClr val="DC3545"/>
          </a:solidFill>
          <a:ln>
            <a:noFill/>
          </a:ln>
          <a:effectLst>
            <a:outerShdw blurRad="57150" dist="19050" dir="5400000" algn="ctr" rotWithShape="0">
              <a:srgbClr val="000000">
                <a:alpha val="63000"/>
              </a:srgbClr>
            </a:outerShdw>
          </a:effectLst>
          <a:sp3d/>
        </c:spPr>
      </c:pivotFmt>
      <c:pivotFmt>
        <c:idx val="92"/>
        <c:spPr>
          <a:solidFill>
            <a:srgbClr val="686DE0"/>
          </a:solidFill>
          <a:ln>
            <a:noFill/>
          </a:ln>
          <a:effectLst>
            <a:outerShdw blurRad="57150" dist="19050" dir="5400000" algn="ctr" rotWithShape="0">
              <a:srgbClr val="000000">
                <a:alpha val="63000"/>
              </a:srgbClr>
            </a:outerShdw>
          </a:effectLst>
          <a:sp3d/>
        </c:spPr>
      </c:pivotFmt>
      <c:pivotFmt>
        <c:idx val="93"/>
        <c:spPr>
          <a:solidFill>
            <a:srgbClr val="DFF9FB"/>
          </a:solidFill>
          <a:ln>
            <a:noFill/>
          </a:ln>
          <a:effectLst>
            <a:outerShdw blurRad="57150" dist="19050" dir="5400000" algn="ctr" rotWithShape="0">
              <a:srgbClr val="000000">
                <a:alpha val="63000"/>
              </a:srgbClr>
            </a:outerShdw>
          </a:effectLst>
          <a:sp3d/>
        </c:spPr>
      </c:pivotFmt>
      <c:pivotFmt>
        <c:idx val="94"/>
        <c:spPr>
          <a:solidFill>
            <a:srgbClr val="AF1763"/>
          </a:solidFill>
          <a:ln>
            <a:noFill/>
          </a:ln>
          <a:effectLst>
            <a:outerShdw blurRad="57150" dist="19050" dir="5400000" algn="ctr" rotWithShape="0">
              <a:srgbClr val="000000">
                <a:alpha val="63000"/>
              </a:srgbClr>
            </a:outerShdw>
          </a:effectLst>
          <a:sp3d/>
        </c:spPr>
      </c:pivotFmt>
      <c:pivotFmt>
        <c:idx val="95"/>
        <c:spPr>
          <a:solidFill>
            <a:srgbClr val="92D050"/>
          </a:solidFill>
          <a:ln>
            <a:noFill/>
          </a:ln>
          <a:effectLst>
            <a:outerShdw blurRad="57150" dist="19050" dir="5400000" algn="ctr" rotWithShape="0">
              <a:srgbClr val="000000">
                <a:alpha val="63000"/>
              </a:srgbClr>
            </a:outerShdw>
          </a:effectLst>
          <a:sp3d/>
        </c:spPr>
      </c:pivotFmt>
      <c:pivotFmt>
        <c:idx val="96"/>
        <c:spPr>
          <a:solidFill>
            <a:srgbClr val="844FC1"/>
          </a:solidFill>
          <a:ln>
            <a:noFill/>
          </a:ln>
          <a:effectLst>
            <a:outerShdw blurRad="57150" dist="19050" dir="5400000" algn="ctr" rotWithShape="0">
              <a:srgbClr val="000000">
                <a:alpha val="63000"/>
              </a:srgbClr>
            </a:outerShdw>
          </a:effectLst>
          <a:sp3d/>
        </c:spPr>
      </c:pivotFmt>
      <c:pivotFmt>
        <c:idx val="97"/>
        <c:spPr>
          <a:solidFill>
            <a:schemeClr val="accent2">
              <a:lumMod val="50000"/>
            </a:schemeClr>
          </a:solidFill>
          <a:ln>
            <a:noFill/>
          </a:ln>
          <a:effectLst>
            <a:outerShdw blurRad="57150" dist="19050" dir="5400000" algn="ctr" rotWithShape="0">
              <a:srgbClr val="000000">
                <a:alpha val="63000"/>
              </a:srgbClr>
            </a:outerShdw>
          </a:effectLst>
          <a:sp3d/>
        </c:spPr>
      </c:pivotFmt>
      <c:pivotFmt>
        <c:idx val="98"/>
        <c:spPr>
          <a:solidFill>
            <a:srgbClr val="F0932B"/>
          </a:solidFill>
          <a:ln>
            <a:noFill/>
          </a:ln>
          <a:effectLst>
            <a:outerShdw blurRad="57150" dist="19050" dir="5400000" algn="ctr" rotWithShape="0">
              <a:srgbClr val="000000">
                <a:alpha val="63000"/>
              </a:srgbClr>
            </a:outerShdw>
          </a:effectLst>
          <a:sp3d/>
        </c:spPr>
      </c:pivotFmt>
      <c:pivotFmt>
        <c:idx val="99"/>
        <c:spPr>
          <a:gradFill rotWithShape="1">
            <a:gsLst>
              <a:gs pos="0">
                <a:schemeClr val="accent3">
                  <a:tint val="91000"/>
                  <a:satMod val="103000"/>
                  <a:lumMod val="102000"/>
                  <a:tint val="94000"/>
                </a:schemeClr>
              </a:gs>
              <a:gs pos="50000">
                <a:schemeClr val="accent3">
                  <a:tint val="91000"/>
                  <a:satMod val="110000"/>
                  <a:lumMod val="100000"/>
                  <a:shade val="100000"/>
                </a:schemeClr>
              </a:gs>
              <a:gs pos="100000">
                <a:schemeClr val="accent3">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solidFill>
            <a:srgbClr val="FFD32A"/>
          </a:solidFill>
          <a:ln>
            <a:noFill/>
          </a:ln>
          <a:effectLst>
            <a:outerShdw blurRad="57150" dist="19050" dir="5400000" algn="ctr" rotWithShape="0">
              <a:srgbClr val="000000">
                <a:alpha val="63000"/>
              </a:srgbClr>
            </a:outerShdw>
          </a:effectLst>
          <a:sp3d/>
        </c:spPr>
      </c:pivotFmt>
      <c:pivotFmt>
        <c:idx val="101"/>
        <c:spPr>
          <a:solidFill>
            <a:srgbClr val="AF1763"/>
          </a:solidFill>
          <a:ln>
            <a:noFill/>
          </a:ln>
          <a:effectLst>
            <a:outerShdw blurRad="57150" dist="19050" dir="5400000" algn="ctr" rotWithShape="0">
              <a:srgbClr val="000000">
                <a:alpha val="63000"/>
              </a:srgbClr>
            </a:outerShdw>
          </a:effectLst>
          <a:sp3d/>
        </c:spPr>
      </c:pivotFmt>
      <c:pivotFmt>
        <c:idx val="102"/>
        <c:spPr>
          <a:gradFill rotWithShape="1">
            <a:gsLst>
              <a:gs pos="0">
                <a:schemeClr val="accent3">
                  <a:tint val="73000"/>
                  <a:satMod val="103000"/>
                  <a:lumMod val="102000"/>
                  <a:tint val="94000"/>
                </a:schemeClr>
              </a:gs>
              <a:gs pos="50000">
                <a:schemeClr val="accent3">
                  <a:tint val="73000"/>
                  <a:satMod val="110000"/>
                  <a:lumMod val="100000"/>
                  <a:shade val="100000"/>
                </a:schemeClr>
              </a:gs>
              <a:gs pos="100000">
                <a:schemeClr val="accent3">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solidFill>
            <a:srgbClr val="00B050"/>
          </a:solidFill>
          <a:ln>
            <a:noFill/>
          </a:ln>
          <a:effectLst>
            <a:outerShdw blurRad="57150" dist="19050" dir="5400000" algn="ctr" rotWithShape="0">
              <a:srgbClr val="000000">
                <a:alpha val="63000"/>
              </a:srgbClr>
            </a:outerShdw>
          </a:effectLst>
          <a:sp3d/>
        </c:spPr>
      </c:pivotFmt>
      <c:pivotFmt>
        <c:idx val="104"/>
        <c:spPr>
          <a:solidFill>
            <a:schemeClr val="bg2">
              <a:lumMod val="50000"/>
            </a:schemeClr>
          </a:solidFill>
          <a:ln>
            <a:noFill/>
          </a:ln>
          <a:effectLst>
            <a:outerShdw blurRad="57150" dist="19050" dir="5400000" algn="ctr" rotWithShape="0">
              <a:srgbClr val="000000">
                <a:alpha val="63000"/>
              </a:srgbClr>
            </a:outerShdw>
          </a:effectLst>
          <a:sp3d/>
        </c:spPr>
      </c:pivotFmt>
      <c:pivotFmt>
        <c:idx val="105"/>
        <c:spPr>
          <a:gradFill rotWithShape="1">
            <a:gsLst>
              <a:gs pos="0">
                <a:schemeClr val="accent3">
                  <a:tint val="55000"/>
                  <a:satMod val="103000"/>
                  <a:lumMod val="102000"/>
                  <a:tint val="94000"/>
                </a:schemeClr>
              </a:gs>
              <a:gs pos="50000">
                <a:schemeClr val="accent3">
                  <a:tint val="55000"/>
                  <a:satMod val="110000"/>
                  <a:lumMod val="100000"/>
                  <a:shade val="100000"/>
                </a:schemeClr>
              </a:gs>
              <a:gs pos="100000">
                <a:schemeClr val="accent3">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solidFill>
            <a:schemeClr val="accent5">
              <a:lumMod val="75000"/>
            </a:schemeClr>
          </a:solidFill>
          <a:ln>
            <a:noFill/>
          </a:ln>
          <a:effectLst>
            <a:outerShdw blurRad="57150" dist="19050" dir="5400000" algn="ctr" rotWithShape="0">
              <a:srgbClr val="000000">
                <a:alpha val="63000"/>
              </a:srgbClr>
            </a:outerShdw>
          </a:effectLst>
          <a:sp3d/>
        </c:spPr>
      </c:pivotFmt>
      <c:pivotFmt>
        <c:idx val="107"/>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108"/>
        <c:spPr>
          <a:solidFill>
            <a:srgbClr val="00CCCD"/>
          </a:solidFill>
          <a:ln>
            <a:noFill/>
          </a:ln>
          <a:effectLst>
            <a:outerShdw blurRad="57150" dist="19050" dir="5400000" algn="ctr" rotWithShape="0">
              <a:srgbClr val="000000">
                <a:alpha val="63000"/>
              </a:srgbClr>
            </a:outerShdw>
          </a:effectLst>
          <a:sp3d/>
        </c:spPr>
      </c:pivotFmt>
      <c:pivotFmt>
        <c:idx val="10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2">
              <a:lumMod val="50000"/>
            </a:schemeClr>
          </a:solidFill>
          <a:ln>
            <a:noFill/>
          </a:ln>
          <a:effectLst>
            <a:outerShdw blurRad="57150" dist="19050" dir="5400000" algn="ctr" rotWithShape="0">
              <a:srgbClr val="000000">
                <a:alpha val="63000"/>
              </a:srgbClr>
            </a:outerShdw>
          </a:effectLst>
          <a:sp3d/>
        </c:spPr>
      </c:pivotFmt>
      <c:pivotFmt>
        <c:idx val="111"/>
        <c:spPr>
          <a:solidFill>
            <a:srgbClr val="FF7979"/>
          </a:solidFill>
          <a:ln>
            <a:noFill/>
          </a:ln>
          <a:effectLst>
            <a:outerShdw blurRad="57150" dist="19050" dir="5400000" algn="ctr" rotWithShape="0">
              <a:srgbClr val="000000">
                <a:alpha val="63000"/>
              </a:srgbClr>
            </a:outerShdw>
          </a:effectLst>
          <a:sp3d/>
        </c:spPr>
      </c:pivotFmt>
      <c:pivotFmt>
        <c:idx val="112"/>
        <c:spPr>
          <a:solidFill>
            <a:srgbClr val="FFC100"/>
          </a:solidFill>
          <a:ln>
            <a:noFill/>
          </a:ln>
          <a:effectLst>
            <a:outerShdw blurRad="57150" dist="19050" dir="5400000" algn="ctr" rotWithShape="0">
              <a:srgbClr val="000000">
                <a:alpha val="63000"/>
              </a:srgbClr>
            </a:outerShdw>
          </a:effectLst>
          <a:sp3d/>
        </c:spPr>
      </c:pivotFmt>
      <c:pivotFmt>
        <c:idx val="113"/>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114"/>
        <c:spPr>
          <a:solidFill>
            <a:srgbClr val="DC3545"/>
          </a:solidFill>
          <a:ln>
            <a:noFill/>
          </a:ln>
          <a:effectLst>
            <a:outerShdw blurRad="57150" dist="19050" dir="5400000" algn="ctr" rotWithShape="0">
              <a:srgbClr val="000000">
                <a:alpha val="63000"/>
              </a:srgbClr>
            </a:outerShdw>
          </a:effectLst>
          <a:sp3d/>
        </c:spPr>
      </c:pivotFmt>
      <c:pivotFmt>
        <c:idx val="115"/>
        <c:spPr>
          <a:solidFill>
            <a:srgbClr val="686DE0"/>
          </a:solidFill>
          <a:ln>
            <a:noFill/>
          </a:ln>
          <a:effectLst>
            <a:outerShdw blurRad="57150" dist="19050" dir="5400000" algn="ctr" rotWithShape="0">
              <a:srgbClr val="000000">
                <a:alpha val="63000"/>
              </a:srgbClr>
            </a:outerShdw>
          </a:effectLst>
          <a:sp3d/>
        </c:spPr>
      </c:pivotFmt>
      <c:pivotFmt>
        <c:idx val="116"/>
        <c:spPr>
          <a:solidFill>
            <a:srgbClr val="DFF9FB"/>
          </a:solidFill>
          <a:ln>
            <a:noFill/>
          </a:ln>
          <a:effectLst>
            <a:outerShdw blurRad="57150" dist="19050" dir="5400000" algn="ctr" rotWithShape="0">
              <a:srgbClr val="000000">
                <a:alpha val="63000"/>
              </a:srgbClr>
            </a:outerShdw>
          </a:effectLst>
          <a:sp3d/>
        </c:spPr>
      </c:pivotFmt>
      <c:pivotFmt>
        <c:idx val="117"/>
        <c:spPr>
          <a:solidFill>
            <a:srgbClr val="AF1763"/>
          </a:solidFill>
          <a:ln>
            <a:noFill/>
          </a:ln>
          <a:effectLst>
            <a:outerShdw blurRad="57150" dist="19050" dir="5400000" algn="ctr" rotWithShape="0">
              <a:srgbClr val="000000">
                <a:alpha val="63000"/>
              </a:srgbClr>
            </a:outerShdw>
          </a:effectLst>
          <a:sp3d/>
        </c:spPr>
      </c:pivotFmt>
      <c:pivotFmt>
        <c:idx val="118"/>
        <c:spPr>
          <a:solidFill>
            <a:srgbClr val="92D050"/>
          </a:solidFill>
          <a:ln>
            <a:noFill/>
          </a:ln>
          <a:effectLst>
            <a:outerShdw blurRad="57150" dist="19050" dir="5400000" algn="ctr" rotWithShape="0">
              <a:srgbClr val="000000">
                <a:alpha val="63000"/>
              </a:srgbClr>
            </a:outerShdw>
          </a:effectLst>
          <a:sp3d/>
        </c:spPr>
      </c:pivotFmt>
      <c:pivotFmt>
        <c:idx val="119"/>
        <c:spPr>
          <a:solidFill>
            <a:srgbClr val="844FC1"/>
          </a:solidFill>
          <a:ln>
            <a:noFill/>
          </a:ln>
          <a:effectLst>
            <a:outerShdw blurRad="57150" dist="19050" dir="5400000" algn="ctr" rotWithShape="0">
              <a:srgbClr val="000000">
                <a:alpha val="63000"/>
              </a:srgbClr>
            </a:outerShdw>
          </a:effectLst>
          <a:sp3d/>
        </c:spPr>
      </c:pivotFmt>
      <c:pivotFmt>
        <c:idx val="120"/>
        <c:spPr>
          <a:solidFill>
            <a:schemeClr val="accent2">
              <a:lumMod val="50000"/>
            </a:schemeClr>
          </a:solidFill>
          <a:ln>
            <a:noFill/>
          </a:ln>
          <a:effectLst>
            <a:outerShdw blurRad="57150" dist="19050" dir="5400000" algn="ctr" rotWithShape="0">
              <a:srgbClr val="000000">
                <a:alpha val="63000"/>
              </a:srgbClr>
            </a:outerShdw>
          </a:effectLst>
          <a:sp3d/>
        </c:spPr>
      </c:pivotFmt>
      <c:pivotFmt>
        <c:idx val="121"/>
        <c:spPr>
          <a:solidFill>
            <a:srgbClr val="F0932B"/>
          </a:solidFill>
          <a:ln>
            <a:noFill/>
          </a:ln>
          <a:effectLst>
            <a:outerShdw blurRad="57150" dist="19050" dir="5400000" algn="ctr" rotWithShape="0">
              <a:srgbClr val="000000">
                <a:alpha val="63000"/>
              </a:srgbClr>
            </a:outerShdw>
          </a:effectLst>
          <a:sp3d/>
        </c:spPr>
      </c:pivotFmt>
      <c:pivotFmt>
        <c:idx val="122"/>
        <c:spPr>
          <a:gradFill rotWithShape="1">
            <a:gsLst>
              <a:gs pos="0">
                <a:schemeClr val="accent3">
                  <a:tint val="91000"/>
                  <a:satMod val="103000"/>
                  <a:lumMod val="102000"/>
                  <a:tint val="94000"/>
                </a:schemeClr>
              </a:gs>
              <a:gs pos="50000">
                <a:schemeClr val="accent3">
                  <a:tint val="91000"/>
                  <a:satMod val="110000"/>
                  <a:lumMod val="100000"/>
                  <a:shade val="100000"/>
                </a:schemeClr>
              </a:gs>
              <a:gs pos="100000">
                <a:schemeClr val="accent3">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solidFill>
            <a:srgbClr val="FFD32A"/>
          </a:solidFill>
          <a:ln>
            <a:noFill/>
          </a:ln>
          <a:effectLst>
            <a:outerShdw blurRad="57150" dist="19050" dir="5400000" algn="ctr" rotWithShape="0">
              <a:srgbClr val="000000">
                <a:alpha val="63000"/>
              </a:srgbClr>
            </a:outerShdw>
          </a:effectLst>
          <a:sp3d/>
        </c:spPr>
      </c:pivotFmt>
      <c:pivotFmt>
        <c:idx val="124"/>
        <c:spPr>
          <a:solidFill>
            <a:srgbClr val="AF1763"/>
          </a:solidFill>
          <a:ln>
            <a:noFill/>
          </a:ln>
          <a:effectLst>
            <a:outerShdw blurRad="57150" dist="19050" dir="5400000" algn="ctr" rotWithShape="0">
              <a:srgbClr val="000000">
                <a:alpha val="63000"/>
              </a:srgbClr>
            </a:outerShdw>
          </a:effectLst>
          <a:sp3d/>
        </c:spPr>
      </c:pivotFmt>
      <c:pivotFmt>
        <c:idx val="125"/>
        <c:spPr>
          <a:gradFill rotWithShape="1">
            <a:gsLst>
              <a:gs pos="0">
                <a:schemeClr val="accent3">
                  <a:tint val="73000"/>
                  <a:satMod val="103000"/>
                  <a:lumMod val="102000"/>
                  <a:tint val="94000"/>
                </a:schemeClr>
              </a:gs>
              <a:gs pos="50000">
                <a:schemeClr val="accent3">
                  <a:tint val="73000"/>
                  <a:satMod val="110000"/>
                  <a:lumMod val="100000"/>
                  <a:shade val="100000"/>
                </a:schemeClr>
              </a:gs>
              <a:gs pos="100000">
                <a:schemeClr val="accent3">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solidFill>
            <a:srgbClr val="00B050"/>
          </a:solidFill>
          <a:ln>
            <a:noFill/>
          </a:ln>
          <a:effectLst>
            <a:outerShdw blurRad="57150" dist="19050" dir="5400000" algn="ctr" rotWithShape="0">
              <a:srgbClr val="000000">
                <a:alpha val="63000"/>
              </a:srgbClr>
            </a:outerShdw>
          </a:effectLst>
          <a:sp3d/>
        </c:spPr>
      </c:pivotFmt>
      <c:pivotFmt>
        <c:idx val="127"/>
        <c:spPr>
          <a:solidFill>
            <a:schemeClr val="bg2">
              <a:lumMod val="50000"/>
            </a:schemeClr>
          </a:solidFill>
          <a:ln>
            <a:noFill/>
          </a:ln>
          <a:effectLst>
            <a:outerShdw blurRad="57150" dist="19050" dir="5400000" algn="ctr" rotWithShape="0">
              <a:srgbClr val="000000">
                <a:alpha val="63000"/>
              </a:srgbClr>
            </a:outerShdw>
          </a:effectLst>
          <a:sp3d/>
        </c:spPr>
      </c:pivotFmt>
      <c:pivotFmt>
        <c:idx val="128"/>
        <c:spPr>
          <a:gradFill rotWithShape="1">
            <a:gsLst>
              <a:gs pos="0">
                <a:schemeClr val="accent3">
                  <a:tint val="55000"/>
                  <a:satMod val="103000"/>
                  <a:lumMod val="102000"/>
                  <a:tint val="94000"/>
                </a:schemeClr>
              </a:gs>
              <a:gs pos="50000">
                <a:schemeClr val="accent3">
                  <a:tint val="55000"/>
                  <a:satMod val="110000"/>
                  <a:lumMod val="100000"/>
                  <a:shade val="100000"/>
                </a:schemeClr>
              </a:gs>
              <a:gs pos="100000">
                <a:schemeClr val="accent3">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solidFill>
            <a:schemeClr val="accent5">
              <a:lumMod val="75000"/>
            </a:schemeClr>
          </a:solidFill>
          <a:ln>
            <a:noFill/>
          </a:ln>
          <a:effectLst>
            <a:outerShdw blurRad="57150" dist="19050" dir="5400000" algn="ctr" rotWithShape="0">
              <a:srgbClr val="000000">
                <a:alpha val="63000"/>
              </a:srgbClr>
            </a:outerShdw>
          </a:effectLst>
          <a:sp3d/>
        </c:spPr>
      </c:pivotFmt>
      <c:pivotFmt>
        <c:idx val="130"/>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131"/>
        <c:spPr>
          <a:solidFill>
            <a:srgbClr val="00CCCD"/>
          </a:solidFill>
          <a:ln>
            <a:noFill/>
          </a:ln>
          <a:effectLst>
            <a:outerShdw blurRad="57150" dist="19050" dir="5400000" algn="ctr" rotWithShape="0">
              <a:srgbClr val="000000">
                <a:alpha val="63000"/>
              </a:srgbClr>
            </a:outerShdw>
          </a:effectLst>
          <a:sp3d/>
        </c:spPr>
      </c:pivotFmt>
      <c:pivotFmt>
        <c:idx val="13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2">
              <a:lumMod val="50000"/>
            </a:schemeClr>
          </a:solidFill>
          <a:ln>
            <a:noFill/>
          </a:ln>
          <a:effectLst>
            <a:outerShdw blurRad="57150" dist="19050" dir="5400000" algn="ctr" rotWithShape="0">
              <a:srgbClr val="000000">
                <a:alpha val="63000"/>
              </a:srgbClr>
            </a:outerShdw>
          </a:effectLst>
          <a:sp3d/>
        </c:spPr>
      </c:pivotFmt>
      <c:pivotFmt>
        <c:idx val="134"/>
        <c:spPr>
          <a:solidFill>
            <a:srgbClr val="FF7979"/>
          </a:solidFill>
          <a:ln>
            <a:noFill/>
          </a:ln>
          <a:effectLst>
            <a:outerShdw blurRad="57150" dist="19050" dir="5400000" algn="ctr" rotWithShape="0">
              <a:srgbClr val="000000">
                <a:alpha val="63000"/>
              </a:srgbClr>
            </a:outerShdw>
          </a:effectLst>
          <a:sp3d/>
        </c:spPr>
      </c:pivotFmt>
      <c:pivotFmt>
        <c:idx val="135"/>
        <c:spPr>
          <a:solidFill>
            <a:srgbClr val="FFC100"/>
          </a:solidFill>
          <a:ln>
            <a:noFill/>
          </a:ln>
          <a:effectLst>
            <a:outerShdw blurRad="57150" dist="19050" dir="5400000" algn="ctr" rotWithShape="0">
              <a:srgbClr val="000000">
                <a:alpha val="63000"/>
              </a:srgbClr>
            </a:outerShdw>
          </a:effectLst>
          <a:sp3d/>
        </c:spPr>
      </c:pivotFmt>
      <c:pivotFmt>
        <c:idx val="136"/>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137"/>
        <c:spPr>
          <a:solidFill>
            <a:srgbClr val="DC3545"/>
          </a:solidFill>
          <a:ln>
            <a:noFill/>
          </a:ln>
          <a:effectLst>
            <a:outerShdw blurRad="57150" dist="19050" dir="5400000" algn="ctr" rotWithShape="0">
              <a:srgbClr val="000000">
                <a:alpha val="63000"/>
              </a:srgbClr>
            </a:outerShdw>
          </a:effectLst>
          <a:sp3d/>
        </c:spPr>
      </c:pivotFmt>
      <c:pivotFmt>
        <c:idx val="138"/>
        <c:spPr>
          <a:solidFill>
            <a:srgbClr val="686DE0"/>
          </a:solidFill>
          <a:ln>
            <a:noFill/>
          </a:ln>
          <a:effectLst>
            <a:outerShdw blurRad="57150" dist="19050" dir="5400000" algn="ctr" rotWithShape="0">
              <a:srgbClr val="000000">
                <a:alpha val="63000"/>
              </a:srgbClr>
            </a:outerShdw>
          </a:effectLst>
          <a:sp3d/>
        </c:spPr>
      </c:pivotFmt>
      <c:pivotFmt>
        <c:idx val="139"/>
        <c:spPr>
          <a:solidFill>
            <a:srgbClr val="DFF9FB"/>
          </a:solidFill>
          <a:ln>
            <a:noFill/>
          </a:ln>
          <a:effectLst>
            <a:outerShdw blurRad="57150" dist="19050" dir="5400000" algn="ctr" rotWithShape="0">
              <a:srgbClr val="000000">
                <a:alpha val="63000"/>
              </a:srgbClr>
            </a:outerShdw>
          </a:effectLst>
          <a:sp3d/>
        </c:spPr>
      </c:pivotFmt>
      <c:pivotFmt>
        <c:idx val="140"/>
        <c:spPr>
          <a:solidFill>
            <a:srgbClr val="AF1763"/>
          </a:solidFill>
          <a:ln>
            <a:noFill/>
          </a:ln>
          <a:effectLst>
            <a:outerShdw blurRad="57150" dist="19050" dir="5400000" algn="ctr" rotWithShape="0">
              <a:srgbClr val="000000">
                <a:alpha val="63000"/>
              </a:srgbClr>
            </a:outerShdw>
          </a:effectLst>
          <a:sp3d/>
        </c:spPr>
      </c:pivotFmt>
      <c:pivotFmt>
        <c:idx val="141"/>
        <c:spPr>
          <a:solidFill>
            <a:srgbClr val="92D050"/>
          </a:solidFill>
          <a:ln>
            <a:noFill/>
          </a:ln>
          <a:effectLst>
            <a:outerShdw blurRad="57150" dist="19050" dir="5400000" algn="ctr" rotWithShape="0">
              <a:srgbClr val="000000">
                <a:alpha val="63000"/>
              </a:srgbClr>
            </a:outerShdw>
          </a:effectLst>
          <a:sp3d/>
        </c:spPr>
      </c:pivotFmt>
      <c:pivotFmt>
        <c:idx val="142"/>
        <c:spPr>
          <a:solidFill>
            <a:srgbClr val="844FC1"/>
          </a:solidFill>
          <a:ln>
            <a:noFill/>
          </a:ln>
          <a:effectLst>
            <a:outerShdw blurRad="57150" dist="19050" dir="5400000" algn="ctr" rotWithShape="0">
              <a:srgbClr val="000000">
                <a:alpha val="63000"/>
              </a:srgbClr>
            </a:outerShdw>
          </a:effectLst>
          <a:sp3d/>
        </c:spPr>
      </c:pivotFmt>
      <c:pivotFmt>
        <c:idx val="143"/>
        <c:spPr>
          <a:solidFill>
            <a:schemeClr val="accent2">
              <a:lumMod val="50000"/>
            </a:schemeClr>
          </a:solidFill>
          <a:ln>
            <a:noFill/>
          </a:ln>
          <a:effectLst>
            <a:outerShdw blurRad="57150" dist="19050" dir="5400000" algn="ctr" rotWithShape="0">
              <a:srgbClr val="000000">
                <a:alpha val="63000"/>
              </a:srgbClr>
            </a:outerShdw>
          </a:effectLst>
          <a:sp3d/>
        </c:spPr>
      </c:pivotFmt>
      <c:pivotFmt>
        <c:idx val="144"/>
        <c:spPr>
          <a:solidFill>
            <a:srgbClr val="F0932B"/>
          </a:solidFill>
          <a:ln>
            <a:noFill/>
          </a:ln>
          <a:effectLst>
            <a:outerShdw blurRad="57150" dist="19050" dir="5400000" algn="ctr" rotWithShape="0">
              <a:srgbClr val="000000">
                <a:alpha val="63000"/>
              </a:srgbClr>
            </a:outerShdw>
          </a:effectLst>
          <a:sp3d/>
        </c:spPr>
      </c:pivotFmt>
      <c:pivotFmt>
        <c:idx val="145"/>
        <c:spPr>
          <a:gradFill rotWithShape="1">
            <a:gsLst>
              <a:gs pos="0">
                <a:schemeClr val="accent3">
                  <a:tint val="91000"/>
                  <a:satMod val="103000"/>
                  <a:lumMod val="102000"/>
                  <a:tint val="94000"/>
                </a:schemeClr>
              </a:gs>
              <a:gs pos="50000">
                <a:schemeClr val="accent3">
                  <a:tint val="91000"/>
                  <a:satMod val="110000"/>
                  <a:lumMod val="100000"/>
                  <a:shade val="100000"/>
                </a:schemeClr>
              </a:gs>
              <a:gs pos="100000">
                <a:schemeClr val="accent3">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solidFill>
            <a:srgbClr val="FFD32A"/>
          </a:solidFill>
          <a:ln>
            <a:noFill/>
          </a:ln>
          <a:effectLst>
            <a:outerShdw blurRad="57150" dist="19050" dir="5400000" algn="ctr" rotWithShape="0">
              <a:srgbClr val="000000">
                <a:alpha val="63000"/>
              </a:srgbClr>
            </a:outerShdw>
          </a:effectLst>
          <a:sp3d/>
        </c:spPr>
      </c:pivotFmt>
      <c:pivotFmt>
        <c:idx val="147"/>
        <c:spPr>
          <a:solidFill>
            <a:srgbClr val="AF1763"/>
          </a:solidFill>
          <a:ln>
            <a:noFill/>
          </a:ln>
          <a:effectLst>
            <a:outerShdw blurRad="57150" dist="19050" dir="5400000" algn="ctr" rotWithShape="0">
              <a:srgbClr val="000000">
                <a:alpha val="63000"/>
              </a:srgbClr>
            </a:outerShdw>
          </a:effectLst>
          <a:sp3d/>
        </c:spPr>
      </c:pivotFmt>
      <c:pivotFmt>
        <c:idx val="148"/>
        <c:spPr>
          <a:gradFill rotWithShape="1">
            <a:gsLst>
              <a:gs pos="0">
                <a:schemeClr val="accent3">
                  <a:tint val="73000"/>
                  <a:satMod val="103000"/>
                  <a:lumMod val="102000"/>
                  <a:tint val="94000"/>
                </a:schemeClr>
              </a:gs>
              <a:gs pos="50000">
                <a:schemeClr val="accent3">
                  <a:tint val="73000"/>
                  <a:satMod val="110000"/>
                  <a:lumMod val="100000"/>
                  <a:shade val="100000"/>
                </a:schemeClr>
              </a:gs>
              <a:gs pos="100000">
                <a:schemeClr val="accent3">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solidFill>
            <a:srgbClr val="00B050"/>
          </a:solidFill>
          <a:ln>
            <a:noFill/>
          </a:ln>
          <a:effectLst>
            <a:outerShdw blurRad="57150" dist="19050" dir="5400000" algn="ctr" rotWithShape="0">
              <a:srgbClr val="000000">
                <a:alpha val="63000"/>
              </a:srgbClr>
            </a:outerShdw>
          </a:effectLst>
          <a:sp3d/>
        </c:spPr>
      </c:pivotFmt>
      <c:pivotFmt>
        <c:idx val="150"/>
        <c:spPr>
          <a:solidFill>
            <a:schemeClr val="bg2">
              <a:lumMod val="50000"/>
            </a:schemeClr>
          </a:solidFill>
          <a:ln>
            <a:noFill/>
          </a:ln>
          <a:effectLst>
            <a:outerShdw blurRad="57150" dist="19050" dir="5400000" algn="ctr" rotWithShape="0">
              <a:srgbClr val="000000">
                <a:alpha val="63000"/>
              </a:srgbClr>
            </a:outerShdw>
          </a:effectLst>
          <a:sp3d/>
        </c:spPr>
      </c:pivotFmt>
      <c:pivotFmt>
        <c:idx val="151"/>
        <c:spPr>
          <a:gradFill rotWithShape="1">
            <a:gsLst>
              <a:gs pos="0">
                <a:schemeClr val="accent3">
                  <a:tint val="55000"/>
                  <a:satMod val="103000"/>
                  <a:lumMod val="102000"/>
                  <a:tint val="94000"/>
                </a:schemeClr>
              </a:gs>
              <a:gs pos="50000">
                <a:schemeClr val="accent3">
                  <a:tint val="55000"/>
                  <a:satMod val="110000"/>
                  <a:lumMod val="100000"/>
                  <a:shade val="100000"/>
                </a:schemeClr>
              </a:gs>
              <a:gs pos="100000">
                <a:schemeClr val="accent3">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solidFill>
            <a:schemeClr val="accent5">
              <a:lumMod val="75000"/>
            </a:schemeClr>
          </a:solidFill>
          <a:ln>
            <a:noFill/>
          </a:ln>
          <a:effectLst>
            <a:outerShdw blurRad="57150" dist="19050" dir="5400000" algn="ctr" rotWithShape="0">
              <a:srgbClr val="000000">
                <a:alpha val="63000"/>
              </a:srgbClr>
            </a:outerShdw>
          </a:effectLst>
          <a:sp3d/>
        </c:spPr>
      </c:pivotFmt>
      <c:pivotFmt>
        <c:idx val="153"/>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154"/>
        <c:spPr>
          <a:solidFill>
            <a:srgbClr val="00CCCD"/>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218726815917607E-2"/>
          <c:y val="9.9592781588996648E-2"/>
          <c:w val="0.59720388276881065"/>
          <c:h val="0.89286551090984856"/>
        </c:manualLayout>
      </c:layout>
      <c:pie3DChart>
        <c:varyColors val="1"/>
        <c:ser>
          <c:idx val="0"/>
          <c:order val="0"/>
          <c:tx>
            <c:strRef>
              <c:f>'O-1'!$C$3</c:f>
              <c:strCache>
                <c:ptCount val="1"/>
                <c:pt idx="0">
                  <c:v>Total</c:v>
                </c:pt>
              </c:strCache>
            </c:strRef>
          </c:tx>
          <c:dPt>
            <c:idx val="0"/>
            <c:bubble3D val="0"/>
            <c:spPr>
              <a:solidFill>
                <a:schemeClr val="accent2">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E17-41E3-8FA5-74A8B86E28A6}"/>
              </c:ext>
            </c:extLst>
          </c:dPt>
          <c:dPt>
            <c:idx val="1"/>
            <c:bubble3D val="0"/>
            <c:spPr>
              <a:solidFill>
                <a:srgbClr val="FF7979"/>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E17-41E3-8FA5-74A8B86E28A6}"/>
              </c:ext>
            </c:extLst>
          </c:dPt>
          <c:dPt>
            <c:idx val="2"/>
            <c:bubble3D val="0"/>
            <c:spPr>
              <a:solidFill>
                <a:srgbClr val="FFC1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E17-41E3-8FA5-74A8B86E28A6}"/>
              </c:ext>
            </c:extLst>
          </c:dPt>
          <c:dPt>
            <c:idx val="3"/>
            <c:bubble3D val="0"/>
            <c:spPr>
              <a:solidFill>
                <a:schemeClr val="accent2">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E17-41E3-8FA5-74A8B86E28A6}"/>
              </c:ext>
            </c:extLst>
          </c:dPt>
          <c:dPt>
            <c:idx val="4"/>
            <c:bubble3D val="0"/>
            <c:spPr>
              <a:solidFill>
                <a:srgbClr val="DC3545"/>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E17-41E3-8FA5-74A8B86E28A6}"/>
              </c:ext>
            </c:extLst>
          </c:dPt>
          <c:dPt>
            <c:idx val="5"/>
            <c:bubble3D val="0"/>
            <c:spPr>
              <a:solidFill>
                <a:srgbClr val="686DE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E17-41E3-8FA5-74A8B86E28A6}"/>
              </c:ext>
            </c:extLst>
          </c:dPt>
          <c:dPt>
            <c:idx val="6"/>
            <c:bubble3D val="0"/>
            <c:spPr>
              <a:solidFill>
                <a:srgbClr val="DFF9FB"/>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E17-41E3-8FA5-74A8B86E28A6}"/>
              </c:ext>
            </c:extLst>
          </c:dPt>
          <c:dPt>
            <c:idx val="7"/>
            <c:bubble3D val="0"/>
            <c:spPr>
              <a:solidFill>
                <a:srgbClr val="AF1763"/>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E17-41E3-8FA5-74A8B86E28A6}"/>
              </c:ext>
            </c:extLst>
          </c:dPt>
          <c:dPt>
            <c:idx val="8"/>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8E17-41E3-8FA5-74A8B86E28A6}"/>
              </c:ext>
            </c:extLst>
          </c:dPt>
          <c:dPt>
            <c:idx val="9"/>
            <c:bubble3D val="0"/>
            <c:spPr>
              <a:solidFill>
                <a:srgbClr val="844FC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E17-41E3-8FA5-74A8B86E28A6}"/>
              </c:ext>
            </c:extLst>
          </c:dPt>
          <c:dPt>
            <c:idx val="10"/>
            <c:bubble3D val="0"/>
            <c:spPr>
              <a:solidFill>
                <a:schemeClr val="accent2">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8E17-41E3-8FA5-74A8B86E28A6}"/>
              </c:ext>
            </c:extLst>
          </c:dPt>
          <c:dPt>
            <c:idx val="11"/>
            <c:bubble3D val="0"/>
            <c:spPr>
              <a:solidFill>
                <a:srgbClr val="F0932B"/>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8E17-41E3-8FA5-74A8B86E28A6}"/>
              </c:ext>
            </c:extLst>
          </c:dPt>
          <c:dPt>
            <c:idx val="12"/>
            <c:bubble3D val="0"/>
            <c:spPr>
              <a:gradFill rotWithShape="1">
                <a:gsLst>
                  <a:gs pos="0">
                    <a:schemeClr val="accent3">
                      <a:tint val="91000"/>
                      <a:satMod val="103000"/>
                      <a:lumMod val="102000"/>
                      <a:tint val="94000"/>
                    </a:schemeClr>
                  </a:gs>
                  <a:gs pos="50000">
                    <a:schemeClr val="accent3">
                      <a:tint val="91000"/>
                      <a:satMod val="110000"/>
                      <a:lumMod val="100000"/>
                      <a:shade val="100000"/>
                    </a:schemeClr>
                  </a:gs>
                  <a:gs pos="100000">
                    <a:schemeClr val="accent3">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8E17-41E3-8FA5-74A8B86E28A6}"/>
              </c:ext>
            </c:extLst>
          </c:dPt>
          <c:dPt>
            <c:idx val="13"/>
            <c:bubble3D val="0"/>
            <c:spPr>
              <a:solidFill>
                <a:srgbClr val="FFD32A"/>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8E17-41E3-8FA5-74A8B86E28A6}"/>
              </c:ext>
            </c:extLst>
          </c:dPt>
          <c:dPt>
            <c:idx val="14"/>
            <c:bubble3D val="0"/>
            <c:spPr>
              <a:solidFill>
                <a:srgbClr val="AF1763"/>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8E17-41E3-8FA5-74A8B86E28A6}"/>
              </c:ext>
            </c:extLst>
          </c:dPt>
          <c:dPt>
            <c:idx val="15"/>
            <c:bubble3D val="0"/>
            <c:spPr>
              <a:gradFill rotWithShape="1">
                <a:gsLst>
                  <a:gs pos="0">
                    <a:schemeClr val="accent3">
                      <a:tint val="73000"/>
                      <a:satMod val="103000"/>
                      <a:lumMod val="102000"/>
                      <a:tint val="94000"/>
                    </a:schemeClr>
                  </a:gs>
                  <a:gs pos="50000">
                    <a:schemeClr val="accent3">
                      <a:tint val="73000"/>
                      <a:satMod val="110000"/>
                      <a:lumMod val="100000"/>
                      <a:shade val="100000"/>
                    </a:schemeClr>
                  </a:gs>
                  <a:gs pos="100000">
                    <a:schemeClr val="accent3">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8E17-41E3-8FA5-74A8B86E28A6}"/>
              </c:ext>
            </c:extLst>
          </c:dPt>
          <c:dPt>
            <c:idx val="16"/>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8E17-41E3-8FA5-74A8B86E28A6}"/>
              </c:ext>
            </c:extLst>
          </c:dPt>
          <c:dPt>
            <c:idx val="17"/>
            <c:bubble3D val="0"/>
            <c:spPr>
              <a:solidFill>
                <a:schemeClr val="bg2">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8E17-41E3-8FA5-74A8B86E28A6}"/>
              </c:ext>
            </c:extLst>
          </c:dPt>
          <c:dPt>
            <c:idx val="18"/>
            <c:bubble3D val="0"/>
            <c:spPr>
              <a:gradFill rotWithShape="1">
                <a:gsLst>
                  <a:gs pos="0">
                    <a:schemeClr val="accent3">
                      <a:tint val="55000"/>
                      <a:satMod val="103000"/>
                      <a:lumMod val="102000"/>
                      <a:tint val="94000"/>
                    </a:schemeClr>
                  </a:gs>
                  <a:gs pos="50000">
                    <a:schemeClr val="accent3">
                      <a:tint val="55000"/>
                      <a:satMod val="110000"/>
                      <a:lumMod val="100000"/>
                      <a:shade val="100000"/>
                    </a:schemeClr>
                  </a:gs>
                  <a:gs pos="100000">
                    <a:schemeClr val="accent3">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8E17-41E3-8FA5-74A8B86E28A6}"/>
              </c:ext>
            </c:extLst>
          </c:dPt>
          <c:dPt>
            <c:idx val="19"/>
            <c:bubble3D val="0"/>
            <c:spPr>
              <a:solidFill>
                <a:schemeClr val="accent5">
                  <a:lumMod val="7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8E17-41E3-8FA5-74A8B86E28A6}"/>
              </c:ext>
            </c:extLst>
          </c:dPt>
          <c:dPt>
            <c:idx val="20"/>
            <c:bubble3D val="0"/>
            <c:spPr>
              <a:solidFill>
                <a:schemeClr val="accent5">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8E17-41E3-8FA5-74A8B86E28A6}"/>
              </c:ext>
            </c:extLst>
          </c:dPt>
          <c:dPt>
            <c:idx val="21"/>
            <c:bubble3D val="0"/>
            <c:spPr>
              <a:solidFill>
                <a:srgbClr val="00CCCD"/>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8E17-41E3-8FA5-74A8B86E28A6}"/>
              </c:ext>
            </c:extLst>
          </c:dPt>
          <c:cat>
            <c:strRef>
              <c:f>'O-1'!$B$4:$B$26</c:f>
              <c:strCache>
                <c:ptCount val="22"/>
                <c:pt idx="0">
                  <c:v>Beef</c:v>
                </c:pt>
                <c:pt idx="1">
                  <c:v>Beverages</c:v>
                </c:pt>
                <c:pt idx="2">
                  <c:v>Butter</c:v>
                </c:pt>
                <c:pt idx="3">
                  <c:v>Cheese</c:v>
                </c:pt>
                <c:pt idx="4">
                  <c:v>Chicken</c:v>
                </c:pt>
                <c:pt idx="5">
                  <c:v>Condiments &amp; Snacks</c:v>
                </c:pt>
                <c:pt idx="6">
                  <c:v>Eggs</c:v>
                </c:pt>
                <c:pt idx="7">
                  <c:v>Fish (Wild)</c:v>
                </c:pt>
                <c:pt idx="8">
                  <c:v>Fruit</c:v>
                </c:pt>
                <c:pt idx="9">
                  <c:v>Grain Products</c:v>
                </c:pt>
                <c:pt idx="10">
                  <c:v>Legumes</c:v>
                </c:pt>
                <c:pt idx="11">
                  <c:v>Meals</c:v>
                </c:pt>
                <c:pt idx="12">
                  <c:v>Meat</c:v>
                </c:pt>
                <c:pt idx="13">
                  <c:v>Milk</c:v>
                </c:pt>
                <c:pt idx="14">
                  <c:v>Milk &amp; Dairy</c:v>
                </c:pt>
                <c:pt idx="15">
                  <c:v>Rice</c:v>
                </c:pt>
                <c:pt idx="16">
                  <c:v>Roots &amp; Tubers</c:v>
                </c:pt>
                <c:pt idx="17">
                  <c:v>Seafood</c:v>
                </c:pt>
                <c:pt idx="18">
                  <c:v>Tree Nuts &amp; Seeds</c:v>
                </c:pt>
                <c:pt idx="19">
                  <c:v>Turkey, Other Poultry</c:v>
                </c:pt>
                <c:pt idx="20">
                  <c:v>Vegetables</c:v>
                </c:pt>
                <c:pt idx="21">
                  <c:v>Yogurt</c:v>
                </c:pt>
              </c:strCache>
            </c:strRef>
          </c:cat>
          <c:val>
            <c:numRef>
              <c:f>'O-1'!$C$4:$C$26</c:f>
              <c:numCache>
                <c:formatCode>General</c:formatCode>
                <c:ptCount val="22"/>
                <c:pt idx="0">
                  <c:v>2255878</c:v>
                </c:pt>
                <c:pt idx="1">
                  <c:v>9954257</c:v>
                </c:pt>
                <c:pt idx="2">
                  <c:v>18136</c:v>
                </c:pt>
                <c:pt idx="3">
                  <c:v>2434615</c:v>
                </c:pt>
                <c:pt idx="4">
                  <c:v>23569426</c:v>
                </c:pt>
                <c:pt idx="5">
                  <c:v>49343497</c:v>
                </c:pt>
                <c:pt idx="6">
                  <c:v>98067</c:v>
                </c:pt>
                <c:pt idx="7">
                  <c:v>437983</c:v>
                </c:pt>
                <c:pt idx="8">
                  <c:v>17816978</c:v>
                </c:pt>
                <c:pt idx="9">
                  <c:v>28887883</c:v>
                </c:pt>
                <c:pt idx="10">
                  <c:v>2626665</c:v>
                </c:pt>
                <c:pt idx="11">
                  <c:v>78240892</c:v>
                </c:pt>
                <c:pt idx="12">
                  <c:v>138810</c:v>
                </c:pt>
                <c:pt idx="13">
                  <c:v>52460245</c:v>
                </c:pt>
                <c:pt idx="14">
                  <c:v>5644</c:v>
                </c:pt>
                <c:pt idx="15">
                  <c:v>502896</c:v>
                </c:pt>
                <c:pt idx="16">
                  <c:v>3753595</c:v>
                </c:pt>
                <c:pt idx="17">
                  <c:v>6928601</c:v>
                </c:pt>
                <c:pt idx="18">
                  <c:v>2285637</c:v>
                </c:pt>
                <c:pt idx="19">
                  <c:v>5840313</c:v>
                </c:pt>
                <c:pt idx="20">
                  <c:v>15609436</c:v>
                </c:pt>
                <c:pt idx="21">
                  <c:v>12804345</c:v>
                </c:pt>
              </c:numCache>
            </c:numRef>
          </c:val>
          <c:extLst>
            <c:ext xmlns:c16="http://schemas.microsoft.com/office/drawing/2014/chart" uri="{C3380CC4-5D6E-409C-BE32-E72D297353CC}">
              <c16:uniqueId val="{0000002C-8E17-41E3-8FA5-74A8B86E28A6}"/>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015462050294561"/>
          <c:y val="2.8654053989857601E-2"/>
          <c:w val="0.37424071991001123"/>
          <c:h val="0.95023337014999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[MyExcelDashboard.xlsx]O-1!PivotTable22</c:name>
    <c:fmtId val="10"/>
  </c:pivotSource>
  <c:chart>
    <c:autoTitleDeleted val="1"/>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107"/>
          </a:solidFill>
          <a:ln>
            <a:noFill/>
          </a:ln>
          <a:effectLst>
            <a:outerShdw blurRad="57150" dist="19050" dir="5400000" algn="ctr" rotWithShape="0">
              <a:srgbClr val="000000">
                <a:alpha val="63000"/>
              </a:srgbClr>
            </a:outerShdw>
          </a:effectLst>
          <a:sp3d/>
        </c:spPr>
      </c:pivotFmt>
      <c:pivotFmt>
        <c:idx val="2"/>
        <c:spPr>
          <a:solidFill>
            <a:srgbClr val="AF1763"/>
          </a:solidFill>
          <a:ln>
            <a:noFill/>
          </a:ln>
          <a:effectLst>
            <a:outerShdw blurRad="57150" dist="19050" dir="5400000" algn="ctr" rotWithShape="0">
              <a:srgbClr val="000000">
                <a:alpha val="63000"/>
              </a:srgbClr>
            </a:outerShdw>
          </a:effectLst>
          <a:sp3d/>
        </c:spPr>
      </c:pivotFmt>
      <c:pivotFmt>
        <c:idx val="3"/>
        <c:spPr>
          <a:solidFill>
            <a:srgbClr val="DC3545"/>
          </a:solidFill>
          <a:ln>
            <a:noFill/>
          </a:ln>
          <a:effectLst>
            <a:outerShdw blurRad="57150" dist="19050" dir="5400000" algn="ctr" rotWithShape="0">
              <a:srgbClr val="000000">
                <a:alpha val="63000"/>
              </a:srgbClr>
            </a:outerShdw>
          </a:effectLst>
          <a:sp3d/>
        </c:spPr>
      </c:pivotFmt>
      <c:pivotFmt>
        <c:idx val="4"/>
        <c:spPr>
          <a:solidFill>
            <a:srgbClr val="844FC1"/>
          </a:solidFill>
          <a:ln>
            <a:noFill/>
          </a:ln>
          <a:effectLst>
            <a:outerShdw blurRad="57150" dist="19050" dir="5400000" algn="ctr" rotWithShape="0">
              <a:srgbClr val="000000">
                <a:alpha val="63000"/>
              </a:srgbClr>
            </a:outerShdw>
          </a:effectLst>
          <a:sp3d/>
        </c:spPr>
      </c:pivotFmt>
      <c:pivotFmt>
        <c:idx val="5"/>
        <c:spPr>
          <a:solidFill>
            <a:schemeClr val="accent2">
              <a:lumMod val="50000"/>
            </a:schemeClr>
          </a:solidFill>
          <a:ln>
            <a:noFill/>
          </a:ln>
          <a:effectLst>
            <a:outerShdw blurRad="57150" dist="19050" dir="5400000" algn="ctr" rotWithShape="0">
              <a:srgbClr val="000000">
                <a:alpha val="63000"/>
              </a:srgbClr>
            </a:outerShdw>
          </a:effectLst>
          <a:sp3d/>
        </c:spPr>
      </c:pivotFmt>
      <c:pivotFmt>
        <c:idx val="6"/>
        <c:spPr>
          <a:solidFill>
            <a:srgbClr val="24BAFD"/>
          </a:solidFill>
          <a:ln>
            <a:noFill/>
          </a:ln>
          <a:effectLst>
            <a:outerShdw blurRad="57150" dist="19050" dir="5400000" algn="ctr" rotWithShape="0">
              <a:srgbClr val="000000">
                <a:alpha val="63000"/>
              </a:srgbClr>
            </a:outerShdw>
          </a:effectLst>
          <a:sp3d/>
        </c:spPr>
      </c:pivotFmt>
      <c:pivotFmt>
        <c:idx val="7"/>
        <c:spPr>
          <a:solidFill>
            <a:srgbClr val="71C02B"/>
          </a:solidFill>
          <a:ln>
            <a:noFill/>
          </a:ln>
          <a:effectLst>
            <a:outerShdw blurRad="57150" dist="19050" dir="5400000" algn="ctr" rotWithShape="0">
              <a:srgbClr val="000000">
                <a:alpha val="63000"/>
              </a:srgbClr>
            </a:outerShdw>
          </a:effectLst>
          <a:sp3d/>
        </c:spPr>
      </c:pivotFmt>
      <c:pivotFmt>
        <c:idx val="8"/>
        <c:spPr>
          <a:solidFill>
            <a:srgbClr val="00CCCD"/>
          </a:solidFill>
          <a:ln>
            <a:noFill/>
          </a:ln>
          <a:effectLst>
            <a:outerShdw blurRad="57150" dist="19050" dir="5400000" algn="ctr" rotWithShape="0">
              <a:srgbClr val="000000">
                <a:alpha val="63000"/>
              </a:srgbClr>
            </a:outerShdw>
          </a:effectLst>
          <a:sp3d/>
        </c:spPr>
      </c:pivotFmt>
      <c:pivotFmt>
        <c:idx val="9"/>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10"/>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11"/>
        <c:spPr>
          <a:solidFill>
            <a:schemeClr val="accent2">
              <a:lumMod val="75000"/>
            </a:schemeClr>
          </a:solidFill>
          <a:ln>
            <a:noFill/>
          </a:ln>
          <a:effectLst>
            <a:outerShdw blurRad="57150" dist="19050" dir="5400000" algn="ctr" rotWithShape="0">
              <a:srgbClr val="000000">
                <a:alpha val="63000"/>
              </a:srgbClr>
            </a:outerShdw>
          </a:effectLst>
          <a:sp3d/>
        </c:spPr>
      </c:pivotFmt>
      <c:pivotFmt>
        <c:idx val="12"/>
        <c:spPr>
          <a:solidFill>
            <a:schemeClr val="tx2">
              <a:lumMod val="50000"/>
              <a:lumOff val="50000"/>
            </a:schemeClr>
          </a:solidFill>
          <a:ln>
            <a:noFill/>
          </a:ln>
          <a:effectLst>
            <a:outerShdw blurRad="57150" dist="19050" dir="5400000" algn="ctr" rotWithShape="0">
              <a:srgbClr val="000000">
                <a:alpha val="63000"/>
              </a:srgbClr>
            </a:outerShdw>
          </a:effectLst>
          <a:sp3d/>
        </c:spPr>
      </c:pivotFmt>
      <c:pivotFmt>
        <c:idx val="13"/>
        <c:spPr>
          <a:solidFill>
            <a:schemeClr val="accent5">
              <a:lumMod val="75000"/>
            </a:schemeClr>
          </a:solidFill>
          <a:ln>
            <a:noFill/>
          </a:ln>
          <a:effectLst>
            <a:outerShdw blurRad="57150" dist="19050" dir="5400000" algn="ctr" rotWithShape="0">
              <a:srgbClr val="000000">
                <a:alpha val="63000"/>
              </a:srgbClr>
            </a:outerShdw>
          </a:effectLst>
          <a:sp3d/>
        </c:spPr>
      </c:pivotFmt>
      <c:pivotFmt>
        <c:idx val="14"/>
        <c:spPr>
          <a:solidFill>
            <a:schemeClr val="bg2">
              <a:lumMod val="50000"/>
            </a:schemeClr>
          </a:solidFill>
          <a:ln>
            <a:noFill/>
          </a:ln>
          <a:effectLst>
            <a:outerShdw blurRad="57150" dist="19050" dir="5400000" algn="ctr" rotWithShape="0">
              <a:srgbClr val="000000">
                <a:alpha val="63000"/>
              </a:srgbClr>
            </a:outerShdw>
          </a:effectLst>
          <a:sp3d/>
        </c:spPr>
      </c:pivotFmt>
      <c:pivotFmt>
        <c:idx val="15"/>
        <c:spPr>
          <a:solidFill>
            <a:srgbClr val="00B050"/>
          </a:solidFill>
          <a:ln>
            <a:noFill/>
          </a:ln>
          <a:effectLst>
            <a:outerShdw blurRad="57150" dist="19050" dir="5400000" algn="ctr" rotWithShape="0">
              <a:srgbClr val="000000">
                <a:alpha val="63000"/>
              </a:srgbClr>
            </a:outerShdw>
          </a:effectLst>
          <a:sp3d/>
        </c:spPr>
      </c:pivotFmt>
      <c:pivotFmt>
        <c:idx val="16"/>
        <c:spPr>
          <a:solidFill>
            <a:srgbClr val="FFC100"/>
          </a:solidFill>
          <a:ln>
            <a:noFill/>
          </a:ln>
          <a:effectLst>
            <a:outerShdw blurRad="57150" dist="19050" dir="5400000" algn="ctr" rotWithShape="0">
              <a:srgbClr val="000000">
                <a:alpha val="63000"/>
              </a:srgbClr>
            </a:outerShdw>
          </a:effectLst>
          <a:sp3d/>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tx2">
              <a:lumMod val="50000"/>
              <a:lumOff val="50000"/>
            </a:schemeClr>
          </a:solidFill>
          <a:ln>
            <a:noFill/>
          </a:ln>
          <a:effectLst>
            <a:outerShdw blurRad="57150" dist="19050" dir="5400000" algn="ctr" rotWithShape="0">
              <a:srgbClr val="000000">
                <a:alpha val="63000"/>
              </a:srgbClr>
            </a:outerShdw>
          </a:effectLst>
          <a:sp3d/>
        </c:spPr>
      </c:pivotFmt>
      <c:pivotFmt>
        <c:idx val="19"/>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20"/>
        <c:spPr>
          <a:solidFill>
            <a:srgbClr val="FFC100"/>
          </a:solidFill>
          <a:ln>
            <a:noFill/>
          </a:ln>
          <a:effectLst>
            <a:outerShdw blurRad="57150" dist="19050" dir="5400000" algn="ctr" rotWithShape="0">
              <a:srgbClr val="000000">
                <a:alpha val="63000"/>
              </a:srgbClr>
            </a:outerShdw>
          </a:effectLst>
          <a:sp3d/>
        </c:spPr>
      </c:pivotFmt>
      <c:pivotFmt>
        <c:idx val="21"/>
        <c:spPr>
          <a:solidFill>
            <a:schemeClr val="accent2">
              <a:lumMod val="75000"/>
            </a:schemeClr>
          </a:solidFill>
          <a:ln>
            <a:noFill/>
          </a:ln>
          <a:effectLst>
            <a:outerShdw blurRad="57150" dist="19050" dir="5400000" algn="ctr" rotWithShape="0">
              <a:srgbClr val="000000">
                <a:alpha val="63000"/>
              </a:srgbClr>
            </a:outerShdw>
          </a:effectLst>
          <a:sp3d/>
        </c:spPr>
      </c:pivotFmt>
      <c:pivotFmt>
        <c:idx val="22"/>
        <c:spPr>
          <a:solidFill>
            <a:srgbClr val="71C02B"/>
          </a:solidFill>
          <a:ln>
            <a:noFill/>
          </a:ln>
          <a:effectLst>
            <a:outerShdw blurRad="57150" dist="19050" dir="5400000" algn="ctr" rotWithShape="0">
              <a:srgbClr val="000000">
                <a:alpha val="63000"/>
              </a:srgbClr>
            </a:outerShdw>
          </a:effectLst>
          <a:sp3d/>
        </c:spPr>
      </c:pivotFmt>
      <c:pivotFmt>
        <c:idx val="23"/>
        <c:spPr>
          <a:solidFill>
            <a:srgbClr val="24BAFD"/>
          </a:solidFill>
          <a:ln>
            <a:noFill/>
          </a:ln>
          <a:effectLst>
            <a:outerShdw blurRad="57150" dist="19050" dir="5400000" algn="ctr" rotWithShape="0">
              <a:srgbClr val="000000">
                <a:alpha val="63000"/>
              </a:srgbClr>
            </a:outerShdw>
          </a:effectLst>
          <a:sp3d/>
        </c:spPr>
      </c:pivotFmt>
      <c:pivotFmt>
        <c:idx val="24"/>
        <c:spPr>
          <a:gradFill rotWithShape="1">
            <a:gsLst>
              <a:gs pos="0">
                <a:schemeClr val="accent3">
                  <a:shade val="72000"/>
                  <a:satMod val="103000"/>
                  <a:lumMod val="102000"/>
                  <a:tint val="94000"/>
                </a:schemeClr>
              </a:gs>
              <a:gs pos="50000">
                <a:schemeClr val="accent3">
                  <a:shade val="72000"/>
                  <a:satMod val="110000"/>
                  <a:lumMod val="100000"/>
                  <a:shade val="100000"/>
                </a:schemeClr>
              </a:gs>
              <a:gs pos="100000">
                <a:schemeClr val="accent3">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3">
                  <a:shade val="78000"/>
                  <a:satMod val="103000"/>
                  <a:lumMod val="102000"/>
                  <a:tint val="94000"/>
                </a:schemeClr>
              </a:gs>
              <a:gs pos="50000">
                <a:schemeClr val="accent3">
                  <a:shade val="78000"/>
                  <a:satMod val="110000"/>
                  <a:lumMod val="100000"/>
                  <a:shade val="100000"/>
                </a:schemeClr>
              </a:gs>
              <a:gs pos="100000">
                <a:schemeClr val="accent3">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3">
                  <a:shade val="84000"/>
                  <a:satMod val="103000"/>
                  <a:lumMod val="102000"/>
                  <a:tint val="94000"/>
                </a:schemeClr>
              </a:gs>
              <a:gs pos="50000">
                <a:schemeClr val="accent3">
                  <a:shade val="84000"/>
                  <a:satMod val="110000"/>
                  <a:lumMod val="100000"/>
                  <a:shade val="100000"/>
                </a:schemeClr>
              </a:gs>
              <a:gs pos="100000">
                <a:schemeClr val="accent3">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solidFill>
            <a:srgbClr val="844FC1"/>
          </a:solidFill>
          <a:ln>
            <a:noFill/>
          </a:ln>
          <a:effectLst>
            <a:outerShdw blurRad="57150" dist="19050" dir="5400000" algn="ctr" rotWithShape="0">
              <a:srgbClr val="000000">
                <a:alpha val="63000"/>
              </a:srgbClr>
            </a:outerShdw>
          </a:effectLst>
          <a:sp3d/>
        </c:spPr>
      </c:pivotFmt>
      <c:pivotFmt>
        <c:idx val="28"/>
        <c:spPr>
          <a:solidFill>
            <a:schemeClr val="accent2">
              <a:lumMod val="50000"/>
            </a:schemeClr>
          </a:solidFill>
          <a:ln>
            <a:noFill/>
          </a:ln>
          <a:effectLst>
            <a:outerShdw blurRad="57150" dist="19050" dir="5400000" algn="ctr" rotWithShape="0">
              <a:srgbClr val="000000">
                <a:alpha val="63000"/>
              </a:srgbClr>
            </a:outerShdw>
          </a:effectLst>
          <a:sp3d/>
        </c:spPr>
      </c:pivotFmt>
      <c:pivotFmt>
        <c:idx val="29"/>
        <c:spPr>
          <a:solidFill>
            <a:srgbClr val="FFC107"/>
          </a:solidFill>
          <a:ln>
            <a:noFill/>
          </a:ln>
          <a:effectLst>
            <a:outerShdw blurRad="57150" dist="19050" dir="5400000" algn="ctr" rotWithShape="0">
              <a:srgbClr val="000000">
                <a:alpha val="63000"/>
              </a:srgbClr>
            </a:outerShdw>
          </a:effectLst>
          <a:sp3d/>
        </c:spPr>
      </c:pivotFmt>
      <c:pivotFmt>
        <c:idx val="30"/>
        <c:spPr>
          <a:gradFill rotWithShape="1">
            <a:gsLst>
              <a:gs pos="0">
                <a:schemeClr val="accent3">
                  <a:tint val="91000"/>
                  <a:satMod val="103000"/>
                  <a:lumMod val="102000"/>
                  <a:tint val="94000"/>
                </a:schemeClr>
              </a:gs>
              <a:gs pos="50000">
                <a:schemeClr val="accent3">
                  <a:tint val="91000"/>
                  <a:satMod val="110000"/>
                  <a:lumMod val="100000"/>
                  <a:shade val="100000"/>
                </a:schemeClr>
              </a:gs>
              <a:gs pos="100000">
                <a:schemeClr val="accent3">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solidFill>
            <a:srgbClr val="DC3545"/>
          </a:solidFill>
          <a:ln>
            <a:noFill/>
          </a:ln>
          <a:effectLst>
            <a:outerShdw blurRad="57150" dist="19050" dir="5400000" algn="ctr" rotWithShape="0">
              <a:srgbClr val="000000">
                <a:alpha val="63000"/>
              </a:srgbClr>
            </a:outerShdw>
          </a:effectLst>
          <a:sp3d/>
        </c:spPr>
      </c:pivotFmt>
      <c:pivotFmt>
        <c:idx val="32"/>
        <c:spPr>
          <a:solidFill>
            <a:srgbClr val="AF1763"/>
          </a:solidFill>
          <a:ln>
            <a:noFill/>
          </a:ln>
          <a:effectLst>
            <a:outerShdw blurRad="57150" dist="19050" dir="5400000" algn="ctr" rotWithShape="0">
              <a:srgbClr val="000000">
                <a:alpha val="63000"/>
              </a:srgbClr>
            </a:outerShdw>
          </a:effectLst>
          <a:sp3d/>
        </c:spPr>
      </c:pivotFmt>
      <c:pivotFmt>
        <c:idx val="33"/>
        <c:spPr>
          <a:gradFill rotWithShape="1">
            <a:gsLst>
              <a:gs pos="0">
                <a:schemeClr val="accent3">
                  <a:tint val="73000"/>
                  <a:satMod val="103000"/>
                  <a:lumMod val="102000"/>
                  <a:tint val="94000"/>
                </a:schemeClr>
              </a:gs>
              <a:gs pos="50000">
                <a:schemeClr val="accent3">
                  <a:tint val="73000"/>
                  <a:satMod val="110000"/>
                  <a:lumMod val="100000"/>
                  <a:shade val="100000"/>
                </a:schemeClr>
              </a:gs>
              <a:gs pos="100000">
                <a:schemeClr val="accent3">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solidFill>
            <a:srgbClr val="00B050"/>
          </a:solidFill>
          <a:ln>
            <a:noFill/>
          </a:ln>
          <a:effectLst>
            <a:outerShdw blurRad="57150" dist="19050" dir="5400000" algn="ctr" rotWithShape="0">
              <a:srgbClr val="000000">
                <a:alpha val="63000"/>
              </a:srgbClr>
            </a:outerShdw>
          </a:effectLst>
          <a:sp3d/>
        </c:spPr>
      </c:pivotFmt>
      <c:pivotFmt>
        <c:idx val="35"/>
        <c:spPr>
          <a:solidFill>
            <a:schemeClr val="bg2">
              <a:lumMod val="50000"/>
            </a:schemeClr>
          </a:solidFill>
          <a:ln>
            <a:noFill/>
          </a:ln>
          <a:effectLst>
            <a:outerShdw blurRad="57150" dist="19050" dir="5400000" algn="ctr" rotWithShape="0">
              <a:srgbClr val="000000">
                <a:alpha val="63000"/>
              </a:srgbClr>
            </a:outerShdw>
          </a:effectLst>
          <a:sp3d/>
        </c:spPr>
      </c:pivotFmt>
      <c:pivotFmt>
        <c:idx val="36"/>
        <c:spPr>
          <a:gradFill rotWithShape="1">
            <a:gsLst>
              <a:gs pos="0">
                <a:schemeClr val="accent3">
                  <a:tint val="55000"/>
                  <a:satMod val="103000"/>
                  <a:lumMod val="102000"/>
                  <a:tint val="94000"/>
                </a:schemeClr>
              </a:gs>
              <a:gs pos="50000">
                <a:schemeClr val="accent3">
                  <a:tint val="55000"/>
                  <a:satMod val="110000"/>
                  <a:lumMod val="100000"/>
                  <a:shade val="100000"/>
                </a:schemeClr>
              </a:gs>
              <a:gs pos="100000">
                <a:schemeClr val="accent3">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solidFill>
            <a:schemeClr val="accent5">
              <a:lumMod val="75000"/>
            </a:schemeClr>
          </a:solidFill>
          <a:ln>
            <a:noFill/>
          </a:ln>
          <a:effectLst>
            <a:outerShdw blurRad="57150" dist="19050" dir="5400000" algn="ctr" rotWithShape="0">
              <a:srgbClr val="000000">
                <a:alpha val="63000"/>
              </a:srgbClr>
            </a:outerShdw>
          </a:effectLst>
          <a:sp3d/>
        </c:spPr>
      </c:pivotFmt>
      <c:pivotFmt>
        <c:idx val="38"/>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39"/>
        <c:spPr>
          <a:solidFill>
            <a:srgbClr val="00CCCD"/>
          </a:solidFill>
          <a:ln>
            <a:noFill/>
          </a:ln>
          <a:effectLst>
            <a:outerShdw blurRad="57150" dist="19050" dir="5400000" algn="ctr" rotWithShape="0">
              <a:srgbClr val="000000">
                <a:alpha val="63000"/>
              </a:srgbClr>
            </a:outerShdw>
          </a:effectLst>
          <a:sp3d/>
        </c:spPr>
      </c:pivotFmt>
      <c:pivotFmt>
        <c:idx val="4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a:noFill/>
          </a:ln>
          <a:effectLst>
            <a:outerShdw blurRad="57150" dist="19050" dir="5400000" algn="ctr" rotWithShape="0">
              <a:srgbClr val="000000">
                <a:alpha val="63000"/>
              </a:srgbClr>
            </a:outerShdw>
          </a:effectLst>
          <a:sp3d/>
        </c:spPr>
      </c:pivotFmt>
      <c:pivotFmt>
        <c:idx val="42"/>
        <c:spPr>
          <a:solidFill>
            <a:srgbClr val="FF7979"/>
          </a:solidFill>
          <a:ln>
            <a:noFill/>
          </a:ln>
          <a:effectLst>
            <a:outerShdw blurRad="57150" dist="19050" dir="5400000" algn="ctr" rotWithShape="0">
              <a:srgbClr val="000000">
                <a:alpha val="63000"/>
              </a:srgbClr>
            </a:outerShdw>
          </a:effectLst>
          <a:sp3d/>
        </c:spPr>
      </c:pivotFmt>
      <c:pivotFmt>
        <c:idx val="43"/>
        <c:spPr>
          <a:solidFill>
            <a:srgbClr val="FFC100"/>
          </a:solidFill>
          <a:ln>
            <a:noFill/>
          </a:ln>
          <a:effectLst>
            <a:outerShdw blurRad="57150" dist="19050" dir="5400000" algn="ctr" rotWithShape="0">
              <a:srgbClr val="000000">
                <a:alpha val="63000"/>
              </a:srgbClr>
            </a:outerShdw>
          </a:effectLst>
          <a:sp3d/>
        </c:spPr>
      </c:pivotFmt>
      <c:pivotFmt>
        <c:idx val="44"/>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45"/>
        <c:spPr>
          <a:solidFill>
            <a:srgbClr val="DC3545"/>
          </a:solidFill>
          <a:ln>
            <a:noFill/>
          </a:ln>
          <a:effectLst>
            <a:outerShdw blurRad="57150" dist="19050" dir="5400000" algn="ctr" rotWithShape="0">
              <a:srgbClr val="000000">
                <a:alpha val="63000"/>
              </a:srgbClr>
            </a:outerShdw>
          </a:effectLst>
          <a:sp3d/>
        </c:spPr>
      </c:pivotFmt>
      <c:pivotFmt>
        <c:idx val="46"/>
        <c:spPr>
          <a:solidFill>
            <a:srgbClr val="686DE0"/>
          </a:solidFill>
          <a:ln>
            <a:noFill/>
          </a:ln>
          <a:effectLst>
            <a:outerShdw blurRad="57150" dist="19050" dir="5400000" algn="ctr" rotWithShape="0">
              <a:srgbClr val="000000">
                <a:alpha val="63000"/>
              </a:srgbClr>
            </a:outerShdw>
          </a:effectLst>
          <a:sp3d/>
        </c:spPr>
      </c:pivotFmt>
      <c:pivotFmt>
        <c:idx val="47"/>
        <c:spPr>
          <a:solidFill>
            <a:srgbClr val="DFF9FB"/>
          </a:solidFill>
          <a:ln>
            <a:noFill/>
          </a:ln>
          <a:effectLst>
            <a:outerShdw blurRad="57150" dist="19050" dir="5400000" algn="ctr" rotWithShape="0">
              <a:srgbClr val="000000">
                <a:alpha val="63000"/>
              </a:srgbClr>
            </a:outerShdw>
          </a:effectLst>
          <a:sp3d/>
        </c:spPr>
      </c:pivotFmt>
      <c:pivotFmt>
        <c:idx val="48"/>
        <c:spPr>
          <a:solidFill>
            <a:srgbClr val="AF1763"/>
          </a:solidFill>
          <a:ln>
            <a:noFill/>
          </a:ln>
          <a:effectLst>
            <a:outerShdw blurRad="57150" dist="19050" dir="5400000" algn="ctr" rotWithShape="0">
              <a:srgbClr val="000000">
                <a:alpha val="63000"/>
              </a:srgbClr>
            </a:outerShdw>
          </a:effectLst>
          <a:sp3d/>
        </c:spPr>
      </c:pivotFmt>
      <c:pivotFmt>
        <c:idx val="49"/>
        <c:spPr>
          <a:solidFill>
            <a:srgbClr val="92D050"/>
          </a:solidFill>
          <a:ln>
            <a:noFill/>
          </a:ln>
          <a:effectLst>
            <a:outerShdw blurRad="57150" dist="19050" dir="5400000" algn="ctr" rotWithShape="0">
              <a:srgbClr val="000000">
                <a:alpha val="63000"/>
              </a:srgbClr>
            </a:outerShdw>
          </a:effectLst>
          <a:sp3d/>
        </c:spPr>
      </c:pivotFmt>
      <c:pivotFmt>
        <c:idx val="50"/>
        <c:spPr>
          <a:solidFill>
            <a:srgbClr val="844FC1"/>
          </a:solidFill>
          <a:ln>
            <a:noFill/>
          </a:ln>
          <a:effectLst>
            <a:outerShdw blurRad="57150" dist="19050" dir="5400000" algn="ctr" rotWithShape="0">
              <a:srgbClr val="000000">
                <a:alpha val="63000"/>
              </a:srgbClr>
            </a:outerShdw>
          </a:effectLst>
          <a:sp3d/>
        </c:spPr>
      </c:pivotFmt>
      <c:pivotFmt>
        <c:idx val="51"/>
        <c:spPr>
          <a:solidFill>
            <a:schemeClr val="accent2">
              <a:lumMod val="50000"/>
            </a:schemeClr>
          </a:solidFill>
          <a:ln>
            <a:noFill/>
          </a:ln>
          <a:effectLst>
            <a:outerShdw blurRad="57150" dist="19050" dir="5400000" algn="ctr" rotWithShape="0">
              <a:srgbClr val="000000">
                <a:alpha val="63000"/>
              </a:srgbClr>
            </a:outerShdw>
          </a:effectLst>
          <a:sp3d/>
        </c:spPr>
      </c:pivotFmt>
      <c:pivotFmt>
        <c:idx val="52"/>
        <c:spPr>
          <a:solidFill>
            <a:srgbClr val="F0932B"/>
          </a:solidFill>
          <a:ln>
            <a:noFill/>
          </a:ln>
          <a:effectLst>
            <a:outerShdw blurRad="57150" dist="19050" dir="5400000" algn="ctr" rotWithShape="0">
              <a:srgbClr val="000000">
                <a:alpha val="63000"/>
              </a:srgbClr>
            </a:outerShdw>
          </a:effectLst>
          <a:sp3d/>
        </c:spPr>
      </c:pivotFmt>
      <c:pivotFmt>
        <c:idx val="53"/>
        <c:spPr>
          <a:gradFill rotWithShape="1">
            <a:gsLst>
              <a:gs pos="0">
                <a:schemeClr val="accent3">
                  <a:tint val="91000"/>
                  <a:satMod val="103000"/>
                  <a:lumMod val="102000"/>
                  <a:tint val="94000"/>
                </a:schemeClr>
              </a:gs>
              <a:gs pos="50000">
                <a:schemeClr val="accent3">
                  <a:tint val="91000"/>
                  <a:satMod val="110000"/>
                  <a:lumMod val="100000"/>
                  <a:shade val="100000"/>
                </a:schemeClr>
              </a:gs>
              <a:gs pos="100000">
                <a:schemeClr val="accent3">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solidFill>
            <a:srgbClr val="FFD32A"/>
          </a:solidFill>
          <a:ln>
            <a:noFill/>
          </a:ln>
          <a:effectLst>
            <a:outerShdw blurRad="57150" dist="19050" dir="5400000" algn="ctr" rotWithShape="0">
              <a:srgbClr val="000000">
                <a:alpha val="63000"/>
              </a:srgbClr>
            </a:outerShdw>
          </a:effectLst>
          <a:sp3d/>
        </c:spPr>
      </c:pivotFmt>
      <c:pivotFmt>
        <c:idx val="55"/>
        <c:spPr>
          <a:solidFill>
            <a:srgbClr val="AF1763"/>
          </a:solidFill>
          <a:ln>
            <a:noFill/>
          </a:ln>
          <a:effectLst>
            <a:outerShdw blurRad="57150" dist="19050" dir="5400000" algn="ctr" rotWithShape="0">
              <a:srgbClr val="000000">
                <a:alpha val="63000"/>
              </a:srgbClr>
            </a:outerShdw>
          </a:effectLst>
          <a:sp3d/>
        </c:spPr>
      </c:pivotFmt>
      <c:pivotFmt>
        <c:idx val="56"/>
        <c:spPr>
          <a:gradFill rotWithShape="1">
            <a:gsLst>
              <a:gs pos="0">
                <a:schemeClr val="accent3">
                  <a:tint val="73000"/>
                  <a:satMod val="103000"/>
                  <a:lumMod val="102000"/>
                  <a:tint val="94000"/>
                </a:schemeClr>
              </a:gs>
              <a:gs pos="50000">
                <a:schemeClr val="accent3">
                  <a:tint val="73000"/>
                  <a:satMod val="110000"/>
                  <a:lumMod val="100000"/>
                  <a:shade val="100000"/>
                </a:schemeClr>
              </a:gs>
              <a:gs pos="100000">
                <a:schemeClr val="accent3">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solidFill>
            <a:srgbClr val="00B050"/>
          </a:solidFill>
          <a:ln>
            <a:noFill/>
          </a:ln>
          <a:effectLst>
            <a:outerShdw blurRad="57150" dist="19050" dir="5400000" algn="ctr" rotWithShape="0">
              <a:srgbClr val="000000">
                <a:alpha val="63000"/>
              </a:srgbClr>
            </a:outerShdw>
          </a:effectLst>
          <a:sp3d/>
        </c:spPr>
      </c:pivotFmt>
      <c:pivotFmt>
        <c:idx val="58"/>
        <c:spPr>
          <a:solidFill>
            <a:schemeClr val="bg2">
              <a:lumMod val="50000"/>
            </a:schemeClr>
          </a:solidFill>
          <a:ln>
            <a:noFill/>
          </a:ln>
          <a:effectLst>
            <a:outerShdw blurRad="57150" dist="19050" dir="5400000" algn="ctr" rotWithShape="0">
              <a:srgbClr val="000000">
                <a:alpha val="63000"/>
              </a:srgbClr>
            </a:outerShdw>
          </a:effectLst>
          <a:sp3d/>
        </c:spPr>
      </c:pivotFmt>
      <c:pivotFmt>
        <c:idx val="59"/>
        <c:spPr>
          <a:gradFill rotWithShape="1">
            <a:gsLst>
              <a:gs pos="0">
                <a:schemeClr val="accent3">
                  <a:tint val="55000"/>
                  <a:satMod val="103000"/>
                  <a:lumMod val="102000"/>
                  <a:tint val="94000"/>
                </a:schemeClr>
              </a:gs>
              <a:gs pos="50000">
                <a:schemeClr val="accent3">
                  <a:tint val="55000"/>
                  <a:satMod val="110000"/>
                  <a:lumMod val="100000"/>
                  <a:shade val="100000"/>
                </a:schemeClr>
              </a:gs>
              <a:gs pos="100000">
                <a:schemeClr val="accent3">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solidFill>
            <a:schemeClr val="accent5">
              <a:lumMod val="75000"/>
            </a:schemeClr>
          </a:solidFill>
          <a:ln>
            <a:noFill/>
          </a:ln>
          <a:effectLst>
            <a:outerShdw blurRad="57150" dist="19050" dir="5400000" algn="ctr" rotWithShape="0">
              <a:srgbClr val="000000">
                <a:alpha val="63000"/>
              </a:srgbClr>
            </a:outerShdw>
          </a:effectLst>
          <a:sp3d/>
        </c:spPr>
      </c:pivotFmt>
      <c:pivotFmt>
        <c:idx val="61"/>
        <c:spPr>
          <a:solidFill>
            <a:schemeClr val="accent5">
              <a:lumMod val="60000"/>
              <a:lumOff val="40000"/>
            </a:schemeClr>
          </a:solidFill>
          <a:ln>
            <a:noFill/>
          </a:ln>
          <a:effectLst>
            <a:outerShdw blurRad="57150" dist="19050" dir="5400000" algn="ctr" rotWithShape="0">
              <a:srgbClr val="000000">
                <a:alpha val="63000"/>
              </a:srgbClr>
            </a:outerShdw>
          </a:effectLst>
          <a:sp3d/>
        </c:spPr>
      </c:pivotFmt>
      <c:pivotFmt>
        <c:idx val="62"/>
        <c:spPr>
          <a:solidFill>
            <a:srgbClr val="00CCCD"/>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218726815917607E-2"/>
          <c:y val="9.9592781588996648E-2"/>
          <c:w val="0.59720388276881065"/>
          <c:h val="0.89286551090984856"/>
        </c:manualLayout>
      </c:layout>
      <c:pie3DChart>
        <c:varyColors val="1"/>
        <c:ser>
          <c:idx val="0"/>
          <c:order val="0"/>
          <c:tx>
            <c:strRef>
              <c:f>'O-1'!$C$3</c:f>
              <c:strCache>
                <c:ptCount val="1"/>
                <c:pt idx="0">
                  <c:v>Total</c:v>
                </c:pt>
              </c:strCache>
            </c:strRef>
          </c:tx>
          <c:dPt>
            <c:idx val="0"/>
            <c:bubble3D val="0"/>
            <c:spPr>
              <a:solidFill>
                <a:schemeClr val="accent2">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C1A-4B38-BDE2-9C0333CEE348}"/>
              </c:ext>
            </c:extLst>
          </c:dPt>
          <c:dPt>
            <c:idx val="1"/>
            <c:bubble3D val="0"/>
            <c:spPr>
              <a:solidFill>
                <a:srgbClr val="FF7979"/>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C1A-4B38-BDE2-9C0333CEE348}"/>
              </c:ext>
            </c:extLst>
          </c:dPt>
          <c:dPt>
            <c:idx val="2"/>
            <c:bubble3D val="0"/>
            <c:spPr>
              <a:solidFill>
                <a:srgbClr val="FFC1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C1A-4B38-BDE2-9C0333CEE348}"/>
              </c:ext>
            </c:extLst>
          </c:dPt>
          <c:dPt>
            <c:idx val="3"/>
            <c:bubble3D val="0"/>
            <c:spPr>
              <a:solidFill>
                <a:schemeClr val="accent2">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C1A-4B38-BDE2-9C0333CEE348}"/>
              </c:ext>
            </c:extLst>
          </c:dPt>
          <c:dPt>
            <c:idx val="4"/>
            <c:bubble3D val="0"/>
            <c:spPr>
              <a:solidFill>
                <a:srgbClr val="DC3545"/>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C1A-4B38-BDE2-9C0333CEE348}"/>
              </c:ext>
            </c:extLst>
          </c:dPt>
          <c:dPt>
            <c:idx val="5"/>
            <c:bubble3D val="0"/>
            <c:spPr>
              <a:solidFill>
                <a:srgbClr val="686DE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C1A-4B38-BDE2-9C0333CEE348}"/>
              </c:ext>
            </c:extLst>
          </c:dPt>
          <c:dPt>
            <c:idx val="6"/>
            <c:bubble3D val="0"/>
            <c:spPr>
              <a:solidFill>
                <a:srgbClr val="DFF9FB"/>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C1A-4B38-BDE2-9C0333CEE348}"/>
              </c:ext>
            </c:extLst>
          </c:dPt>
          <c:dPt>
            <c:idx val="7"/>
            <c:bubble3D val="0"/>
            <c:spPr>
              <a:solidFill>
                <a:srgbClr val="AF1763"/>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C1A-4B38-BDE2-9C0333CEE348}"/>
              </c:ext>
            </c:extLst>
          </c:dPt>
          <c:dPt>
            <c:idx val="8"/>
            <c:bubble3D val="0"/>
            <c:spPr>
              <a:solidFill>
                <a:srgbClr val="92D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C1A-4B38-BDE2-9C0333CEE348}"/>
              </c:ext>
            </c:extLst>
          </c:dPt>
          <c:dPt>
            <c:idx val="9"/>
            <c:bubble3D val="0"/>
            <c:spPr>
              <a:solidFill>
                <a:srgbClr val="844FC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C1A-4B38-BDE2-9C0333CEE348}"/>
              </c:ext>
            </c:extLst>
          </c:dPt>
          <c:dPt>
            <c:idx val="10"/>
            <c:bubble3D val="0"/>
            <c:spPr>
              <a:solidFill>
                <a:schemeClr val="accent2">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6C1A-4B38-BDE2-9C0333CEE348}"/>
              </c:ext>
            </c:extLst>
          </c:dPt>
          <c:dPt>
            <c:idx val="11"/>
            <c:bubble3D val="0"/>
            <c:spPr>
              <a:solidFill>
                <a:srgbClr val="F0932B"/>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6C1A-4B38-BDE2-9C0333CEE348}"/>
              </c:ext>
            </c:extLst>
          </c:dPt>
          <c:dPt>
            <c:idx val="12"/>
            <c:bubble3D val="0"/>
            <c:spPr>
              <a:gradFill rotWithShape="1">
                <a:gsLst>
                  <a:gs pos="0">
                    <a:schemeClr val="accent3">
                      <a:tint val="91000"/>
                      <a:satMod val="103000"/>
                      <a:lumMod val="102000"/>
                      <a:tint val="94000"/>
                    </a:schemeClr>
                  </a:gs>
                  <a:gs pos="50000">
                    <a:schemeClr val="accent3">
                      <a:tint val="91000"/>
                      <a:satMod val="110000"/>
                      <a:lumMod val="100000"/>
                      <a:shade val="100000"/>
                    </a:schemeClr>
                  </a:gs>
                  <a:gs pos="100000">
                    <a:schemeClr val="accent3">
                      <a:tint val="9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6C1A-4B38-BDE2-9C0333CEE348}"/>
              </c:ext>
            </c:extLst>
          </c:dPt>
          <c:dPt>
            <c:idx val="13"/>
            <c:bubble3D val="0"/>
            <c:spPr>
              <a:solidFill>
                <a:srgbClr val="FFD32A"/>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6C1A-4B38-BDE2-9C0333CEE348}"/>
              </c:ext>
            </c:extLst>
          </c:dPt>
          <c:dPt>
            <c:idx val="14"/>
            <c:bubble3D val="0"/>
            <c:spPr>
              <a:solidFill>
                <a:srgbClr val="AF1763"/>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6C1A-4B38-BDE2-9C0333CEE348}"/>
              </c:ext>
            </c:extLst>
          </c:dPt>
          <c:dPt>
            <c:idx val="15"/>
            <c:bubble3D val="0"/>
            <c:spPr>
              <a:gradFill rotWithShape="1">
                <a:gsLst>
                  <a:gs pos="0">
                    <a:schemeClr val="accent3">
                      <a:tint val="73000"/>
                      <a:satMod val="103000"/>
                      <a:lumMod val="102000"/>
                      <a:tint val="94000"/>
                    </a:schemeClr>
                  </a:gs>
                  <a:gs pos="50000">
                    <a:schemeClr val="accent3">
                      <a:tint val="73000"/>
                      <a:satMod val="110000"/>
                      <a:lumMod val="100000"/>
                      <a:shade val="100000"/>
                    </a:schemeClr>
                  </a:gs>
                  <a:gs pos="100000">
                    <a:schemeClr val="accent3">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6C1A-4B38-BDE2-9C0333CEE348}"/>
              </c:ext>
            </c:extLst>
          </c:dPt>
          <c:dPt>
            <c:idx val="16"/>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6C1A-4B38-BDE2-9C0333CEE348}"/>
              </c:ext>
            </c:extLst>
          </c:dPt>
          <c:dPt>
            <c:idx val="17"/>
            <c:bubble3D val="0"/>
            <c:spPr>
              <a:solidFill>
                <a:schemeClr val="bg2">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6C1A-4B38-BDE2-9C0333CEE348}"/>
              </c:ext>
            </c:extLst>
          </c:dPt>
          <c:dPt>
            <c:idx val="18"/>
            <c:bubble3D val="0"/>
            <c:spPr>
              <a:gradFill rotWithShape="1">
                <a:gsLst>
                  <a:gs pos="0">
                    <a:schemeClr val="accent3">
                      <a:tint val="55000"/>
                      <a:satMod val="103000"/>
                      <a:lumMod val="102000"/>
                      <a:tint val="94000"/>
                    </a:schemeClr>
                  </a:gs>
                  <a:gs pos="50000">
                    <a:schemeClr val="accent3">
                      <a:tint val="55000"/>
                      <a:satMod val="110000"/>
                      <a:lumMod val="100000"/>
                      <a:shade val="100000"/>
                    </a:schemeClr>
                  </a:gs>
                  <a:gs pos="100000">
                    <a:schemeClr val="accent3">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6C1A-4B38-BDE2-9C0333CEE348}"/>
              </c:ext>
            </c:extLst>
          </c:dPt>
          <c:dPt>
            <c:idx val="19"/>
            <c:bubble3D val="0"/>
            <c:spPr>
              <a:solidFill>
                <a:schemeClr val="accent5">
                  <a:lumMod val="7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6C1A-4B38-BDE2-9C0333CEE348}"/>
              </c:ext>
            </c:extLst>
          </c:dPt>
          <c:dPt>
            <c:idx val="20"/>
            <c:bubble3D val="0"/>
            <c:spPr>
              <a:solidFill>
                <a:schemeClr val="accent5">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6C1A-4B38-BDE2-9C0333CEE348}"/>
              </c:ext>
            </c:extLst>
          </c:dPt>
          <c:dPt>
            <c:idx val="21"/>
            <c:bubble3D val="0"/>
            <c:spPr>
              <a:solidFill>
                <a:srgbClr val="00CCCD"/>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6C1A-4B38-BDE2-9C0333CEE348}"/>
              </c:ext>
            </c:extLst>
          </c:dPt>
          <c:cat>
            <c:strRef>
              <c:f>'O-1'!$B$4:$B$26</c:f>
              <c:strCache>
                <c:ptCount val="22"/>
                <c:pt idx="0">
                  <c:v>Beef</c:v>
                </c:pt>
                <c:pt idx="1">
                  <c:v>Beverages</c:v>
                </c:pt>
                <c:pt idx="2">
                  <c:v>Butter</c:v>
                </c:pt>
                <c:pt idx="3">
                  <c:v>Cheese</c:v>
                </c:pt>
                <c:pt idx="4">
                  <c:v>Chicken</c:v>
                </c:pt>
                <c:pt idx="5">
                  <c:v>Condiments &amp; Snacks</c:v>
                </c:pt>
                <c:pt idx="6">
                  <c:v>Eggs</c:v>
                </c:pt>
                <c:pt idx="7">
                  <c:v>Fish (Wild)</c:v>
                </c:pt>
                <c:pt idx="8">
                  <c:v>Fruit</c:v>
                </c:pt>
                <c:pt idx="9">
                  <c:v>Grain Products</c:v>
                </c:pt>
                <c:pt idx="10">
                  <c:v>Legumes</c:v>
                </c:pt>
                <c:pt idx="11">
                  <c:v>Meals</c:v>
                </c:pt>
                <c:pt idx="12">
                  <c:v>Meat</c:v>
                </c:pt>
                <c:pt idx="13">
                  <c:v>Milk</c:v>
                </c:pt>
                <c:pt idx="14">
                  <c:v>Milk &amp; Dairy</c:v>
                </c:pt>
                <c:pt idx="15">
                  <c:v>Rice</c:v>
                </c:pt>
                <c:pt idx="16">
                  <c:v>Roots &amp; Tubers</c:v>
                </c:pt>
                <c:pt idx="17">
                  <c:v>Seafood</c:v>
                </c:pt>
                <c:pt idx="18">
                  <c:v>Tree Nuts &amp; Seeds</c:v>
                </c:pt>
                <c:pt idx="19">
                  <c:v>Turkey, Other Poultry</c:v>
                </c:pt>
                <c:pt idx="20">
                  <c:v>Vegetables</c:v>
                </c:pt>
                <c:pt idx="21">
                  <c:v>Yogurt</c:v>
                </c:pt>
              </c:strCache>
            </c:strRef>
          </c:cat>
          <c:val>
            <c:numRef>
              <c:f>'O-1'!$C$4:$C$26</c:f>
              <c:numCache>
                <c:formatCode>General</c:formatCode>
                <c:ptCount val="22"/>
                <c:pt idx="0">
                  <c:v>2255878</c:v>
                </c:pt>
                <c:pt idx="1">
                  <c:v>9954257</c:v>
                </c:pt>
                <c:pt idx="2">
                  <c:v>18136</c:v>
                </c:pt>
                <c:pt idx="3">
                  <c:v>2434615</c:v>
                </c:pt>
                <c:pt idx="4">
                  <c:v>23569426</c:v>
                </c:pt>
                <c:pt idx="5">
                  <c:v>49343497</c:v>
                </c:pt>
                <c:pt idx="6">
                  <c:v>98067</c:v>
                </c:pt>
                <c:pt idx="7">
                  <c:v>437983</c:v>
                </c:pt>
                <c:pt idx="8">
                  <c:v>17816978</c:v>
                </c:pt>
                <c:pt idx="9">
                  <c:v>28887883</c:v>
                </c:pt>
                <c:pt idx="10">
                  <c:v>2626665</c:v>
                </c:pt>
                <c:pt idx="11">
                  <c:v>78240892</c:v>
                </c:pt>
                <c:pt idx="12">
                  <c:v>138810</c:v>
                </c:pt>
                <c:pt idx="13">
                  <c:v>52460245</c:v>
                </c:pt>
                <c:pt idx="14">
                  <c:v>5644</c:v>
                </c:pt>
                <c:pt idx="15">
                  <c:v>502896</c:v>
                </c:pt>
                <c:pt idx="16">
                  <c:v>3753595</c:v>
                </c:pt>
                <c:pt idx="17">
                  <c:v>6928601</c:v>
                </c:pt>
                <c:pt idx="18">
                  <c:v>2285637</c:v>
                </c:pt>
                <c:pt idx="19">
                  <c:v>5840313</c:v>
                </c:pt>
                <c:pt idx="20">
                  <c:v>15609436</c:v>
                </c:pt>
                <c:pt idx="21">
                  <c:v>12804345</c:v>
                </c:pt>
              </c:numCache>
            </c:numRef>
          </c:val>
          <c:extLst>
            <c:ext xmlns:c16="http://schemas.microsoft.com/office/drawing/2014/chart" uri="{C3380CC4-5D6E-409C-BE32-E72D297353CC}">
              <c16:uniqueId val="{0000002C-6C1A-4B38-BDE2-9C0333CEE34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015462050294561"/>
          <c:y val="2.8654053989857601E-2"/>
          <c:w val="0.37424071991001123"/>
          <c:h val="0.95023337014999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2818753160442"/>
          <c:y val="7.0512820512820512E-2"/>
          <c:w val="0.74963037877146088"/>
          <c:h val="0.59069553805774277"/>
        </c:manualLayout>
      </c:layout>
      <c:areaChart>
        <c:grouping val="standard"/>
        <c:varyColors val="0"/>
        <c:ser>
          <c:idx val="0"/>
          <c:order val="0"/>
          <c:tx>
            <c:strRef>
              <c:f>'O-2'!$G$3</c:f>
              <c:strCache>
                <c:ptCount val="1"/>
                <c:pt idx="0">
                  <c:v>Average Price Per Unit</c:v>
                </c:pt>
              </c:strCache>
            </c:strRef>
          </c:tx>
          <c:spPr>
            <a:solidFill>
              <a:srgbClr val="686DE0"/>
            </a:solidFill>
            <a:ln>
              <a:noFill/>
            </a:ln>
            <a:effectLst/>
          </c:spPr>
          <c:cat>
            <c:strRef>
              <c:f>'O-2'!$F$4:$F$26</c:f>
              <c:strCache>
                <c:ptCount val="23"/>
                <c:pt idx="0">
                  <c:v>Beef</c:v>
                </c:pt>
                <c:pt idx="1">
                  <c:v>Beverages</c:v>
                </c:pt>
                <c:pt idx="2">
                  <c:v>Butter</c:v>
                </c:pt>
                <c:pt idx="3">
                  <c:v>Cheese</c:v>
                </c:pt>
                <c:pt idx="4">
                  <c:v>Chicken</c:v>
                </c:pt>
                <c:pt idx="5">
                  <c:v>Condiments &amp; Snacks</c:v>
                </c:pt>
                <c:pt idx="6">
                  <c:v>Eggs</c:v>
                </c:pt>
                <c:pt idx="7">
                  <c:v>Fish (Wild)</c:v>
                </c:pt>
                <c:pt idx="8">
                  <c:v>Fruit</c:v>
                </c:pt>
                <c:pt idx="9">
                  <c:v>Grain Products</c:v>
                </c:pt>
                <c:pt idx="10">
                  <c:v>Legumes</c:v>
                </c:pt>
                <c:pt idx="11">
                  <c:v>Meals</c:v>
                </c:pt>
                <c:pt idx="12">
                  <c:v>Meat</c:v>
                </c:pt>
                <c:pt idx="13">
                  <c:v>Milk</c:v>
                </c:pt>
                <c:pt idx="14">
                  <c:v>Milk &amp; Dairy</c:v>
                </c:pt>
                <c:pt idx="15">
                  <c:v>Rice</c:v>
                </c:pt>
                <c:pt idx="16">
                  <c:v>Roots &amp; Tubers</c:v>
                </c:pt>
                <c:pt idx="17">
                  <c:v>Seafood</c:v>
                </c:pt>
                <c:pt idx="18">
                  <c:v>Tree Nuts &amp; Seeds</c:v>
                </c:pt>
                <c:pt idx="19">
                  <c:v>Turkey, Other Poultry</c:v>
                </c:pt>
                <c:pt idx="20">
                  <c:v>Vegetables</c:v>
                </c:pt>
                <c:pt idx="21">
                  <c:v>Yogurt</c:v>
                </c:pt>
                <c:pt idx="22">
                  <c:v>Grand Total</c:v>
                </c:pt>
              </c:strCache>
            </c:strRef>
          </c:cat>
          <c:val>
            <c:numRef>
              <c:f>'O-2'!$G$4:$G$26</c:f>
              <c:numCache>
                <c:formatCode>General</c:formatCode>
                <c:ptCount val="23"/>
                <c:pt idx="0">
                  <c:v>36385.129032258068</c:v>
                </c:pt>
                <c:pt idx="1">
                  <c:v>42358.540425531915</c:v>
                </c:pt>
                <c:pt idx="2">
                  <c:v>6045.333333333333</c:v>
                </c:pt>
                <c:pt idx="3">
                  <c:v>50721.145833333336</c:v>
                </c:pt>
                <c:pt idx="4">
                  <c:v>233360.65346534652</c:v>
                </c:pt>
                <c:pt idx="5">
                  <c:v>55070.8671875</c:v>
                </c:pt>
                <c:pt idx="6">
                  <c:v>19613.400000000001</c:v>
                </c:pt>
                <c:pt idx="7">
                  <c:v>145994.33333333334</c:v>
                </c:pt>
                <c:pt idx="8">
                  <c:v>80256.657657657663</c:v>
                </c:pt>
                <c:pt idx="9">
                  <c:v>122927.16170212766</c:v>
                </c:pt>
                <c:pt idx="10">
                  <c:v>46904.732142857145</c:v>
                </c:pt>
                <c:pt idx="11">
                  <c:v>213772.92896174864</c:v>
                </c:pt>
                <c:pt idx="12">
                  <c:v>23135</c:v>
                </c:pt>
                <c:pt idx="13">
                  <c:v>889156.69491525425</c:v>
                </c:pt>
                <c:pt idx="14">
                  <c:v>627.11111111111109</c:v>
                </c:pt>
                <c:pt idx="15">
                  <c:v>23947.428571428572</c:v>
                </c:pt>
                <c:pt idx="16">
                  <c:v>55199.926470588238</c:v>
                </c:pt>
                <c:pt idx="17">
                  <c:v>164966.69047619047</c:v>
                </c:pt>
                <c:pt idx="18">
                  <c:v>78815.068965517246</c:v>
                </c:pt>
                <c:pt idx="19">
                  <c:v>97338.55</c:v>
                </c:pt>
                <c:pt idx="20">
                  <c:v>64501.801652892565</c:v>
                </c:pt>
                <c:pt idx="21">
                  <c:v>320108.625</c:v>
                </c:pt>
                <c:pt idx="22">
                  <c:v>36385.129032258068</c:v>
                </c:pt>
              </c:numCache>
            </c:numRef>
          </c:val>
          <c:extLst>
            <c:ext xmlns:c16="http://schemas.microsoft.com/office/drawing/2014/chart" uri="{C3380CC4-5D6E-409C-BE32-E72D297353CC}">
              <c16:uniqueId val="{00000000-D194-42A9-AE5D-7D812CED26F3}"/>
            </c:ext>
          </c:extLst>
        </c:ser>
        <c:dLbls>
          <c:showLegendKey val="0"/>
          <c:showVal val="0"/>
          <c:showCatName val="0"/>
          <c:showSerName val="0"/>
          <c:showPercent val="0"/>
          <c:showBubbleSize val="0"/>
        </c:dLbls>
        <c:axId val="1779767008"/>
        <c:axId val="1779772768"/>
      </c:areaChart>
      <c:catAx>
        <c:axId val="177976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72768"/>
        <c:crosses val="autoZero"/>
        <c:auto val="1"/>
        <c:lblAlgn val="ctr"/>
        <c:lblOffset val="100"/>
        <c:noMultiLvlLbl val="0"/>
      </c:catAx>
      <c:valAx>
        <c:axId val="177977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67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bg1"/>
                </a:solidFill>
              </a:rPr>
              <a:t>Price Fluctuations in Key Food Items</a:t>
            </a:r>
          </a:p>
          <a:p>
            <a:pPr>
              <a:defRPr/>
            </a:pPr>
            <a:endParaRPr lang="en-US">
              <a:solidFill>
                <a:schemeClr val="bg1"/>
              </a:solidFill>
              <a:latin typeface="+mn-lt"/>
            </a:endParaRPr>
          </a:p>
        </c:rich>
      </c:tx>
      <c:layout>
        <c:manualLayout>
          <c:xMode val="edge"/>
          <c:yMode val="edge"/>
          <c:x val="0.12149455510346695"/>
          <c:y val="2.9292481486954663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5241108525738245"/>
          <c:y val="0.26542206459451917"/>
          <c:w val="0.37845828786424851"/>
          <c:h val="0.57388415458461273"/>
        </c:manualLayout>
      </c:layout>
      <c:barChart>
        <c:barDir val="bar"/>
        <c:grouping val="stacked"/>
        <c:varyColors val="0"/>
        <c:ser>
          <c:idx val="0"/>
          <c:order val="0"/>
          <c:tx>
            <c:strRef>
              <c:f>'O-4'!$C$305</c:f>
              <c:strCache>
                <c:ptCount val="1"/>
                <c:pt idx="0">
                  <c:v>Fluctuations</c:v>
                </c:pt>
              </c:strCache>
            </c:strRef>
          </c:tx>
          <c:spPr>
            <a:solidFill>
              <a:srgbClr val="FF7979"/>
            </a:solidFill>
            <a:ln>
              <a:noFill/>
            </a:ln>
            <a:effectLst>
              <a:outerShdw blurRad="57150" dist="19050" dir="5400000" algn="ctr" rotWithShape="0">
                <a:srgbClr val="000000">
                  <a:alpha val="63000"/>
                </a:srgbClr>
              </a:outerShdw>
            </a:effectLst>
          </c:spPr>
          <c:invertIfNegative val="0"/>
          <c:cat>
            <c:strRef>
              <c:f>'O-4'!$B$306:$B$316</c:f>
              <c:strCache>
                <c:ptCount val="11"/>
                <c:pt idx="0">
                  <c:v>banana</c:v>
                </c:pt>
                <c:pt idx="1">
                  <c:v>bread, whole wheat</c:v>
                </c:pt>
                <c:pt idx="2">
                  <c:v>bun, hamburger, whole wheat</c:v>
                </c:pt>
                <c:pt idx="3">
                  <c:v>chicken, leg, quarter, frozen</c:v>
                </c:pt>
                <c:pt idx="4">
                  <c:v>meal, lunch, kosher</c:v>
                </c:pt>
                <c:pt idx="5">
                  <c:v>milk, 1%</c:v>
                </c:pt>
                <c:pt idx="6">
                  <c:v>milk, 1%, ss</c:v>
                </c:pt>
                <c:pt idx="7">
                  <c:v>milk, nonfat</c:v>
                </c:pt>
                <c:pt idx="8">
                  <c:v>milk, nonfat, chocolate</c:v>
                </c:pt>
                <c:pt idx="9">
                  <c:v>roll, wheat, kaiser</c:v>
                </c:pt>
                <c:pt idx="10">
                  <c:v>Grand Total</c:v>
                </c:pt>
              </c:strCache>
            </c:strRef>
          </c:cat>
          <c:val>
            <c:numRef>
              <c:f>'O-4'!$C$306:$C$316</c:f>
              <c:numCache>
                <c:formatCode>General</c:formatCode>
                <c:ptCount val="11"/>
                <c:pt idx="0">
                  <c:v>276364</c:v>
                </c:pt>
                <c:pt idx="1">
                  <c:v>368669</c:v>
                </c:pt>
                <c:pt idx="2">
                  <c:v>539985</c:v>
                </c:pt>
                <c:pt idx="3">
                  <c:v>297706</c:v>
                </c:pt>
                <c:pt idx="4">
                  <c:v>257886</c:v>
                </c:pt>
                <c:pt idx="5">
                  <c:v>16802090</c:v>
                </c:pt>
                <c:pt idx="6">
                  <c:v>3253163</c:v>
                </c:pt>
                <c:pt idx="7">
                  <c:v>5272449</c:v>
                </c:pt>
                <c:pt idx="8">
                  <c:v>21924062</c:v>
                </c:pt>
                <c:pt idx="9">
                  <c:v>58391</c:v>
                </c:pt>
                <c:pt idx="10">
                  <c:v>21924062</c:v>
                </c:pt>
              </c:numCache>
            </c:numRef>
          </c:val>
          <c:extLst>
            <c:ext xmlns:c16="http://schemas.microsoft.com/office/drawing/2014/chart" uri="{C3380CC4-5D6E-409C-BE32-E72D297353CC}">
              <c16:uniqueId val="{00000000-591B-4CE1-AC52-6E9A350FBC69}"/>
            </c:ext>
          </c:extLst>
        </c:ser>
        <c:dLbls>
          <c:showLegendKey val="0"/>
          <c:showVal val="0"/>
          <c:showCatName val="0"/>
          <c:showSerName val="0"/>
          <c:showPercent val="0"/>
          <c:showBubbleSize val="0"/>
        </c:dLbls>
        <c:gapWidth val="150"/>
        <c:overlap val="100"/>
        <c:axId val="780059008"/>
        <c:axId val="780065728"/>
      </c:barChart>
      <c:catAx>
        <c:axId val="780059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65728"/>
        <c:crosses val="autoZero"/>
        <c:auto val="1"/>
        <c:lblAlgn val="ctr"/>
        <c:lblOffset val="100"/>
        <c:noMultiLvlLbl val="0"/>
      </c:catAx>
      <c:valAx>
        <c:axId val="78006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5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[MyExcelDashboard.xlsx]O-7!PivotTable19</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'O-7'!$C$3</c:f>
              <c:strCache>
                <c:ptCount val="1"/>
                <c:pt idx="0">
                  <c:v>Total</c:v>
                </c:pt>
              </c:strCache>
            </c:strRef>
          </c:tx>
          <c:spPr>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'O-7'!$B$4:$B$14</c:f>
              <c:strCache>
                <c:ptCount val="10"/>
                <c:pt idx="0">
                  <c:v>Bartlett Dairy</c:v>
                </c:pt>
                <c:pt idx="1">
                  <c:v>Cardinal Foods</c:v>
                </c:pt>
                <c:pt idx="2">
                  <c:v>Cream O Land</c:v>
                </c:pt>
                <c:pt idx="3">
                  <c:v>Driscoll Foods Food Service / Metropolitan Foods Inc.</c:v>
                </c:pt>
                <c:pt idx="4">
                  <c:v>FoodCo</c:v>
                </c:pt>
                <c:pt idx="5">
                  <c:v>Frank Gargiulo &amp; Sons</c:v>
                </c:pt>
                <c:pt idx="6">
                  <c:v>Golden Platter Foods</c:v>
                </c:pt>
                <c:pt idx="7">
                  <c:v>Grocery Haulers Inc.</c:v>
                </c:pt>
                <c:pt idx="8">
                  <c:v>H. Schrier &amp; Company Inc.</c:v>
                </c:pt>
                <c:pt idx="9">
                  <c:v>Teri Nichols</c:v>
                </c:pt>
              </c:strCache>
            </c:strRef>
          </c:cat>
          <c:val>
            <c:numRef>
              <c:f>'O-7'!$C$4:$C$14</c:f>
              <c:numCache>
                <c:formatCode>General</c:formatCode>
                <c:ptCount val="10"/>
                <c:pt idx="0">
                  <c:v>58079101</c:v>
                </c:pt>
                <c:pt idx="1">
                  <c:v>276708</c:v>
                </c:pt>
                <c:pt idx="2">
                  <c:v>85650402</c:v>
                </c:pt>
                <c:pt idx="3">
                  <c:v>4684434</c:v>
                </c:pt>
                <c:pt idx="4">
                  <c:v>26679388</c:v>
                </c:pt>
                <c:pt idx="5">
                  <c:v>1081346</c:v>
                </c:pt>
                <c:pt idx="6">
                  <c:v>335033</c:v>
                </c:pt>
                <c:pt idx="7">
                  <c:v>6199231</c:v>
                </c:pt>
                <c:pt idx="8">
                  <c:v>415917</c:v>
                </c:pt>
                <c:pt idx="9">
                  <c:v>4452049</c:v>
                </c:pt>
              </c:numCache>
            </c:numRef>
          </c:val>
          <c:smooth val="0"/>
          <c:extLst>
            <c:ext xmlns:c16="http://schemas.microsoft.com/office/drawing/2014/chart" uri="{C3380CC4-5D6E-409C-BE32-E72D297353CC}">
              <c16:uniqueId val="{00000000-DA75-4882-8493-F5C8FD0D8800}"/>
            </c:ext>
          </c:extLst>
        </c:ser>
        <c:dLbls>
          <c:showLegendKey val="0"/>
          <c:showVal val="0"/>
          <c:showCatName val="0"/>
          <c:showSerName val="0"/>
          <c:showPercent val="0"/>
          <c:showBubbleSize val="0"/>
        </c:dLbls>
        <c:marker val="1"/>
        <c:smooth val="0"/>
        <c:axId val="1465984048"/>
        <c:axId val="1466004208"/>
      </c:lineChart>
      <c:catAx>
        <c:axId val="14659840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04208"/>
        <c:crosses val="autoZero"/>
        <c:auto val="1"/>
        <c:lblAlgn val="ctr"/>
        <c:lblOffset val="100"/>
        <c:noMultiLvlLbl val="0"/>
      </c:catAx>
      <c:valAx>
        <c:axId val="1466004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9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[MyExcelDashboard.xlsx]O-3!PivotTable10</c:name>
    <c:fmtId val="5"/>
  </c:pivotSource>
  <c:chart>
    <c:autoTitleDeleted val="1"/>
    <c:pivotFmts>
      <c:pivotFmt>
        <c:idx val="0"/>
        <c:spPr>
          <a:solidFill>
            <a:srgbClr val="71C02B"/>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'O-3'!$C$4</c:f>
              <c:strCache>
                <c:ptCount val="1"/>
                <c:pt idx="0">
                  <c:v>Sum of Total Cost</c:v>
                </c:pt>
              </c:strCache>
            </c:strRef>
          </c:tx>
          <c:spPr>
            <a:solidFill>
              <a:srgbClr val="71C02B"/>
            </a:solidFill>
            <a:ln>
              <a:noFill/>
            </a:ln>
            <a:effectLst>
              <a:outerShdw blurRad="57150" dist="19050" dir="5400000" algn="ctr" rotWithShape="0">
                <a:srgbClr val="000000">
                  <a:alpha val="63000"/>
                </a:srgbClr>
              </a:outerShdw>
            </a:effectLst>
          </c:spPr>
          <c:invertIfNegative val="0"/>
          <c:cat>
            <c:strRef>
              <c:f>'O-3'!$B$5:$B$40</c:f>
              <c:strCache>
                <c:ptCount val="35"/>
                <c:pt idx="0">
                  <c:v>Atlantic Beverage Company</c:v>
                </c:pt>
                <c:pt idx="1">
                  <c:v>Babylab Inc.</c:v>
                </c:pt>
                <c:pt idx="2">
                  <c:v>Cream O Land</c:v>
                </c:pt>
                <c:pt idx="3">
                  <c:v>Bartlett Dairy</c:v>
                </c:pt>
                <c:pt idx="4">
                  <c:v>Bruno Specialty Foods</c:v>
                </c:pt>
                <c:pt idx="5">
                  <c:v>Cardinal Foods</c:v>
                </c:pt>
                <c:pt idx="6">
                  <c:v>Channel Fish Processing</c:v>
                </c:pt>
                <c:pt idx="7">
                  <c:v>Chef's Choice Cash &amp; Carry Food Distributor Inc</c:v>
                </c:pt>
                <c:pt idx="8">
                  <c:v>Cookies &amp; More Inc.</c:v>
                </c:pt>
                <c:pt idx="9">
                  <c:v>Driscoll Foods Food Service / Metropolitan Foods Inc.</c:v>
                </c:pt>
                <c:pt idx="10">
                  <c:v>DS Services of America / Primo Water</c:v>
                </c:pt>
                <c:pt idx="11">
                  <c:v>Elwood International</c:v>
                </c:pt>
                <c:pt idx="12">
                  <c:v>Environmental Agricultural Training / E.A.T. W/Culinary Professionals</c:v>
                </c:pt>
                <c:pt idx="13">
                  <c:v>Finesse Creations</c:v>
                </c:pt>
                <c:pt idx="14">
                  <c:v>FoodCo</c:v>
                </c:pt>
                <c:pt idx="15">
                  <c:v>Frank Gargiulo &amp; Sons</c:v>
                </c:pt>
                <c:pt idx="16">
                  <c:v>Global Food Industries</c:v>
                </c:pt>
                <c:pt idx="17">
                  <c:v>Golden Platter Foods</c:v>
                </c:pt>
                <c:pt idx="18">
                  <c:v>Grocery Haulers Inc.</c:v>
                </c:pt>
                <c:pt idx="19">
                  <c:v>H. Schrier &amp; Company Inc.</c:v>
                </c:pt>
                <c:pt idx="20">
                  <c:v>Jamac Frozen Foods</c:v>
                </c:pt>
                <c:pt idx="21">
                  <c:v>Jay Bee Distributor Group</c:v>
                </c:pt>
                <c:pt idx="22">
                  <c:v>Keefe Group</c:v>
                </c:pt>
                <c:pt idx="23">
                  <c:v>Kingsland Prime Meats</c:v>
                </c:pt>
                <c:pt idx="24">
                  <c:v>Made Fresh Salads Inc</c:v>
                </c:pt>
                <c:pt idx="25">
                  <c:v>Mivila Foods</c:v>
                </c:pt>
                <c:pt idx="26">
                  <c:v>Nestle Waters North America</c:v>
                </c:pt>
                <c:pt idx="27">
                  <c:v>Pacto Corporation</c:v>
                </c:pt>
                <c:pt idx="28">
                  <c:v>Plainfield Fruit &amp; Produce Co Inc</c:v>
                </c:pt>
                <c:pt idx="29">
                  <c:v>Robbins Sales Company</c:v>
                </c:pt>
                <c:pt idx="30">
                  <c:v>Romeo Wholesale Meat Corp.</c:v>
                </c:pt>
                <c:pt idx="31">
                  <c:v>Teri Nichols</c:v>
                </c:pt>
                <c:pt idx="32">
                  <c:v>Universal Coffee Corp</c:v>
                </c:pt>
                <c:pt idx="33">
                  <c:v>Valente Yeast Company</c:v>
                </c:pt>
                <c:pt idx="34">
                  <c:v>Wild Penguin Corporation</c:v>
                </c:pt>
              </c:strCache>
            </c:strRef>
          </c:cat>
          <c:val>
            <c:numRef>
              <c:f>'O-3'!$C$5:$C$40</c:f>
              <c:numCache>
                <c:formatCode>General</c:formatCode>
                <c:ptCount val="35"/>
                <c:pt idx="0">
                  <c:v>1105306</c:v>
                </c:pt>
                <c:pt idx="1">
                  <c:v>111348</c:v>
                </c:pt>
                <c:pt idx="2">
                  <c:v>21600264</c:v>
                </c:pt>
                <c:pt idx="3">
                  <c:v>15107707</c:v>
                </c:pt>
                <c:pt idx="4">
                  <c:v>63084</c:v>
                </c:pt>
                <c:pt idx="5">
                  <c:v>1288233</c:v>
                </c:pt>
                <c:pt idx="6">
                  <c:v>359269</c:v>
                </c:pt>
                <c:pt idx="7">
                  <c:v>90656</c:v>
                </c:pt>
                <c:pt idx="8">
                  <c:v>201801</c:v>
                </c:pt>
                <c:pt idx="9">
                  <c:v>94768838</c:v>
                </c:pt>
                <c:pt idx="10">
                  <c:v>21147</c:v>
                </c:pt>
                <c:pt idx="11">
                  <c:v>46424</c:v>
                </c:pt>
                <c:pt idx="12">
                  <c:v>43</c:v>
                </c:pt>
                <c:pt idx="13">
                  <c:v>697927</c:v>
                </c:pt>
                <c:pt idx="14">
                  <c:v>42155934</c:v>
                </c:pt>
                <c:pt idx="15">
                  <c:v>446948</c:v>
                </c:pt>
                <c:pt idx="16">
                  <c:v>306621</c:v>
                </c:pt>
                <c:pt idx="17">
                  <c:v>640514</c:v>
                </c:pt>
                <c:pt idx="18">
                  <c:v>33827372</c:v>
                </c:pt>
                <c:pt idx="19">
                  <c:v>6297388</c:v>
                </c:pt>
                <c:pt idx="20">
                  <c:v>2745770</c:v>
                </c:pt>
                <c:pt idx="21">
                  <c:v>2805232</c:v>
                </c:pt>
                <c:pt idx="22">
                  <c:v>2305678</c:v>
                </c:pt>
                <c:pt idx="23">
                  <c:v>192280</c:v>
                </c:pt>
                <c:pt idx="24">
                  <c:v>210725</c:v>
                </c:pt>
                <c:pt idx="25">
                  <c:v>1887224</c:v>
                </c:pt>
                <c:pt idx="26">
                  <c:v>15015</c:v>
                </c:pt>
                <c:pt idx="27">
                  <c:v>1280437</c:v>
                </c:pt>
                <c:pt idx="28">
                  <c:v>146355</c:v>
                </c:pt>
                <c:pt idx="29">
                  <c:v>1689887</c:v>
                </c:pt>
                <c:pt idx="30">
                  <c:v>574440</c:v>
                </c:pt>
                <c:pt idx="31">
                  <c:v>79655824</c:v>
                </c:pt>
                <c:pt idx="32">
                  <c:v>987616</c:v>
                </c:pt>
                <c:pt idx="33">
                  <c:v>44470</c:v>
                </c:pt>
                <c:pt idx="34">
                  <c:v>2336022</c:v>
                </c:pt>
              </c:numCache>
            </c:numRef>
          </c:val>
          <c:extLst>
            <c:ext xmlns:c16="http://schemas.microsoft.com/office/drawing/2014/chart" uri="{C3380CC4-5D6E-409C-BE32-E72D297353CC}">
              <c16:uniqueId val="{00000000-14F8-461C-955C-6F1C089FCF55}"/>
            </c:ext>
          </c:extLst>
        </c:ser>
        <c:ser>
          <c:idx val="1"/>
          <c:order val="1"/>
          <c:tx>
            <c:strRef>
              <c:f>'O-3'!$D$4</c:f>
              <c:strCache>
                <c:ptCount val="1"/>
                <c:pt idx="0">
                  <c:v>Sum of # of 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'O-3'!$B$5:$B$40</c:f>
              <c:strCache>
                <c:ptCount val="35"/>
                <c:pt idx="0">
                  <c:v>Atlantic Beverage Company</c:v>
                </c:pt>
                <c:pt idx="1">
                  <c:v>Babylab Inc.</c:v>
                </c:pt>
                <c:pt idx="2">
                  <c:v>Cream O Land</c:v>
                </c:pt>
                <c:pt idx="3">
                  <c:v>Bartlett Dairy</c:v>
                </c:pt>
                <c:pt idx="4">
                  <c:v>Bruno Specialty Foods</c:v>
                </c:pt>
                <c:pt idx="5">
                  <c:v>Cardinal Foods</c:v>
                </c:pt>
                <c:pt idx="6">
                  <c:v>Channel Fish Processing</c:v>
                </c:pt>
                <c:pt idx="7">
                  <c:v>Chef's Choice Cash &amp; Carry Food Distributor Inc</c:v>
                </c:pt>
                <c:pt idx="8">
                  <c:v>Cookies &amp; More Inc.</c:v>
                </c:pt>
                <c:pt idx="9">
                  <c:v>Driscoll Foods Food Service / Metropolitan Foods Inc.</c:v>
                </c:pt>
                <c:pt idx="10">
                  <c:v>DS Services of America / Primo Water</c:v>
                </c:pt>
                <c:pt idx="11">
                  <c:v>Elwood International</c:v>
                </c:pt>
                <c:pt idx="12">
                  <c:v>Environmental Agricultural Training / E.A.T. W/Culinary Professionals</c:v>
                </c:pt>
                <c:pt idx="13">
                  <c:v>Finesse Creations</c:v>
                </c:pt>
                <c:pt idx="14">
                  <c:v>FoodCo</c:v>
                </c:pt>
                <c:pt idx="15">
                  <c:v>Frank Gargiulo &amp; Sons</c:v>
                </c:pt>
                <c:pt idx="16">
                  <c:v>Global Food Industries</c:v>
                </c:pt>
                <c:pt idx="17">
                  <c:v>Golden Platter Foods</c:v>
                </c:pt>
                <c:pt idx="18">
                  <c:v>Grocery Haulers Inc.</c:v>
                </c:pt>
                <c:pt idx="19">
                  <c:v>H. Schrier &amp; Company Inc.</c:v>
                </c:pt>
                <c:pt idx="20">
                  <c:v>Jamac Frozen Foods</c:v>
                </c:pt>
                <c:pt idx="21">
                  <c:v>Jay Bee Distributor Group</c:v>
                </c:pt>
                <c:pt idx="22">
                  <c:v>Keefe Group</c:v>
                </c:pt>
                <c:pt idx="23">
                  <c:v>Kingsland Prime Meats</c:v>
                </c:pt>
                <c:pt idx="24">
                  <c:v>Made Fresh Salads Inc</c:v>
                </c:pt>
                <c:pt idx="25">
                  <c:v>Mivila Foods</c:v>
                </c:pt>
                <c:pt idx="26">
                  <c:v>Nestle Waters North America</c:v>
                </c:pt>
                <c:pt idx="27">
                  <c:v>Pacto Corporation</c:v>
                </c:pt>
                <c:pt idx="28">
                  <c:v>Plainfield Fruit &amp; Produce Co Inc</c:v>
                </c:pt>
                <c:pt idx="29">
                  <c:v>Robbins Sales Company</c:v>
                </c:pt>
                <c:pt idx="30">
                  <c:v>Romeo Wholesale Meat Corp.</c:v>
                </c:pt>
                <c:pt idx="31">
                  <c:v>Teri Nichols</c:v>
                </c:pt>
                <c:pt idx="32">
                  <c:v>Universal Coffee Corp</c:v>
                </c:pt>
                <c:pt idx="33">
                  <c:v>Valente Yeast Company</c:v>
                </c:pt>
                <c:pt idx="34">
                  <c:v>Wild Penguin Corporation</c:v>
                </c:pt>
              </c:strCache>
            </c:strRef>
          </c:cat>
          <c:val>
            <c:numRef>
              <c:f>'O-3'!$D$5:$D$40</c:f>
              <c:numCache>
                <c:formatCode>General</c:formatCode>
                <c:ptCount val="35"/>
                <c:pt idx="0">
                  <c:v>51806</c:v>
                </c:pt>
                <c:pt idx="1">
                  <c:v>3210</c:v>
                </c:pt>
                <c:pt idx="2">
                  <c:v>85650402</c:v>
                </c:pt>
                <c:pt idx="3">
                  <c:v>58079101</c:v>
                </c:pt>
                <c:pt idx="4">
                  <c:v>1857</c:v>
                </c:pt>
                <c:pt idx="5">
                  <c:v>276708</c:v>
                </c:pt>
                <c:pt idx="6">
                  <c:v>131147</c:v>
                </c:pt>
                <c:pt idx="7">
                  <c:v>2956</c:v>
                </c:pt>
                <c:pt idx="8">
                  <c:v>20015</c:v>
                </c:pt>
                <c:pt idx="9">
                  <c:v>4684434</c:v>
                </c:pt>
                <c:pt idx="10">
                  <c:v>5300</c:v>
                </c:pt>
                <c:pt idx="11">
                  <c:v>7072</c:v>
                </c:pt>
                <c:pt idx="12">
                  <c:v>2</c:v>
                </c:pt>
                <c:pt idx="13">
                  <c:v>17322</c:v>
                </c:pt>
                <c:pt idx="14">
                  <c:v>26679388</c:v>
                </c:pt>
                <c:pt idx="15">
                  <c:v>1081346</c:v>
                </c:pt>
                <c:pt idx="16">
                  <c:v>8843</c:v>
                </c:pt>
                <c:pt idx="17">
                  <c:v>335033</c:v>
                </c:pt>
                <c:pt idx="18">
                  <c:v>6199231</c:v>
                </c:pt>
                <c:pt idx="19">
                  <c:v>415917</c:v>
                </c:pt>
                <c:pt idx="20">
                  <c:v>204476</c:v>
                </c:pt>
                <c:pt idx="21">
                  <c:v>171624</c:v>
                </c:pt>
                <c:pt idx="22">
                  <c:v>173234</c:v>
                </c:pt>
                <c:pt idx="23">
                  <c:v>167200</c:v>
                </c:pt>
                <c:pt idx="24">
                  <c:v>2558</c:v>
                </c:pt>
                <c:pt idx="25">
                  <c:v>64544</c:v>
                </c:pt>
                <c:pt idx="26">
                  <c:v>2653</c:v>
                </c:pt>
                <c:pt idx="27">
                  <c:v>87117</c:v>
                </c:pt>
                <c:pt idx="28">
                  <c:v>261725</c:v>
                </c:pt>
                <c:pt idx="29">
                  <c:v>98681</c:v>
                </c:pt>
                <c:pt idx="30">
                  <c:v>149743</c:v>
                </c:pt>
                <c:pt idx="31">
                  <c:v>4452049</c:v>
                </c:pt>
                <c:pt idx="32">
                  <c:v>48608</c:v>
                </c:pt>
                <c:pt idx="33">
                  <c:v>5102</c:v>
                </c:pt>
                <c:pt idx="34">
                  <c:v>105281</c:v>
                </c:pt>
              </c:numCache>
            </c:numRef>
          </c:val>
          <c:extLst>
            <c:ext xmlns:c16="http://schemas.microsoft.com/office/drawing/2014/chart" uri="{C3380CC4-5D6E-409C-BE32-E72D297353CC}">
              <c16:uniqueId val="{00000001-14F8-461C-955C-6F1C089FCF55}"/>
            </c:ext>
          </c:extLst>
        </c:ser>
        <c:dLbls>
          <c:showLegendKey val="0"/>
          <c:showVal val="0"/>
          <c:showCatName val="0"/>
          <c:showSerName val="0"/>
          <c:showPercent val="0"/>
          <c:showBubbleSize val="0"/>
        </c:dLbls>
        <c:gapWidth val="115"/>
        <c:overlap val="-20"/>
        <c:axId val="1779886048"/>
        <c:axId val="1779878368"/>
      </c:barChart>
      <c:catAx>
        <c:axId val="17798860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878368"/>
        <c:crosses val="autoZero"/>
        <c:auto val="1"/>
        <c:lblAlgn val="ctr"/>
        <c:lblOffset val="100"/>
        <c:noMultiLvlLbl val="0"/>
      </c:catAx>
      <c:valAx>
        <c:axId val="1779878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88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[MyExcelDashboard.xlsx]Sheet3!PivotTable9</c:name>
    <c:fmtId val="5"/>
  </c:pivotSource>
  <c:chart>
    <c:autoTitleDeleted val="1"/>
    <c:pivotFmts>
      <c:pivotFmt>
        <c:idx val="0"/>
        <c:spPr>
          <a:solidFill>
            <a:srgbClr val="71C02B"/>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Sheet3!$C$5</c:f>
              <c:strCache>
                <c:ptCount val="1"/>
                <c:pt idx="0">
                  <c:v>Sum of # of Units</c:v>
                </c:pt>
              </c:strCache>
            </c:strRef>
          </c:tx>
          <c:spPr>
            <a:solidFill>
              <a:srgbClr val="71C02B"/>
            </a:solidFill>
            <a:ln>
              <a:noFill/>
            </a:ln>
            <a:effectLst>
              <a:outerShdw blurRad="57150" dist="19050" dir="5400000" algn="ctr" rotWithShape="0">
                <a:srgbClr val="000000">
                  <a:alpha val="63000"/>
                </a:srgbClr>
              </a:outerShdw>
            </a:effectLst>
          </c:spPr>
          <c:invertIfNegative val="0"/>
          <c:cat>
            <c:strRef>
              <c:f>Sheet3!$B$6:$B$16</c:f>
              <c:strCache>
                <c:ptCount val="10"/>
                <c:pt idx="0">
                  <c:v>roll, wheat, kaiser</c:v>
                </c:pt>
                <c:pt idx="1">
                  <c:v>milk, whole</c:v>
                </c:pt>
                <c:pt idx="2">
                  <c:v>milk, nonfat, chocolate</c:v>
                </c:pt>
                <c:pt idx="3">
                  <c:v>milk, nonfat</c:v>
                </c:pt>
                <c:pt idx="4">
                  <c:v>milk, 1%, ss</c:v>
                </c:pt>
                <c:pt idx="5">
                  <c:v>milk, 1%</c:v>
                </c:pt>
                <c:pt idx="6">
                  <c:v>meal, lunch, kosher</c:v>
                </c:pt>
                <c:pt idx="7">
                  <c:v>meal, breakfast, kosher</c:v>
                </c:pt>
                <c:pt idx="8">
                  <c:v>bun, hamburger, whole wheat</c:v>
                </c:pt>
                <c:pt idx="9">
                  <c:v>bread, whole wheat</c:v>
                </c:pt>
              </c:strCache>
            </c:strRef>
          </c:cat>
          <c:val>
            <c:numRef>
              <c:f>Sheet3!$C$6:$C$16</c:f>
              <c:numCache>
                <c:formatCode>General</c:formatCode>
                <c:ptCount val="10"/>
                <c:pt idx="0">
                  <c:v>486473</c:v>
                </c:pt>
                <c:pt idx="1">
                  <c:v>838550</c:v>
                </c:pt>
                <c:pt idx="2">
                  <c:v>71172786</c:v>
                </c:pt>
                <c:pt idx="3">
                  <c:v>24815585</c:v>
                </c:pt>
                <c:pt idx="4">
                  <c:v>4657758</c:v>
                </c:pt>
                <c:pt idx="5">
                  <c:v>66876405</c:v>
                </c:pt>
                <c:pt idx="6">
                  <c:v>2122107</c:v>
                </c:pt>
                <c:pt idx="7">
                  <c:v>1882305</c:v>
                </c:pt>
                <c:pt idx="8">
                  <c:v>1251501</c:v>
                </c:pt>
                <c:pt idx="9">
                  <c:v>3230095</c:v>
                </c:pt>
              </c:numCache>
            </c:numRef>
          </c:val>
          <c:extLst>
            <c:ext xmlns:c16="http://schemas.microsoft.com/office/drawing/2014/chart" uri="{C3380CC4-5D6E-409C-BE32-E72D297353CC}">
              <c16:uniqueId val="{00000000-9224-48F5-8DAE-4C3976F29DD8}"/>
            </c:ext>
          </c:extLst>
        </c:ser>
        <c:ser>
          <c:idx val="1"/>
          <c:order val="1"/>
          <c:tx>
            <c:strRef>
              <c:f>Sheet3!$D$5</c:f>
              <c:strCache>
                <c:ptCount val="1"/>
                <c:pt idx="0">
                  <c:v>Sum of Total 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Sheet3!$B$6:$B$16</c:f>
              <c:strCache>
                <c:ptCount val="10"/>
                <c:pt idx="0">
                  <c:v>roll, wheat, kaiser</c:v>
                </c:pt>
                <c:pt idx="1">
                  <c:v>milk, whole</c:v>
                </c:pt>
                <c:pt idx="2">
                  <c:v>milk, nonfat, chocolate</c:v>
                </c:pt>
                <c:pt idx="3">
                  <c:v>milk, nonfat</c:v>
                </c:pt>
                <c:pt idx="4">
                  <c:v>milk, 1%, ss</c:v>
                </c:pt>
                <c:pt idx="5">
                  <c:v>milk, 1%</c:v>
                </c:pt>
                <c:pt idx="6">
                  <c:v>meal, lunch, kosher</c:v>
                </c:pt>
                <c:pt idx="7">
                  <c:v>meal, breakfast, kosher</c:v>
                </c:pt>
                <c:pt idx="8">
                  <c:v>bun, hamburger, whole wheat</c:v>
                </c:pt>
                <c:pt idx="9">
                  <c:v>bread, whole wheat</c:v>
                </c:pt>
              </c:strCache>
            </c:strRef>
          </c:cat>
          <c:val>
            <c:numRef>
              <c:f>Sheet3!$D$6:$D$16</c:f>
              <c:numCache>
                <c:formatCode>General</c:formatCode>
                <c:ptCount val="10"/>
                <c:pt idx="0">
                  <c:v>1154648</c:v>
                </c:pt>
                <c:pt idx="1">
                  <c:v>235923</c:v>
                </c:pt>
                <c:pt idx="2">
                  <c:v>23267318</c:v>
                </c:pt>
                <c:pt idx="3">
                  <c:v>6227047</c:v>
                </c:pt>
                <c:pt idx="4">
                  <c:v>1073792</c:v>
                </c:pt>
                <c:pt idx="5">
                  <c:v>21383210</c:v>
                </c:pt>
                <c:pt idx="6">
                  <c:v>13080598</c:v>
                </c:pt>
                <c:pt idx="7">
                  <c:v>10968762</c:v>
                </c:pt>
                <c:pt idx="8">
                  <c:v>2175362</c:v>
                </c:pt>
                <c:pt idx="9">
                  <c:v>3219393</c:v>
                </c:pt>
              </c:numCache>
            </c:numRef>
          </c:val>
          <c:extLst>
            <c:ext xmlns:c16="http://schemas.microsoft.com/office/drawing/2014/chart" uri="{C3380CC4-5D6E-409C-BE32-E72D297353CC}">
              <c16:uniqueId val="{00000001-9224-48F5-8DAE-4C3976F29DD8}"/>
            </c:ext>
          </c:extLst>
        </c:ser>
        <c:dLbls>
          <c:showLegendKey val="0"/>
          <c:showVal val="0"/>
          <c:showCatName val="0"/>
          <c:showSerName val="0"/>
          <c:showPercent val="0"/>
          <c:showBubbleSize val="0"/>
        </c:dLbls>
        <c:gapWidth val="115"/>
        <c:overlap val="-20"/>
        <c:axId val="1589815968"/>
        <c:axId val="1589818368"/>
      </c:barChart>
      <c:catAx>
        <c:axId val="15898159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818368"/>
        <c:crosses val="autoZero"/>
        <c:auto val="1"/>
        <c:lblAlgn val="ctr"/>
        <c:lblOffset val="100"/>
        <c:noMultiLvlLbl val="0"/>
      </c:catAx>
      <c:valAx>
        <c:axId val="1589818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81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[MyExcelDashboard.xlsx]O-6!PivotTable11</c:name>
    <c:fmtId val="2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1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44FC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1C02B"/>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24BAFD"/>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C1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844FC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1C02B"/>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24BAFD"/>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rgbClr val="FFD3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844F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rgbClr val="FFD3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rgbClr val="844F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5">
              <a:lumMod val="40000"/>
              <a:lumOff val="60000"/>
            </a:schemeClr>
          </a:solidFill>
          <a:ln>
            <a:noFill/>
          </a:ln>
          <a:effectLst/>
        </c:spPr>
        <c:marker>
          <c:symbol val="none"/>
        </c:marker>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'O-6'!$C$3:$C$4</c:f>
              <c:strCache>
                <c:ptCount val="1"/>
                <c:pt idx="0">
                  <c:v>Beef</c:v>
                </c:pt>
              </c:strCache>
            </c:strRef>
          </c:tx>
          <c:spPr>
            <a:solidFill>
              <a:schemeClr val="accent5">
                <a:lumMod val="40000"/>
                <a:lumOff val="60000"/>
              </a:schemeClr>
            </a:solidFill>
            <a:ln>
              <a:noFill/>
            </a:ln>
            <a:effectLst/>
          </c:spPr>
          <c:invertIfNegative val="0"/>
          <c:cat>
            <c:strRef>
              <c:f>'O-6'!$B$5:$B$8</c:f>
              <c:strCache>
                <c:ptCount val="3"/>
                <c:pt idx="0">
                  <c:v>2018-2019</c:v>
                </c:pt>
                <c:pt idx="1">
                  <c:v>2019-2020</c:v>
                </c:pt>
                <c:pt idx="2">
                  <c:v>2020-2021</c:v>
                </c:pt>
              </c:strCache>
            </c:strRef>
          </c:cat>
          <c:val>
            <c:numRef>
              <c:f>'O-6'!$C$5:$C$8</c:f>
              <c:numCache>
                <c:formatCode>General</c:formatCode>
                <c:ptCount val="3"/>
                <c:pt idx="0">
                  <c:v>13557</c:v>
                </c:pt>
                <c:pt idx="1">
                  <c:v>14887</c:v>
                </c:pt>
                <c:pt idx="2">
                  <c:v>115152</c:v>
                </c:pt>
              </c:numCache>
            </c:numRef>
          </c:val>
          <c:extLst>
            <c:ext xmlns:c16="http://schemas.microsoft.com/office/drawing/2014/chart" uri="{C3380CC4-5D6E-409C-BE32-E72D297353CC}">
              <c16:uniqueId val="{00000000-62E3-489F-A50F-F000BD512946}"/>
            </c:ext>
          </c:extLst>
        </c:ser>
        <c:ser>
          <c:idx val="1"/>
          <c:order val="1"/>
          <c:tx>
            <c:strRef>
              <c:f>'O-6'!$D$3:$D$4</c:f>
              <c:strCache>
                <c:ptCount val="1"/>
                <c:pt idx="0">
                  <c:v>Butter</c:v>
                </c:pt>
              </c:strCache>
            </c:strRef>
          </c:tx>
          <c:spPr>
            <a:solidFill>
              <a:schemeClr val="accent2"/>
            </a:solidFill>
            <a:ln>
              <a:noFill/>
            </a:ln>
            <a:effectLst/>
          </c:spPr>
          <c:invertIfNegative val="0"/>
          <c:cat>
            <c:strRef>
              <c:f>'O-6'!$B$5:$B$8</c:f>
              <c:strCache>
                <c:ptCount val="3"/>
                <c:pt idx="0">
                  <c:v>2018-2019</c:v>
                </c:pt>
                <c:pt idx="1">
                  <c:v>2019-2020</c:v>
                </c:pt>
                <c:pt idx="2">
                  <c:v>2020-2021</c:v>
                </c:pt>
              </c:strCache>
            </c:strRef>
          </c:cat>
          <c:val>
            <c:numRef>
              <c:f>'O-6'!$D$5:$D$8</c:f>
              <c:numCache>
                <c:formatCode>General</c:formatCode>
                <c:ptCount val="3"/>
                <c:pt idx="1">
                  <c:v>57</c:v>
                </c:pt>
                <c:pt idx="2">
                  <c:v>146</c:v>
                </c:pt>
              </c:numCache>
            </c:numRef>
          </c:val>
          <c:extLst>
            <c:ext xmlns:c16="http://schemas.microsoft.com/office/drawing/2014/chart" uri="{C3380CC4-5D6E-409C-BE32-E72D297353CC}">
              <c16:uniqueId val="{000000FD-9CA6-46E0-8476-5EF54C7986C2}"/>
            </c:ext>
          </c:extLst>
        </c:ser>
        <c:ser>
          <c:idx val="2"/>
          <c:order val="2"/>
          <c:tx>
            <c:strRef>
              <c:f>'O-6'!$E$3:$E$4</c:f>
              <c:strCache>
                <c:ptCount val="1"/>
                <c:pt idx="0">
                  <c:v>Cheese</c:v>
                </c:pt>
              </c:strCache>
            </c:strRef>
          </c:tx>
          <c:spPr>
            <a:solidFill>
              <a:schemeClr val="accent3"/>
            </a:solidFill>
            <a:ln>
              <a:noFill/>
            </a:ln>
            <a:effectLst/>
          </c:spPr>
          <c:invertIfNegative val="0"/>
          <c:cat>
            <c:strRef>
              <c:f>'O-6'!$B$5:$B$8</c:f>
              <c:strCache>
                <c:ptCount val="3"/>
                <c:pt idx="0">
                  <c:v>2018-2019</c:v>
                </c:pt>
                <c:pt idx="1">
                  <c:v>2019-2020</c:v>
                </c:pt>
                <c:pt idx="2">
                  <c:v>2020-2021</c:v>
                </c:pt>
              </c:strCache>
            </c:strRef>
          </c:cat>
          <c:val>
            <c:numRef>
              <c:f>'O-6'!$E$5:$E$8</c:f>
              <c:numCache>
                <c:formatCode>General</c:formatCode>
                <c:ptCount val="3"/>
                <c:pt idx="0">
                  <c:v>2315</c:v>
                </c:pt>
                <c:pt idx="1">
                  <c:v>86912</c:v>
                </c:pt>
                <c:pt idx="2">
                  <c:v>64571</c:v>
                </c:pt>
              </c:numCache>
            </c:numRef>
          </c:val>
          <c:extLst>
            <c:ext xmlns:c16="http://schemas.microsoft.com/office/drawing/2014/chart" uri="{C3380CC4-5D6E-409C-BE32-E72D297353CC}">
              <c16:uniqueId val="{000000FE-9CA6-46E0-8476-5EF54C7986C2}"/>
            </c:ext>
          </c:extLst>
        </c:ser>
        <c:ser>
          <c:idx val="3"/>
          <c:order val="3"/>
          <c:tx>
            <c:strRef>
              <c:f>'O-6'!$F$3:$F$4</c:f>
              <c:strCache>
                <c:ptCount val="1"/>
                <c:pt idx="0">
                  <c:v>Eggs</c:v>
                </c:pt>
              </c:strCache>
            </c:strRef>
          </c:tx>
          <c:spPr>
            <a:solidFill>
              <a:srgbClr val="FFD32A"/>
            </a:solidFill>
            <a:ln>
              <a:noFill/>
            </a:ln>
            <a:effectLst/>
          </c:spPr>
          <c:invertIfNegative val="0"/>
          <c:cat>
            <c:strRef>
              <c:f>'O-6'!$B$5:$B$8</c:f>
              <c:strCache>
                <c:ptCount val="3"/>
                <c:pt idx="0">
                  <c:v>2018-2019</c:v>
                </c:pt>
                <c:pt idx="1">
                  <c:v>2019-2020</c:v>
                </c:pt>
                <c:pt idx="2">
                  <c:v>2020-2021</c:v>
                </c:pt>
              </c:strCache>
            </c:strRef>
          </c:cat>
          <c:val>
            <c:numRef>
              <c:f>'O-6'!$F$5:$F$8</c:f>
              <c:numCache>
                <c:formatCode>General</c:formatCode>
                <c:ptCount val="3"/>
                <c:pt idx="0">
                  <c:v>15</c:v>
                </c:pt>
                <c:pt idx="1">
                  <c:v>114</c:v>
                </c:pt>
                <c:pt idx="2">
                  <c:v>1983</c:v>
                </c:pt>
              </c:numCache>
            </c:numRef>
          </c:val>
          <c:extLst>
            <c:ext xmlns:c16="http://schemas.microsoft.com/office/drawing/2014/chart" uri="{C3380CC4-5D6E-409C-BE32-E72D297353CC}">
              <c16:uniqueId val="{000000FF-9CA6-46E0-8476-5EF54C7986C2}"/>
            </c:ext>
          </c:extLst>
        </c:ser>
        <c:ser>
          <c:idx val="4"/>
          <c:order val="4"/>
          <c:tx>
            <c:strRef>
              <c:f>'O-6'!$G$3:$G$4</c:f>
              <c:strCache>
                <c:ptCount val="1"/>
                <c:pt idx="0">
                  <c:v>Fish (Wild)</c:v>
                </c:pt>
              </c:strCache>
            </c:strRef>
          </c:tx>
          <c:spPr>
            <a:solidFill>
              <a:schemeClr val="accent5"/>
            </a:solidFill>
            <a:ln>
              <a:noFill/>
            </a:ln>
            <a:effectLst/>
          </c:spPr>
          <c:invertIfNegative val="0"/>
          <c:cat>
            <c:strRef>
              <c:f>'O-6'!$B$5:$B$8</c:f>
              <c:strCache>
                <c:ptCount val="3"/>
                <c:pt idx="0">
                  <c:v>2018-2019</c:v>
                </c:pt>
                <c:pt idx="1">
                  <c:v>2019-2020</c:v>
                </c:pt>
                <c:pt idx="2">
                  <c:v>2020-2021</c:v>
                </c:pt>
              </c:strCache>
            </c:strRef>
          </c:cat>
          <c:val>
            <c:numRef>
              <c:f>'O-6'!$G$5:$G$8</c:f>
              <c:numCache>
                <c:formatCode>General</c:formatCode>
                <c:ptCount val="3"/>
                <c:pt idx="0">
                  <c:v>20410</c:v>
                </c:pt>
                <c:pt idx="2">
                  <c:v>350</c:v>
                </c:pt>
              </c:numCache>
            </c:numRef>
          </c:val>
          <c:extLst>
            <c:ext xmlns:c16="http://schemas.microsoft.com/office/drawing/2014/chart" uri="{C3380CC4-5D6E-409C-BE32-E72D297353CC}">
              <c16:uniqueId val="{00000100-9CA6-46E0-8476-5EF54C7986C2}"/>
            </c:ext>
          </c:extLst>
        </c:ser>
        <c:ser>
          <c:idx val="5"/>
          <c:order val="5"/>
          <c:tx>
            <c:strRef>
              <c:f>'O-6'!$H$3:$H$4</c:f>
              <c:strCache>
                <c:ptCount val="1"/>
                <c:pt idx="0">
                  <c:v>Legumes</c:v>
                </c:pt>
              </c:strCache>
            </c:strRef>
          </c:tx>
          <c:spPr>
            <a:solidFill>
              <a:schemeClr val="accent6"/>
            </a:solidFill>
            <a:ln>
              <a:noFill/>
            </a:ln>
            <a:effectLst/>
          </c:spPr>
          <c:invertIfNegative val="0"/>
          <c:cat>
            <c:strRef>
              <c:f>'O-6'!$B$5:$B$8</c:f>
              <c:strCache>
                <c:ptCount val="3"/>
                <c:pt idx="0">
                  <c:v>2018-2019</c:v>
                </c:pt>
                <c:pt idx="1">
                  <c:v>2019-2020</c:v>
                </c:pt>
                <c:pt idx="2">
                  <c:v>2020-2021</c:v>
                </c:pt>
              </c:strCache>
            </c:strRef>
          </c:cat>
          <c:val>
            <c:numRef>
              <c:f>'O-6'!$H$5:$H$8</c:f>
              <c:numCache>
                <c:formatCode>General</c:formatCode>
                <c:ptCount val="3"/>
                <c:pt idx="0">
                  <c:v>6614</c:v>
                </c:pt>
                <c:pt idx="1">
                  <c:v>52739</c:v>
                </c:pt>
                <c:pt idx="2">
                  <c:v>65734</c:v>
                </c:pt>
              </c:numCache>
            </c:numRef>
          </c:val>
          <c:extLst>
            <c:ext xmlns:c16="http://schemas.microsoft.com/office/drawing/2014/chart" uri="{C3380CC4-5D6E-409C-BE32-E72D297353CC}">
              <c16:uniqueId val="{00000101-9CA6-46E0-8476-5EF54C7986C2}"/>
            </c:ext>
          </c:extLst>
        </c:ser>
        <c:ser>
          <c:idx val="6"/>
          <c:order val="6"/>
          <c:tx>
            <c:strRef>
              <c:f>'O-6'!$I$3:$I$4</c:f>
              <c:strCache>
                <c:ptCount val="1"/>
                <c:pt idx="0">
                  <c:v>Meat</c:v>
                </c:pt>
              </c:strCache>
            </c:strRef>
          </c:tx>
          <c:spPr>
            <a:solidFill>
              <a:schemeClr val="accent1">
                <a:lumMod val="60000"/>
              </a:schemeClr>
            </a:solidFill>
            <a:ln>
              <a:noFill/>
            </a:ln>
            <a:effectLst/>
          </c:spPr>
          <c:invertIfNegative val="0"/>
          <c:cat>
            <c:strRef>
              <c:f>'O-6'!$B$5:$B$8</c:f>
              <c:strCache>
                <c:ptCount val="3"/>
                <c:pt idx="0">
                  <c:v>2018-2019</c:v>
                </c:pt>
                <c:pt idx="1">
                  <c:v>2019-2020</c:v>
                </c:pt>
                <c:pt idx="2">
                  <c:v>2020-2021</c:v>
                </c:pt>
              </c:strCache>
            </c:strRef>
          </c:cat>
          <c:val>
            <c:numRef>
              <c:f>'O-6'!$I$5:$I$8</c:f>
              <c:numCache>
                <c:formatCode>General</c:formatCode>
                <c:ptCount val="3"/>
                <c:pt idx="0">
                  <c:v>20</c:v>
                </c:pt>
                <c:pt idx="1">
                  <c:v>1299</c:v>
                </c:pt>
                <c:pt idx="2">
                  <c:v>3880</c:v>
                </c:pt>
              </c:numCache>
            </c:numRef>
          </c:val>
          <c:extLst>
            <c:ext xmlns:c16="http://schemas.microsoft.com/office/drawing/2014/chart" uri="{C3380CC4-5D6E-409C-BE32-E72D297353CC}">
              <c16:uniqueId val="{00000102-9CA6-46E0-8476-5EF54C7986C2}"/>
            </c:ext>
          </c:extLst>
        </c:ser>
        <c:ser>
          <c:idx val="7"/>
          <c:order val="7"/>
          <c:tx>
            <c:strRef>
              <c:f>'O-6'!$J$3:$J$4</c:f>
              <c:strCache>
                <c:ptCount val="1"/>
                <c:pt idx="0">
                  <c:v>Milk &amp; Dairy</c:v>
                </c:pt>
              </c:strCache>
            </c:strRef>
          </c:tx>
          <c:spPr>
            <a:solidFill>
              <a:srgbClr val="844FC1"/>
            </a:solidFill>
            <a:ln>
              <a:noFill/>
            </a:ln>
            <a:effectLst/>
          </c:spPr>
          <c:invertIfNegative val="0"/>
          <c:cat>
            <c:strRef>
              <c:f>'O-6'!$B$5:$B$8</c:f>
              <c:strCache>
                <c:ptCount val="3"/>
                <c:pt idx="0">
                  <c:v>2018-2019</c:v>
                </c:pt>
                <c:pt idx="1">
                  <c:v>2019-2020</c:v>
                </c:pt>
                <c:pt idx="2">
                  <c:v>2020-2021</c:v>
                </c:pt>
              </c:strCache>
            </c:strRef>
          </c:cat>
          <c:val>
            <c:numRef>
              <c:f>'O-6'!$J$5:$J$8</c:f>
              <c:numCache>
                <c:formatCode>General</c:formatCode>
                <c:ptCount val="3"/>
                <c:pt idx="1">
                  <c:v>1612</c:v>
                </c:pt>
                <c:pt idx="2">
                  <c:v>501</c:v>
                </c:pt>
              </c:numCache>
            </c:numRef>
          </c:val>
          <c:extLst>
            <c:ext xmlns:c16="http://schemas.microsoft.com/office/drawing/2014/chart" uri="{C3380CC4-5D6E-409C-BE32-E72D297353CC}">
              <c16:uniqueId val="{00000103-9CA6-46E0-8476-5EF54C7986C2}"/>
            </c:ext>
          </c:extLst>
        </c:ser>
        <c:ser>
          <c:idx val="8"/>
          <c:order val="8"/>
          <c:tx>
            <c:strRef>
              <c:f>'O-6'!$K$3:$K$4</c:f>
              <c:strCache>
                <c:ptCount val="1"/>
                <c:pt idx="0">
                  <c:v>Rice</c:v>
                </c:pt>
              </c:strCache>
            </c:strRef>
          </c:tx>
          <c:spPr>
            <a:solidFill>
              <a:schemeClr val="accent3">
                <a:lumMod val="60000"/>
              </a:schemeClr>
            </a:solidFill>
            <a:ln>
              <a:noFill/>
            </a:ln>
            <a:effectLst/>
          </c:spPr>
          <c:invertIfNegative val="0"/>
          <c:cat>
            <c:strRef>
              <c:f>'O-6'!$B$5:$B$8</c:f>
              <c:strCache>
                <c:ptCount val="3"/>
                <c:pt idx="0">
                  <c:v>2018-2019</c:v>
                </c:pt>
                <c:pt idx="1">
                  <c:v>2019-2020</c:v>
                </c:pt>
                <c:pt idx="2">
                  <c:v>2020-2021</c:v>
                </c:pt>
              </c:strCache>
            </c:strRef>
          </c:cat>
          <c:val>
            <c:numRef>
              <c:f>'O-6'!$K$5:$K$8</c:f>
              <c:numCache>
                <c:formatCode>General</c:formatCode>
                <c:ptCount val="3"/>
                <c:pt idx="0">
                  <c:v>7353</c:v>
                </c:pt>
                <c:pt idx="1">
                  <c:v>13816</c:v>
                </c:pt>
                <c:pt idx="2">
                  <c:v>10672</c:v>
                </c:pt>
              </c:numCache>
            </c:numRef>
          </c:val>
          <c:extLst>
            <c:ext xmlns:c16="http://schemas.microsoft.com/office/drawing/2014/chart" uri="{C3380CC4-5D6E-409C-BE32-E72D297353CC}">
              <c16:uniqueId val="{00000104-9CA6-46E0-8476-5EF54C7986C2}"/>
            </c:ext>
          </c:extLst>
        </c:ser>
        <c:ser>
          <c:idx val="9"/>
          <c:order val="9"/>
          <c:tx>
            <c:strRef>
              <c:f>'O-6'!$L$3:$L$4</c:f>
              <c:strCache>
                <c:ptCount val="1"/>
                <c:pt idx="0">
                  <c:v>Tree Nuts &amp; Seeds</c:v>
                </c:pt>
              </c:strCache>
            </c:strRef>
          </c:tx>
          <c:spPr>
            <a:solidFill>
              <a:schemeClr val="accent4">
                <a:lumMod val="60000"/>
              </a:schemeClr>
            </a:solidFill>
            <a:ln>
              <a:noFill/>
            </a:ln>
            <a:effectLst/>
          </c:spPr>
          <c:invertIfNegative val="0"/>
          <c:cat>
            <c:strRef>
              <c:f>'O-6'!$B$5:$B$8</c:f>
              <c:strCache>
                <c:ptCount val="3"/>
                <c:pt idx="0">
                  <c:v>2018-2019</c:v>
                </c:pt>
                <c:pt idx="1">
                  <c:v>2019-2020</c:v>
                </c:pt>
                <c:pt idx="2">
                  <c:v>2020-2021</c:v>
                </c:pt>
              </c:strCache>
            </c:strRef>
          </c:cat>
          <c:val>
            <c:numRef>
              <c:f>'O-6'!$L$5:$L$8</c:f>
              <c:numCache>
                <c:formatCode>General</c:formatCode>
                <c:ptCount val="3"/>
                <c:pt idx="0">
                  <c:v>6977</c:v>
                </c:pt>
                <c:pt idx="1">
                  <c:v>38592</c:v>
                </c:pt>
                <c:pt idx="2">
                  <c:v>25719</c:v>
                </c:pt>
              </c:numCache>
            </c:numRef>
          </c:val>
          <c:extLst>
            <c:ext xmlns:c16="http://schemas.microsoft.com/office/drawing/2014/chart" uri="{C3380CC4-5D6E-409C-BE32-E72D297353CC}">
              <c16:uniqueId val="{00000105-9CA6-46E0-8476-5EF54C7986C2}"/>
            </c:ext>
          </c:extLst>
        </c:ser>
        <c:dLbls>
          <c:showLegendKey val="0"/>
          <c:showVal val="0"/>
          <c:showCatName val="0"/>
          <c:showSerName val="0"/>
          <c:showPercent val="0"/>
          <c:showBubbleSize val="0"/>
        </c:dLbls>
        <c:gapWidth val="150"/>
        <c:axId val="1779779968"/>
        <c:axId val="1779787168"/>
      </c:barChart>
      <c:catAx>
        <c:axId val="1779779968"/>
        <c:scaling>
          <c:orientation val="minMax"/>
        </c:scaling>
        <c:delete val="1"/>
        <c:axPos val="l"/>
        <c:numFmt formatCode="General" sourceLinked="1"/>
        <c:majorTickMark val="none"/>
        <c:minorTickMark val="none"/>
        <c:tickLblPos val="nextTo"/>
        <c:crossAx val="1779787168"/>
        <c:crosses val="autoZero"/>
        <c:auto val="1"/>
        <c:lblAlgn val="ctr"/>
        <c:lblOffset val="100"/>
        <c:noMultiLvlLbl val="0"/>
      </c:catAx>
      <c:valAx>
        <c:axId val="1779787168"/>
        <c:scaling>
          <c:orientation val="minMax"/>
        </c:scaling>
        <c:delete val="1"/>
        <c:axPos val="b"/>
        <c:numFmt formatCode="General" sourceLinked="1"/>
        <c:majorTickMark val="none"/>
        <c:minorTickMark val="none"/>
        <c:tickLblPos val="nextTo"/>
        <c:crossAx val="1779779968"/>
        <c:crosses val="autoZero"/>
        <c:crossBetween val="between"/>
      </c:valAx>
      <c:spPr>
        <a:noFill/>
        <a:ln>
          <a:noFill/>
        </a:ln>
        <a:effectLst/>
      </c:spPr>
    </c:plotArea>
    <c:legend>
      <c:legendPos val="r"/>
      <c:layout>
        <c:manualLayout>
          <c:xMode val="edge"/>
          <c:yMode val="edge"/>
          <c:x val="0.63181658588156853"/>
          <c:y val="6.9857706483840648E-3"/>
          <c:w val="0.31089948214684165"/>
          <c:h val="0.83791925325547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[MyExcelDashboard.xlsx]O-5!PivotTable28</c:name>
    <c:fmtId val="24"/>
  </c:pivotSource>
  <c:chart>
    <c:autoTitleDeleted val="1"/>
    <c:pivotFmts>
      <c:pivotFmt>
        <c:idx val="0"/>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w="19050">
            <a:solidFill>
              <a:schemeClr val="lt1"/>
            </a:solidFill>
          </a:ln>
          <a:effectLst/>
        </c:spPr>
      </c:pivotFmt>
      <c:pivotFmt>
        <c:idx val="4"/>
        <c:spPr>
          <a:solidFill>
            <a:srgbClr val="AF1763"/>
          </a:solidFill>
          <a:ln w="19050">
            <a:solidFill>
              <a:schemeClr val="lt1"/>
            </a:solidFill>
          </a:ln>
          <a:effectLst/>
        </c:spPr>
      </c:pivotFmt>
      <c:pivotFmt>
        <c:idx val="5"/>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solidFill>
              <a:schemeClr val="lt1"/>
            </a:solidFill>
          </a:ln>
          <a:effectLst/>
        </c:spPr>
      </c:pivotFmt>
      <c:pivotFmt>
        <c:idx val="7"/>
        <c:spPr>
          <a:solidFill>
            <a:srgbClr val="AF1763"/>
          </a:solidFill>
          <a:ln w="19050">
            <a:solidFill>
              <a:schemeClr val="lt1"/>
            </a:solidFill>
          </a:ln>
          <a:effectLst/>
        </c:spPr>
      </c:pivotFmt>
      <c:pivotFmt>
        <c:idx val="8"/>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w="19050">
            <a:solidFill>
              <a:schemeClr val="lt1"/>
            </a:solidFill>
          </a:ln>
          <a:effectLst/>
        </c:spPr>
      </c:pivotFmt>
      <c:pivotFmt>
        <c:idx val="10"/>
        <c:spPr>
          <a:solidFill>
            <a:srgbClr val="AF1763"/>
          </a:solidFill>
          <a:ln w="19050">
            <a:solidFill>
              <a:schemeClr val="lt1"/>
            </a:solidFill>
          </a:ln>
          <a:effectLst/>
        </c:spPr>
      </c:pivotFmt>
      <c:pivotFmt>
        <c:idx val="11"/>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000"/>
          </a:solidFill>
          <a:ln w="19050">
            <a:solidFill>
              <a:schemeClr val="lt1"/>
            </a:solidFill>
          </a:ln>
          <a:effectLst/>
        </c:spPr>
      </c:pivotFmt>
      <c:pivotFmt>
        <c:idx val="13"/>
        <c:spPr>
          <a:solidFill>
            <a:srgbClr val="AF1763"/>
          </a:solidFill>
          <a:ln w="19050">
            <a:solidFill>
              <a:schemeClr val="lt1"/>
            </a:solidFill>
          </a:ln>
          <a:effectLst/>
        </c:spPr>
      </c:pivotFmt>
      <c:pivotFmt>
        <c:idx val="14"/>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C000"/>
          </a:solidFill>
          <a:ln w="19050">
            <a:solidFill>
              <a:schemeClr val="lt1"/>
            </a:solidFill>
          </a:ln>
          <a:effectLst/>
        </c:spPr>
      </c:pivotFmt>
      <c:pivotFmt>
        <c:idx val="16"/>
        <c:spPr>
          <a:solidFill>
            <a:srgbClr val="AF1763"/>
          </a:solidFill>
          <a:ln w="19050">
            <a:solidFill>
              <a:schemeClr val="lt1"/>
            </a:solidFill>
          </a:ln>
          <a:effectLst/>
        </c:spPr>
      </c:pivotFmt>
      <c:pivotFmt>
        <c:idx val="17"/>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C000"/>
          </a:solidFill>
          <a:ln w="19050">
            <a:solidFill>
              <a:schemeClr val="lt1"/>
            </a:solidFill>
          </a:ln>
          <a:effectLst/>
        </c:spPr>
      </c:pivotFmt>
      <c:pivotFmt>
        <c:idx val="19"/>
        <c:spPr>
          <a:solidFill>
            <a:srgbClr val="AF1763"/>
          </a:solidFill>
          <a:ln w="19050">
            <a:solidFill>
              <a:schemeClr val="lt1"/>
            </a:solidFill>
          </a:ln>
          <a:effectLst/>
        </c:spPr>
      </c:pivotFmt>
      <c:pivotFmt>
        <c:idx val="20"/>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C000"/>
          </a:solidFill>
          <a:ln w="19050">
            <a:solidFill>
              <a:schemeClr val="lt1"/>
            </a:solidFill>
          </a:ln>
          <a:effectLst/>
        </c:spPr>
      </c:pivotFmt>
      <c:pivotFmt>
        <c:idx val="22"/>
        <c:spPr>
          <a:solidFill>
            <a:srgbClr val="AF1763"/>
          </a:solidFill>
          <a:ln w="19050">
            <a:solidFill>
              <a:schemeClr val="lt1"/>
            </a:solidFill>
          </a:ln>
          <a:effectLst/>
        </c:spPr>
      </c:pivotFmt>
      <c:pivotFmt>
        <c:idx val="23"/>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C000"/>
          </a:solidFill>
          <a:ln w="19050">
            <a:solidFill>
              <a:schemeClr val="lt1"/>
            </a:solidFill>
          </a:ln>
          <a:effectLst/>
        </c:spPr>
      </c:pivotFmt>
      <c:pivotFmt>
        <c:idx val="25"/>
        <c:spPr>
          <a:solidFill>
            <a:srgbClr val="AF1763"/>
          </a:solidFill>
          <a:ln w="19050">
            <a:solidFill>
              <a:schemeClr val="lt1"/>
            </a:solidFill>
          </a:ln>
          <a:effectLst/>
        </c:spPr>
      </c:pivotFmt>
      <c:pivotFmt>
        <c:idx val="26"/>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C000"/>
          </a:solidFill>
          <a:ln w="19050">
            <a:solidFill>
              <a:schemeClr val="lt1"/>
            </a:solidFill>
          </a:ln>
          <a:effectLst/>
        </c:spPr>
      </c:pivotFmt>
      <c:pivotFmt>
        <c:idx val="28"/>
        <c:spPr>
          <a:solidFill>
            <a:srgbClr val="AF1763"/>
          </a:solidFill>
          <a:ln w="19050">
            <a:solidFill>
              <a:schemeClr val="lt1"/>
            </a:solidFill>
          </a:ln>
          <a:effectLst/>
        </c:spPr>
      </c:pivotFmt>
      <c:pivotFmt>
        <c:idx val="29"/>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FFC000"/>
          </a:solidFill>
          <a:ln w="19050">
            <a:solidFill>
              <a:schemeClr val="lt1"/>
            </a:solidFill>
          </a:ln>
          <a:effectLst/>
        </c:spPr>
      </c:pivotFmt>
      <c:pivotFmt>
        <c:idx val="31"/>
        <c:spPr>
          <a:solidFill>
            <a:srgbClr val="AF1763"/>
          </a:solidFill>
          <a:ln w="19050">
            <a:solidFill>
              <a:schemeClr val="lt1"/>
            </a:solidFill>
          </a:ln>
          <a:effectLst/>
        </c:spPr>
      </c:pivotFmt>
    </c:pivotFmts>
    <c:plotArea>
      <c:layout>
        <c:manualLayout>
          <c:layoutTarget val="inner"/>
          <c:xMode val="edge"/>
          <c:yMode val="edge"/>
          <c:x val="6.5811404894783182E-2"/>
          <c:y val="4.2805278317368883E-2"/>
          <c:w val="0.37816433137308797"/>
          <c:h val="0.91914796704400825"/>
        </c:manualLayout>
      </c:layout>
      <c:doughnutChart>
        <c:varyColors val="1"/>
        <c:ser>
          <c:idx val="0"/>
          <c:order val="0"/>
          <c:tx>
            <c:strRef>
              <c:f>'O-5'!$G$3</c:f>
              <c:strCache>
                <c:ptCount val="1"/>
                <c:pt idx="0">
                  <c:v>Total</c:v>
                </c:pt>
              </c:strCache>
            </c:strRef>
          </c:tx>
          <c:spPr>
            <a:solidFill>
              <a:srgbClr val="AF1763"/>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EA69-4790-8574-4ED1FBB20459}"/>
              </c:ext>
            </c:extLst>
          </c:dPt>
          <c:dPt>
            <c:idx val="1"/>
            <c:bubble3D val="0"/>
            <c:spPr>
              <a:solidFill>
                <a:srgbClr val="AF1763"/>
              </a:solidFill>
              <a:ln w="19050">
                <a:solidFill>
                  <a:schemeClr val="lt1"/>
                </a:solidFill>
              </a:ln>
              <a:effectLst/>
            </c:spPr>
            <c:extLst>
              <c:ext xmlns:c16="http://schemas.microsoft.com/office/drawing/2014/chart" uri="{C3380CC4-5D6E-409C-BE32-E72D297353CC}">
                <c16:uniqueId val="{00000003-EA69-4790-8574-4ED1FBB20459}"/>
              </c:ext>
            </c:extLst>
          </c:dPt>
          <c:cat>
            <c:strRef>
              <c:f>'O-5'!$F$4:$F$6</c:f>
              <c:strCache>
                <c:ptCount val="2"/>
                <c:pt idx="0">
                  <c:v>Processed</c:v>
                </c:pt>
                <c:pt idx="1">
                  <c:v>Whole</c:v>
                </c:pt>
              </c:strCache>
            </c:strRef>
          </c:cat>
          <c:val>
            <c:numRef>
              <c:f>'O-5'!$G$4:$G$6</c:f>
              <c:numCache>
                <c:formatCode>General</c:formatCode>
                <c:ptCount val="2"/>
                <c:pt idx="0">
                  <c:v>9143033</c:v>
                </c:pt>
                <c:pt idx="1">
                  <c:v>180502652</c:v>
                </c:pt>
              </c:numCache>
            </c:numRef>
          </c:val>
          <c:extLst>
            <c:ext xmlns:c16="http://schemas.microsoft.com/office/drawing/2014/chart" uri="{C3380CC4-5D6E-409C-BE32-E72D297353CC}">
              <c16:uniqueId val="{00000004-EA69-4790-8574-4ED1FBB20459}"/>
            </c:ext>
          </c:extLst>
        </c:ser>
        <c:dLbls>
          <c:showLegendKey val="0"/>
          <c:showVal val="0"/>
          <c:showCatName val="0"/>
          <c:showSerName val="0"/>
          <c:showPercent val="0"/>
          <c:showBubbleSize val="0"/>
          <c:showLeaderLines val="1"/>
        </c:dLbls>
        <c:firstSliceAng val="0"/>
        <c:holeSize val="74"/>
      </c:doughnutChart>
      <c:spPr>
        <a:noFill/>
        <a:ln>
          <a:noFill/>
        </a:ln>
        <a:effectLst/>
      </c:spPr>
    </c:plotArea>
    <c:legend>
      <c:legendPos val="r"/>
      <c:layout>
        <c:manualLayout>
          <c:xMode val="edge"/>
          <c:yMode val="edge"/>
          <c:x val="0.51199535464554735"/>
          <c:y val="0.13737928952062492"/>
          <c:w val="0.4327987973851134"/>
          <c:h val="0.675188229208575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[MyExcelDashboard.xlsx]O-5!PivotTable18</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F1763"/>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F1763"/>
          </a:solidFill>
          <a:ln w="19050">
            <a:solidFill>
              <a:schemeClr val="lt1"/>
            </a:solidFill>
          </a:ln>
          <a:effectLst/>
        </c:spPr>
      </c:pivotFmt>
      <c:pivotFmt>
        <c:idx val="5"/>
        <c:spPr>
          <a:solidFill>
            <a:srgbClr val="FFC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F1763"/>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AF1763"/>
          </a:solidFill>
          <a:ln w="19050">
            <a:solidFill>
              <a:schemeClr val="lt1"/>
            </a:solidFill>
          </a:ln>
          <a:effectLst/>
        </c:spPr>
      </c:pivotFmt>
      <c:pivotFmt>
        <c:idx val="11"/>
        <c:spPr>
          <a:solidFill>
            <a:srgbClr val="FFC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AF1763"/>
          </a:solidFill>
          <a:ln w="19050">
            <a:solidFill>
              <a:schemeClr val="lt1"/>
            </a:solidFill>
          </a:ln>
          <a:effectLst/>
        </c:spPr>
      </c:pivotFmt>
      <c:pivotFmt>
        <c:idx val="14"/>
        <c:spPr>
          <a:solidFill>
            <a:srgbClr val="FFC000"/>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AF1763"/>
          </a:solidFill>
          <a:ln w="19050">
            <a:solidFill>
              <a:schemeClr val="lt1"/>
            </a:solidFill>
          </a:ln>
          <a:effectLst/>
        </c:spPr>
      </c:pivotFmt>
      <c:pivotFmt>
        <c:idx val="17"/>
        <c:spPr>
          <a:solidFill>
            <a:srgbClr val="FFC000"/>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AF1763"/>
          </a:solidFill>
          <a:ln w="19050">
            <a:solidFill>
              <a:schemeClr val="lt1"/>
            </a:solidFill>
          </a:ln>
          <a:effectLst/>
        </c:spPr>
      </c:pivotFmt>
      <c:pivotFmt>
        <c:idx val="20"/>
        <c:spPr>
          <a:solidFill>
            <a:srgbClr val="FFC000"/>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AF1763"/>
          </a:solidFill>
          <a:ln w="19050">
            <a:solidFill>
              <a:schemeClr val="lt1"/>
            </a:solidFill>
          </a:ln>
          <a:effectLst/>
        </c:spPr>
      </c:pivotFmt>
      <c:pivotFmt>
        <c:idx val="23"/>
        <c:spPr>
          <a:solidFill>
            <a:srgbClr val="FFC000"/>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AF1763"/>
          </a:solidFill>
          <a:ln w="19050">
            <a:solidFill>
              <a:schemeClr val="lt1"/>
            </a:solidFill>
          </a:ln>
          <a:effectLst/>
        </c:spPr>
      </c:pivotFmt>
      <c:pivotFmt>
        <c:idx val="26"/>
        <c:spPr>
          <a:solidFill>
            <a:srgbClr val="FFC000"/>
          </a:solidFill>
          <a:ln w="19050">
            <a:solidFill>
              <a:schemeClr val="lt1"/>
            </a:solidFill>
          </a:ln>
          <a:effectLst/>
        </c:spPr>
      </c:pivotFmt>
    </c:pivotFmts>
    <c:plotArea>
      <c:layout>
        <c:manualLayout>
          <c:layoutTarget val="inner"/>
          <c:xMode val="edge"/>
          <c:yMode val="edge"/>
          <c:x val="8.6195095712889191E-2"/>
          <c:y val="3.7553010508493884E-2"/>
          <c:w val="0.38095136897058629"/>
          <c:h val="0.84629109586253493"/>
        </c:manualLayout>
      </c:layout>
      <c:doughnutChart>
        <c:varyColors val="1"/>
        <c:ser>
          <c:idx val="0"/>
          <c:order val="0"/>
          <c:tx>
            <c:strRef>
              <c:f>'O-5'!$C$3</c:f>
              <c:strCache>
                <c:ptCount val="1"/>
                <c:pt idx="0">
                  <c:v>Total</c:v>
                </c:pt>
              </c:strCache>
            </c:strRef>
          </c:tx>
          <c:dPt>
            <c:idx val="0"/>
            <c:bubble3D val="0"/>
            <c:spPr>
              <a:solidFill>
                <a:srgbClr val="AF1763"/>
              </a:solidFill>
              <a:ln w="19050">
                <a:solidFill>
                  <a:schemeClr val="lt1"/>
                </a:solidFill>
              </a:ln>
              <a:effectLst/>
            </c:spPr>
            <c:extLst>
              <c:ext xmlns:c16="http://schemas.microsoft.com/office/drawing/2014/chart" uri="{C3380CC4-5D6E-409C-BE32-E72D297353CC}">
                <c16:uniqueId val="{00000001-8453-4340-806A-5F3D51215C83}"/>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8453-4340-806A-5F3D51215C83}"/>
              </c:ext>
            </c:extLst>
          </c:dPt>
          <c:cat>
            <c:strRef>
              <c:f>'O-5'!$B$4:$B$6</c:f>
              <c:strCache>
                <c:ptCount val="2"/>
                <c:pt idx="0">
                  <c:v>Processed</c:v>
                </c:pt>
                <c:pt idx="1">
                  <c:v>Whole</c:v>
                </c:pt>
              </c:strCache>
            </c:strRef>
          </c:cat>
          <c:val>
            <c:numRef>
              <c:f>'O-5'!$C$4:$C$6</c:f>
              <c:numCache>
                <c:formatCode>General</c:formatCode>
                <c:ptCount val="2"/>
                <c:pt idx="0">
                  <c:v>152795742</c:v>
                </c:pt>
                <c:pt idx="1">
                  <c:v>163218057</c:v>
                </c:pt>
              </c:numCache>
            </c:numRef>
          </c:val>
          <c:extLst>
            <c:ext xmlns:c16="http://schemas.microsoft.com/office/drawing/2014/chart" uri="{C3380CC4-5D6E-409C-BE32-E72D297353CC}">
              <c16:uniqueId val="{00000004-8453-4340-806A-5F3D51215C83}"/>
            </c:ext>
          </c:extLst>
        </c:ser>
        <c:dLbls>
          <c:showLegendKey val="0"/>
          <c:showVal val="0"/>
          <c:showCatName val="0"/>
          <c:showSerName val="0"/>
          <c:showPercent val="0"/>
          <c:showBubbleSize val="0"/>
          <c:showLeaderLines val="1"/>
        </c:dLbls>
        <c:firstSliceAng val="0"/>
        <c:holeSize val="74"/>
      </c:doughnutChart>
      <c:spPr>
        <a:noFill/>
        <a:ln>
          <a:noFill/>
        </a:ln>
        <a:effectLst/>
      </c:spPr>
    </c:plotArea>
    <c:legend>
      <c:legendPos val="r"/>
      <c:layout>
        <c:manualLayout>
          <c:xMode val="edge"/>
          <c:yMode val="edge"/>
          <c:x val="0.52978012214745918"/>
          <c:y val="0.16271684742042769"/>
          <c:w val="0.39628525097388678"/>
          <c:h val="0.56771144463982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2818753160442"/>
          <c:y val="7.0512820512820512E-2"/>
          <c:w val="0.74963037877146088"/>
          <c:h val="0.59069553805774277"/>
        </c:manualLayout>
      </c:layout>
      <c:areaChart>
        <c:grouping val="standard"/>
        <c:varyColors val="0"/>
        <c:ser>
          <c:idx val="0"/>
          <c:order val="0"/>
          <c:tx>
            <c:strRef>
              <c:f>'O-2'!$G$3</c:f>
              <c:strCache>
                <c:ptCount val="1"/>
                <c:pt idx="0">
                  <c:v>Average Price Per Unit</c:v>
                </c:pt>
              </c:strCache>
            </c:strRef>
          </c:tx>
          <c:spPr>
            <a:solidFill>
              <a:srgbClr val="686DE0"/>
            </a:solidFill>
            <a:ln>
              <a:noFill/>
            </a:ln>
            <a:effectLst/>
          </c:spPr>
          <c:cat>
            <c:strRef>
              <c:f>'O-2'!$F$4:$F$26</c:f>
              <c:strCache>
                <c:ptCount val="23"/>
                <c:pt idx="0">
                  <c:v>Beef</c:v>
                </c:pt>
                <c:pt idx="1">
                  <c:v>Beverages</c:v>
                </c:pt>
                <c:pt idx="2">
                  <c:v>Butter</c:v>
                </c:pt>
                <c:pt idx="3">
                  <c:v>Cheese</c:v>
                </c:pt>
                <c:pt idx="4">
                  <c:v>Chicken</c:v>
                </c:pt>
                <c:pt idx="5">
                  <c:v>Condiments &amp; Snacks</c:v>
                </c:pt>
                <c:pt idx="6">
                  <c:v>Eggs</c:v>
                </c:pt>
                <c:pt idx="7">
                  <c:v>Fish (Wild)</c:v>
                </c:pt>
                <c:pt idx="8">
                  <c:v>Fruit</c:v>
                </c:pt>
                <c:pt idx="9">
                  <c:v>Grain Products</c:v>
                </c:pt>
                <c:pt idx="10">
                  <c:v>Legumes</c:v>
                </c:pt>
                <c:pt idx="11">
                  <c:v>Meals</c:v>
                </c:pt>
                <c:pt idx="12">
                  <c:v>Meat</c:v>
                </c:pt>
                <c:pt idx="13">
                  <c:v>Milk</c:v>
                </c:pt>
                <c:pt idx="14">
                  <c:v>Milk &amp; Dairy</c:v>
                </c:pt>
                <c:pt idx="15">
                  <c:v>Rice</c:v>
                </c:pt>
                <c:pt idx="16">
                  <c:v>Roots &amp; Tubers</c:v>
                </c:pt>
                <c:pt idx="17">
                  <c:v>Seafood</c:v>
                </c:pt>
                <c:pt idx="18">
                  <c:v>Tree Nuts &amp; Seeds</c:v>
                </c:pt>
                <c:pt idx="19">
                  <c:v>Turkey, Other Poultry</c:v>
                </c:pt>
                <c:pt idx="20">
                  <c:v>Vegetables</c:v>
                </c:pt>
                <c:pt idx="21">
                  <c:v>Yogurt</c:v>
                </c:pt>
                <c:pt idx="22">
                  <c:v>Grand Total</c:v>
                </c:pt>
              </c:strCache>
            </c:strRef>
          </c:cat>
          <c:val>
            <c:numRef>
              <c:f>'O-2'!$G$4:$G$26</c:f>
              <c:numCache>
                <c:formatCode>General</c:formatCode>
                <c:ptCount val="23"/>
                <c:pt idx="0">
                  <c:v>36385.129032258068</c:v>
                </c:pt>
                <c:pt idx="1">
                  <c:v>42358.540425531915</c:v>
                </c:pt>
                <c:pt idx="2">
                  <c:v>6045.333333333333</c:v>
                </c:pt>
                <c:pt idx="3">
                  <c:v>50721.145833333336</c:v>
                </c:pt>
                <c:pt idx="4">
                  <c:v>233360.65346534652</c:v>
                </c:pt>
                <c:pt idx="5">
                  <c:v>55070.8671875</c:v>
                </c:pt>
                <c:pt idx="6">
                  <c:v>19613.400000000001</c:v>
                </c:pt>
                <c:pt idx="7">
                  <c:v>145994.33333333334</c:v>
                </c:pt>
                <c:pt idx="8">
                  <c:v>80256.657657657663</c:v>
                </c:pt>
                <c:pt idx="9">
                  <c:v>122927.16170212766</c:v>
                </c:pt>
                <c:pt idx="10">
                  <c:v>46904.732142857145</c:v>
                </c:pt>
                <c:pt idx="11">
                  <c:v>213772.92896174864</c:v>
                </c:pt>
                <c:pt idx="12">
                  <c:v>23135</c:v>
                </c:pt>
                <c:pt idx="13">
                  <c:v>889156.69491525425</c:v>
                </c:pt>
                <c:pt idx="14">
                  <c:v>627.11111111111109</c:v>
                </c:pt>
                <c:pt idx="15">
                  <c:v>23947.428571428572</c:v>
                </c:pt>
                <c:pt idx="16">
                  <c:v>55199.926470588238</c:v>
                </c:pt>
                <c:pt idx="17">
                  <c:v>164966.69047619047</c:v>
                </c:pt>
                <c:pt idx="18">
                  <c:v>78815.068965517246</c:v>
                </c:pt>
                <c:pt idx="19">
                  <c:v>97338.55</c:v>
                </c:pt>
                <c:pt idx="20">
                  <c:v>64501.801652892565</c:v>
                </c:pt>
                <c:pt idx="21">
                  <c:v>320108.625</c:v>
                </c:pt>
                <c:pt idx="22">
                  <c:v>36385.129032258068</c:v>
                </c:pt>
              </c:numCache>
            </c:numRef>
          </c:val>
          <c:extLst>
            <c:ext xmlns:c16="http://schemas.microsoft.com/office/drawing/2014/chart" uri="{C3380CC4-5D6E-409C-BE32-E72D297353CC}">
              <c16:uniqueId val="{00000000-B557-4407-8493-4AC2074BA90D}"/>
            </c:ext>
          </c:extLst>
        </c:ser>
        <c:dLbls>
          <c:showLegendKey val="0"/>
          <c:showVal val="0"/>
          <c:showCatName val="0"/>
          <c:showSerName val="0"/>
          <c:showPercent val="0"/>
          <c:showBubbleSize val="0"/>
        </c:dLbls>
        <c:axId val="1779767008"/>
        <c:axId val="1779772768"/>
      </c:areaChart>
      <c:catAx>
        <c:axId val="177976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72768"/>
        <c:crosses val="autoZero"/>
        <c:auto val="1"/>
        <c:lblAlgn val="ctr"/>
        <c:lblOffset val="100"/>
        <c:noMultiLvlLbl val="0"/>
      </c:catAx>
      <c:valAx>
        <c:axId val="177977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67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[MyExcelDashboard.xlsx]O-3!PivotTable10</c:name>
    <c:fmtId val="9"/>
  </c:pivotSource>
  <c:chart>
    <c:autoTitleDeleted val="1"/>
    <c:pivotFmts>
      <c:pivotFmt>
        <c:idx val="0"/>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'O-3'!$C$4</c:f>
              <c:strCache>
                <c:ptCount val="1"/>
                <c:pt idx="0">
                  <c:v>Sum of Total Cost</c:v>
                </c:pt>
              </c:strCache>
            </c:strRef>
          </c:tx>
          <c:spPr>
            <a:solidFill>
              <a:srgbClr val="71C02B"/>
            </a:solidFill>
            <a:ln>
              <a:noFill/>
            </a:ln>
            <a:effectLst>
              <a:outerShdw blurRad="57150" dist="19050" dir="5400000" algn="ctr" rotWithShape="0">
                <a:srgbClr val="000000">
                  <a:alpha val="63000"/>
                </a:srgbClr>
              </a:outerShdw>
            </a:effectLst>
          </c:spPr>
          <c:invertIfNegative val="0"/>
          <c:cat>
            <c:strRef>
              <c:f>'O-3'!$B$5:$B$40</c:f>
              <c:strCache>
                <c:ptCount val="35"/>
                <c:pt idx="0">
                  <c:v>Atlantic Beverage Company</c:v>
                </c:pt>
                <c:pt idx="1">
                  <c:v>Babylab Inc.</c:v>
                </c:pt>
                <c:pt idx="2">
                  <c:v>Cream O Land</c:v>
                </c:pt>
                <c:pt idx="3">
                  <c:v>Bartlett Dairy</c:v>
                </c:pt>
                <c:pt idx="4">
                  <c:v>Bruno Specialty Foods</c:v>
                </c:pt>
                <c:pt idx="5">
                  <c:v>Cardinal Foods</c:v>
                </c:pt>
                <c:pt idx="6">
                  <c:v>Channel Fish Processing</c:v>
                </c:pt>
                <c:pt idx="7">
                  <c:v>Chef's Choice Cash &amp; Carry Food Distributor Inc</c:v>
                </c:pt>
                <c:pt idx="8">
                  <c:v>Cookies &amp; More Inc.</c:v>
                </c:pt>
                <c:pt idx="9">
                  <c:v>Driscoll Foods Food Service / Metropolitan Foods Inc.</c:v>
                </c:pt>
                <c:pt idx="10">
                  <c:v>DS Services of America / Primo Water</c:v>
                </c:pt>
                <c:pt idx="11">
                  <c:v>Elwood International</c:v>
                </c:pt>
                <c:pt idx="12">
                  <c:v>Environmental Agricultural Training / E.A.T. W/Culinary Professionals</c:v>
                </c:pt>
                <c:pt idx="13">
                  <c:v>Finesse Creations</c:v>
                </c:pt>
                <c:pt idx="14">
                  <c:v>FoodCo</c:v>
                </c:pt>
                <c:pt idx="15">
                  <c:v>Frank Gargiulo &amp; Sons</c:v>
                </c:pt>
                <c:pt idx="16">
                  <c:v>Global Food Industries</c:v>
                </c:pt>
                <c:pt idx="17">
                  <c:v>Golden Platter Foods</c:v>
                </c:pt>
                <c:pt idx="18">
                  <c:v>Grocery Haulers Inc.</c:v>
                </c:pt>
                <c:pt idx="19">
                  <c:v>H. Schrier &amp; Company Inc.</c:v>
                </c:pt>
                <c:pt idx="20">
                  <c:v>Jamac Frozen Foods</c:v>
                </c:pt>
                <c:pt idx="21">
                  <c:v>Jay Bee Distributor Group</c:v>
                </c:pt>
                <c:pt idx="22">
                  <c:v>Keefe Group</c:v>
                </c:pt>
                <c:pt idx="23">
                  <c:v>Kingsland Prime Meats</c:v>
                </c:pt>
                <c:pt idx="24">
                  <c:v>Made Fresh Salads Inc</c:v>
                </c:pt>
                <c:pt idx="25">
                  <c:v>Mivila Foods</c:v>
                </c:pt>
                <c:pt idx="26">
                  <c:v>Nestle Waters North America</c:v>
                </c:pt>
                <c:pt idx="27">
                  <c:v>Pacto Corporation</c:v>
                </c:pt>
                <c:pt idx="28">
                  <c:v>Plainfield Fruit &amp; Produce Co Inc</c:v>
                </c:pt>
                <c:pt idx="29">
                  <c:v>Robbins Sales Company</c:v>
                </c:pt>
                <c:pt idx="30">
                  <c:v>Romeo Wholesale Meat Corp.</c:v>
                </c:pt>
                <c:pt idx="31">
                  <c:v>Teri Nichols</c:v>
                </c:pt>
                <c:pt idx="32">
                  <c:v>Universal Coffee Corp</c:v>
                </c:pt>
                <c:pt idx="33">
                  <c:v>Valente Yeast Company</c:v>
                </c:pt>
                <c:pt idx="34">
                  <c:v>Wild Penguin Corporation</c:v>
                </c:pt>
              </c:strCache>
            </c:strRef>
          </c:cat>
          <c:val>
            <c:numRef>
              <c:f>'O-3'!$C$5:$C$40</c:f>
              <c:numCache>
                <c:formatCode>General</c:formatCode>
                <c:ptCount val="35"/>
                <c:pt idx="0">
                  <c:v>1105306</c:v>
                </c:pt>
                <c:pt idx="1">
                  <c:v>111348</c:v>
                </c:pt>
                <c:pt idx="2">
                  <c:v>21600264</c:v>
                </c:pt>
                <c:pt idx="3">
                  <c:v>15107707</c:v>
                </c:pt>
                <c:pt idx="4">
                  <c:v>63084</c:v>
                </c:pt>
                <c:pt idx="5">
                  <c:v>1288233</c:v>
                </c:pt>
                <c:pt idx="6">
                  <c:v>359269</c:v>
                </c:pt>
                <c:pt idx="7">
                  <c:v>90656</c:v>
                </c:pt>
                <c:pt idx="8">
                  <c:v>201801</c:v>
                </c:pt>
                <c:pt idx="9">
                  <c:v>94768838</c:v>
                </c:pt>
                <c:pt idx="10">
                  <c:v>21147</c:v>
                </c:pt>
                <c:pt idx="11">
                  <c:v>46424</c:v>
                </c:pt>
                <c:pt idx="12">
                  <c:v>43</c:v>
                </c:pt>
                <c:pt idx="13">
                  <c:v>697927</c:v>
                </c:pt>
                <c:pt idx="14">
                  <c:v>42155934</c:v>
                </c:pt>
                <c:pt idx="15">
                  <c:v>446948</c:v>
                </c:pt>
                <c:pt idx="16">
                  <c:v>306621</c:v>
                </c:pt>
                <c:pt idx="17">
                  <c:v>640514</c:v>
                </c:pt>
                <c:pt idx="18">
                  <c:v>33827372</c:v>
                </c:pt>
                <c:pt idx="19">
                  <c:v>6297388</c:v>
                </c:pt>
                <c:pt idx="20">
                  <c:v>2745770</c:v>
                </c:pt>
                <c:pt idx="21">
                  <c:v>2805232</c:v>
                </c:pt>
                <c:pt idx="22">
                  <c:v>2305678</c:v>
                </c:pt>
                <c:pt idx="23">
                  <c:v>192280</c:v>
                </c:pt>
                <c:pt idx="24">
                  <c:v>210725</c:v>
                </c:pt>
                <c:pt idx="25">
                  <c:v>1887224</c:v>
                </c:pt>
                <c:pt idx="26">
                  <c:v>15015</c:v>
                </c:pt>
                <c:pt idx="27">
                  <c:v>1280437</c:v>
                </c:pt>
                <c:pt idx="28">
                  <c:v>146355</c:v>
                </c:pt>
                <c:pt idx="29">
                  <c:v>1689887</c:v>
                </c:pt>
                <c:pt idx="30">
                  <c:v>574440</c:v>
                </c:pt>
                <c:pt idx="31">
                  <c:v>79655824</c:v>
                </c:pt>
                <c:pt idx="32">
                  <c:v>987616</c:v>
                </c:pt>
                <c:pt idx="33">
                  <c:v>44470</c:v>
                </c:pt>
                <c:pt idx="34">
                  <c:v>2336022</c:v>
                </c:pt>
              </c:numCache>
            </c:numRef>
          </c:val>
          <c:extLst>
            <c:ext xmlns:c16="http://schemas.microsoft.com/office/drawing/2014/chart" uri="{C3380CC4-5D6E-409C-BE32-E72D297353CC}">
              <c16:uniqueId val="{00000000-6890-43B0-B4E7-63ABF215A42A}"/>
            </c:ext>
          </c:extLst>
        </c:ser>
        <c:ser>
          <c:idx val="1"/>
          <c:order val="1"/>
          <c:tx>
            <c:strRef>
              <c:f>'O-3'!$D$4</c:f>
              <c:strCache>
                <c:ptCount val="1"/>
                <c:pt idx="0">
                  <c:v>Sum of # of 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'O-3'!$B$5:$B$40</c:f>
              <c:strCache>
                <c:ptCount val="35"/>
                <c:pt idx="0">
                  <c:v>Atlantic Beverage Company</c:v>
                </c:pt>
                <c:pt idx="1">
                  <c:v>Babylab Inc.</c:v>
                </c:pt>
                <c:pt idx="2">
                  <c:v>Cream O Land</c:v>
                </c:pt>
                <c:pt idx="3">
                  <c:v>Bartlett Dairy</c:v>
                </c:pt>
                <c:pt idx="4">
                  <c:v>Bruno Specialty Foods</c:v>
                </c:pt>
                <c:pt idx="5">
                  <c:v>Cardinal Foods</c:v>
                </c:pt>
                <c:pt idx="6">
                  <c:v>Channel Fish Processing</c:v>
                </c:pt>
                <c:pt idx="7">
                  <c:v>Chef's Choice Cash &amp; Carry Food Distributor Inc</c:v>
                </c:pt>
                <c:pt idx="8">
                  <c:v>Cookies &amp; More Inc.</c:v>
                </c:pt>
                <c:pt idx="9">
                  <c:v>Driscoll Foods Food Service / Metropolitan Foods Inc.</c:v>
                </c:pt>
                <c:pt idx="10">
                  <c:v>DS Services of America / Primo Water</c:v>
                </c:pt>
                <c:pt idx="11">
                  <c:v>Elwood International</c:v>
                </c:pt>
                <c:pt idx="12">
                  <c:v>Environmental Agricultural Training / E.A.T. W/Culinary Professionals</c:v>
                </c:pt>
                <c:pt idx="13">
                  <c:v>Finesse Creations</c:v>
                </c:pt>
                <c:pt idx="14">
                  <c:v>FoodCo</c:v>
                </c:pt>
                <c:pt idx="15">
                  <c:v>Frank Gargiulo &amp; Sons</c:v>
                </c:pt>
                <c:pt idx="16">
                  <c:v>Global Food Industries</c:v>
                </c:pt>
                <c:pt idx="17">
                  <c:v>Golden Platter Foods</c:v>
                </c:pt>
                <c:pt idx="18">
                  <c:v>Grocery Haulers Inc.</c:v>
                </c:pt>
                <c:pt idx="19">
                  <c:v>H. Schrier &amp; Company Inc.</c:v>
                </c:pt>
                <c:pt idx="20">
                  <c:v>Jamac Frozen Foods</c:v>
                </c:pt>
                <c:pt idx="21">
                  <c:v>Jay Bee Distributor Group</c:v>
                </c:pt>
                <c:pt idx="22">
                  <c:v>Keefe Group</c:v>
                </c:pt>
                <c:pt idx="23">
                  <c:v>Kingsland Prime Meats</c:v>
                </c:pt>
                <c:pt idx="24">
                  <c:v>Made Fresh Salads Inc</c:v>
                </c:pt>
                <c:pt idx="25">
                  <c:v>Mivila Foods</c:v>
                </c:pt>
                <c:pt idx="26">
                  <c:v>Nestle Waters North America</c:v>
                </c:pt>
                <c:pt idx="27">
                  <c:v>Pacto Corporation</c:v>
                </c:pt>
                <c:pt idx="28">
                  <c:v>Plainfield Fruit &amp; Produce Co Inc</c:v>
                </c:pt>
                <c:pt idx="29">
                  <c:v>Robbins Sales Company</c:v>
                </c:pt>
                <c:pt idx="30">
                  <c:v>Romeo Wholesale Meat Corp.</c:v>
                </c:pt>
                <c:pt idx="31">
                  <c:v>Teri Nichols</c:v>
                </c:pt>
                <c:pt idx="32">
                  <c:v>Universal Coffee Corp</c:v>
                </c:pt>
                <c:pt idx="33">
                  <c:v>Valente Yeast Company</c:v>
                </c:pt>
                <c:pt idx="34">
                  <c:v>Wild Penguin Corporation</c:v>
                </c:pt>
              </c:strCache>
            </c:strRef>
          </c:cat>
          <c:val>
            <c:numRef>
              <c:f>'O-3'!$D$5:$D$40</c:f>
              <c:numCache>
                <c:formatCode>General</c:formatCode>
                <c:ptCount val="35"/>
                <c:pt idx="0">
                  <c:v>51806</c:v>
                </c:pt>
                <c:pt idx="1">
                  <c:v>3210</c:v>
                </c:pt>
                <c:pt idx="2">
                  <c:v>85650402</c:v>
                </c:pt>
                <c:pt idx="3">
                  <c:v>58079101</c:v>
                </c:pt>
                <c:pt idx="4">
                  <c:v>1857</c:v>
                </c:pt>
                <c:pt idx="5">
                  <c:v>276708</c:v>
                </c:pt>
                <c:pt idx="6">
                  <c:v>131147</c:v>
                </c:pt>
                <c:pt idx="7">
                  <c:v>2956</c:v>
                </c:pt>
                <c:pt idx="8">
                  <c:v>20015</c:v>
                </c:pt>
                <c:pt idx="9">
                  <c:v>4684434</c:v>
                </c:pt>
                <c:pt idx="10">
                  <c:v>5300</c:v>
                </c:pt>
                <c:pt idx="11">
                  <c:v>7072</c:v>
                </c:pt>
                <c:pt idx="12">
                  <c:v>2</c:v>
                </c:pt>
                <c:pt idx="13">
                  <c:v>17322</c:v>
                </c:pt>
                <c:pt idx="14">
                  <c:v>26679388</c:v>
                </c:pt>
                <c:pt idx="15">
                  <c:v>1081346</c:v>
                </c:pt>
                <c:pt idx="16">
                  <c:v>8843</c:v>
                </c:pt>
                <c:pt idx="17">
                  <c:v>335033</c:v>
                </c:pt>
                <c:pt idx="18">
                  <c:v>6199231</c:v>
                </c:pt>
                <c:pt idx="19">
                  <c:v>415917</c:v>
                </c:pt>
                <c:pt idx="20">
                  <c:v>204476</c:v>
                </c:pt>
                <c:pt idx="21">
                  <c:v>171624</c:v>
                </c:pt>
                <c:pt idx="22">
                  <c:v>173234</c:v>
                </c:pt>
                <c:pt idx="23">
                  <c:v>167200</c:v>
                </c:pt>
                <c:pt idx="24">
                  <c:v>2558</c:v>
                </c:pt>
                <c:pt idx="25">
                  <c:v>64544</c:v>
                </c:pt>
                <c:pt idx="26">
                  <c:v>2653</c:v>
                </c:pt>
                <c:pt idx="27">
                  <c:v>87117</c:v>
                </c:pt>
                <c:pt idx="28">
                  <c:v>261725</c:v>
                </c:pt>
                <c:pt idx="29">
                  <c:v>98681</c:v>
                </c:pt>
                <c:pt idx="30">
                  <c:v>149743</c:v>
                </c:pt>
                <c:pt idx="31">
                  <c:v>4452049</c:v>
                </c:pt>
                <c:pt idx="32">
                  <c:v>48608</c:v>
                </c:pt>
                <c:pt idx="33">
                  <c:v>5102</c:v>
                </c:pt>
                <c:pt idx="34">
                  <c:v>105281</c:v>
                </c:pt>
              </c:numCache>
            </c:numRef>
          </c:val>
          <c:extLst>
            <c:ext xmlns:c16="http://schemas.microsoft.com/office/drawing/2014/chart" uri="{C3380CC4-5D6E-409C-BE32-E72D297353CC}">
              <c16:uniqueId val="{00000001-6890-43B0-B4E7-63ABF215A42A}"/>
            </c:ext>
          </c:extLst>
        </c:ser>
        <c:dLbls>
          <c:showLegendKey val="0"/>
          <c:showVal val="0"/>
          <c:showCatName val="0"/>
          <c:showSerName val="0"/>
          <c:showPercent val="0"/>
          <c:showBubbleSize val="0"/>
        </c:dLbls>
        <c:gapWidth val="115"/>
        <c:overlap val="-20"/>
        <c:axId val="1779886048"/>
        <c:axId val="1779878368"/>
      </c:barChart>
      <c:catAx>
        <c:axId val="17798860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878368"/>
        <c:crosses val="autoZero"/>
        <c:auto val="1"/>
        <c:lblAlgn val="ctr"/>
        <c:lblOffset val="100"/>
        <c:noMultiLvlLbl val="0"/>
      </c:catAx>
      <c:valAx>
        <c:axId val="1779878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88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[MyExcelDashboard.xlsx]Sheet3!PivotTable9</c:name>
    <c:fmtId val="12"/>
  </c:pivotSource>
  <c:chart>
    <c:autoTitleDeleted val="1"/>
    <c:pivotFmts>
      <c:pivotFmt>
        <c:idx val="0"/>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1C02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Sheet3!$C$5</c:f>
              <c:strCache>
                <c:ptCount val="1"/>
                <c:pt idx="0">
                  <c:v>Sum of # of Units</c:v>
                </c:pt>
              </c:strCache>
            </c:strRef>
          </c:tx>
          <c:spPr>
            <a:solidFill>
              <a:srgbClr val="71C02B"/>
            </a:solidFill>
            <a:ln>
              <a:noFill/>
            </a:ln>
            <a:effectLst>
              <a:outerShdw blurRad="57150" dist="19050" dir="5400000" algn="ctr" rotWithShape="0">
                <a:srgbClr val="000000">
                  <a:alpha val="63000"/>
                </a:srgbClr>
              </a:outerShdw>
            </a:effectLst>
          </c:spPr>
          <c:invertIfNegative val="0"/>
          <c:cat>
            <c:strRef>
              <c:f>Sheet3!$B$6:$B$16</c:f>
              <c:strCache>
                <c:ptCount val="10"/>
                <c:pt idx="0">
                  <c:v>roll, wheat, kaiser</c:v>
                </c:pt>
                <c:pt idx="1">
                  <c:v>milk, whole</c:v>
                </c:pt>
                <c:pt idx="2">
                  <c:v>milk, nonfat, chocolate</c:v>
                </c:pt>
                <c:pt idx="3">
                  <c:v>milk, nonfat</c:v>
                </c:pt>
                <c:pt idx="4">
                  <c:v>milk, 1%, ss</c:v>
                </c:pt>
                <c:pt idx="5">
                  <c:v>milk, 1%</c:v>
                </c:pt>
                <c:pt idx="6">
                  <c:v>meal, lunch, kosher</c:v>
                </c:pt>
                <c:pt idx="7">
                  <c:v>meal, breakfast, kosher</c:v>
                </c:pt>
                <c:pt idx="8">
                  <c:v>bun, hamburger, whole wheat</c:v>
                </c:pt>
                <c:pt idx="9">
                  <c:v>bread, whole wheat</c:v>
                </c:pt>
              </c:strCache>
            </c:strRef>
          </c:cat>
          <c:val>
            <c:numRef>
              <c:f>Sheet3!$C$6:$C$16</c:f>
              <c:numCache>
                <c:formatCode>General</c:formatCode>
                <c:ptCount val="10"/>
                <c:pt idx="0">
                  <c:v>486473</c:v>
                </c:pt>
                <c:pt idx="1">
                  <c:v>838550</c:v>
                </c:pt>
                <c:pt idx="2">
                  <c:v>71172786</c:v>
                </c:pt>
                <c:pt idx="3">
                  <c:v>24815585</c:v>
                </c:pt>
                <c:pt idx="4">
                  <c:v>4657758</c:v>
                </c:pt>
                <c:pt idx="5">
                  <c:v>66876405</c:v>
                </c:pt>
                <c:pt idx="6">
                  <c:v>2122107</c:v>
                </c:pt>
                <c:pt idx="7">
                  <c:v>1882305</c:v>
                </c:pt>
                <c:pt idx="8">
                  <c:v>1251501</c:v>
                </c:pt>
                <c:pt idx="9">
                  <c:v>3230095</c:v>
                </c:pt>
              </c:numCache>
            </c:numRef>
          </c:val>
          <c:extLst>
            <c:ext xmlns:c16="http://schemas.microsoft.com/office/drawing/2014/chart" uri="{C3380CC4-5D6E-409C-BE32-E72D297353CC}">
              <c16:uniqueId val="{00000000-F70A-4E9A-A612-884BD3966AAF}"/>
            </c:ext>
          </c:extLst>
        </c:ser>
        <c:ser>
          <c:idx val="1"/>
          <c:order val="1"/>
          <c:tx>
            <c:strRef>
              <c:f>Sheet3!$D$5</c:f>
              <c:strCache>
                <c:ptCount val="1"/>
                <c:pt idx="0">
                  <c:v>Sum of Total 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Sheet3!$B$6:$B$16</c:f>
              <c:strCache>
                <c:ptCount val="10"/>
                <c:pt idx="0">
                  <c:v>roll, wheat, kaiser</c:v>
                </c:pt>
                <c:pt idx="1">
                  <c:v>milk, whole</c:v>
                </c:pt>
                <c:pt idx="2">
                  <c:v>milk, nonfat, chocolate</c:v>
                </c:pt>
                <c:pt idx="3">
                  <c:v>milk, nonfat</c:v>
                </c:pt>
                <c:pt idx="4">
                  <c:v>milk, 1%, ss</c:v>
                </c:pt>
                <c:pt idx="5">
                  <c:v>milk, 1%</c:v>
                </c:pt>
                <c:pt idx="6">
                  <c:v>meal, lunch, kosher</c:v>
                </c:pt>
                <c:pt idx="7">
                  <c:v>meal, breakfast, kosher</c:v>
                </c:pt>
                <c:pt idx="8">
                  <c:v>bun, hamburger, whole wheat</c:v>
                </c:pt>
                <c:pt idx="9">
                  <c:v>bread, whole wheat</c:v>
                </c:pt>
              </c:strCache>
            </c:strRef>
          </c:cat>
          <c:val>
            <c:numRef>
              <c:f>Sheet3!$D$6:$D$16</c:f>
              <c:numCache>
                <c:formatCode>General</c:formatCode>
                <c:ptCount val="10"/>
                <c:pt idx="0">
                  <c:v>1154648</c:v>
                </c:pt>
                <c:pt idx="1">
                  <c:v>235923</c:v>
                </c:pt>
                <c:pt idx="2">
                  <c:v>23267318</c:v>
                </c:pt>
                <c:pt idx="3">
                  <c:v>6227047</c:v>
                </c:pt>
                <c:pt idx="4">
                  <c:v>1073792</c:v>
                </c:pt>
                <c:pt idx="5">
                  <c:v>21383210</c:v>
                </c:pt>
                <c:pt idx="6">
                  <c:v>13080598</c:v>
                </c:pt>
                <c:pt idx="7">
                  <c:v>10968762</c:v>
                </c:pt>
                <c:pt idx="8">
                  <c:v>2175362</c:v>
                </c:pt>
                <c:pt idx="9">
                  <c:v>3219393</c:v>
                </c:pt>
              </c:numCache>
            </c:numRef>
          </c:val>
          <c:extLst>
            <c:ext xmlns:c16="http://schemas.microsoft.com/office/drawing/2014/chart" uri="{C3380CC4-5D6E-409C-BE32-E72D297353CC}">
              <c16:uniqueId val="{00000001-F70A-4E9A-A612-884BD3966AAF}"/>
            </c:ext>
          </c:extLst>
        </c:ser>
        <c:dLbls>
          <c:showLegendKey val="0"/>
          <c:showVal val="0"/>
          <c:showCatName val="0"/>
          <c:showSerName val="0"/>
          <c:showPercent val="0"/>
          <c:showBubbleSize val="0"/>
        </c:dLbls>
        <c:gapWidth val="115"/>
        <c:overlap val="-20"/>
        <c:axId val="1589815968"/>
        <c:axId val="1589818368"/>
      </c:barChart>
      <c:catAx>
        <c:axId val="15898159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818368"/>
        <c:crosses val="autoZero"/>
        <c:auto val="1"/>
        <c:lblAlgn val="ctr"/>
        <c:lblOffset val="100"/>
        <c:noMultiLvlLbl val="0"/>
      </c:catAx>
      <c:valAx>
        <c:axId val="1589818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81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rPr>
              <a:t>Price Fluctuations in Key Food Items</a:t>
            </a:r>
          </a:p>
          <a:p>
            <a:pPr>
              <a:defRPr/>
            </a:pPr>
            <a:endParaRPr lang="en-US">
              <a:solidFill>
                <a:schemeClr val="tx1"/>
              </a:solidFill>
              <a:latin typeface="+mn-lt"/>
            </a:endParaRPr>
          </a:p>
        </c:rich>
      </c:tx>
      <c:layout>
        <c:manualLayout>
          <c:xMode val="edge"/>
          <c:yMode val="edge"/>
          <c:x val="0.12953340490230583"/>
          <c:y val="0.1002424620571509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5241108525738245"/>
          <c:y val="0.26542206459451917"/>
          <c:w val="0.37845828786424851"/>
          <c:h val="0.57388415458461273"/>
        </c:manualLayout>
      </c:layout>
      <c:barChart>
        <c:barDir val="bar"/>
        <c:grouping val="stacked"/>
        <c:varyColors val="0"/>
        <c:ser>
          <c:idx val="0"/>
          <c:order val="0"/>
          <c:tx>
            <c:strRef>
              <c:f>'O-4'!$C$305</c:f>
              <c:strCache>
                <c:ptCount val="1"/>
                <c:pt idx="0">
                  <c:v>Fluctuations</c:v>
                </c:pt>
              </c:strCache>
            </c:strRef>
          </c:tx>
          <c:spPr>
            <a:solidFill>
              <a:srgbClr val="FF7979"/>
            </a:solidFill>
            <a:ln>
              <a:noFill/>
            </a:ln>
            <a:effectLst>
              <a:outerShdw blurRad="57150" dist="19050" dir="5400000" algn="ctr" rotWithShape="0">
                <a:srgbClr val="000000">
                  <a:alpha val="63000"/>
                </a:srgbClr>
              </a:outerShdw>
            </a:effectLst>
          </c:spPr>
          <c:invertIfNegative val="0"/>
          <c:cat>
            <c:strRef>
              <c:f>'O-4'!$B$306:$B$316</c:f>
              <c:strCache>
                <c:ptCount val="11"/>
                <c:pt idx="0">
                  <c:v>banana</c:v>
                </c:pt>
                <c:pt idx="1">
                  <c:v>bread, whole wheat</c:v>
                </c:pt>
                <c:pt idx="2">
                  <c:v>bun, hamburger, whole wheat</c:v>
                </c:pt>
                <c:pt idx="3">
                  <c:v>chicken, leg, quarter, frozen</c:v>
                </c:pt>
                <c:pt idx="4">
                  <c:v>meal, lunch, kosher</c:v>
                </c:pt>
                <c:pt idx="5">
                  <c:v>milk, 1%</c:v>
                </c:pt>
                <c:pt idx="6">
                  <c:v>milk, 1%, ss</c:v>
                </c:pt>
                <c:pt idx="7">
                  <c:v>milk, nonfat</c:v>
                </c:pt>
                <c:pt idx="8">
                  <c:v>milk, nonfat, chocolate</c:v>
                </c:pt>
                <c:pt idx="9">
                  <c:v>roll, wheat, kaiser</c:v>
                </c:pt>
                <c:pt idx="10">
                  <c:v>Grand Total</c:v>
                </c:pt>
              </c:strCache>
            </c:strRef>
          </c:cat>
          <c:val>
            <c:numRef>
              <c:f>'O-4'!$C$306:$C$316</c:f>
              <c:numCache>
                <c:formatCode>General</c:formatCode>
                <c:ptCount val="11"/>
                <c:pt idx="0">
                  <c:v>276364</c:v>
                </c:pt>
                <c:pt idx="1">
                  <c:v>368669</c:v>
                </c:pt>
                <c:pt idx="2">
                  <c:v>539985</c:v>
                </c:pt>
                <c:pt idx="3">
                  <c:v>297706</c:v>
                </c:pt>
                <c:pt idx="4">
                  <c:v>257886</c:v>
                </c:pt>
                <c:pt idx="5">
                  <c:v>16802090</c:v>
                </c:pt>
                <c:pt idx="6">
                  <c:v>3253163</c:v>
                </c:pt>
                <c:pt idx="7">
                  <c:v>5272449</c:v>
                </c:pt>
                <c:pt idx="8">
                  <c:v>21924062</c:v>
                </c:pt>
                <c:pt idx="9">
                  <c:v>58391</c:v>
                </c:pt>
                <c:pt idx="10">
                  <c:v>21924062</c:v>
                </c:pt>
              </c:numCache>
            </c:numRef>
          </c:val>
          <c:extLst>
            <c:ext xmlns:c16="http://schemas.microsoft.com/office/drawing/2014/chart" uri="{C3380CC4-5D6E-409C-BE32-E72D297353CC}">
              <c16:uniqueId val="{00000000-5C5C-4B4E-97CD-BA6883F77BA9}"/>
            </c:ext>
          </c:extLst>
        </c:ser>
        <c:dLbls>
          <c:showLegendKey val="0"/>
          <c:showVal val="0"/>
          <c:showCatName val="0"/>
          <c:showSerName val="0"/>
          <c:showPercent val="0"/>
          <c:showBubbleSize val="0"/>
        </c:dLbls>
        <c:gapWidth val="150"/>
        <c:overlap val="100"/>
        <c:axId val="780059008"/>
        <c:axId val="780065728"/>
      </c:barChart>
      <c:catAx>
        <c:axId val="780059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65728"/>
        <c:crosses val="autoZero"/>
        <c:auto val="1"/>
        <c:lblAlgn val="ctr"/>
        <c:lblOffset val="100"/>
        <c:noMultiLvlLbl val="0"/>
      </c:catAx>
      <c:valAx>
        <c:axId val="78006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5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[MyExcelDashboard.xlsx]O-5!PivotTable18</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F1763"/>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F1763"/>
          </a:solidFill>
          <a:ln w="19050">
            <a:solidFill>
              <a:schemeClr val="lt1"/>
            </a:solidFill>
          </a:ln>
          <a:effectLst/>
        </c:spPr>
      </c:pivotFmt>
      <c:pivotFmt>
        <c:idx val="5"/>
        <c:spPr>
          <a:solidFill>
            <a:srgbClr val="FFC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F1763"/>
          </a:solidFill>
          <a:ln w="19050">
            <a:solidFill>
              <a:schemeClr val="lt1"/>
            </a:solidFill>
          </a:ln>
          <a:effectLst/>
        </c:spPr>
      </c:pivotFmt>
      <c:pivotFmt>
        <c:idx val="8"/>
        <c:spPr>
          <a:solidFill>
            <a:srgbClr val="FFC000"/>
          </a:solidFill>
          <a:ln w="19050">
            <a:solidFill>
              <a:schemeClr val="lt1"/>
            </a:solidFill>
          </a:ln>
          <a:effectLst/>
        </c:spPr>
      </c:pivotFmt>
    </c:pivotFmts>
    <c:plotArea>
      <c:layout/>
      <c:doughnutChart>
        <c:varyColors val="1"/>
        <c:ser>
          <c:idx val="0"/>
          <c:order val="0"/>
          <c:tx>
            <c:strRef>
              <c:f>'O-5'!$C$3</c:f>
              <c:strCache>
                <c:ptCount val="1"/>
                <c:pt idx="0">
                  <c:v>Total</c:v>
                </c:pt>
              </c:strCache>
            </c:strRef>
          </c:tx>
          <c:dPt>
            <c:idx val="0"/>
            <c:bubble3D val="0"/>
            <c:spPr>
              <a:solidFill>
                <a:srgbClr val="AF1763"/>
              </a:solidFill>
              <a:ln w="19050">
                <a:solidFill>
                  <a:schemeClr val="lt1"/>
                </a:solidFill>
              </a:ln>
              <a:effectLst/>
            </c:spPr>
            <c:extLst>
              <c:ext xmlns:c16="http://schemas.microsoft.com/office/drawing/2014/chart" uri="{C3380CC4-5D6E-409C-BE32-E72D297353CC}">
                <c16:uniqueId val="{00000001-EB77-49E4-88CB-15B3B5F6170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B77-49E4-88CB-15B3B5F61705}"/>
              </c:ext>
            </c:extLst>
          </c:dPt>
          <c:cat>
            <c:strRef>
              <c:f>'O-5'!$B$4:$B$6</c:f>
              <c:strCache>
                <c:ptCount val="2"/>
                <c:pt idx="0">
                  <c:v>Processed</c:v>
                </c:pt>
                <c:pt idx="1">
                  <c:v>Whole</c:v>
                </c:pt>
              </c:strCache>
            </c:strRef>
          </c:cat>
          <c:val>
            <c:numRef>
              <c:f>'O-5'!$C$4:$C$6</c:f>
              <c:numCache>
                <c:formatCode>General</c:formatCode>
                <c:ptCount val="2"/>
                <c:pt idx="0">
                  <c:v>152795742</c:v>
                </c:pt>
                <c:pt idx="1">
                  <c:v>163218057</c:v>
                </c:pt>
              </c:numCache>
            </c:numRef>
          </c:val>
          <c:extLst>
            <c:ext xmlns:c16="http://schemas.microsoft.com/office/drawing/2014/chart" uri="{C3380CC4-5D6E-409C-BE32-E72D297353CC}">
              <c16:uniqueId val="{00000004-EB77-49E4-88CB-15B3B5F61705}"/>
            </c:ext>
          </c:extLst>
        </c:ser>
        <c:dLbls>
          <c:showLegendKey val="0"/>
          <c:showVal val="0"/>
          <c:showCatName val="0"/>
          <c:showSerName val="0"/>
          <c:showPercent val="0"/>
          <c:showBubbleSize val="0"/>
          <c:showLeaderLines val="1"/>
        </c:dLbls>
        <c:firstSliceAng val="0"/>
        <c:holeSize val="7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[MyExcelDashboard.xlsx]O-5!PivotTable28</c:name>
    <c:fmtId val="28"/>
  </c:pivotSource>
  <c:chart>
    <c:autoTitleDeleted val="1"/>
    <c:pivotFmts>
      <c:pivotFmt>
        <c:idx val="0"/>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rgbClr val="AF1763"/>
          </a:solidFill>
          <a:ln w="19050">
            <a:solidFill>
              <a:schemeClr val="lt1"/>
            </a:solidFill>
          </a:ln>
          <a:effectLst/>
        </c:spPr>
      </c:pivotFmt>
      <c:pivotFmt>
        <c:idx val="3"/>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w="19050">
            <a:solidFill>
              <a:schemeClr val="lt1"/>
            </a:solidFill>
          </a:ln>
          <a:effectLst/>
        </c:spPr>
      </c:pivotFmt>
      <c:pivotFmt>
        <c:idx val="5"/>
        <c:spPr>
          <a:solidFill>
            <a:srgbClr val="AF1763"/>
          </a:solidFill>
          <a:ln w="19050">
            <a:solidFill>
              <a:schemeClr val="lt1"/>
            </a:solidFill>
          </a:ln>
          <a:effectLst/>
        </c:spPr>
      </c:pivotFmt>
      <c:pivotFmt>
        <c:idx val="6"/>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pivotFmt>
      <c:pivotFmt>
        <c:idx val="8"/>
        <c:spPr>
          <a:solidFill>
            <a:srgbClr val="AF1763"/>
          </a:solidFill>
          <a:ln w="19050">
            <a:solidFill>
              <a:schemeClr val="lt1"/>
            </a:solidFill>
          </a:ln>
          <a:effectLst/>
        </c:spPr>
      </c:pivotFmt>
      <c:pivotFmt>
        <c:idx val="9"/>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C000"/>
          </a:solidFill>
          <a:ln w="19050">
            <a:solidFill>
              <a:schemeClr val="lt1"/>
            </a:solidFill>
          </a:ln>
          <a:effectLst/>
        </c:spPr>
      </c:pivotFmt>
      <c:pivotFmt>
        <c:idx val="11"/>
        <c:spPr>
          <a:solidFill>
            <a:srgbClr val="AF1763"/>
          </a:solidFill>
          <a:ln w="19050">
            <a:solidFill>
              <a:schemeClr val="lt1"/>
            </a:solidFill>
          </a:ln>
          <a:effectLst/>
        </c:spPr>
      </c:pivotFmt>
      <c:pivotFmt>
        <c:idx val="12"/>
        <c:spPr>
          <a:solidFill>
            <a:srgbClr val="AF176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w="19050">
            <a:solidFill>
              <a:schemeClr val="lt1"/>
            </a:solidFill>
          </a:ln>
          <a:effectLst/>
        </c:spPr>
      </c:pivotFmt>
      <c:pivotFmt>
        <c:idx val="14"/>
        <c:spPr>
          <a:solidFill>
            <a:srgbClr val="AF1763"/>
          </a:solidFill>
          <a:ln w="19050">
            <a:solidFill>
              <a:schemeClr val="lt1"/>
            </a:solidFill>
          </a:ln>
          <a:effectLst/>
        </c:spPr>
      </c:pivotFmt>
    </c:pivotFmts>
    <c:plotArea>
      <c:layout/>
      <c:doughnutChart>
        <c:varyColors val="1"/>
        <c:ser>
          <c:idx val="0"/>
          <c:order val="0"/>
          <c:tx>
            <c:strRef>
              <c:f>'O-5'!$G$3</c:f>
              <c:strCache>
                <c:ptCount val="1"/>
                <c:pt idx="0">
                  <c:v>Total</c:v>
                </c:pt>
              </c:strCache>
            </c:strRef>
          </c:tx>
          <c:spPr>
            <a:solidFill>
              <a:srgbClr val="AF1763"/>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DEC8-4D8A-AF2B-000BD2B2947E}"/>
              </c:ext>
            </c:extLst>
          </c:dPt>
          <c:dPt>
            <c:idx val="1"/>
            <c:bubble3D val="0"/>
            <c:spPr>
              <a:solidFill>
                <a:srgbClr val="AF1763"/>
              </a:solidFill>
              <a:ln w="19050">
                <a:solidFill>
                  <a:schemeClr val="lt1"/>
                </a:solidFill>
              </a:ln>
              <a:effectLst/>
            </c:spPr>
            <c:extLst>
              <c:ext xmlns:c16="http://schemas.microsoft.com/office/drawing/2014/chart" uri="{C3380CC4-5D6E-409C-BE32-E72D297353CC}">
                <c16:uniqueId val="{00000003-DEC8-4D8A-AF2B-000BD2B2947E}"/>
              </c:ext>
            </c:extLst>
          </c:dPt>
          <c:cat>
            <c:strRef>
              <c:f>'O-5'!$F$4:$F$6</c:f>
              <c:strCache>
                <c:ptCount val="2"/>
                <c:pt idx="0">
                  <c:v>Processed</c:v>
                </c:pt>
                <c:pt idx="1">
                  <c:v>Whole</c:v>
                </c:pt>
              </c:strCache>
            </c:strRef>
          </c:cat>
          <c:val>
            <c:numRef>
              <c:f>'O-5'!$G$4:$G$6</c:f>
              <c:numCache>
                <c:formatCode>General</c:formatCode>
                <c:ptCount val="2"/>
                <c:pt idx="0">
                  <c:v>9143033</c:v>
                </c:pt>
                <c:pt idx="1">
                  <c:v>180502652</c:v>
                </c:pt>
              </c:numCache>
            </c:numRef>
          </c:val>
          <c:extLst>
            <c:ext xmlns:c16="http://schemas.microsoft.com/office/drawing/2014/chart" uri="{C3380CC4-5D6E-409C-BE32-E72D297353CC}">
              <c16:uniqueId val="{00000004-DEC8-4D8A-AF2B-000BD2B2947E}"/>
            </c:ext>
          </c:extLst>
        </c:ser>
        <c:dLbls>
          <c:showLegendKey val="0"/>
          <c:showVal val="0"/>
          <c:showCatName val="0"/>
          <c:showSerName val="0"/>
          <c:showPercent val="0"/>
          <c:showBubbleSize val="0"/>
          <c:showLeaderLines val="1"/>
        </c:dLbls>
        <c:firstSliceAng val="0"/>
        <c:holeSize val="7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[MyExcelDashboard.xlsx]O-6!PivotTable11</c:name>
    <c:fmtId val="3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1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44FC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1C02B"/>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24BAFD"/>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C1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844FC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1C02B"/>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24BAFD"/>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rgbClr val="FFD3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844F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rgbClr val="FFD3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844F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rgbClr val="FFD3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rgbClr val="844F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rgbClr val="FFD3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rgbClr val="844F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'O-6'!$C$3:$C$4</c:f>
              <c:strCache>
                <c:ptCount val="1"/>
                <c:pt idx="0">
                  <c:v>Beef</c:v>
                </c:pt>
              </c:strCache>
            </c:strRef>
          </c:tx>
          <c:spPr>
            <a:solidFill>
              <a:schemeClr val="accent5">
                <a:lumMod val="40000"/>
                <a:lumOff val="60000"/>
              </a:schemeClr>
            </a:solidFill>
            <a:ln>
              <a:noFill/>
            </a:ln>
            <a:effectLst/>
          </c:spPr>
          <c:invertIfNegative val="0"/>
          <c:cat>
            <c:strRef>
              <c:f>'O-6'!$B$5:$B$8</c:f>
              <c:strCache>
                <c:ptCount val="3"/>
                <c:pt idx="0">
                  <c:v>2018-2019</c:v>
                </c:pt>
                <c:pt idx="1">
                  <c:v>2019-2020</c:v>
                </c:pt>
                <c:pt idx="2">
                  <c:v>2020-2021</c:v>
                </c:pt>
              </c:strCache>
            </c:strRef>
          </c:cat>
          <c:val>
            <c:numRef>
              <c:f>'O-6'!$C$5:$C$8</c:f>
              <c:numCache>
                <c:formatCode>General</c:formatCode>
                <c:ptCount val="3"/>
                <c:pt idx="0">
                  <c:v>13557</c:v>
                </c:pt>
                <c:pt idx="1">
                  <c:v>14887</c:v>
                </c:pt>
                <c:pt idx="2">
                  <c:v>115152</c:v>
                </c:pt>
              </c:numCache>
            </c:numRef>
          </c:val>
          <c:extLst>
            <c:ext xmlns:c16="http://schemas.microsoft.com/office/drawing/2014/chart" uri="{C3380CC4-5D6E-409C-BE32-E72D297353CC}">
              <c16:uniqueId val="{00000000-27BB-4D32-A49C-F72AB01EF232}"/>
            </c:ext>
          </c:extLst>
        </c:ser>
        <c:ser>
          <c:idx val="1"/>
          <c:order val="1"/>
          <c:tx>
            <c:strRef>
              <c:f>'O-6'!$D$3:$D$4</c:f>
              <c:strCache>
                <c:ptCount val="1"/>
                <c:pt idx="0">
                  <c:v>Butter</c:v>
                </c:pt>
              </c:strCache>
            </c:strRef>
          </c:tx>
          <c:spPr>
            <a:solidFill>
              <a:schemeClr val="accent2"/>
            </a:solidFill>
            <a:ln>
              <a:noFill/>
            </a:ln>
            <a:effectLst/>
          </c:spPr>
          <c:invertIfNegative val="0"/>
          <c:cat>
            <c:strRef>
              <c:f>'O-6'!$B$5:$B$8</c:f>
              <c:strCache>
                <c:ptCount val="3"/>
                <c:pt idx="0">
                  <c:v>2018-2019</c:v>
                </c:pt>
                <c:pt idx="1">
                  <c:v>2019-2020</c:v>
                </c:pt>
                <c:pt idx="2">
                  <c:v>2020-2021</c:v>
                </c:pt>
              </c:strCache>
            </c:strRef>
          </c:cat>
          <c:val>
            <c:numRef>
              <c:f>'O-6'!$D$5:$D$8</c:f>
              <c:numCache>
                <c:formatCode>General</c:formatCode>
                <c:ptCount val="3"/>
                <c:pt idx="1">
                  <c:v>57</c:v>
                </c:pt>
                <c:pt idx="2">
                  <c:v>146</c:v>
                </c:pt>
              </c:numCache>
            </c:numRef>
          </c:val>
          <c:extLst>
            <c:ext xmlns:c16="http://schemas.microsoft.com/office/drawing/2014/chart" uri="{C3380CC4-5D6E-409C-BE32-E72D297353CC}">
              <c16:uniqueId val="{000000FD-BD14-4763-B360-FBF0CBB00947}"/>
            </c:ext>
          </c:extLst>
        </c:ser>
        <c:ser>
          <c:idx val="2"/>
          <c:order val="2"/>
          <c:tx>
            <c:strRef>
              <c:f>'O-6'!$E$3:$E$4</c:f>
              <c:strCache>
                <c:ptCount val="1"/>
                <c:pt idx="0">
                  <c:v>Cheese</c:v>
                </c:pt>
              </c:strCache>
            </c:strRef>
          </c:tx>
          <c:spPr>
            <a:solidFill>
              <a:srgbClr val="FFD32A"/>
            </a:solidFill>
            <a:ln>
              <a:noFill/>
            </a:ln>
            <a:effectLst/>
          </c:spPr>
          <c:invertIfNegative val="0"/>
          <c:cat>
            <c:strRef>
              <c:f>'O-6'!$B$5:$B$8</c:f>
              <c:strCache>
                <c:ptCount val="3"/>
                <c:pt idx="0">
                  <c:v>2018-2019</c:v>
                </c:pt>
                <c:pt idx="1">
                  <c:v>2019-2020</c:v>
                </c:pt>
                <c:pt idx="2">
                  <c:v>2020-2021</c:v>
                </c:pt>
              </c:strCache>
            </c:strRef>
          </c:cat>
          <c:val>
            <c:numRef>
              <c:f>'O-6'!$E$5:$E$8</c:f>
              <c:numCache>
                <c:formatCode>General</c:formatCode>
                <c:ptCount val="3"/>
                <c:pt idx="0">
                  <c:v>2315</c:v>
                </c:pt>
                <c:pt idx="1">
                  <c:v>86912</c:v>
                </c:pt>
                <c:pt idx="2">
                  <c:v>64571</c:v>
                </c:pt>
              </c:numCache>
            </c:numRef>
          </c:val>
          <c:extLst>
            <c:ext xmlns:c16="http://schemas.microsoft.com/office/drawing/2014/chart" uri="{C3380CC4-5D6E-409C-BE32-E72D297353CC}">
              <c16:uniqueId val="{000000FE-BD14-4763-B360-FBF0CBB00947}"/>
            </c:ext>
          </c:extLst>
        </c:ser>
        <c:ser>
          <c:idx val="3"/>
          <c:order val="3"/>
          <c:tx>
            <c:strRef>
              <c:f>'O-6'!$F$3:$F$4</c:f>
              <c:strCache>
                <c:ptCount val="1"/>
                <c:pt idx="0">
                  <c:v>Eggs</c:v>
                </c:pt>
              </c:strCache>
            </c:strRef>
          </c:tx>
          <c:spPr>
            <a:solidFill>
              <a:schemeClr val="accent4"/>
            </a:solidFill>
            <a:ln>
              <a:noFill/>
            </a:ln>
            <a:effectLst/>
          </c:spPr>
          <c:invertIfNegative val="0"/>
          <c:cat>
            <c:strRef>
              <c:f>'O-6'!$B$5:$B$8</c:f>
              <c:strCache>
                <c:ptCount val="3"/>
                <c:pt idx="0">
                  <c:v>2018-2019</c:v>
                </c:pt>
                <c:pt idx="1">
                  <c:v>2019-2020</c:v>
                </c:pt>
                <c:pt idx="2">
                  <c:v>2020-2021</c:v>
                </c:pt>
              </c:strCache>
            </c:strRef>
          </c:cat>
          <c:val>
            <c:numRef>
              <c:f>'O-6'!$F$5:$F$8</c:f>
              <c:numCache>
                <c:formatCode>General</c:formatCode>
                <c:ptCount val="3"/>
                <c:pt idx="0">
                  <c:v>15</c:v>
                </c:pt>
                <c:pt idx="1">
                  <c:v>114</c:v>
                </c:pt>
                <c:pt idx="2">
                  <c:v>1983</c:v>
                </c:pt>
              </c:numCache>
            </c:numRef>
          </c:val>
          <c:extLst>
            <c:ext xmlns:c16="http://schemas.microsoft.com/office/drawing/2014/chart" uri="{C3380CC4-5D6E-409C-BE32-E72D297353CC}">
              <c16:uniqueId val="{000000FF-BD14-4763-B360-FBF0CBB00947}"/>
            </c:ext>
          </c:extLst>
        </c:ser>
        <c:ser>
          <c:idx val="4"/>
          <c:order val="4"/>
          <c:tx>
            <c:strRef>
              <c:f>'O-6'!$G$3:$G$4</c:f>
              <c:strCache>
                <c:ptCount val="1"/>
                <c:pt idx="0">
                  <c:v>Fish (Wild)</c:v>
                </c:pt>
              </c:strCache>
            </c:strRef>
          </c:tx>
          <c:spPr>
            <a:solidFill>
              <a:srgbClr val="844FC1"/>
            </a:solidFill>
            <a:ln>
              <a:noFill/>
            </a:ln>
            <a:effectLst/>
          </c:spPr>
          <c:invertIfNegative val="0"/>
          <c:cat>
            <c:strRef>
              <c:f>'O-6'!$B$5:$B$8</c:f>
              <c:strCache>
                <c:ptCount val="3"/>
                <c:pt idx="0">
                  <c:v>2018-2019</c:v>
                </c:pt>
                <c:pt idx="1">
                  <c:v>2019-2020</c:v>
                </c:pt>
                <c:pt idx="2">
                  <c:v>2020-2021</c:v>
                </c:pt>
              </c:strCache>
            </c:strRef>
          </c:cat>
          <c:val>
            <c:numRef>
              <c:f>'O-6'!$G$5:$G$8</c:f>
              <c:numCache>
                <c:formatCode>General</c:formatCode>
                <c:ptCount val="3"/>
                <c:pt idx="0">
                  <c:v>20410</c:v>
                </c:pt>
                <c:pt idx="2">
                  <c:v>350</c:v>
                </c:pt>
              </c:numCache>
            </c:numRef>
          </c:val>
          <c:extLst>
            <c:ext xmlns:c16="http://schemas.microsoft.com/office/drawing/2014/chart" uri="{C3380CC4-5D6E-409C-BE32-E72D297353CC}">
              <c16:uniqueId val="{00000100-BD14-4763-B360-FBF0CBB00947}"/>
            </c:ext>
          </c:extLst>
        </c:ser>
        <c:ser>
          <c:idx val="5"/>
          <c:order val="5"/>
          <c:tx>
            <c:strRef>
              <c:f>'O-6'!$H$3:$H$4</c:f>
              <c:strCache>
                <c:ptCount val="1"/>
                <c:pt idx="0">
                  <c:v>Legumes</c:v>
                </c:pt>
              </c:strCache>
            </c:strRef>
          </c:tx>
          <c:spPr>
            <a:solidFill>
              <a:schemeClr val="accent6">
                <a:lumMod val="40000"/>
                <a:lumOff val="60000"/>
              </a:schemeClr>
            </a:solidFill>
            <a:ln>
              <a:noFill/>
            </a:ln>
            <a:effectLst/>
          </c:spPr>
          <c:invertIfNegative val="0"/>
          <c:cat>
            <c:strRef>
              <c:f>'O-6'!$B$5:$B$8</c:f>
              <c:strCache>
                <c:ptCount val="3"/>
                <c:pt idx="0">
                  <c:v>2018-2019</c:v>
                </c:pt>
                <c:pt idx="1">
                  <c:v>2019-2020</c:v>
                </c:pt>
                <c:pt idx="2">
                  <c:v>2020-2021</c:v>
                </c:pt>
              </c:strCache>
            </c:strRef>
          </c:cat>
          <c:val>
            <c:numRef>
              <c:f>'O-6'!$H$5:$H$8</c:f>
              <c:numCache>
                <c:formatCode>General</c:formatCode>
                <c:ptCount val="3"/>
                <c:pt idx="0">
                  <c:v>6614</c:v>
                </c:pt>
                <c:pt idx="1">
                  <c:v>52739</c:v>
                </c:pt>
                <c:pt idx="2">
                  <c:v>65734</c:v>
                </c:pt>
              </c:numCache>
            </c:numRef>
          </c:val>
          <c:extLst>
            <c:ext xmlns:c16="http://schemas.microsoft.com/office/drawing/2014/chart" uri="{C3380CC4-5D6E-409C-BE32-E72D297353CC}">
              <c16:uniqueId val="{00000101-BD14-4763-B360-FBF0CBB00947}"/>
            </c:ext>
          </c:extLst>
        </c:ser>
        <c:ser>
          <c:idx val="6"/>
          <c:order val="6"/>
          <c:tx>
            <c:strRef>
              <c:f>'O-6'!$I$3:$I$4</c:f>
              <c:strCache>
                <c:ptCount val="1"/>
                <c:pt idx="0">
                  <c:v>Meat</c:v>
                </c:pt>
              </c:strCache>
            </c:strRef>
          </c:tx>
          <c:spPr>
            <a:solidFill>
              <a:schemeClr val="accent1">
                <a:lumMod val="60000"/>
              </a:schemeClr>
            </a:solidFill>
            <a:ln>
              <a:noFill/>
            </a:ln>
            <a:effectLst/>
          </c:spPr>
          <c:invertIfNegative val="0"/>
          <c:cat>
            <c:strRef>
              <c:f>'O-6'!$B$5:$B$8</c:f>
              <c:strCache>
                <c:ptCount val="3"/>
                <c:pt idx="0">
                  <c:v>2018-2019</c:v>
                </c:pt>
                <c:pt idx="1">
                  <c:v>2019-2020</c:v>
                </c:pt>
                <c:pt idx="2">
                  <c:v>2020-2021</c:v>
                </c:pt>
              </c:strCache>
            </c:strRef>
          </c:cat>
          <c:val>
            <c:numRef>
              <c:f>'O-6'!$I$5:$I$8</c:f>
              <c:numCache>
                <c:formatCode>General</c:formatCode>
                <c:ptCount val="3"/>
                <c:pt idx="0">
                  <c:v>20</c:v>
                </c:pt>
                <c:pt idx="1">
                  <c:v>1299</c:v>
                </c:pt>
                <c:pt idx="2">
                  <c:v>3880</c:v>
                </c:pt>
              </c:numCache>
            </c:numRef>
          </c:val>
          <c:extLst>
            <c:ext xmlns:c16="http://schemas.microsoft.com/office/drawing/2014/chart" uri="{C3380CC4-5D6E-409C-BE32-E72D297353CC}">
              <c16:uniqueId val="{00000102-BD14-4763-B360-FBF0CBB00947}"/>
            </c:ext>
          </c:extLst>
        </c:ser>
        <c:ser>
          <c:idx val="7"/>
          <c:order val="7"/>
          <c:tx>
            <c:strRef>
              <c:f>'O-6'!$J$3:$J$4</c:f>
              <c:strCache>
                <c:ptCount val="1"/>
                <c:pt idx="0">
                  <c:v>Milk &amp; Dairy</c:v>
                </c:pt>
              </c:strCache>
            </c:strRef>
          </c:tx>
          <c:spPr>
            <a:solidFill>
              <a:schemeClr val="accent2">
                <a:lumMod val="60000"/>
              </a:schemeClr>
            </a:solidFill>
            <a:ln>
              <a:noFill/>
            </a:ln>
            <a:effectLst/>
          </c:spPr>
          <c:invertIfNegative val="0"/>
          <c:cat>
            <c:strRef>
              <c:f>'O-6'!$B$5:$B$8</c:f>
              <c:strCache>
                <c:ptCount val="3"/>
                <c:pt idx="0">
                  <c:v>2018-2019</c:v>
                </c:pt>
                <c:pt idx="1">
                  <c:v>2019-2020</c:v>
                </c:pt>
                <c:pt idx="2">
                  <c:v>2020-2021</c:v>
                </c:pt>
              </c:strCache>
            </c:strRef>
          </c:cat>
          <c:val>
            <c:numRef>
              <c:f>'O-6'!$J$5:$J$8</c:f>
              <c:numCache>
                <c:formatCode>General</c:formatCode>
                <c:ptCount val="3"/>
                <c:pt idx="1">
                  <c:v>1612</c:v>
                </c:pt>
                <c:pt idx="2">
                  <c:v>501</c:v>
                </c:pt>
              </c:numCache>
            </c:numRef>
          </c:val>
          <c:extLst>
            <c:ext xmlns:c16="http://schemas.microsoft.com/office/drawing/2014/chart" uri="{C3380CC4-5D6E-409C-BE32-E72D297353CC}">
              <c16:uniqueId val="{00000103-BD14-4763-B360-FBF0CBB00947}"/>
            </c:ext>
          </c:extLst>
        </c:ser>
        <c:ser>
          <c:idx val="8"/>
          <c:order val="8"/>
          <c:tx>
            <c:strRef>
              <c:f>'O-6'!$K$3:$K$4</c:f>
              <c:strCache>
                <c:ptCount val="1"/>
                <c:pt idx="0">
                  <c:v>Rice</c:v>
                </c:pt>
              </c:strCache>
            </c:strRef>
          </c:tx>
          <c:spPr>
            <a:solidFill>
              <a:schemeClr val="accent3">
                <a:lumMod val="60000"/>
              </a:schemeClr>
            </a:solidFill>
            <a:ln>
              <a:noFill/>
            </a:ln>
            <a:effectLst/>
          </c:spPr>
          <c:invertIfNegative val="0"/>
          <c:cat>
            <c:strRef>
              <c:f>'O-6'!$B$5:$B$8</c:f>
              <c:strCache>
                <c:ptCount val="3"/>
                <c:pt idx="0">
                  <c:v>2018-2019</c:v>
                </c:pt>
                <c:pt idx="1">
                  <c:v>2019-2020</c:v>
                </c:pt>
                <c:pt idx="2">
                  <c:v>2020-2021</c:v>
                </c:pt>
              </c:strCache>
            </c:strRef>
          </c:cat>
          <c:val>
            <c:numRef>
              <c:f>'O-6'!$K$5:$K$8</c:f>
              <c:numCache>
                <c:formatCode>General</c:formatCode>
                <c:ptCount val="3"/>
                <c:pt idx="0">
                  <c:v>7353</c:v>
                </c:pt>
                <c:pt idx="1">
                  <c:v>13816</c:v>
                </c:pt>
                <c:pt idx="2">
                  <c:v>10672</c:v>
                </c:pt>
              </c:numCache>
            </c:numRef>
          </c:val>
          <c:extLst>
            <c:ext xmlns:c16="http://schemas.microsoft.com/office/drawing/2014/chart" uri="{C3380CC4-5D6E-409C-BE32-E72D297353CC}">
              <c16:uniqueId val="{00000104-BD14-4763-B360-FBF0CBB00947}"/>
            </c:ext>
          </c:extLst>
        </c:ser>
        <c:ser>
          <c:idx val="9"/>
          <c:order val="9"/>
          <c:tx>
            <c:strRef>
              <c:f>'O-6'!$L$3:$L$4</c:f>
              <c:strCache>
                <c:ptCount val="1"/>
                <c:pt idx="0">
                  <c:v>Tree Nuts &amp; Seeds</c:v>
                </c:pt>
              </c:strCache>
            </c:strRef>
          </c:tx>
          <c:spPr>
            <a:solidFill>
              <a:schemeClr val="accent6">
                <a:lumMod val="60000"/>
                <a:lumOff val="40000"/>
              </a:schemeClr>
            </a:solidFill>
            <a:ln>
              <a:noFill/>
            </a:ln>
            <a:effectLst/>
          </c:spPr>
          <c:invertIfNegative val="0"/>
          <c:cat>
            <c:strRef>
              <c:f>'O-6'!$B$5:$B$8</c:f>
              <c:strCache>
                <c:ptCount val="3"/>
                <c:pt idx="0">
                  <c:v>2018-2019</c:v>
                </c:pt>
                <c:pt idx="1">
                  <c:v>2019-2020</c:v>
                </c:pt>
                <c:pt idx="2">
                  <c:v>2020-2021</c:v>
                </c:pt>
              </c:strCache>
            </c:strRef>
          </c:cat>
          <c:val>
            <c:numRef>
              <c:f>'O-6'!$L$5:$L$8</c:f>
              <c:numCache>
                <c:formatCode>General</c:formatCode>
                <c:ptCount val="3"/>
                <c:pt idx="0">
                  <c:v>6977</c:v>
                </c:pt>
                <c:pt idx="1">
                  <c:v>38592</c:v>
                </c:pt>
                <c:pt idx="2">
                  <c:v>25719</c:v>
                </c:pt>
              </c:numCache>
            </c:numRef>
          </c:val>
          <c:extLst>
            <c:ext xmlns:c16="http://schemas.microsoft.com/office/drawing/2014/chart" uri="{C3380CC4-5D6E-409C-BE32-E72D297353CC}">
              <c16:uniqueId val="{00000105-BD14-4763-B360-FBF0CBB00947}"/>
            </c:ext>
          </c:extLst>
        </c:ser>
        <c:dLbls>
          <c:showLegendKey val="0"/>
          <c:showVal val="0"/>
          <c:showCatName val="0"/>
          <c:showSerName val="0"/>
          <c:showPercent val="0"/>
          <c:showBubbleSize val="0"/>
        </c:dLbls>
        <c:gapWidth val="150"/>
        <c:axId val="1779779968"/>
        <c:axId val="1779787168"/>
      </c:barChart>
      <c:catAx>
        <c:axId val="1779779968"/>
        <c:scaling>
          <c:orientation val="minMax"/>
        </c:scaling>
        <c:delete val="1"/>
        <c:axPos val="l"/>
        <c:numFmt formatCode="General" sourceLinked="1"/>
        <c:majorTickMark val="none"/>
        <c:minorTickMark val="none"/>
        <c:tickLblPos val="nextTo"/>
        <c:crossAx val="1779787168"/>
        <c:crosses val="autoZero"/>
        <c:auto val="1"/>
        <c:lblAlgn val="ctr"/>
        <c:lblOffset val="100"/>
        <c:noMultiLvlLbl val="0"/>
      </c:catAx>
      <c:valAx>
        <c:axId val="1779787168"/>
        <c:scaling>
          <c:orientation val="minMax"/>
        </c:scaling>
        <c:delete val="1"/>
        <c:axPos val="b"/>
        <c:numFmt formatCode="General" sourceLinked="1"/>
        <c:majorTickMark val="none"/>
        <c:minorTickMark val="none"/>
        <c:tickLblPos val="nextTo"/>
        <c:crossAx val="1779779968"/>
        <c:crosses val="autoZero"/>
        <c:crossBetween val="between"/>
      </c:valAx>
      <c:spPr>
        <a:noFill/>
        <a:ln>
          <a:noFill/>
        </a:ln>
        <a:effectLst/>
      </c:spPr>
    </c:plotArea>
    <c:legend>
      <c:legendPos val="r"/>
      <c:layout>
        <c:manualLayout>
          <c:xMode val="edge"/>
          <c:yMode val="edge"/>
          <c:x val="0.63181658588156853"/>
          <c:y val="6.9857706483840648E-3"/>
          <c:w val="0.22341345080877573"/>
          <c:h val="0.75605367877402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[MyExcelDashboard.xlsx]O-7!PivotTable19</c:name>
    <c:fmtId val="3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'O-7'!$C$3</c:f>
              <c:strCache>
                <c:ptCount val="1"/>
                <c:pt idx="0">
                  <c:v>Total</c:v>
                </c:pt>
              </c:strCache>
            </c:strRef>
          </c:tx>
          <c:spPr>
            <a:ln w="34925" cap="rnd">
              <a:solidFill>
                <a:srgbClr val="844FC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'O-7'!$B$4:$B$14</c:f>
              <c:strCache>
                <c:ptCount val="10"/>
                <c:pt idx="0">
                  <c:v>Bartlett Dairy</c:v>
                </c:pt>
                <c:pt idx="1">
                  <c:v>Cardinal Foods</c:v>
                </c:pt>
                <c:pt idx="2">
                  <c:v>Cream O Land</c:v>
                </c:pt>
                <c:pt idx="3">
                  <c:v>Driscoll Foods Food Service / Metropolitan Foods Inc.</c:v>
                </c:pt>
                <c:pt idx="4">
                  <c:v>FoodCo</c:v>
                </c:pt>
                <c:pt idx="5">
                  <c:v>Frank Gargiulo &amp; Sons</c:v>
                </c:pt>
                <c:pt idx="6">
                  <c:v>Golden Platter Foods</c:v>
                </c:pt>
                <c:pt idx="7">
                  <c:v>Grocery Haulers Inc.</c:v>
                </c:pt>
                <c:pt idx="8">
                  <c:v>H. Schrier &amp; Company Inc.</c:v>
                </c:pt>
                <c:pt idx="9">
                  <c:v>Teri Nichols</c:v>
                </c:pt>
              </c:strCache>
            </c:strRef>
          </c:cat>
          <c:val>
            <c:numRef>
              <c:f>'O-7'!$C$4:$C$14</c:f>
              <c:numCache>
                <c:formatCode>General</c:formatCode>
                <c:ptCount val="10"/>
                <c:pt idx="0">
                  <c:v>58079101</c:v>
                </c:pt>
                <c:pt idx="1">
                  <c:v>276708</c:v>
                </c:pt>
                <c:pt idx="2">
                  <c:v>85650402</c:v>
                </c:pt>
                <c:pt idx="3">
                  <c:v>4684434</c:v>
                </c:pt>
                <c:pt idx="4">
                  <c:v>26679388</c:v>
                </c:pt>
                <c:pt idx="5">
                  <c:v>1081346</c:v>
                </c:pt>
                <c:pt idx="6">
                  <c:v>335033</c:v>
                </c:pt>
                <c:pt idx="7">
                  <c:v>6199231</c:v>
                </c:pt>
                <c:pt idx="8">
                  <c:v>415917</c:v>
                </c:pt>
                <c:pt idx="9">
                  <c:v>4452049</c:v>
                </c:pt>
              </c:numCache>
            </c:numRef>
          </c:val>
          <c:smooth val="0"/>
          <c:extLst>
            <c:ext xmlns:c16="http://schemas.microsoft.com/office/drawing/2014/chart" uri="{C3380CC4-5D6E-409C-BE32-E72D297353CC}">
              <c16:uniqueId val="{00000000-AE9F-45E9-9D7D-84F60C3A527A}"/>
            </c:ext>
          </c:extLst>
        </c:ser>
        <c:dLbls>
          <c:showLegendKey val="0"/>
          <c:showVal val="0"/>
          <c:showCatName val="0"/>
          <c:showSerName val="0"/>
          <c:showPercent val="0"/>
          <c:showBubbleSize val="0"/>
        </c:dLbls>
        <c:marker val="1"/>
        <c:smooth val="0"/>
        <c:axId val="1465984048"/>
        <c:axId val="1466004208"/>
      </c:lineChart>
      <c:catAx>
        <c:axId val="146598404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04208"/>
        <c:crosses val="autoZero"/>
        <c:auto val="1"/>
        <c:lblAlgn val="ctr"/>
        <c:lblOffset val="100"/>
        <c:noMultiLvlLbl val="0"/>
      </c:catAx>
      <c:valAx>
        <c:axId val="14660042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9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1.png"/><Relationship Id="rId5" Type="http://schemas.openxmlformats.org/officeDocument/2006/relationships/chart" Target="../charts/chart14.xml"/><Relationship Id="rId10" Type="http://schemas.openxmlformats.org/officeDocument/2006/relationships/hyperlink" Target="#Good_Food_Purchasing_Data!A1"/><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11</xdr:row>
      <xdr:rowOff>0</xdr:rowOff>
    </xdr:from>
    <xdr:to>
      <xdr:col>9</xdr:col>
      <xdr:colOff>145713</xdr:colOff>
      <xdr:row>20</xdr:row>
      <xdr:rowOff>3110</xdr:rowOff>
    </xdr:to>
    <xdr:graphicFrame macro="">
      <xdr:nvGraphicFramePr>
        <xdr:cNvPr id="7" name="Chart 6">
          <a:extLst>
            <a:ext uri="{FF2B5EF4-FFF2-40B4-BE49-F238E27FC236}">
              <a16:creationId xmlns:a16="http://schemas.microsoft.com/office/drawing/2014/main" id="{B0EE17B8-A18C-4551-9B4F-F74DF6C74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10</xdr:row>
      <xdr:rowOff>1</xdr:rowOff>
    </xdr:from>
    <xdr:to>
      <xdr:col>9</xdr:col>
      <xdr:colOff>38100</xdr:colOff>
      <xdr:row>21</xdr:row>
      <xdr:rowOff>7621</xdr:rowOff>
    </xdr:to>
    <xdr:sp macro="" textlink="">
      <xdr:nvSpPr>
        <xdr:cNvPr id="8" name="Rectangle 7">
          <a:extLst>
            <a:ext uri="{FF2B5EF4-FFF2-40B4-BE49-F238E27FC236}">
              <a16:creationId xmlns:a16="http://schemas.microsoft.com/office/drawing/2014/main" id="{39AB0C63-D56B-49E0-BB8A-0B7CBD5681FA}"/>
            </a:ext>
          </a:extLst>
        </xdr:cNvPr>
        <xdr:cNvSpPr/>
      </xdr:nvSpPr>
      <xdr:spPr>
        <a:xfrm>
          <a:off x="4511040" y="1828801"/>
          <a:ext cx="5676900" cy="20193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1021080</xdr:colOff>
      <xdr:row>1</xdr:row>
      <xdr:rowOff>1</xdr:rowOff>
    </xdr:from>
    <xdr:to>
      <xdr:col>5</xdr:col>
      <xdr:colOff>487680</xdr:colOff>
      <xdr:row>9</xdr:row>
      <xdr:rowOff>1</xdr:rowOff>
    </xdr:to>
    <xdr:sp macro="" textlink="">
      <xdr:nvSpPr>
        <xdr:cNvPr id="9" name="Rectangle 8">
          <a:extLst>
            <a:ext uri="{FF2B5EF4-FFF2-40B4-BE49-F238E27FC236}">
              <a16:creationId xmlns:a16="http://schemas.microsoft.com/office/drawing/2014/main" id="{40B5827C-B353-4FB5-A918-11C31C10A0E7}"/>
            </a:ext>
          </a:extLst>
        </xdr:cNvPr>
        <xdr:cNvSpPr/>
      </xdr:nvSpPr>
      <xdr:spPr>
        <a:xfrm>
          <a:off x="4404360" y="182881"/>
          <a:ext cx="1722120" cy="146304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0</xdr:colOff>
      <xdr:row>1</xdr:row>
      <xdr:rowOff>0</xdr:rowOff>
    </xdr:from>
    <xdr:to>
      <xdr:col>7</xdr:col>
      <xdr:colOff>594360</xdr:colOff>
      <xdr:row>9</xdr:row>
      <xdr:rowOff>0</xdr:rowOff>
    </xdr:to>
    <xdr:sp macro="" textlink="">
      <xdr:nvSpPr>
        <xdr:cNvPr id="10" name="Rectangle 9">
          <a:extLst>
            <a:ext uri="{FF2B5EF4-FFF2-40B4-BE49-F238E27FC236}">
              <a16:creationId xmlns:a16="http://schemas.microsoft.com/office/drawing/2014/main" id="{AA572C07-A160-4292-A83F-ECE8A909D56A}"/>
            </a:ext>
          </a:extLst>
        </xdr:cNvPr>
        <xdr:cNvSpPr/>
      </xdr:nvSpPr>
      <xdr:spPr>
        <a:xfrm>
          <a:off x="6766560" y="182880"/>
          <a:ext cx="1722120" cy="146304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129540</xdr:colOff>
      <xdr:row>1</xdr:row>
      <xdr:rowOff>129540</xdr:rowOff>
    </xdr:from>
    <xdr:to>
      <xdr:col>7</xdr:col>
      <xdr:colOff>457200</xdr:colOff>
      <xdr:row>8</xdr:row>
      <xdr:rowOff>76200</xdr:rowOff>
    </xdr:to>
    <mc:AlternateContent xmlns:mc="http://schemas.openxmlformats.org/markup-compatibility/2006" xmlns:a14="http://schemas.microsoft.com/office/drawing/2010/main">
      <mc:Choice Requires="a14">
        <xdr:graphicFrame macro="">
          <xdr:nvGraphicFramePr>
            <xdr:cNvPr id="11" name="Time Period 2">
              <a:extLst>
                <a:ext uri="{FF2B5EF4-FFF2-40B4-BE49-F238E27FC236}">
                  <a16:creationId xmlns:a16="http://schemas.microsoft.com/office/drawing/2014/main" id="{1D7DC941-0554-4A35-BBA0-F987450B30DD}"/>
                </a:ext>
              </a:extLst>
            </xdr:cNvPr>
            <xdr:cNvGraphicFramePr/>
          </xdr:nvGraphicFramePr>
          <xdr:xfrm>
            <a:off x="0" y="0"/>
            <a:ext cx="0" cy="0"/>
          </xdr:xfrm>
          <a:graphic>
            <a:graphicData uri="http://schemas.microsoft.com/office/drawing/2010/slicer">
              <sle:slicer xmlns:sle="http://schemas.microsoft.com/office/drawing/2010/slicer" name="Time Period 2"/>
            </a:graphicData>
          </a:graphic>
        </xdr:graphicFrame>
      </mc:Choice>
      <mc:Fallback xmlns="">
        <xdr:sp macro="" textlink="">
          <xdr:nvSpPr>
            <xdr:cNvPr id="0" name=""/>
            <xdr:cNvSpPr>
              <a:spLocks noTextEdit="1"/>
            </xdr:cNvSpPr>
          </xdr:nvSpPr>
          <xdr:spPr>
            <a:xfrm>
              <a:off x="6964680" y="419100"/>
              <a:ext cx="145542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xdr:row>
      <xdr:rowOff>106680</xdr:rowOff>
    </xdr:from>
    <xdr:to>
      <xdr:col>5</xdr:col>
      <xdr:colOff>342773</xdr:colOff>
      <xdr:row>8</xdr:row>
      <xdr:rowOff>114300</xdr:rowOff>
    </xdr:to>
    <mc:AlternateContent xmlns:mc="http://schemas.openxmlformats.org/markup-compatibility/2006" xmlns:a14="http://schemas.microsoft.com/office/drawing/2010/main">
      <mc:Choice Requires="a14">
        <xdr:graphicFrame macro="">
          <xdr:nvGraphicFramePr>
            <xdr:cNvPr id="13" name="Food Product Category 2">
              <a:extLst>
                <a:ext uri="{FF2B5EF4-FFF2-40B4-BE49-F238E27FC236}">
                  <a16:creationId xmlns:a16="http://schemas.microsoft.com/office/drawing/2014/main" id="{1044507E-F7A2-4DD4-A823-042C67E3EE0C}"/>
                </a:ext>
              </a:extLst>
            </xdr:cNvPr>
            <xdr:cNvGraphicFramePr/>
          </xdr:nvGraphicFramePr>
          <xdr:xfrm>
            <a:off x="0" y="0"/>
            <a:ext cx="0" cy="0"/>
          </xdr:xfrm>
          <a:graphic>
            <a:graphicData uri="http://schemas.microsoft.com/office/drawing/2010/slicer">
              <sle:slicer xmlns:sle="http://schemas.microsoft.com/office/drawing/2010/slicer" name="Food Product Category 2"/>
            </a:graphicData>
          </a:graphic>
        </xdr:graphicFrame>
      </mc:Choice>
      <mc:Fallback xmlns="">
        <xdr:sp macro="" textlink="">
          <xdr:nvSpPr>
            <xdr:cNvPr id="0" name=""/>
            <xdr:cNvSpPr>
              <a:spLocks noTextEdit="1"/>
            </xdr:cNvSpPr>
          </xdr:nvSpPr>
          <xdr:spPr>
            <a:xfrm>
              <a:off x="4579620" y="396240"/>
              <a:ext cx="1470533"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124408</xdr:colOff>
      <xdr:row>0</xdr:row>
      <xdr:rowOff>91440</xdr:rowOff>
    </xdr:from>
    <xdr:to>
      <xdr:col>1</xdr:col>
      <xdr:colOff>731520</xdr:colOff>
      <xdr:row>5</xdr:row>
      <xdr:rowOff>0</xdr:rowOff>
    </xdr:to>
    <xdr:sp macro="" textlink="">
      <xdr:nvSpPr>
        <xdr:cNvPr id="3" name="Rectangle: Rounded Corners 2">
          <a:extLst>
            <a:ext uri="{FF2B5EF4-FFF2-40B4-BE49-F238E27FC236}">
              <a16:creationId xmlns:a16="http://schemas.microsoft.com/office/drawing/2014/main" id="{44386172-255D-4CCD-A267-11C4B71113FC}"/>
            </a:ext>
          </a:extLst>
        </xdr:cNvPr>
        <xdr:cNvSpPr/>
      </xdr:nvSpPr>
      <xdr:spPr>
        <a:xfrm>
          <a:off x="124408" y="91440"/>
          <a:ext cx="1462418" cy="841621"/>
        </a:xfrm>
        <a:prstGeom prst="roundRect">
          <a:avLst/>
        </a:prstGeom>
        <a:solidFill>
          <a:srgbClr val="191C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ngsana New" panose="02020603050405020304" pitchFamily="18" charset="-34"/>
            <a:cs typeface="Angsana New" panose="02020603050405020304" pitchFamily="18" charset="-34"/>
          </a:endParaRPr>
        </a:p>
      </xdr:txBody>
    </xdr:sp>
    <xdr:clientData/>
  </xdr:twoCellAnchor>
  <xdr:twoCellAnchor>
    <xdr:from>
      <xdr:col>0</xdr:col>
      <xdr:colOff>101082</xdr:colOff>
      <xdr:row>5</xdr:row>
      <xdr:rowOff>163286</xdr:rowOff>
    </xdr:from>
    <xdr:to>
      <xdr:col>1</xdr:col>
      <xdr:colOff>754224</xdr:colOff>
      <xdr:row>26</xdr:row>
      <xdr:rowOff>175572</xdr:rowOff>
    </xdr:to>
    <xdr:sp macro="" textlink="">
      <xdr:nvSpPr>
        <xdr:cNvPr id="4" name="Rectangle: Rounded Corners 3">
          <a:extLst>
            <a:ext uri="{FF2B5EF4-FFF2-40B4-BE49-F238E27FC236}">
              <a16:creationId xmlns:a16="http://schemas.microsoft.com/office/drawing/2014/main" id="{209A9DB8-AE7F-45F0-8933-448F2B08EB7C}"/>
            </a:ext>
          </a:extLst>
        </xdr:cNvPr>
        <xdr:cNvSpPr/>
      </xdr:nvSpPr>
      <xdr:spPr>
        <a:xfrm>
          <a:off x="101082" y="1096347"/>
          <a:ext cx="1508448" cy="3931143"/>
        </a:xfrm>
        <a:prstGeom prst="roundRect">
          <a:avLst>
            <a:gd name="adj" fmla="val 7483"/>
          </a:avLst>
        </a:prstGeom>
        <a:solidFill>
          <a:srgbClr val="191C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822961</xdr:colOff>
      <xdr:row>0</xdr:row>
      <xdr:rowOff>91440</xdr:rowOff>
    </xdr:from>
    <xdr:to>
      <xdr:col>17</xdr:col>
      <xdr:colOff>435430</xdr:colOff>
      <xdr:row>5</xdr:row>
      <xdr:rowOff>0</xdr:rowOff>
    </xdr:to>
    <xdr:sp macro="" textlink="">
      <xdr:nvSpPr>
        <xdr:cNvPr id="5" name="Rectangle: Rounded Corners 4">
          <a:extLst>
            <a:ext uri="{FF2B5EF4-FFF2-40B4-BE49-F238E27FC236}">
              <a16:creationId xmlns:a16="http://schemas.microsoft.com/office/drawing/2014/main" id="{46A8D545-4933-4D45-983A-3827989A80DB}"/>
            </a:ext>
          </a:extLst>
        </xdr:cNvPr>
        <xdr:cNvSpPr/>
      </xdr:nvSpPr>
      <xdr:spPr>
        <a:xfrm>
          <a:off x="1678267" y="91440"/>
          <a:ext cx="9759510" cy="841621"/>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807720</xdr:colOff>
      <xdr:row>5</xdr:row>
      <xdr:rowOff>114300</xdr:rowOff>
    </xdr:from>
    <xdr:to>
      <xdr:col>6</xdr:col>
      <xdr:colOff>586740</xdr:colOff>
      <xdr:row>16</xdr:row>
      <xdr:rowOff>45720</xdr:rowOff>
    </xdr:to>
    <xdr:sp macro="" textlink="">
      <xdr:nvSpPr>
        <xdr:cNvPr id="6" name="Rectangle: Rounded Corners 5">
          <a:extLst>
            <a:ext uri="{FF2B5EF4-FFF2-40B4-BE49-F238E27FC236}">
              <a16:creationId xmlns:a16="http://schemas.microsoft.com/office/drawing/2014/main" id="{187370E5-9444-40BF-8DED-E92445E7C377}"/>
            </a:ext>
          </a:extLst>
        </xdr:cNvPr>
        <xdr:cNvSpPr/>
      </xdr:nvSpPr>
      <xdr:spPr>
        <a:xfrm>
          <a:off x="1661160" y="1028700"/>
          <a:ext cx="3268980" cy="1943100"/>
        </a:xfrm>
        <a:prstGeom prst="roundRect">
          <a:avLst>
            <a:gd name="adj" fmla="val 7483"/>
          </a:avLst>
        </a:prstGeom>
        <a:solidFill>
          <a:srgbClr val="191C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46031</xdr:colOff>
      <xdr:row>5</xdr:row>
      <xdr:rowOff>106369</xdr:rowOff>
    </xdr:from>
    <xdr:to>
      <xdr:col>12</xdr:col>
      <xdr:colOff>244151</xdr:colOff>
      <xdr:row>16</xdr:row>
      <xdr:rowOff>45409</xdr:rowOff>
    </xdr:to>
    <xdr:sp macro="" textlink="">
      <xdr:nvSpPr>
        <xdr:cNvPr id="7" name="Rectangle: Rounded Corners 6">
          <a:extLst>
            <a:ext uri="{FF2B5EF4-FFF2-40B4-BE49-F238E27FC236}">
              <a16:creationId xmlns:a16="http://schemas.microsoft.com/office/drawing/2014/main" id="{38449215-381E-45B9-9181-7C0ECA5ADAC1}"/>
            </a:ext>
          </a:extLst>
        </xdr:cNvPr>
        <xdr:cNvSpPr/>
      </xdr:nvSpPr>
      <xdr:spPr>
        <a:xfrm>
          <a:off x="4983480" y="1039430"/>
          <a:ext cx="3230569" cy="1991775"/>
        </a:xfrm>
        <a:prstGeom prst="roundRect">
          <a:avLst>
            <a:gd name="adj" fmla="val 7483"/>
          </a:avLst>
        </a:prstGeom>
        <a:solidFill>
          <a:srgbClr val="191C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12</xdr:col>
      <xdr:colOff>342405</xdr:colOff>
      <xdr:row>5</xdr:row>
      <xdr:rowOff>103335</xdr:rowOff>
    </xdr:from>
    <xdr:to>
      <xdr:col>17</xdr:col>
      <xdr:colOff>456705</xdr:colOff>
      <xdr:row>16</xdr:row>
      <xdr:rowOff>42375</xdr:rowOff>
    </xdr:to>
    <xdr:sp macro="" textlink="">
      <xdr:nvSpPr>
        <xdr:cNvPr id="8" name="Rectangle: Rounded Corners 7">
          <a:extLst>
            <a:ext uri="{FF2B5EF4-FFF2-40B4-BE49-F238E27FC236}">
              <a16:creationId xmlns:a16="http://schemas.microsoft.com/office/drawing/2014/main" id="{5A758DFF-4660-4B77-86C4-D41109BFEF7C}"/>
            </a:ext>
          </a:extLst>
        </xdr:cNvPr>
        <xdr:cNvSpPr/>
      </xdr:nvSpPr>
      <xdr:spPr>
        <a:xfrm>
          <a:off x="8321722" y="1032603"/>
          <a:ext cx="3149910" cy="1983431"/>
        </a:xfrm>
        <a:prstGeom prst="roundRect">
          <a:avLst>
            <a:gd name="adj" fmla="val 7483"/>
          </a:avLst>
        </a:prstGeom>
        <a:solidFill>
          <a:srgbClr val="191C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792480</xdr:colOff>
      <xdr:row>16</xdr:row>
      <xdr:rowOff>129540</xdr:rowOff>
    </xdr:from>
    <xdr:to>
      <xdr:col>6</xdr:col>
      <xdr:colOff>571500</xdr:colOff>
      <xdr:row>26</xdr:row>
      <xdr:rowOff>121920</xdr:rowOff>
    </xdr:to>
    <xdr:sp macro="" textlink="">
      <xdr:nvSpPr>
        <xdr:cNvPr id="9" name="Rectangle: Rounded Corners 8">
          <a:extLst>
            <a:ext uri="{FF2B5EF4-FFF2-40B4-BE49-F238E27FC236}">
              <a16:creationId xmlns:a16="http://schemas.microsoft.com/office/drawing/2014/main" id="{43395402-D40A-4904-9D76-80B4DB3A02A2}"/>
            </a:ext>
          </a:extLst>
        </xdr:cNvPr>
        <xdr:cNvSpPr/>
      </xdr:nvSpPr>
      <xdr:spPr>
        <a:xfrm>
          <a:off x="1645920" y="3055620"/>
          <a:ext cx="3268980" cy="1821180"/>
        </a:xfrm>
        <a:prstGeom prst="roundRect">
          <a:avLst>
            <a:gd name="adj" fmla="val 7483"/>
          </a:avLst>
        </a:prstGeom>
        <a:solidFill>
          <a:srgbClr val="191C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37323</xdr:colOff>
      <xdr:row>16</xdr:row>
      <xdr:rowOff>129384</xdr:rowOff>
    </xdr:from>
    <xdr:to>
      <xdr:col>12</xdr:col>
      <xdr:colOff>258303</xdr:colOff>
      <xdr:row>26</xdr:row>
      <xdr:rowOff>171062</xdr:rowOff>
    </xdr:to>
    <xdr:sp macro="" textlink="">
      <xdr:nvSpPr>
        <xdr:cNvPr id="10" name="Rectangle: Rounded Corners 9">
          <a:extLst>
            <a:ext uri="{FF2B5EF4-FFF2-40B4-BE49-F238E27FC236}">
              <a16:creationId xmlns:a16="http://schemas.microsoft.com/office/drawing/2014/main" id="{22DB9C22-F72E-45AE-9819-AA35D978D362}"/>
            </a:ext>
          </a:extLst>
        </xdr:cNvPr>
        <xdr:cNvSpPr/>
      </xdr:nvSpPr>
      <xdr:spPr>
        <a:xfrm>
          <a:off x="4974772" y="3115180"/>
          <a:ext cx="3253429" cy="1907800"/>
        </a:xfrm>
        <a:prstGeom prst="roundRect">
          <a:avLst>
            <a:gd name="adj" fmla="val 7483"/>
          </a:avLst>
        </a:prstGeom>
        <a:solidFill>
          <a:srgbClr val="191C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342123</xdr:colOff>
      <xdr:row>16</xdr:row>
      <xdr:rowOff>116633</xdr:rowOff>
    </xdr:from>
    <xdr:to>
      <xdr:col>17</xdr:col>
      <xdr:colOff>517850</xdr:colOff>
      <xdr:row>27</xdr:row>
      <xdr:rowOff>2953</xdr:rowOff>
    </xdr:to>
    <xdr:sp macro="" textlink="">
      <xdr:nvSpPr>
        <xdr:cNvPr id="11" name="Rectangle: Rounded Corners 10">
          <a:extLst>
            <a:ext uri="{FF2B5EF4-FFF2-40B4-BE49-F238E27FC236}">
              <a16:creationId xmlns:a16="http://schemas.microsoft.com/office/drawing/2014/main" id="{15A5318F-D46A-4F87-84B4-4D4E324D7FC1}"/>
            </a:ext>
          </a:extLst>
        </xdr:cNvPr>
        <xdr:cNvSpPr/>
      </xdr:nvSpPr>
      <xdr:spPr>
        <a:xfrm>
          <a:off x="8312021" y="3102429"/>
          <a:ext cx="3208176" cy="1939055"/>
        </a:xfrm>
        <a:prstGeom prst="roundRect">
          <a:avLst>
            <a:gd name="adj" fmla="val 7483"/>
          </a:avLst>
        </a:prstGeom>
        <a:solidFill>
          <a:srgbClr val="191C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517538</xdr:colOff>
      <xdr:row>0</xdr:row>
      <xdr:rowOff>67957</xdr:rowOff>
    </xdr:from>
    <xdr:to>
      <xdr:col>21</xdr:col>
      <xdr:colOff>924664</xdr:colOff>
      <xdr:row>15</xdr:row>
      <xdr:rowOff>178836</xdr:rowOff>
    </xdr:to>
    <xdr:sp macro="" textlink="">
      <xdr:nvSpPr>
        <xdr:cNvPr id="12" name="Rectangle: Rounded Corners 11">
          <a:extLst>
            <a:ext uri="{FF2B5EF4-FFF2-40B4-BE49-F238E27FC236}">
              <a16:creationId xmlns:a16="http://schemas.microsoft.com/office/drawing/2014/main" id="{E3049B9D-6BB0-43A6-BAD0-041E301EA456}"/>
            </a:ext>
          </a:extLst>
        </xdr:cNvPr>
        <xdr:cNvSpPr/>
      </xdr:nvSpPr>
      <xdr:spPr>
        <a:xfrm>
          <a:off x="11519885" y="67957"/>
          <a:ext cx="2833085" cy="2910063"/>
        </a:xfrm>
        <a:prstGeom prst="roundRect">
          <a:avLst>
            <a:gd name="adj" fmla="val 6881"/>
          </a:avLst>
        </a:prstGeom>
        <a:solidFill>
          <a:srgbClr val="191C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17</xdr:col>
      <xdr:colOff>598404</xdr:colOff>
      <xdr:row>16</xdr:row>
      <xdr:rowOff>83353</xdr:rowOff>
    </xdr:from>
    <xdr:to>
      <xdr:col>22</xdr:col>
      <xdr:colOff>23326</xdr:colOff>
      <xdr:row>27</xdr:row>
      <xdr:rowOff>52873</xdr:rowOff>
    </xdr:to>
    <xdr:sp macro="" textlink="">
      <xdr:nvSpPr>
        <xdr:cNvPr id="13" name="Rectangle: Rounded Corners 12">
          <a:extLst>
            <a:ext uri="{FF2B5EF4-FFF2-40B4-BE49-F238E27FC236}">
              <a16:creationId xmlns:a16="http://schemas.microsoft.com/office/drawing/2014/main" id="{BC6E63E9-1D87-4628-9EF5-44AA497B9D9E}"/>
            </a:ext>
          </a:extLst>
        </xdr:cNvPr>
        <xdr:cNvSpPr/>
      </xdr:nvSpPr>
      <xdr:spPr>
        <a:xfrm>
          <a:off x="11600751" y="3069149"/>
          <a:ext cx="2776167" cy="2022255"/>
        </a:xfrm>
        <a:prstGeom prst="roundRect">
          <a:avLst>
            <a:gd name="adj" fmla="val 7483"/>
          </a:avLst>
        </a:prstGeom>
        <a:solidFill>
          <a:srgbClr val="191C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822960</xdr:colOff>
      <xdr:row>17</xdr:row>
      <xdr:rowOff>175260</xdr:rowOff>
    </xdr:from>
    <xdr:to>
      <xdr:col>6</xdr:col>
      <xdr:colOff>541020</xdr:colOff>
      <xdr:row>26</xdr:row>
      <xdr:rowOff>163286</xdr:rowOff>
    </xdr:to>
    <xdr:graphicFrame macro="">
      <xdr:nvGraphicFramePr>
        <xdr:cNvPr id="15" name="Chart 14">
          <a:extLst>
            <a:ext uri="{FF2B5EF4-FFF2-40B4-BE49-F238E27FC236}">
              <a16:creationId xmlns:a16="http://schemas.microsoft.com/office/drawing/2014/main" id="{62A305EE-B3BE-4FE3-996E-1162342EE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838200</xdr:colOff>
      <xdr:row>6</xdr:row>
      <xdr:rowOff>160020</xdr:rowOff>
    </xdr:from>
    <xdr:to>
      <xdr:col>6</xdr:col>
      <xdr:colOff>518160</xdr:colOff>
      <xdr:row>16</xdr:row>
      <xdr:rowOff>0</xdr:rowOff>
    </xdr:to>
    <xdr:graphicFrame macro="">
      <xdr:nvGraphicFramePr>
        <xdr:cNvPr id="16" name="Chart 15">
          <a:extLst>
            <a:ext uri="{FF2B5EF4-FFF2-40B4-BE49-F238E27FC236}">
              <a16:creationId xmlns:a16="http://schemas.microsoft.com/office/drawing/2014/main" id="{9BF9E0D7-FEE1-4986-8572-6EB03D9C5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99060</xdr:colOff>
      <xdr:row>21</xdr:row>
      <xdr:rowOff>178833</xdr:rowOff>
    </xdr:from>
    <xdr:to>
      <xdr:col>19</xdr:col>
      <xdr:colOff>7775</xdr:colOff>
      <xdr:row>25</xdr:row>
      <xdr:rowOff>147735</xdr:rowOff>
    </xdr:to>
    <xdr:sp macro="" textlink="">
      <xdr:nvSpPr>
        <xdr:cNvPr id="43" name="TextBox 42">
          <a:extLst>
            <a:ext uri="{FF2B5EF4-FFF2-40B4-BE49-F238E27FC236}">
              <a16:creationId xmlns:a16="http://schemas.microsoft.com/office/drawing/2014/main" id="{D782711C-6AB1-051B-51DB-CBD33817763A}"/>
            </a:ext>
          </a:extLst>
        </xdr:cNvPr>
        <xdr:cNvSpPr txBox="1"/>
      </xdr:nvSpPr>
      <xdr:spPr>
        <a:xfrm>
          <a:off x="11757660" y="4019313"/>
          <a:ext cx="518315" cy="700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a:solidFill>
              <a:schemeClr val="bg1"/>
            </a:solidFill>
          </a:endParaRPr>
        </a:p>
      </xdr:txBody>
    </xdr:sp>
    <xdr:clientData/>
  </xdr:twoCellAnchor>
  <xdr:twoCellAnchor>
    <xdr:from>
      <xdr:col>18</xdr:col>
      <xdr:colOff>76200</xdr:colOff>
      <xdr:row>17</xdr:row>
      <xdr:rowOff>147734</xdr:rowOff>
    </xdr:from>
    <xdr:to>
      <xdr:col>19</xdr:col>
      <xdr:colOff>132183</xdr:colOff>
      <xdr:row>21</xdr:row>
      <xdr:rowOff>69980</xdr:rowOff>
    </xdr:to>
    <xdr:sp macro="" textlink="">
      <xdr:nvSpPr>
        <xdr:cNvPr id="45" name="TextBox 44">
          <a:extLst>
            <a:ext uri="{FF2B5EF4-FFF2-40B4-BE49-F238E27FC236}">
              <a16:creationId xmlns:a16="http://schemas.microsoft.com/office/drawing/2014/main" id="{51E2E8CC-6A29-E6B7-01BE-61C8EA700E99}"/>
            </a:ext>
          </a:extLst>
        </xdr:cNvPr>
        <xdr:cNvSpPr txBox="1"/>
      </xdr:nvSpPr>
      <xdr:spPr>
        <a:xfrm rot="10800000" flipH="1" flipV="1">
          <a:off x="11734800" y="3256694"/>
          <a:ext cx="665583" cy="653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IN" sz="1200">
            <a:latin typeface="+mn-lt"/>
          </a:endParaRPr>
        </a:p>
      </xdr:txBody>
    </xdr:sp>
    <xdr:clientData/>
  </xdr:twoCellAnchor>
  <xdr:twoCellAnchor>
    <xdr:from>
      <xdr:col>7</xdr:col>
      <xdr:colOff>113834</xdr:colOff>
      <xdr:row>17</xdr:row>
      <xdr:rowOff>46653</xdr:rowOff>
    </xdr:from>
    <xdr:to>
      <xdr:col>12</xdr:col>
      <xdr:colOff>241041</xdr:colOff>
      <xdr:row>27</xdr:row>
      <xdr:rowOff>7620</xdr:rowOff>
    </xdr:to>
    <xdr:graphicFrame macro="">
      <xdr:nvGraphicFramePr>
        <xdr:cNvPr id="47" name="Chart 46">
          <a:extLst>
            <a:ext uri="{FF2B5EF4-FFF2-40B4-BE49-F238E27FC236}">
              <a16:creationId xmlns:a16="http://schemas.microsoft.com/office/drawing/2014/main" id="{0F523E83-F48E-494E-942B-047943303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xdr:colOff>
      <xdr:row>7</xdr:row>
      <xdr:rowOff>83820</xdr:rowOff>
    </xdr:from>
    <xdr:to>
      <xdr:col>12</xdr:col>
      <xdr:colOff>281940</xdr:colOff>
      <xdr:row>16</xdr:row>
      <xdr:rowOff>45720</xdr:rowOff>
    </xdr:to>
    <xdr:graphicFrame macro="">
      <xdr:nvGraphicFramePr>
        <xdr:cNvPr id="49" name="Chart 48">
          <a:extLst>
            <a:ext uri="{FF2B5EF4-FFF2-40B4-BE49-F238E27FC236}">
              <a16:creationId xmlns:a16="http://schemas.microsoft.com/office/drawing/2014/main" id="{5CD770B4-0AB2-4208-9324-5EF88867C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381000</xdr:colOff>
      <xdr:row>17</xdr:row>
      <xdr:rowOff>22860</xdr:rowOff>
    </xdr:from>
    <xdr:to>
      <xdr:col>17</xdr:col>
      <xdr:colOff>502920</xdr:colOff>
      <xdr:row>26</xdr:row>
      <xdr:rowOff>114300</xdr:rowOff>
    </xdr:to>
    <xdr:graphicFrame macro="">
      <xdr:nvGraphicFramePr>
        <xdr:cNvPr id="53" name="Chart 52">
          <a:extLst>
            <a:ext uri="{FF2B5EF4-FFF2-40B4-BE49-F238E27FC236}">
              <a16:creationId xmlns:a16="http://schemas.microsoft.com/office/drawing/2014/main" id="{53A32BF1-E531-4FA3-91E4-1E42D7E58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320722</xdr:colOff>
      <xdr:row>5</xdr:row>
      <xdr:rowOff>175260</xdr:rowOff>
    </xdr:from>
    <xdr:to>
      <xdr:col>17</xdr:col>
      <xdr:colOff>457711</xdr:colOff>
      <xdr:row>16</xdr:row>
      <xdr:rowOff>101082</xdr:rowOff>
    </xdr:to>
    <xdr:graphicFrame macro="">
      <xdr:nvGraphicFramePr>
        <xdr:cNvPr id="55" name="Chart 54">
          <a:extLst>
            <a:ext uri="{FF2B5EF4-FFF2-40B4-BE49-F238E27FC236}">
              <a16:creationId xmlns:a16="http://schemas.microsoft.com/office/drawing/2014/main" id="{9C05834A-62CE-4B11-BD5F-1F9065EA8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209934</xdr:colOff>
      <xdr:row>5</xdr:row>
      <xdr:rowOff>77756</xdr:rowOff>
    </xdr:from>
    <xdr:to>
      <xdr:col>17</xdr:col>
      <xdr:colOff>46648</xdr:colOff>
      <xdr:row>6</xdr:row>
      <xdr:rowOff>147736</xdr:rowOff>
    </xdr:to>
    <xdr:sp macro="" textlink="">
      <xdr:nvSpPr>
        <xdr:cNvPr id="56" name="TextBox 55">
          <a:extLst>
            <a:ext uri="{FF2B5EF4-FFF2-40B4-BE49-F238E27FC236}">
              <a16:creationId xmlns:a16="http://schemas.microsoft.com/office/drawing/2014/main" id="{6C1D6051-4A49-097C-AFF8-C7B1DDF239F2}"/>
            </a:ext>
          </a:extLst>
        </xdr:cNvPr>
        <xdr:cNvSpPr txBox="1"/>
      </xdr:nvSpPr>
      <xdr:spPr>
        <a:xfrm>
          <a:off x="9392812" y="1010817"/>
          <a:ext cx="1656183" cy="256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n>
                <a:noFill/>
              </a:ln>
              <a:solidFill>
                <a:schemeClr val="bg1"/>
              </a:solidFill>
            </a:rPr>
            <a:t>Top 10 Food Items</a:t>
          </a:r>
        </a:p>
      </xdr:txBody>
    </xdr:sp>
    <xdr:clientData/>
  </xdr:twoCellAnchor>
  <xdr:twoCellAnchor>
    <xdr:from>
      <xdr:col>14</xdr:col>
      <xdr:colOff>311016</xdr:colOff>
      <xdr:row>16</xdr:row>
      <xdr:rowOff>178837</xdr:rowOff>
    </xdr:from>
    <xdr:to>
      <xdr:col>17</xdr:col>
      <xdr:colOff>279915</xdr:colOff>
      <xdr:row>18</xdr:row>
      <xdr:rowOff>62204</xdr:rowOff>
    </xdr:to>
    <xdr:sp macro="" textlink="">
      <xdr:nvSpPr>
        <xdr:cNvPr id="57" name="TextBox 56">
          <a:extLst>
            <a:ext uri="{FF2B5EF4-FFF2-40B4-BE49-F238E27FC236}">
              <a16:creationId xmlns:a16="http://schemas.microsoft.com/office/drawing/2014/main" id="{CD314ACB-777E-2E54-4DE9-6E08DB3AE1EB}"/>
            </a:ext>
          </a:extLst>
        </xdr:cNvPr>
        <xdr:cNvSpPr txBox="1"/>
      </xdr:nvSpPr>
      <xdr:spPr>
        <a:xfrm rot="10800000" flipH="1" flipV="1">
          <a:off x="9493894" y="3164633"/>
          <a:ext cx="1788368" cy="25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bg1"/>
              </a:solidFill>
              <a:effectLst/>
              <a:latin typeface="+mn-lt"/>
              <a:ea typeface="+mn-ea"/>
              <a:cs typeface="+mn-cs"/>
            </a:rPr>
            <a:t>Top 10 Vendors</a:t>
          </a:r>
          <a:endParaRPr lang="en-IN" sz="1200" b="1">
            <a:solidFill>
              <a:schemeClr val="bg1"/>
            </a:solidFill>
            <a:effectLst/>
          </a:endParaRPr>
        </a:p>
        <a:p>
          <a:endParaRPr lang="en-IN" sz="1200">
            <a:solidFill>
              <a:schemeClr val="bg1"/>
            </a:solidFill>
          </a:endParaRPr>
        </a:p>
      </xdr:txBody>
    </xdr:sp>
    <xdr:clientData/>
  </xdr:twoCellAnchor>
  <xdr:twoCellAnchor>
    <xdr:from>
      <xdr:col>2</xdr:col>
      <xdr:colOff>552068</xdr:colOff>
      <xdr:row>16</xdr:row>
      <xdr:rowOff>163287</xdr:rowOff>
    </xdr:from>
    <xdr:to>
      <xdr:col>6</xdr:col>
      <xdr:colOff>23334</xdr:colOff>
      <xdr:row>18</xdr:row>
      <xdr:rowOff>38879</xdr:rowOff>
    </xdr:to>
    <xdr:sp macro="" textlink="">
      <xdr:nvSpPr>
        <xdr:cNvPr id="61" name="TextBox 60">
          <a:extLst>
            <a:ext uri="{FF2B5EF4-FFF2-40B4-BE49-F238E27FC236}">
              <a16:creationId xmlns:a16="http://schemas.microsoft.com/office/drawing/2014/main" id="{F7B9937A-0DE0-B5E0-5A35-610CC86D1570}"/>
            </a:ext>
          </a:extLst>
        </xdr:cNvPr>
        <xdr:cNvSpPr txBox="1"/>
      </xdr:nvSpPr>
      <xdr:spPr>
        <a:xfrm>
          <a:off x="2457068" y="3149083"/>
          <a:ext cx="1897225" cy="248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Food Spending by Category</a:t>
          </a:r>
        </a:p>
      </xdr:txBody>
    </xdr:sp>
    <xdr:clientData/>
  </xdr:twoCellAnchor>
  <xdr:twoCellAnchor>
    <xdr:from>
      <xdr:col>8</xdr:col>
      <xdr:colOff>23323</xdr:colOff>
      <xdr:row>5</xdr:row>
      <xdr:rowOff>139960</xdr:rowOff>
    </xdr:from>
    <xdr:to>
      <xdr:col>11</xdr:col>
      <xdr:colOff>326569</xdr:colOff>
      <xdr:row>7</xdr:row>
      <xdr:rowOff>23327</xdr:rowOff>
    </xdr:to>
    <xdr:sp macro="" textlink="">
      <xdr:nvSpPr>
        <xdr:cNvPr id="62" name="TextBox 61">
          <a:extLst>
            <a:ext uri="{FF2B5EF4-FFF2-40B4-BE49-F238E27FC236}">
              <a16:creationId xmlns:a16="http://schemas.microsoft.com/office/drawing/2014/main" id="{0EA9F7A9-1E1E-89D9-7029-1851D412FC05}"/>
            </a:ext>
          </a:extLst>
        </xdr:cNvPr>
        <xdr:cNvSpPr txBox="1"/>
      </xdr:nvSpPr>
      <xdr:spPr>
        <a:xfrm>
          <a:off x="5567262" y="1073021"/>
          <a:ext cx="2122715" cy="256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rPr>
            <a:t>Top 10 Vendors by Units Sold</a:t>
          </a:r>
        </a:p>
      </xdr:txBody>
    </xdr:sp>
    <xdr:clientData/>
  </xdr:twoCellAnchor>
  <xdr:twoCellAnchor>
    <xdr:from>
      <xdr:col>2</xdr:col>
      <xdr:colOff>202163</xdr:colOff>
      <xdr:row>5</xdr:row>
      <xdr:rowOff>132185</xdr:rowOff>
    </xdr:from>
    <xdr:to>
      <xdr:col>7</xdr:col>
      <xdr:colOff>69979</xdr:colOff>
      <xdr:row>6</xdr:row>
      <xdr:rowOff>163286</xdr:rowOff>
    </xdr:to>
    <xdr:sp macro="" textlink="">
      <xdr:nvSpPr>
        <xdr:cNvPr id="63" name="TextBox 62">
          <a:extLst>
            <a:ext uri="{FF2B5EF4-FFF2-40B4-BE49-F238E27FC236}">
              <a16:creationId xmlns:a16="http://schemas.microsoft.com/office/drawing/2014/main" id="{38752BF3-A351-D129-48D3-DB307D0F67CD}"/>
            </a:ext>
          </a:extLst>
        </xdr:cNvPr>
        <xdr:cNvSpPr txBox="1"/>
      </xdr:nvSpPr>
      <xdr:spPr>
        <a:xfrm rot="10800000" flipH="1" flipV="1">
          <a:off x="2107163" y="1065246"/>
          <a:ext cx="2900265" cy="217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n>
                <a:noFill/>
              </a:ln>
              <a:solidFill>
                <a:schemeClr val="bg1"/>
              </a:solidFill>
            </a:rPr>
            <a:t>Avgerage</a:t>
          </a:r>
          <a:r>
            <a:rPr lang="en-IN" sz="1200" b="1" baseline="0">
              <a:ln>
                <a:noFill/>
              </a:ln>
              <a:solidFill>
                <a:schemeClr val="bg1"/>
              </a:solidFill>
            </a:rPr>
            <a:t> </a:t>
          </a:r>
          <a:r>
            <a:rPr lang="en-IN" sz="1200" b="1">
              <a:ln>
                <a:noFill/>
              </a:ln>
              <a:solidFill>
                <a:schemeClr val="bg1"/>
              </a:solidFill>
            </a:rPr>
            <a:t> Unit Price of Key Food Items</a:t>
          </a:r>
        </a:p>
      </xdr:txBody>
    </xdr:sp>
    <xdr:clientData/>
  </xdr:twoCellAnchor>
  <xdr:twoCellAnchor>
    <xdr:from>
      <xdr:col>0</xdr:col>
      <xdr:colOff>171061</xdr:colOff>
      <xdr:row>20</xdr:row>
      <xdr:rowOff>101082</xdr:rowOff>
    </xdr:from>
    <xdr:to>
      <xdr:col>1</xdr:col>
      <xdr:colOff>800878</xdr:colOff>
      <xdr:row>21</xdr:row>
      <xdr:rowOff>163286</xdr:rowOff>
    </xdr:to>
    <xdr:sp macro="" textlink="">
      <xdr:nvSpPr>
        <xdr:cNvPr id="78" name="TextBox 77">
          <a:extLst>
            <a:ext uri="{FF2B5EF4-FFF2-40B4-BE49-F238E27FC236}">
              <a16:creationId xmlns:a16="http://schemas.microsoft.com/office/drawing/2014/main" id="{7E8FAA89-BF1E-7204-D34D-87844904E5B4}"/>
            </a:ext>
          </a:extLst>
        </xdr:cNvPr>
        <xdr:cNvSpPr txBox="1"/>
      </xdr:nvSpPr>
      <xdr:spPr>
        <a:xfrm>
          <a:off x="171061" y="3833327"/>
          <a:ext cx="1485123" cy="248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IN" sz="1200" b="1">
            <a:solidFill>
              <a:schemeClr val="bg1"/>
            </a:solidFill>
          </a:endParaRPr>
        </a:p>
      </xdr:txBody>
    </xdr:sp>
    <xdr:clientData/>
  </xdr:twoCellAnchor>
  <xdr:twoCellAnchor>
    <xdr:from>
      <xdr:col>17</xdr:col>
      <xdr:colOff>590939</xdr:colOff>
      <xdr:row>17</xdr:row>
      <xdr:rowOff>155509</xdr:rowOff>
    </xdr:from>
    <xdr:to>
      <xdr:col>22</xdr:col>
      <xdr:colOff>62203</xdr:colOff>
      <xdr:row>27</xdr:row>
      <xdr:rowOff>31101</xdr:rowOff>
    </xdr:to>
    <xdr:graphicFrame macro="">
      <xdr:nvGraphicFramePr>
        <xdr:cNvPr id="79" name="Chart 2">
          <a:extLst>
            <a:ext uri="{FF2B5EF4-FFF2-40B4-BE49-F238E27FC236}">
              <a16:creationId xmlns:a16="http://schemas.microsoft.com/office/drawing/2014/main" id="{786DBC0C-C942-DAE4-27D9-C38667FA0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544287</xdr:colOff>
      <xdr:row>2</xdr:row>
      <xdr:rowOff>0</xdr:rowOff>
    </xdr:from>
    <xdr:to>
      <xdr:col>21</xdr:col>
      <xdr:colOff>839756</xdr:colOff>
      <xdr:row>8</xdr:row>
      <xdr:rowOff>1</xdr:rowOff>
    </xdr:to>
    <xdr:graphicFrame macro="">
      <xdr:nvGraphicFramePr>
        <xdr:cNvPr id="84" name="Chart 83">
          <a:extLst>
            <a:ext uri="{FF2B5EF4-FFF2-40B4-BE49-F238E27FC236}">
              <a16:creationId xmlns:a16="http://schemas.microsoft.com/office/drawing/2014/main" id="{1428A565-7583-47A0-874E-1B684946F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536511</xdr:colOff>
      <xdr:row>9</xdr:row>
      <xdr:rowOff>108857</xdr:rowOff>
    </xdr:from>
    <xdr:to>
      <xdr:col>21</xdr:col>
      <xdr:colOff>839756</xdr:colOff>
      <xdr:row>16</xdr:row>
      <xdr:rowOff>31101</xdr:rowOff>
    </xdr:to>
    <xdr:graphicFrame macro="">
      <xdr:nvGraphicFramePr>
        <xdr:cNvPr id="86" name="Chart 85">
          <a:extLst>
            <a:ext uri="{FF2B5EF4-FFF2-40B4-BE49-F238E27FC236}">
              <a16:creationId xmlns:a16="http://schemas.microsoft.com/office/drawing/2014/main" id="{B7DB378C-62B0-4679-8E93-F337FBAF7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117836</xdr:colOff>
      <xdr:row>19</xdr:row>
      <xdr:rowOff>171062</xdr:rowOff>
    </xdr:from>
    <xdr:to>
      <xdr:col>1</xdr:col>
      <xdr:colOff>707572</xdr:colOff>
      <xdr:row>26</xdr:row>
      <xdr:rowOff>85531</xdr:rowOff>
    </xdr:to>
    <mc:AlternateContent xmlns:mc="http://schemas.openxmlformats.org/markup-compatibility/2006" xmlns:a14="http://schemas.microsoft.com/office/drawing/2010/main">
      <mc:Choice Requires="a14">
        <xdr:graphicFrame macro="">
          <xdr:nvGraphicFramePr>
            <xdr:cNvPr id="88" name="Time Period 1">
              <a:extLst>
                <a:ext uri="{FF2B5EF4-FFF2-40B4-BE49-F238E27FC236}">
                  <a16:creationId xmlns:a16="http://schemas.microsoft.com/office/drawing/2014/main" id="{B20E31FE-A241-4C31-811B-5D33CF838E03}"/>
                </a:ext>
              </a:extLst>
            </xdr:cNvPr>
            <xdr:cNvGraphicFramePr/>
          </xdr:nvGraphicFramePr>
          <xdr:xfrm>
            <a:off x="0" y="0"/>
            <a:ext cx="0" cy="0"/>
          </xdr:xfrm>
          <a:graphic>
            <a:graphicData uri="http://schemas.microsoft.com/office/drawing/2010/slicer">
              <sle:slicer xmlns:sle="http://schemas.microsoft.com/office/drawing/2010/slicer" name="Time Period 1"/>
            </a:graphicData>
          </a:graphic>
        </xdr:graphicFrame>
      </mc:Choice>
      <mc:Fallback xmlns="">
        <xdr:sp macro="" textlink="">
          <xdr:nvSpPr>
            <xdr:cNvPr id="0" name=""/>
            <xdr:cNvSpPr>
              <a:spLocks noTextEdit="1"/>
            </xdr:cNvSpPr>
          </xdr:nvSpPr>
          <xdr:spPr>
            <a:xfrm>
              <a:off x="155510" y="3716695"/>
              <a:ext cx="1407367" cy="1220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116473</xdr:colOff>
      <xdr:row>5</xdr:row>
      <xdr:rowOff>178998</xdr:rowOff>
    </xdr:from>
    <xdr:to>
      <xdr:col>1</xdr:col>
      <xdr:colOff>730738</xdr:colOff>
      <xdr:row>12</xdr:row>
      <xdr:rowOff>39038</xdr:rowOff>
    </xdr:to>
    <mc:AlternateContent xmlns:mc="http://schemas.openxmlformats.org/markup-compatibility/2006" xmlns:a14="http://schemas.microsoft.com/office/drawing/2010/main">
      <mc:Choice Requires="a14">
        <xdr:graphicFrame macro="">
          <xdr:nvGraphicFramePr>
            <xdr:cNvPr id="89" name="Food Product Category 1">
              <a:extLst>
                <a:ext uri="{FF2B5EF4-FFF2-40B4-BE49-F238E27FC236}">
                  <a16:creationId xmlns:a16="http://schemas.microsoft.com/office/drawing/2014/main" id="{1B66CB97-7C3E-4F61-AA45-423FF4DF2407}"/>
                </a:ext>
              </a:extLst>
            </xdr:cNvPr>
            <xdr:cNvGraphicFramePr/>
          </xdr:nvGraphicFramePr>
          <xdr:xfrm>
            <a:off x="0" y="0"/>
            <a:ext cx="0" cy="0"/>
          </xdr:xfrm>
          <a:graphic>
            <a:graphicData uri="http://schemas.microsoft.com/office/drawing/2010/slicer">
              <sle:slicer xmlns:sle="http://schemas.microsoft.com/office/drawing/2010/slicer" name="Food Product Category 1"/>
            </a:graphicData>
          </a:graphic>
        </xdr:graphicFrame>
      </mc:Choice>
      <mc:Fallback xmlns="">
        <xdr:sp macro="" textlink="">
          <xdr:nvSpPr>
            <xdr:cNvPr id="0" name=""/>
            <xdr:cNvSpPr>
              <a:spLocks noTextEdit="1"/>
            </xdr:cNvSpPr>
          </xdr:nvSpPr>
          <xdr:spPr>
            <a:xfrm>
              <a:off x="116473" y="1082400"/>
              <a:ext cx="1470533" cy="1124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256592</xdr:colOff>
      <xdr:row>0</xdr:row>
      <xdr:rowOff>147734</xdr:rowOff>
    </xdr:from>
    <xdr:to>
      <xdr:col>21</xdr:col>
      <xdr:colOff>723123</xdr:colOff>
      <xdr:row>2</xdr:row>
      <xdr:rowOff>38877</xdr:rowOff>
    </xdr:to>
    <xdr:sp macro="" textlink="">
      <xdr:nvSpPr>
        <xdr:cNvPr id="90" name="TextBox 89">
          <a:extLst>
            <a:ext uri="{FF2B5EF4-FFF2-40B4-BE49-F238E27FC236}">
              <a16:creationId xmlns:a16="http://schemas.microsoft.com/office/drawing/2014/main" id="{655DE5B1-FE4E-DAF0-1118-7203B0E21180}"/>
            </a:ext>
          </a:extLst>
        </xdr:cNvPr>
        <xdr:cNvSpPr txBox="1"/>
      </xdr:nvSpPr>
      <xdr:spPr>
        <a:xfrm>
          <a:off x="11865429" y="147734"/>
          <a:ext cx="2286000" cy="26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bg1"/>
              </a:solidFill>
            </a:rPr>
            <a:t>Food Classification by Total</a:t>
          </a:r>
          <a:r>
            <a:rPr lang="en-IN" sz="1200" b="1" baseline="0">
              <a:solidFill>
                <a:schemeClr val="bg1"/>
              </a:solidFill>
            </a:rPr>
            <a:t> </a:t>
          </a:r>
          <a:r>
            <a:rPr lang="en-IN" sz="1200" b="1">
              <a:solidFill>
                <a:schemeClr val="bg1"/>
              </a:solidFill>
            </a:rPr>
            <a:t>Units</a:t>
          </a:r>
        </a:p>
        <a:p>
          <a:endParaRPr lang="en-IN" sz="1200" b="1">
            <a:solidFill>
              <a:schemeClr val="bg1"/>
            </a:solidFill>
          </a:endParaRPr>
        </a:p>
      </xdr:txBody>
    </xdr:sp>
    <xdr:clientData/>
  </xdr:twoCellAnchor>
  <xdr:twoCellAnchor>
    <xdr:from>
      <xdr:col>18</xdr:col>
      <xdr:colOff>311020</xdr:colOff>
      <xdr:row>8</xdr:row>
      <xdr:rowOff>69980</xdr:rowOff>
    </xdr:from>
    <xdr:to>
      <xdr:col>21</xdr:col>
      <xdr:colOff>793102</xdr:colOff>
      <xdr:row>10</xdr:row>
      <xdr:rowOff>15551</xdr:rowOff>
    </xdr:to>
    <xdr:sp macro="" textlink="">
      <xdr:nvSpPr>
        <xdr:cNvPr id="91" name="TextBox 90">
          <a:extLst>
            <a:ext uri="{FF2B5EF4-FFF2-40B4-BE49-F238E27FC236}">
              <a16:creationId xmlns:a16="http://schemas.microsoft.com/office/drawing/2014/main" id="{8EDAFD01-36B1-855A-FAA0-624656078C5E}"/>
            </a:ext>
          </a:extLst>
        </xdr:cNvPr>
        <xdr:cNvSpPr txBox="1"/>
      </xdr:nvSpPr>
      <xdr:spPr>
        <a:xfrm>
          <a:off x="11919857" y="1562878"/>
          <a:ext cx="2301551" cy="318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Food Classification by Total Cost</a:t>
          </a:r>
        </a:p>
      </xdr:txBody>
    </xdr:sp>
    <xdr:clientData/>
  </xdr:twoCellAnchor>
  <xdr:twoCellAnchor>
    <xdr:from>
      <xdr:col>18</xdr:col>
      <xdr:colOff>583162</xdr:colOff>
      <xdr:row>16</xdr:row>
      <xdr:rowOff>139959</xdr:rowOff>
    </xdr:from>
    <xdr:to>
      <xdr:col>21</xdr:col>
      <xdr:colOff>839754</xdr:colOff>
      <xdr:row>18</xdr:row>
      <xdr:rowOff>7777</xdr:rowOff>
    </xdr:to>
    <xdr:sp macro="" textlink="">
      <xdr:nvSpPr>
        <xdr:cNvPr id="92" name="TextBox 91">
          <a:extLst>
            <a:ext uri="{FF2B5EF4-FFF2-40B4-BE49-F238E27FC236}">
              <a16:creationId xmlns:a16="http://schemas.microsoft.com/office/drawing/2014/main" id="{4932EABA-E0C1-A787-E4EE-C9CE5B229FCF}"/>
            </a:ext>
          </a:extLst>
        </xdr:cNvPr>
        <xdr:cNvSpPr txBox="1"/>
      </xdr:nvSpPr>
      <xdr:spPr>
        <a:xfrm>
          <a:off x="12191999" y="3125755"/>
          <a:ext cx="2076061" cy="241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Food Sales Over Time</a:t>
          </a:r>
        </a:p>
      </xdr:txBody>
    </xdr:sp>
    <xdr:clientData/>
  </xdr:twoCellAnchor>
  <xdr:twoCellAnchor>
    <xdr:from>
      <xdr:col>1</xdr:col>
      <xdr:colOff>878632</xdr:colOff>
      <xdr:row>1</xdr:row>
      <xdr:rowOff>7776</xdr:rowOff>
    </xdr:from>
    <xdr:to>
      <xdr:col>17</xdr:col>
      <xdr:colOff>388774</xdr:colOff>
      <xdr:row>4</xdr:row>
      <xdr:rowOff>69980</xdr:rowOff>
    </xdr:to>
    <xdr:sp macro="" textlink="">
      <xdr:nvSpPr>
        <xdr:cNvPr id="93" name="TextBox 92">
          <a:extLst>
            <a:ext uri="{FF2B5EF4-FFF2-40B4-BE49-F238E27FC236}">
              <a16:creationId xmlns:a16="http://schemas.microsoft.com/office/drawing/2014/main" id="{2687FFD0-A969-E77D-EAFA-65424B302912}"/>
            </a:ext>
          </a:extLst>
        </xdr:cNvPr>
        <xdr:cNvSpPr txBox="1"/>
      </xdr:nvSpPr>
      <xdr:spPr>
        <a:xfrm>
          <a:off x="1733938" y="194388"/>
          <a:ext cx="9657183" cy="622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tx1"/>
              </a:solidFill>
              <a:latin typeface="Arial Rounded MT Bold" panose="020F0704030504030204" pitchFamily="34" charset="0"/>
              <a:cs typeface="Aharoni" panose="02010803020104030203" pitchFamily="2" charset="-79"/>
            </a:rPr>
            <a:t>   Good Food Purchasing Data Dashboard</a:t>
          </a:r>
        </a:p>
      </xdr:txBody>
    </xdr:sp>
    <xdr:clientData/>
  </xdr:twoCellAnchor>
  <xdr:twoCellAnchor editAs="oneCell">
    <xdr:from>
      <xdr:col>0</xdr:col>
      <xdr:colOff>194388</xdr:colOff>
      <xdr:row>0</xdr:row>
      <xdr:rowOff>139959</xdr:rowOff>
    </xdr:from>
    <xdr:to>
      <xdr:col>1</xdr:col>
      <xdr:colOff>668694</xdr:colOff>
      <xdr:row>4</xdr:row>
      <xdr:rowOff>147735</xdr:rowOff>
    </xdr:to>
    <xdr:pic>
      <xdr:nvPicPr>
        <xdr:cNvPr id="97" name="Picture 96">
          <a:hlinkClick xmlns:r="http://schemas.openxmlformats.org/officeDocument/2006/relationships" r:id="rId10"/>
          <a:extLst>
            <a:ext uri="{FF2B5EF4-FFF2-40B4-BE49-F238E27FC236}">
              <a16:creationId xmlns:a16="http://schemas.microsoft.com/office/drawing/2014/main" id="{2E918360-7E28-F3DE-A366-86C85ED349C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94388" y="139959"/>
          <a:ext cx="1329612" cy="754225"/>
        </a:xfrm>
        <a:prstGeom prst="rect">
          <a:avLst/>
        </a:prstGeom>
      </xdr:spPr>
    </xdr:pic>
    <xdr:clientData/>
  </xdr:twoCellAnchor>
  <xdr:twoCellAnchor editAs="oneCell">
    <xdr:from>
      <xdr:col>0</xdr:col>
      <xdr:colOff>125691</xdr:colOff>
      <xdr:row>12</xdr:row>
      <xdr:rowOff>127477</xdr:rowOff>
    </xdr:from>
    <xdr:to>
      <xdr:col>1</xdr:col>
      <xdr:colOff>707011</xdr:colOff>
      <xdr:row>19</xdr:row>
      <xdr:rowOff>94267</xdr:rowOff>
    </xdr:to>
    <mc:AlternateContent xmlns:mc="http://schemas.openxmlformats.org/markup-compatibility/2006" xmlns:a14="http://schemas.microsoft.com/office/drawing/2010/main">
      <mc:Choice Requires="a14">
        <xdr:graphicFrame macro="">
          <xdr:nvGraphicFramePr>
            <xdr:cNvPr id="18" name="Vendor 3">
              <a:extLst>
                <a:ext uri="{FF2B5EF4-FFF2-40B4-BE49-F238E27FC236}">
                  <a16:creationId xmlns:a16="http://schemas.microsoft.com/office/drawing/2014/main" id="{7A337E14-3B30-444C-8C88-BE3909B06578}"/>
                </a:ext>
              </a:extLst>
            </xdr:cNvPr>
            <xdr:cNvGraphicFramePr/>
          </xdr:nvGraphicFramePr>
          <xdr:xfrm>
            <a:off x="0" y="0"/>
            <a:ext cx="0" cy="0"/>
          </xdr:xfrm>
          <a:graphic>
            <a:graphicData uri="http://schemas.microsoft.com/office/drawing/2010/slicer">
              <sle:slicer xmlns:sle="http://schemas.microsoft.com/office/drawing/2010/slicer" name="Vendor 3"/>
            </a:graphicData>
          </a:graphic>
        </xdr:graphicFrame>
      </mc:Choice>
      <mc:Fallback xmlns="">
        <xdr:sp macro="" textlink="">
          <xdr:nvSpPr>
            <xdr:cNvPr id="0" name=""/>
            <xdr:cNvSpPr>
              <a:spLocks noTextEdit="1"/>
            </xdr:cNvSpPr>
          </xdr:nvSpPr>
          <xdr:spPr>
            <a:xfrm>
              <a:off x="125691" y="2295642"/>
              <a:ext cx="1437588" cy="1231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6</xdr:row>
      <xdr:rowOff>0</xdr:rowOff>
    </xdr:from>
    <xdr:to>
      <xdr:col>11</xdr:col>
      <xdr:colOff>558800</xdr:colOff>
      <xdr:row>17</xdr:row>
      <xdr:rowOff>121920</xdr:rowOff>
    </xdr:to>
    <xdr:graphicFrame macro="">
      <xdr:nvGraphicFramePr>
        <xdr:cNvPr id="5" name="Chart 4">
          <a:extLst>
            <a:ext uri="{FF2B5EF4-FFF2-40B4-BE49-F238E27FC236}">
              <a16:creationId xmlns:a16="http://schemas.microsoft.com/office/drawing/2014/main" id="{88C9D822-D8F5-4A0E-81AB-F48039A55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1066800</xdr:colOff>
      <xdr:row>5</xdr:row>
      <xdr:rowOff>0</xdr:rowOff>
    </xdr:from>
    <xdr:to>
      <xdr:col>11</xdr:col>
      <xdr:colOff>1026160</xdr:colOff>
      <xdr:row>17</xdr:row>
      <xdr:rowOff>50800</xdr:rowOff>
    </xdr:to>
    <xdr:sp macro="" textlink="">
      <xdr:nvSpPr>
        <xdr:cNvPr id="6" name="Rectangle 5">
          <a:extLst>
            <a:ext uri="{FF2B5EF4-FFF2-40B4-BE49-F238E27FC236}">
              <a16:creationId xmlns:a16="http://schemas.microsoft.com/office/drawing/2014/main" id="{E5AB345A-7236-0AD6-65B1-DCAC4C1A479F}"/>
            </a:ext>
          </a:extLst>
        </xdr:cNvPr>
        <xdr:cNvSpPr/>
      </xdr:nvSpPr>
      <xdr:spPr>
        <a:xfrm>
          <a:off x="8940800" y="914400"/>
          <a:ext cx="4267200" cy="22453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94179</xdr:colOff>
      <xdr:row>3</xdr:row>
      <xdr:rowOff>102741</xdr:rowOff>
    </xdr:from>
    <xdr:to>
      <xdr:col>9</xdr:col>
      <xdr:colOff>984606</xdr:colOff>
      <xdr:row>16</xdr:row>
      <xdr:rowOff>34069</xdr:rowOff>
    </xdr:to>
    <xdr:sp macro="" textlink="">
      <xdr:nvSpPr>
        <xdr:cNvPr id="8" name="Rectangle 7">
          <a:extLst>
            <a:ext uri="{FF2B5EF4-FFF2-40B4-BE49-F238E27FC236}">
              <a16:creationId xmlns:a16="http://schemas.microsoft.com/office/drawing/2014/main" id="{1829461B-376B-4B81-A703-4CF780A10F6D}"/>
            </a:ext>
          </a:extLst>
        </xdr:cNvPr>
        <xdr:cNvSpPr/>
      </xdr:nvSpPr>
      <xdr:spPr>
        <a:xfrm>
          <a:off x="13467707" y="813370"/>
          <a:ext cx="1892157" cy="22686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222605</xdr:colOff>
      <xdr:row>4</xdr:row>
      <xdr:rowOff>34246</xdr:rowOff>
    </xdr:from>
    <xdr:to>
      <xdr:col>9</xdr:col>
      <xdr:colOff>869877</xdr:colOff>
      <xdr:row>15</xdr:row>
      <xdr:rowOff>94180</xdr:rowOff>
    </xdr:to>
    <mc:AlternateContent xmlns:mc="http://schemas.openxmlformats.org/markup-compatibility/2006" xmlns:a14="http://schemas.microsoft.com/office/drawing/2010/main">
      <mc:Choice Requires="a14">
        <xdr:graphicFrame macro="">
          <xdr:nvGraphicFramePr>
            <xdr:cNvPr id="9" name="Vendor 2">
              <a:extLst>
                <a:ext uri="{FF2B5EF4-FFF2-40B4-BE49-F238E27FC236}">
                  <a16:creationId xmlns:a16="http://schemas.microsoft.com/office/drawing/2014/main" id="{FB6A665F-BD00-4726-8DA2-654275E45C79}"/>
                </a:ext>
              </a:extLst>
            </xdr:cNvPr>
            <xdr:cNvGraphicFramePr/>
          </xdr:nvGraphicFramePr>
          <xdr:xfrm>
            <a:off x="0" y="0"/>
            <a:ext cx="0" cy="0"/>
          </xdr:xfrm>
          <a:graphic>
            <a:graphicData uri="http://schemas.microsoft.com/office/drawing/2010/slicer">
              <sle:slicer xmlns:sle="http://schemas.microsoft.com/office/drawing/2010/slicer" name="Vendor 2"/>
            </a:graphicData>
          </a:graphic>
        </xdr:graphicFrame>
      </mc:Choice>
      <mc:Fallback xmlns="">
        <xdr:sp macro="" textlink="">
          <xdr:nvSpPr>
            <xdr:cNvPr id="0" name=""/>
            <xdr:cNvSpPr>
              <a:spLocks noTextEdit="1"/>
            </xdr:cNvSpPr>
          </xdr:nvSpPr>
          <xdr:spPr>
            <a:xfrm>
              <a:off x="14246830" y="924673"/>
              <a:ext cx="1649002" cy="2037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488022</xdr:colOff>
      <xdr:row>3</xdr:row>
      <xdr:rowOff>0</xdr:rowOff>
    </xdr:from>
    <xdr:to>
      <xdr:col>7</xdr:col>
      <xdr:colOff>693506</xdr:colOff>
      <xdr:row>17</xdr:row>
      <xdr:rowOff>171237</xdr:rowOff>
    </xdr:to>
    <xdr:sp macro="" textlink="">
      <xdr:nvSpPr>
        <xdr:cNvPr id="10" name="Rectangle 9">
          <a:extLst>
            <a:ext uri="{FF2B5EF4-FFF2-40B4-BE49-F238E27FC236}">
              <a16:creationId xmlns:a16="http://schemas.microsoft.com/office/drawing/2014/main" id="{DFA60F07-B3C6-4B0B-AE39-004E56B43347}"/>
            </a:ext>
          </a:extLst>
        </xdr:cNvPr>
        <xdr:cNvSpPr/>
      </xdr:nvSpPr>
      <xdr:spPr>
        <a:xfrm>
          <a:off x="7483011" y="710629"/>
          <a:ext cx="5530922" cy="268840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736314</xdr:colOff>
      <xdr:row>5</xdr:row>
      <xdr:rowOff>0</xdr:rowOff>
    </xdr:from>
    <xdr:to>
      <xdr:col>7</xdr:col>
      <xdr:colOff>984607</xdr:colOff>
      <xdr:row>16</xdr:row>
      <xdr:rowOff>1</xdr:rowOff>
    </xdr:to>
    <xdr:graphicFrame macro="">
      <xdr:nvGraphicFramePr>
        <xdr:cNvPr id="11" name="Chart 10">
          <a:extLst>
            <a:ext uri="{FF2B5EF4-FFF2-40B4-BE49-F238E27FC236}">
              <a16:creationId xmlns:a16="http://schemas.microsoft.com/office/drawing/2014/main" id="{6D5436A1-9FC2-46E8-963C-885C6F3A5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4</xdr:row>
      <xdr:rowOff>0</xdr:rowOff>
    </xdr:from>
    <xdr:to>
      <xdr:col>9</xdr:col>
      <xdr:colOff>455488</xdr:colOff>
      <xdr:row>18</xdr:row>
      <xdr:rowOff>119522</xdr:rowOff>
    </xdr:to>
    <xdr:sp macro="" textlink="">
      <xdr:nvSpPr>
        <xdr:cNvPr id="2" name="Rectangle 1">
          <a:extLst>
            <a:ext uri="{FF2B5EF4-FFF2-40B4-BE49-F238E27FC236}">
              <a16:creationId xmlns:a16="http://schemas.microsoft.com/office/drawing/2014/main" id="{5DE3076A-DE2D-4327-BBC2-DADA11E841D4}"/>
            </a:ext>
          </a:extLst>
        </xdr:cNvPr>
        <xdr:cNvSpPr/>
      </xdr:nvSpPr>
      <xdr:spPr>
        <a:xfrm>
          <a:off x="5036820" y="815340"/>
          <a:ext cx="4417888" cy="267984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4</xdr:row>
      <xdr:rowOff>83820</xdr:rowOff>
    </xdr:from>
    <xdr:to>
      <xdr:col>9</xdr:col>
      <xdr:colOff>213360</xdr:colOff>
      <xdr:row>18</xdr:row>
      <xdr:rowOff>106680</xdr:rowOff>
    </xdr:to>
    <xdr:graphicFrame macro="">
      <xdr:nvGraphicFramePr>
        <xdr:cNvPr id="5" name="Chart 4">
          <a:extLst>
            <a:ext uri="{FF2B5EF4-FFF2-40B4-BE49-F238E27FC236}">
              <a16:creationId xmlns:a16="http://schemas.microsoft.com/office/drawing/2014/main" id="{17A6C738-EB47-45BF-B87D-8837558EF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422413</xdr:colOff>
      <xdr:row>1</xdr:row>
      <xdr:rowOff>182217</xdr:rowOff>
    </xdr:from>
    <xdr:to>
      <xdr:col>12</xdr:col>
      <xdr:colOff>563217</xdr:colOff>
      <xdr:row>14</xdr:row>
      <xdr:rowOff>33130</xdr:rowOff>
    </xdr:to>
    <xdr:graphicFrame macro="">
      <xdr:nvGraphicFramePr>
        <xdr:cNvPr id="6" name="Chart 5">
          <a:extLst>
            <a:ext uri="{FF2B5EF4-FFF2-40B4-BE49-F238E27FC236}">
              <a16:creationId xmlns:a16="http://schemas.microsoft.com/office/drawing/2014/main" id="{522798FD-7687-4653-8C17-C1C47B4ED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505239</xdr:colOff>
      <xdr:row>2</xdr:row>
      <xdr:rowOff>0</xdr:rowOff>
    </xdr:from>
    <xdr:to>
      <xdr:col>13</xdr:col>
      <xdr:colOff>57978</xdr:colOff>
      <xdr:row>14</xdr:row>
      <xdr:rowOff>173935</xdr:rowOff>
    </xdr:to>
    <xdr:sp macro="" textlink="">
      <xdr:nvSpPr>
        <xdr:cNvPr id="7" name="Rectangle 6">
          <a:extLst>
            <a:ext uri="{FF2B5EF4-FFF2-40B4-BE49-F238E27FC236}">
              <a16:creationId xmlns:a16="http://schemas.microsoft.com/office/drawing/2014/main" id="{9E2A96D5-5C78-36B2-D472-A52C5B123378}"/>
            </a:ext>
          </a:extLst>
        </xdr:cNvPr>
        <xdr:cNvSpPr/>
      </xdr:nvSpPr>
      <xdr:spPr>
        <a:xfrm>
          <a:off x="6319630" y="364435"/>
          <a:ext cx="3843131" cy="236054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1</xdr:rowOff>
    </xdr:from>
    <xdr:to>
      <xdr:col>4</xdr:col>
      <xdr:colOff>24848</xdr:colOff>
      <xdr:row>19</xdr:row>
      <xdr:rowOff>8284</xdr:rowOff>
    </xdr:to>
    <xdr:graphicFrame macro="">
      <xdr:nvGraphicFramePr>
        <xdr:cNvPr id="5" name="Chart 4">
          <a:extLst>
            <a:ext uri="{FF2B5EF4-FFF2-40B4-BE49-F238E27FC236}">
              <a16:creationId xmlns:a16="http://schemas.microsoft.com/office/drawing/2014/main" id="{8309E63A-4826-4A74-9BF2-2D081E195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8</xdr:row>
      <xdr:rowOff>0</xdr:rowOff>
    </xdr:from>
    <xdr:to>
      <xdr:col>8</xdr:col>
      <xdr:colOff>33130</xdr:colOff>
      <xdr:row>19</xdr:row>
      <xdr:rowOff>16566</xdr:rowOff>
    </xdr:to>
    <xdr:graphicFrame macro="">
      <xdr:nvGraphicFramePr>
        <xdr:cNvPr id="6" name="Chart 5">
          <a:extLst>
            <a:ext uri="{FF2B5EF4-FFF2-40B4-BE49-F238E27FC236}">
              <a16:creationId xmlns:a16="http://schemas.microsoft.com/office/drawing/2014/main" id="{B78F544C-8046-4573-A707-FBC16E27C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xdr:row>
      <xdr:rowOff>8283</xdr:rowOff>
    </xdr:from>
    <xdr:to>
      <xdr:col>4</xdr:col>
      <xdr:colOff>16566</xdr:colOff>
      <xdr:row>19</xdr:row>
      <xdr:rowOff>16566</xdr:rowOff>
    </xdr:to>
    <xdr:sp macro="" textlink="">
      <xdr:nvSpPr>
        <xdr:cNvPr id="8" name="Rectangle 7">
          <a:extLst>
            <a:ext uri="{FF2B5EF4-FFF2-40B4-BE49-F238E27FC236}">
              <a16:creationId xmlns:a16="http://schemas.microsoft.com/office/drawing/2014/main" id="{118EB6CF-05DF-4A44-8368-62C1B16F9E2F}"/>
            </a:ext>
          </a:extLst>
        </xdr:cNvPr>
        <xdr:cNvSpPr/>
      </xdr:nvSpPr>
      <xdr:spPr>
        <a:xfrm>
          <a:off x="1093304" y="1466022"/>
          <a:ext cx="3296479" cy="201267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8</xdr:row>
      <xdr:rowOff>0</xdr:rowOff>
    </xdr:from>
    <xdr:to>
      <xdr:col>8</xdr:col>
      <xdr:colOff>16566</xdr:colOff>
      <xdr:row>19</xdr:row>
      <xdr:rowOff>8283</xdr:rowOff>
    </xdr:to>
    <xdr:sp macro="" textlink="">
      <xdr:nvSpPr>
        <xdr:cNvPr id="9" name="Rectangle 8">
          <a:extLst>
            <a:ext uri="{FF2B5EF4-FFF2-40B4-BE49-F238E27FC236}">
              <a16:creationId xmlns:a16="http://schemas.microsoft.com/office/drawing/2014/main" id="{19C9E290-96F6-4CDB-A4B7-EAC7552A6F5F}"/>
            </a:ext>
          </a:extLst>
        </xdr:cNvPr>
        <xdr:cNvSpPr/>
      </xdr:nvSpPr>
      <xdr:spPr>
        <a:xfrm>
          <a:off x="5466522" y="1457739"/>
          <a:ext cx="3296479" cy="201267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9</xdr:row>
      <xdr:rowOff>0</xdr:rowOff>
    </xdr:from>
    <xdr:to>
      <xdr:col>9</xdr:col>
      <xdr:colOff>113490</xdr:colOff>
      <xdr:row>24</xdr:row>
      <xdr:rowOff>91440</xdr:rowOff>
    </xdr:to>
    <xdr:graphicFrame macro="">
      <xdr:nvGraphicFramePr>
        <xdr:cNvPr id="4" name="Chart 2">
          <a:extLst>
            <a:ext uri="{FF2B5EF4-FFF2-40B4-BE49-F238E27FC236}">
              <a16:creationId xmlns:a16="http://schemas.microsoft.com/office/drawing/2014/main" id="{12746439-77FC-46D0-AC07-54748E15D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9</xdr:row>
      <xdr:rowOff>3566</xdr:rowOff>
    </xdr:from>
    <xdr:to>
      <xdr:col>9</xdr:col>
      <xdr:colOff>101600</xdr:colOff>
      <xdr:row>24</xdr:row>
      <xdr:rowOff>81280</xdr:rowOff>
    </xdr:to>
    <xdr:sp macro="" textlink="">
      <xdr:nvSpPr>
        <xdr:cNvPr id="2" name="Rectangle 1">
          <a:extLst>
            <a:ext uri="{FF2B5EF4-FFF2-40B4-BE49-F238E27FC236}">
              <a16:creationId xmlns:a16="http://schemas.microsoft.com/office/drawing/2014/main" id="{2612151D-1456-4F22-9D98-4DB1D6EAD008}"/>
            </a:ext>
          </a:extLst>
        </xdr:cNvPr>
        <xdr:cNvSpPr/>
      </xdr:nvSpPr>
      <xdr:spPr>
        <a:xfrm>
          <a:off x="609600" y="1730766"/>
          <a:ext cx="6075680" cy="282091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2</xdr:row>
      <xdr:rowOff>0</xdr:rowOff>
    </xdr:from>
    <xdr:to>
      <xdr:col>7</xdr:col>
      <xdr:colOff>773110</xdr:colOff>
      <xdr:row>16</xdr:row>
      <xdr:rowOff>154111</xdr:rowOff>
    </xdr:to>
    <xdr:graphicFrame macro="">
      <xdr:nvGraphicFramePr>
        <xdr:cNvPr id="2" name="Chart 1">
          <a:extLst>
            <a:ext uri="{FF2B5EF4-FFF2-40B4-BE49-F238E27FC236}">
              <a16:creationId xmlns:a16="http://schemas.microsoft.com/office/drawing/2014/main" id="{DB6949E4-64AE-40A5-A8DB-232E9C990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cdr:x>
      <cdr:y>0</cdr:y>
    </cdr:from>
    <cdr:to>
      <cdr:x>0.96337</cdr:x>
      <cdr:y>1</cdr:y>
    </cdr:to>
    <cdr:sp macro="" textlink="">
      <cdr:nvSpPr>
        <cdr:cNvPr id="2" name="Rectangle 1">
          <a:extLst xmlns:a="http://schemas.openxmlformats.org/drawingml/2006/main">
            <a:ext uri="{FF2B5EF4-FFF2-40B4-BE49-F238E27FC236}">
              <a16:creationId xmlns:a16="http://schemas.microsoft.com/office/drawing/2014/main" id="{118EB6CF-05DF-4A44-8368-62C1B16F9E2F}"/>
            </a:ext>
          </a:extLst>
        </cdr:cNvPr>
        <cdr:cNvSpPr/>
      </cdr:nvSpPr>
      <cdr:spPr>
        <a:xfrm xmlns:a="http://schemas.openxmlformats.org/drawingml/2006/main">
          <a:off x="0" y="0"/>
          <a:ext cx="4399643" cy="2752426"/>
        </a:xfrm>
        <a:prstGeom xmlns:a="http://schemas.openxmlformats.org/drawingml/2006/main" prst="rect">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ni tomar" refreshedDate="45757.923480555553" createdVersion="8" refreshedVersion="8" minRefreshableVersion="3" recordCount="2808" xr:uid="{B327D2EF-7839-4977-BAB9-346452ED0577}">
  <cacheSource type="worksheet">
    <worksheetSource name="Table2"/>
  </cacheSource>
  <cacheFields count="12">
    <cacheField name="Agency" numFmtId="0">
      <sharedItems count="5">
        <s v="Administration for Childrens Services"/>
        <s v="Administration for Children's Services"/>
        <s v="Department of Correction"/>
        <s v="Department of Education"/>
        <s v="Human Resources Administration"/>
      </sharedItems>
    </cacheField>
    <cacheField name="Time Period" numFmtId="0">
      <sharedItems count="3">
        <s v="2018-2019"/>
        <s v="2019-2020"/>
        <s v="2020-2021"/>
      </sharedItems>
    </cacheField>
    <cacheField name="Food Product Group" numFmtId="0">
      <sharedItems count="8">
        <s v="Meals"/>
        <s v="Beverages"/>
        <s v="Condiments &amp; Snacks"/>
        <s v="Bread, Grains &amp; Legumes"/>
        <s v="Meat"/>
        <s v="Milk &amp; Dairy"/>
        <s v="Produce"/>
        <s v="Seafood"/>
      </sharedItems>
    </cacheField>
    <cacheField name="Food Product Category" numFmtId="0">
      <sharedItems count="22">
        <s v="Meals"/>
        <s v="Beverages"/>
        <s v="Condiments &amp; Snacks"/>
        <s v="Tree Nuts &amp; Seeds"/>
        <s v="Legumes"/>
        <s v="Grain Products"/>
        <s v="Beef"/>
        <s v="Cheese"/>
        <s v="Turkey, Other Poultry"/>
        <s v="Rice"/>
        <s v="Fruit"/>
        <s v="Chicken"/>
        <s v="Yogurt"/>
        <s v="Eggs"/>
        <s v="Seafood"/>
        <s v="Vegetables"/>
        <s v="Butter"/>
        <s v="Milk"/>
        <s v="Roots &amp; Tubers"/>
        <s v="Milk &amp; Dairy"/>
        <s v="Fish (Wild)"/>
        <s v="Meat"/>
      </sharedItems>
    </cacheField>
    <cacheField name="Product Name" numFmtId="0">
      <sharedItems count="822">
        <s v="baby food, dinner, assorted"/>
        <s v="baby food, formula"/>
        <s v="juice, fruit punch, ss"/>
        <s v="cereal, baby, oatmeal"/>
        <s v="baby food, fruit, vegetable, assorted"/>
        <s v="drink, electrolyte, variety, ss"/>
        <s v="peanut butter, creamy"/>
        <s v="bean, black-eyed pea"/>
        <s v="chip, plantain"/>
        <s v="quinoa"/>
        <s v="oil, vegetable"/>
        <s v="cereal, raisin bran, ss"/>
        <s v="beef, strip, frozen"/>
        <s v="cheese, parmesan, grated"/>
        <s v="turkey, thigh, cubed, frozen"/>
        <s v="cookie, fudge chip"/>
        <s v="cookie, oatmeal raisin, whole grain rich"/>
        <s v="condiment, mayonnaise, ss"/>
        <s v="sauce, barbecue"/>
        <s v="dressing, blue cheese"/>
        <s v="dressing, french"/>
        <s v="condiment, hot sauce, ss"/>
        <s v="condiment, mustard, ss"/>
        <s v="peanut butter"/>
        <s v="condiment, syrup, ss"/>
        <s v="sauce, tartar"/>
        <s v="condiment, ketchup"/>
        <s v="rice, brown, long grain"/>
        <s v="seed, sunflower, lightly salted"/>
        <s v="tomato, paste, canned"/>
        <s v="bean, black, canned"/>
        <s v="bean, garbanzo, canned"/>
        <s v="bean, great northern, canned"/>
        <s v="spread, jelly, strawberry"/>
        <s v="condiment, relish"/>
        <s v="pear, bartlett, diced, in juice, canned"/>
        <s v="fruit cocktail, in juice, canned"/>
        <s v="peach, yellow, sliced, in juice, canned"/>
        <s v="cornmeal"/>
        <s v="juice, grape, unsweetened"/>
        <s v="pasta, lasagna, whole grain rich"/>
        <s v="pasta, spaghetti"/>
        <s v="juice, orange, ss"/>
        <s v="pastry, croissant, whole grain rich"/>
        <s v="waffle, whole wheat"/>
        <s v="muffin, apple cinnamon, whole grain rich"/>
        <s v="bagel, whole wheat"/>
        <s v="bread, sandwich, gluten free"/>
        <s v="chicken, breast, halved, frozen"/>
        <s v="juice, apple, ss"/>
        <s v="juice, tangerine, ss"/>
        <s v="juice, grape, ss"/>
        <s v="cracker, animal, ss"/>
        <s v="cereal, scooters, ss"/>
        <s v="cereal, cheerios, ss"/>
        <s v="fruit snack, variety"/>
        <s v="raisin, ss"/>
        <s v="condiment, mustard, german style"/>
        <s v="juice, strawberry kiwi, ss"/>
        <s v="pasta, spaghetti, whole grain rich"/>
        <s v="apple"/>
        <s v="yogurt, variety, ss"/>
        <s v="seasoning"/>
        <s v="salt, kosher"/>
        <s v="cracker, graham, apple cinnamon"/>
        <s v="pasta, ziti, whole wheat"/>
        <s v="taco shell, corn, white"/>
        <s v="sauce, worcestershire, low sodium"/>
        <s v="pasta, elbow, whole grain rich"/>
        <s v="plant milk, coconut, canned"/>
        <s v="oat"/>
        <s v="spice, turmeric"/>
        <s v="applesauce, unsweetened"/>
        <s v="rice, white"/>
        <s v="cranberry, dried"/>
        <s v="seasoning, taco"/>
        <s v="base, chicken"/>
        <s v="pasta, wide, whole grain rich"/>
        <s v="bean, kidney, canned"/>
        <s v="pasta, penne, gluten free"/>
        <s v="base, beef"/>
        <s v="sauce, tomato"/>
        <s v="bean, baked, tomato sauce, vegetarian"/>
        <s v="lentil"/>
        <s v="juice, pineapple"/>
        <s v="vinegar, apple cider"/>
        <s v="juice, lemon"/>
        <s v="spice, paprika, ground"/>
        <s v="condiment, mayonnaise, low sodium"/>
        <s v="vinegar, white, distilled"/>
        <s v="pineapple, cubed, canned"/>
        <s v="cracker, graham"/>
        <s v="cereal, cinnamon flakes, ss"/>
        <s v="cracker, saltine, whole grain rich, ss"/>
        <s v="honey"/>
        <s v="spice, onion, powder"/>
        <s v="seasoning, old bay"/>
        <s v="spice, nutmeg, ground"/>
        <s v="pumpkin, low sodium, canned"/>
        <s v="seasoning, jerk"/>
        <s v="spice, garlic, granulated"/>
        <s v="spice, ginger, ground"/>
        <s v="spice, garlic, powder"/>
        <s v="spice, curry, powder"/>
        <s v="spice, cumin, ground"/>
        <s v="corn starch"/>
        <s v="spice, coriander, ground"/>
        <s v="spice, cinnamon, ground"/>
        <s v="spice, chili, powder"/>
        <s v="sauce, browning"/>
        <s v="spice, pepper, black, ground, ss"/>
        <s v="spread, jelly, grape, canned"/>
        <s v="dressing, ranch, ss"/>
        <s v="herb, oregano, dried"/>
        <s v="spice, parsley"/>
        <s v="spice, pepper, white"/>
        <s v="juice cup, orange pineapple, ss"/>
        <s v="juice cup, strawberry pomegranate, ss"/>
        <s v="beef, patty, frozen"/>
        <s v="herb, bay leaf, dried"/>
        <s v="beef, ground, frozen"/>
        <s v="spice, allspice, ground"/>
        <s v="pasta, egg noodle, whole grain rich"/>
        <s v="sauce, soy, low sodium"/>
        <s v="beef, oxtail, frozen"/>
        <s v="beef, cubed, frozen"/>
        <s v="egg, large"/>
        <s v="juice, apple"/>
        <s v="cheese, american, sliced"/>
        <s v="tuna, chunk, in water, canned"/>
        <s v="tuna, albacore, chunk, in water, canned"/>
        <s v="oil, olive"/>
        <s v="roll, white whole wheat"/>
        <s v="drink, nutrition, assorted"/>
        <s v="oat, instant, ss"/>
        <s v="chip, tortilla, baked"/>
        <s v="chip, sunchip"/>
        <s v="chip, potato, baked"/>
        <s v="bowl, pasta"/>
        <s v="tomato, canned"/>
        <s v="drink, hot chocolate, ss"/>
        <s v="juice, grape"/>
        <s v="juice, orange, tangerine, ss"/>
        <s v="juice, variety, 100%, ss"/>
        <s v="soda, cola, diet"/>
        <s v="soda, lemon lime"/>
        <s v="soda, orange"/>
        <s v="supplement, variety, ss"/>
        <s v="biscuit, whole grain rich"/>
        <s v="bread, cinnamon raisin, whole wheat"/>
        <s v="cereal, honey scooters, ss"/>
        <s v="pasta, elbow, whole grain"/>
        <s v="pasta, penne, gluten free, no additives"/>
        <s v="pasta, spaghetti, whole grain"/>
        <s v="pasta, wide, whole grain"/>
        <s v="roll, dinner, whole white wheat"/>
        <s v="rice, long grain"/>
        <s v="seed, sunflower, salted"/>
        <s v="baking soda"/>
        <s v="chip, plantain, no additives, ss"/>
        <s v="condiment, ketchup, canned"/>
        <s v="condiment, mustard"/>
        <s v="cookie, fudge, whole grain"/>
        <s v="cookie, oatmeal raisin, whole grain"/>
        <s v="cracker, animal, whole grain rich, ss"/>
        <s v="cracker, graham, apple cinnamon, ss"/>
        <s v="cracker, graham, ss"/>
        <s v="popsicle, 100% fruit, orange pineapple"/>
        <s v="popsicle, 100% fruit, strawberry pomegranate"/>
        <s v="salt"/>
        <s v="seasoning, cajun"/>
        <s v="seasoning, no salt"/>
        <s v="spice, allspice"/>
        <s v="spice, basil"/>
        <s v="spice, bay leaf"/>
        <s v="spice, chili powder"/>
        <s v="spice, cinnamon"/>
        <s v="spice, cumin"/>
        <s v="spice, curry powder"/>
        <s v="spice, garlic"/>
        <s v="spice, ginger"/>
        <s v="spice, nutmeg"/>
        <s v="spice, oregano"/>
        <s v="spice, paprika"/>
        <s v="spice, pepper, ground"/>
        <s v="spice, thyme"/>
        <s v="sugar, brown"/>
        <s v="vinegar, white"/>
        <s v="baby food, oatmeal"/>
        <s v="baby food, variety"/>
        <s v="entrÃ©e, pasta, variety, ss"/>
        <s v="soup, chicken noodle, canned"/>
        <s v="waffle, mini, whole wheat"/>
        <s v="chicken, breast, cutlet, frozen"/>
        <s v="chicken, breast, frozen"/>
        <s v="chicken, diced, cooked, frozen"/>
        <s v="chicken, leg, quarter, frozen"/>
        <s v="egg"/>
        <s v="turkey, cubed, frozen"/>
        <s v="turkey, wing, frozen"/>
        <s v="butter, unsalted"/>
        <s v="cheese, american"/>
        <s v="cheese, cheddar"/>
        <s v="cheese, string"/>
        <s v="cream cheese, ss"/>
        <s v="milk, 1%"/>
        <s v="banana"/>
        <s v="blueberry"/>
        <s v="grape"/>
        <s v="lemon"/>
        <s v="melon, watermelon"/>
        <s v="nectarine"/>
        <s v="peach"/>
        <s v="pear"/>
        <s v="plantain"/>
        <s v="plum"/>
        <s v="strawberry"/>
        <s v="carrot"/>
        <s v="garlic"/>
        <s v="onion, red"/>
        <s v="onion, yellow"/>
        <s v="potato, yukon gold"/>
        <s v="cabbage, red"/>
        <s v="cabbage, white"/>
        <s v="herb, cilantro"/>
        <s v="herb, parsley"/>
        <s v="herb, thyme"/>
        <s v="kale"/>
        <s v="lettuce, romaine"/>
        <s v="pepper, bell, red"/>
        <s v="spinach"/>
        <s v="squash, zucchini"/>
        <s v="supplement, protein"/>
        <s v="water"/>
        <s v="bread, hoagie, whole grain"/>
        <s v="bun, hamburger, whole grain rich"/>
        <s v="bun, hot dog, whole grain rich"/>
        <s v="english muffin, whole wheat"/>
        <s v="pasta, penne, gluten-free"/>
        <s v="shell, taco, corn"/>
        <s v="bean, northern, canned"/>
        <s v="pea, pigeon, dried"/>
        <s v="rice, brown"/>
        <s v="baking powder"/>
        <s v="bar, cereal, bluberry, whole grain rich, ss"/>
        <s v="bar, cereal, strawberry, whole grain rich, ss"/>
        <s v="cornstarch"/>
        <s v="sauce, tomato, canned"/>
        <s v="cracker, whole wheat, ss"/>
        <s v="dressing, ranch"/>
        <s v="extract, vanilla, imitation"/>
        <s v="paste, tomato, canned"/>
        <s v="salsa"/>
        <s v="sauce, cranberry, canned"/>
        <s v="seasoning, taco, low sodium"/>
        <s v="bean, baked, vegetarian"/>
        <s v="entrÃ©e, chicken, kosher"/>
        <s v="entrÃ©e, turkey, kosher"/>
        <s v="beef, short rib"/>
        <s v="beef, top round"/>
        <s v="chicken, wing, frozen"/>
        <s v="turkey, breast, frozen"/>
        <s v="turkey, ground, frozen"/>
        <s v="cheese, ricotta, part skim"/>
        <s v="sour cream, light"/>
        <s v="fruit cocktail, in juice"/>
        <s v="fruit, tropical, in juice, ss"/>
        <s v="melon, cantaloupe"/>
        <s v="melon, honeydew"/>
        <s v="orange, navel"/>
        <s v="orange, valencia"/>
        <s v="peach, in juice, canned"/>
        <s v="pear, in juice, canned"/>
        <s v="pineapple, in juice, canned"/>
        <s v="tangerine"/>
        <s v="carrot, baby"/>
        <s v="onion, green"/>
        <s v="potato, baking"/>
        <s v="potato, red"/>
        <s v="potato, sweet"/>
        <s v="radish, red"/>
        <s v="broccoli"/>
        <s v="cauliflower"/>
        <s v="celery"/>
        <s v="cucumber"/>
        <s v="herb, dill"/>
        <s v="herb, rosemary"/>
        <s v="herb, sage"/>
        <s v="pepper, bell, green"/>
        <s v="tomato"/>
        <s v="tomato, cherry"/>
        <s v="vegetable, blend, frozen"/>
        <s v="goose, bottom, round, raw"/>
        <s v="milk, nonfat, chocolate, ss"/>
        <s v="milk, 1%, ss"/>
        <s v="yogurt, variety"/>
        <s v="meal, chicken, cacciatore"/>
        <s v="meal, dinner, bologna"/>
        <s v="meal, dinner, salami"/>
        <s v="spaghetti, meatball"/>
        <s v="margarine"/>
        <s v="corn, whole kernel, frozen"/>
        <s v="pea, green"/>
        <s v="tilapia, fillet"/>
        <s v="chicken, diced"/>
        <s v="turkey, ground"/>
        <s v="beef, stew"/>
        <s v="turkey, thigh"/>
        <s v="chicken, breast, halved"/>
        <s v="chicken, leg, quarter"/>
        <s v="vegetable, blend"/>
        <s v="chicken, roasted"/>
        <s v="turkey, sliced, roasted"/>
        <s v="tea, iced, ss"/>
        <s v="turkey, stick"/>
        <s v="nut, almond, roasted, salted, ss"/>
        <s v="chicken, breast"/>
        <s v="dressing, low sodium"/>
        <s v="candy, atomic fireball, ss"/>
        <s v="cheese, cheddar, ss"/>
        <s v="salmon, flake, raw, pouch"/>
        <s v="sardine, pouch"/>
        <s v="tuna, yellowfin, steak, pouch"/>
        <s v="soup, ramen, maruchan chili"/>
        <s v="bean, refried, pinto"/>
        <s v="sugar, substitute"/>
        <s v="cookie, oatmeal"/>
        <s v="cookie, lemon"/>
        <s v="cookie, shortbread, walnut"/>
        <s v="chip, potato, cheddar"/>
        <s v="chip, potato"/>
        <s v="chip, potato, sour cream and onion"/>
        <s v="chip, potato, barbecue"/>
        <s v="coffee, freeze dried"/>
        <s v="tortilla, white"/>
        <s v="noodle, ramen, chicken"/>
        <s v="cookie, chocolate chip"/>
        <s v="cookie, coconut"/>
        <s v="turnover, strawberry"/>
        <s v="pastry, danish, chocolate"/>
        <s v="pastry, danish, cinnamon"/>
        <s v="pastry, chocolate"/>
        <s v="pastry, danish, raspberry"/>
        <s v="popcorn, kettle cooked"/>
        <s v="cheese, mozzarella"/>
        <s v="cereal, chex, cinnamon"/>
        <s v="beef, jerky"/>
        <s v="bar, kind, almond, coconut"/>
        <s v="cheese, cheddar, sharp"/>
        <s v="milk, whole, ss"/>
        <s v="plant milk, soy"/>
        <s v="beef, ground"/>
        <s v="soda, lemon lime, diet"/>
        <s v="snack, trail mix, unsalted"/>
        <s v="mackerel, wild, fillet, in oil, raw, pouch"/>
        <s v="tuna, light, wild, in water, pouch"/>
        <s v="chip, potato, kettle cooked, ss"/>
        <s v="milk, nonfat, ss"/>
        <s v="chicken, patty"/>
        <s v="salad, egg"/>
        <s v="beef, oxtail"/>
        <s v="beef, patty"/>
        <s v="beef, steak, strip, seasoned"/>
        <s v="sauce, worcestershire"/>
        <s v="sugar, substitute, ss"/>
        <s v="base, vegetable"/>
        <s v="sugar, granulated, ss"/>
        <s v="sauce, seasoning"/>
        <s v="tea, bag, variety"/>
        <s v="juice, raspberry, mix, light, ss"/>
        <s v="chip, tortilla, scoop, ss"/>
        <s v="hominy, grits, white"/>
        <s v="corn, whole kernel, in water"/>
        <s v="creamer, vanilla, ss"/>
        <s v="chip, sunchip, ss"/>
        <s v="salad, tuna"/>
        <s v="milk, lactose free, ss"/>
        <s v="lamb, stew"/>
        <s v="soda, orange, diet"/>
        <s v="bun, hamburger, gluten free"/>
        <s v="hot chocolate, mix, ss"/>
        <s v="bread, sandwich, white, gluten free"/>
        <s v="corn, whole kernel"/>
        <s v="salmon, cake, frozen"/>
        <s v="beef, meatloaf"/>
        <s v="meatball"/>
        <s v="cookie, oatmeal raisin"/>
        <s v="turkey, wing"/>
        <s v="beef, frank"/>
        <s v="macaroni, cheese"/>
        <s v="french fry, sweet potato"/>
        <s v="spaghetti loops, meat sauce"/>
        <s v="chip, tortilla, cool ranch, reduced fat, ss"/>
        <s v="beef, crumble, seasoned"/>
        <s v="juice, lemonade, mix, light, ss"/>
        <s v="drink, hot chocolate"/>
        <s v="drink, mix, ss"/>
        <s v="drink, sugar free, ss"/>
        <s v="juice, grape, kosher"/>
        <s v="plant milk, soy, variety"/>
        <s v="supplement, vanilla, powder"/>
        <s v="water, bottled"/>
        <s v="hominy, grits"/>
        <s v="popcorn, kettle, ss"/>
        <s v="bean, refried, pouch"/>
        <s v="nut, almond, salted, ss"/>
        <s v="nut, peanut, honey roasted, ss"/>
        <s v="bar, almond, coconut, kosher, ss"/>
        <s v="candy, fireball, ss"/>
        <s v="chip, potato, cheese"/>
        <s v="chip, potato, ss"/>
        <s v="chip, tortilla, ranch, ss"/>
        <s v="chip, tortilla, ss"/>
        <s v="cookie, applesauce, oatmeal"/>
        <s v="cookie, chocolate chip, kosher, ss"/>
        <s v="cookie, coconut, kosher, ss"/>
        <s v="cookie, oatmeal, kosher, ss"/>
        <s v="cookie, peanut butter, kosher"/>
        <s v="cookie, shortbread"/>
        <s v="cracker, matzah"/>
        <s v="creamer, non-dairy, vanilla"/>
        <s v="emulsifier"/>
        <s v="food coloring"/>
        <s v="malt"/>
        <s v="molasses"/>
        <s v="muffin, blueberry, sugar free"/>
        <s v="muffin, bran, sugar free"/>
        <s v="muffin, corn, sugar free"/>
        <s v="pastry, chocolate, ss"/>
        <s v="pastry, cinnamon roll, ss"/>
        <s v="pastry, danish, chocolate, ss"/>
        <s v="snack, trail mix, ss"/>
        <s v="spice, pepper"/>
        <s v="spice, sage"/>
        <s v="spread, jelly, grape, sugar free"/>
        <s v="yeast"/>
        <s v="beef, meatloaf, gravy, frozen"/>
        <s v="egg salad"/>
        <s v="entrÃ©e, pot roast, kosher"/>
        <s v="entrÃ©e, sole, kosher"/>
        <s v="entrÃ©e, steak, kosher"/>
        <s v="meatless, vegetable, patty"/>
        <s v="pizza, pocket, cheese"/>
        <s v="soup, ramen, chicken, instant, ss"/>
        <s v="soup, ramen, ss"/>
        <s v="tuna salad"/>
        <s v="beef, meatball, frozen"/>
        <s v="beef, stick, ss"/>
        <s v="chicken, breast, pouch, ss"/>
        <s v="chicken, leg, quarter, frozen, halal"/>
        <s v="chicken, patty, breaded, cooked, frozen"/>
        <s v="beef, soy, patty"/>
        <s v="beef, soy, patty, halal"/>
        <s v="veal, patty, breaded"/>
        <s v="turkey, boneless, roast, halal"/>
        <s v="turkey, cubed, frozen, halal"/>
        <s v="turkey, patty, breaded, cooked, frozen"/>
        <s v="turkey, stick, halal"/>
        <s v="milk, whole, dried"/>
        <s v="date"/>
        <s v="raisin"/>
        <s v="garlic, chopped, bottled"/>
        <s v="corn, in water, pouch"/>
        <s v="lettuce, iceberg"/>
        <s v="fish, gefilte, kosher"/>
        <s v="mackerel, fillet, in oil, ss"/>
        <s v="salmon, flake, ss"/>
        <s v="sardine, ss"/>
        <s v="tuna, in water, pouch"/>
        <s v="tuna, yellowfin, ss"/>
        <s v="coffee"/>
        <s v="drink, mix, lemon, sugar free"/>
        <s v="tea, ss"/>
        <s v="pasta, macaroni, whole grain"/>
        <s v="pasta, whole grain"/>
        <s v="bean, chili mix"/>
        <s v="bean, kidney, dried"/>
        <s v="lentil, green"/>
        <s v="rice, brown, parboiled"/>
        <s v="drink, supplement, vanilla, mix"/>
        <s v="oil, canola"/>
        <s v="pudding, vanilla, sugar free"/>
        <s v="sugar"/>
        <s v="entrÃ©e, beef, meatloaf, frozen, halal"/>
        <s v="entrÃ©e, chicken, puree, kosher"/>
        <s v="entrÃ©e, egg salad, kosher"/>
        <s v="entrÃ©e, fish, kosher"/>
        <s v="entrÃ©e, fish, puree, kosher"/>
        <s v="entrÃ©e, flounder, kosher"/>
        <s v="entrÃ©e, frank, beans, kosher"/>
        <s v="entrÃ©e, lasagna, cheese, kosher"/>
        <s v="entrÃ©e, ravioli, kosher"/>
        <s v="entrÃ©e, salami, kosher"/>
        <s v="entrÃ©e, salmon, rice, kosher"/>
        <s v="entrÃ©e, spaghetti, meatball, kosher"/>
        <s v="entrÃ©e, steak, potato, kosher"/>
        <s v="entrÃ©e, stuffed shell, cheese, kosher"/>
        <s v="entrÃ©e, tuna salad, kosher"/>
        <s v="turnover, beef, patty, jamaican style, frozen"/>
        <s v="turnover, beef, patty, jamaican style, frozen, halal"/>
        <s v="beef, bottom round, frozen"/>
        <s v="beef, bottom round, frozen, halal"/>
        <s v="beef, cubed, frozen, halal"/>
        <s v="beef, frank, frozen, halal"/>
        <s v="beef, meatball, frozen, halal"/>
        <s v="beef, salami, frozen, halal"/>
        <s v="beef, salami, sliced, frozen"/>
        <s v="veal, patty, breaded, frozen, halal"/>
        <s v="chicken, patty, breaded, cooked, frozen, halal"/>
        <s v="egg, frozen"/>
        <s v="lamb, cubed, frozen"/>
        <s v="turkey, breaded, cooked, frozen, halal"/>
        <s v="turkey, frozen"/>
        <s v="turkey, sausage, smoked, frozen"/>
        <s v="turkey, sliced, frozen"/>
        <s v="turkey, thigh, boneless, skinless, cubed, frozen"/>
        <s v="applesauce, unsweetened, canned"/>
        <s v="beet, diced, canned"/>
        <s v="carrot, diced, canned"/>
        <s v="potato"/>
        <s v="potato, sliced, dehydrated"/>
        <s v="potato, sweet, in syrup, canned"/>
        <s v="collard greens, canned, additives"/>
        <s v="collard greens, frozen"/>
        <s v="corn, canned"/>
        <s v="corn, frozen"/>
        <s v="green bean, canned"/>
        <s v="spinach, canned, additives"/>
        <s v="spinach, frozen"/>
        <s v="vegetable, blend, canned"/>
        <s v="salmon, cake, breaded, cooked, frozen"/>
        <s v="whiting, battered, cooked, frozen"/>
        <s v="tea, bag"/>
        <s v="oat, instant"/>
        <s v="spread, jelly, grape, reduced sugar"/>
        <s v="salmon, in water, canned"/>
        <s v="chicken, leg, frozen"/>
        <s v="tuna, light, chunk, pouch"/>
        <s v="chicken, canned, in water"/>
        <s v="sardine, in water, canned"/>
        <s v="corn, whole kernel, canned"/>
        <s v="vegetable, mixed, canned"/>
        <s v="soup, vegetable"/>
        <s v="tilapia, filet, frozen"/>
        <s v="cereal, special k, oats and honey"/>
        <s v="bar, cereal, strawberry, ss"/>
        <s v="bar, cereal, blueberry, ss"/>
        <s v="potato, instant, kosher"/>
        <s v="hominy, grits, quick"/>
        <s v="rice, white, long grain"/>
        <s v="bean, pigeon pea, dried"/>
        <s v="bean, great northern"/>
        <s v="tuna, light, chunk, in water, canned"/>
        <s v="soup, chicken noodle"/>
        <s v="juice, orange"/>
        <s v="cereal, cheerios, kosher, ss"/>
        <s v="cereal, raisin bran"/>
        <s v="cereal, special k"/>
        <s v="grits, quick"/>
        <s v="bean, pigeon pea"/>
        <s v="spread, jelly, grape"/>
        <s v="macaroni, cheese, reduced sodium"/>
        <s v="soup, vegetable, canned"/>
        <s v="soup, vegetable, reduced sodium, canned"/>
        <s v="chicken, breast, in water, canned"/>
        <s v="applesauce, unsweetened, ss"/>
        <s v="corn, kernel, canned"/>
        <s v="tuna, chunk, in water, pouch"/>
        <s v="cracker, saltine"/>
        <s v="broccoli, frozen"/>
        <s v="tuna, canned, in water"/>
        <s v="tuna, light, canned"/>
        <s v="apple, sliced, ss, commodity"/>
        <s v="squash, butternut, diced, commodity"/>
        <s v="apple, commodity"/>
        <s v="broccoli, spear, frozen, commodity"/>
        <s v="spinach, chopped, commodity"/>
        <s v="coffee, decaffeinated, instant"/>
        <s v="coffee, ground"/>
        <s v="juice, fruit punch, 100%, ss"/>
        <s v="juice, strawberry kiwi, 100%, ss"/>
        <s v="soda, cola"/>
        <s v="soda, ginger ale"/>
        <s v="soda, ginger ale, diet"/>
        <s v="tea, herbal, bag"/>
        <s v="tea, lemon, iced"/>
        <s v="tea, lemon, iced, diet"/>
        <s v="tea, peach, iced"/>
        <s v="tea, raspberry, sweetened"/>
        <s v="water, sparkling"/>
        <s v="water, ss"/>
        <s v="bagel, 7 grain"/>
        <s v="bagel, cinnamon raisin"/>
        <s v="bagel, cinnamon raisin, white wheat"/>
        <s v="bagel, plain, white wheat"/>
        <s v="bagel, plain, white wheat, ss"/>
        <s v="bagel, stick, 7 grain"/>
        <s v="bagel, stick, blueberry"/>
        <s v="meal, breakfast, kosher"/>
        <s v="bagel, stick, cinnamon raisin"/>
        <s v="bagel, stick, cranberry"/>
        <s v="bagel, stick, french toast"/>
        <s v="bagel, stick, plain"/>
        <s v="bagel, stick, poppy"/>
        <s v="bread, cinnamon, whole grain rich, ss"/>
        <s v="bread, garlic"/>
        <s v="bread, multigrain"/>
        <s v="bread, oat bran"/>
        <s v="bread, roll, ciabatta"/>
        <s v="bread, roll, dinner"/>
        <s v="bread, wheat, reduced sodium"/>
        <s v="bread, whole wheat"/>
        <s v="breadstick, whole grain rich"/>
        <s v="bun, hamburger, whole wheat"/>
        <s v="bun, knot"/>
        <s v="cereal, cheerios"/>
        <s v="cereal, cinnamon clusters"/>
        <s v="cereal, cinnamon flakes"/>
        <s v="cereal, corn flakes"/>
        <s v="cereal, frosted mini wheats"/>
        <s v="cereal, granola, apple cinnamon, ss"/>
        <s v="cereal, granola, blueberry"/>
        <s v="cereal, toasted oats"/>
        <s v="english muffin, whole grain rich"/>
        <s v="flatbread, whole grain rich"/>
        <s v="pasta, penne, whole grain rich"/>
        <s v="pasta, rotini, whole grain rich"/>
        <s v="roll, hero, whole wheat, reduced sodium"/>
        <s v="roll, wheat, kaiser"/>
        <s v="shell, taco, tub, whole grain rich, no additives"/>
        <s v="tortilla, whole wheat"/>
        <s v="bean, kidney, red, canned"/>
        <s v="bean, pinto, canned"/>
        <s v="bean, pinto, stewed, frozen"/>
        <s v="tofu, extra firm"/>
        <s v="seed, sunflower, honey roasted, ss"/>
        <s v="bar, granola, ss"/>
        <s v="bread, cinnamon"/>
        <s v="chip, tortilla, baked, ss"/>
        <s v="condiment, ketchup, ss"/>
        <s v="condiment, mayonnaise"/>
        <s v="pasta, stuffed shell"/>
        <s v="condiment, pickle, sliced, canned"/>
        <s v="condiment, pimento, canned"/>
        <s v="condiment, seasoning, taco, ss"/>
        <s v="cookie, butter"/>
        <s v="cookie, chocolate chip, mini"/>
        <s v="cookie, oatmeal raisin, ss"/>
        <s v="cracker, graham, honey"/>
        <s v="cracker, graham, honey, ss"/>
        <s v="cracker, whole grain rich, ss"/>
        <s v="dessert, cake, black and white"/>
        <s v="dessert, cake, carrot"/>
        <s v="dessert, cake, coconut"/>
        <s v="dessert, cake, mocha"/>
        <s v="dessert, cake, pound"/>
        <s v="dessert, cake, vanilla"/>
        <s v="dressing, balsamic"/>
        <s v="dressing, chipotle ranch"/>
        <s v="dressing, chipotle ranch, ss"/>
        <s v="dressing, french, ss"/>
        <s v="dressing, honey mustard, ss"/>
        <s v="dressing, ranch, low fat"/>
        <s v="dressing, sesame"/>
        <s v="fruit ice, cherry, frozen"/>
        <s v="fruit ice, orange, pineapple, cherry, frozen"/>
        <s v="fruit ice, orange, pineapple, frozen"/>
        <s v="fruit ice, strawberry, pomegranate, frozen"/>
        <s v="gravy, vegetarian"/>
        <s v="loaf, banana, yogurt, mini"/>
        <s v="loaf, berry, mini"/>
        <s v="loaf, blueberry, yogurt, mini"/>
        <s v="loaf, carrot, mini"/>
        <s v="loaf, corn, honey, mini"/>
        <s v="loaf, zucchini carrot, mini"/>
        <s v="muffin, apple cinnamon"/>
        <s v="muffin, banana, yogurt"/>
        <s v="muffin, blueberry, yogurt"/>
        <s v="muffin, corn"/>
        <s v="muffin, sweet potato, oatmeal"/>
        <s v="muffin, variety"/>
        <s v="sauce, soy"/>
        <s v="oil"/>
        <s v="pastry, croissant"/>
        <s v="salsa, canned"/>
        <s v="salsa, ss"/>
        <s v="sauce, barbecue, korean"/>
        <s v="sauce, barbecue, ss"/>
        <s v="sauce, duck, ss"/>
        <s v="sauce, kung pao"/>
        <s v="sauce, spaghetti, canned"/>
        <s v="sauce, sweet and sour"/>
        <s v="sauce, teriyaki"/>
        <s v="seasoning, carribean"/>
        <s v="seasoning, poultry"/>
        <s v="snack, pretzel, whole grain rich, ss"/>
        <s v="snack, pretzel, whole wheat"/>
        <s v="spice, garlic, dry, ground"/>
        <s v="spice, onion, granulated"/>
        <s v="spice, pepper, black"/>
        <s v="spice, pepper, chili, powder"/>
        <s v="spice, red chili flake"/>
        <s v="spread, hummus, ss"/>
        <s v="spread, jelly, grape, ss"/>
        <s v="sugar, ss"/>
        <s v="sugar, substitute, aspartame"/>
        <s v="tomato, diced, canned"/>
        <s v="baby food, apricot, pear, apple"/>
        <s v="baby food, beef, broth, no additives"/>
        <s v="baby food, carrot"/>
        <s v="baby food, chicken, broth"/>
        <s v="bean, refried"/>
        <s v="bread, cheese"/>
        <s v="burrito, bean, cheese, ss"/>
        <s v="burrito, turkey chorizo, ss"/>
        <s v="chicken, slider"/>
        <s v="dumpling, chicken"/>
        <s v="dumpling, chicken, whole grain rich"/>
        <s v="egg roll, vegetable"/>
        <s v="eggplant, breaded"/>
        <s v="french fry"/>
        <s v="meal kit, cereal, cracker"/>
        <s v="meal kit, sunbutter, cracker"/>
        <s v="meal, lunch, kosher"/>
        <s v="onion ring"/>
        <s v="pancake, buttermilk, whole grain rich"/>
        <s v="pancake, cinnamon, whole grain rich"/>
        <s v="pancake, mini, whole grain rich"/>
        <s v="potato, mashed"/>
        <s v="ravioli, beef, canned"/>
        <s v="rice, fried, vegetable"/>
        <s v="sandwich, bologna, cheese"/>
        <s v="sandwich, peanut butter"/>
        <s v="sandwich, salami, cheese"/>
        <s v="sandwich, submarine, turkey bologna, turkey salami, cheese, whole grain rich"/>
        <s v="sandwich, turkey, cheese"/>
        <s v="sandwich, turkey, cheese, whole grain rich"/>
        <s v="turnover, beef, patty, jamaican style"/>
        <s v="waffle, blueberry, whole grain rich"/>
        <s v="beef, sliced"/>
        <s v="chicken, bite, breaded"/>
        <s v="chicken, bite, breaded, halal"/>
        <s v="chicken, breaded"/>
        <s v="chicken, breast, roasted"/>
        <s v="chicken, drumstick, roasted"/>
        <s v="chicken, fillet"/>
        <s v="chicken, patty, breaded"/>
        <s v="chicken, strip, grilled"/>
        <s v="chicken, tender, breaded"/>
        <s v="chicken, tender, halal"/>
        <s v="chicken, thigh, roasted"/>
        <s v="turkey, bologna, sliced"/>
        <s v="turkey, breast, sliced, roasted"/>
        <s v="turkey, crumble"/>
        <s v="turkey, patty"/>
        <s v="turkey, patty, sausage"/>
        <s v="turkey, salami, sliced"/>
        <s v="butter, ss"/>
        <s v="cheese, american, white"/>
        <s v="cheese, cheddar, reduced fat, sliced"/>
        <s v="cheese, parmesan"/>
        <s v="cream cheese"/>
        <s v="cream cheese, strawberry"/>
        <s v="cream cheese, strawberry, ss"/>
        <s v="milk, nonfat"/>
        <s v="milk, nonfat, chocolate"/>
        <s v="milk, nonfat, lactose free"/>
        <s v="milk, whole"/>
        <s v="creamer, half and half"/>
        <s v="yogurt, cherry vanilla, ss"/>
        <s v="yogurt, parfait"/>
        <s v="yogurt, peach, ss"/>
        <s v="yogurt, strawberry"/>
        <s v="yogurt, strawberry banana, ss"/>
        <s v="yogurt, strawberry, ss"/>
        <s v="apple, sliced, ss"/>
        <s v="applesauce"/>
        <s v="applesauce, cherry, ss"/>
        <s v="applesauce, peach, ss"/>
        <s v="applesauce, ss"/>
        <s v="applesauce, strawberry banana, ss"/>
        <s v="cranberry, dried, cherry, ss"/>
        <s v="grape, green"/>
        <s v="grape, red"/>
        <s v="grapefruit"/>
        <s v="kiwi"/>
        <s v="mandarin"/>
        <s v="melon, watermelon, seedless"/>
        <s v="orange"/>
        <s v="peach, sliced, in juice, canned"/>
        <s v="pear, diced, in juice, canned"/>
        <s v="pineapple"/>
        <s v="plantain, sliced, frozen"/>
        <s v="carrot, frozen"/>
        <s v="carrot, sliced, canned"/>
        <s v="carrot, ss"/>
        <s v="garlic, chopped, in oil"/>
        <s v="broccoli, spear, frozen"/>
        <s v="cabbage, green"/>
        <s v="cabbage, red, shredded"/>
        <s v="cauliflower, floret"/>
        <s v="celery, stick"/>
        <s v="green bean, frozen"/>
        <s v="herb, basil"/>
        <s v="herb, oregano"/>
        <s v="kale, chopped"/>
        <s v="lettuce, romaine, chopped"/>
        <s v="mushroom"/>
        <s v="mushroom, canned"/>
        <s v="pepper, green"/>
        <s v="pepper, jalapeno"/>
        <s v="pepper, onion, roasted, frozen"/>
        <s v="pepper, red"/>
        <s v="vegetable cup, carrot, ranch, ss"/>
        <s v="bread, roll, reduced sodium"/>
        <s v="loaf, apple cinnamon, mini"/>
        <s v="loaf, blueberry, mini"/>
        <s v="pastry, croissant, whole grain"/>
        <s v="meal kit, breakfast, kosher"/>
        <s v="meal kit, lunch, kosher"/>
        <s v="sandwich, grilled cheese"/>
        <s v="cream, whipping"/>
      </sharedItems>
    </cacheField>
    <cacheField name="Product Type" numFmtId="0">
      <sharedItems/>
    </cacheField>
    <cacheField name="Origin Detail" numFmtId="0">
      <sharedItems count="565">
        <s v="Beech-Nut"/>
        <s v="Enfamil"/>
        <s v="Gerber"/>
        <s v="Pedialyte"/>
        <s v="Similac"/>
        <s v="Hampton"/>
        <s v="River"/>
        <s v="Samai"/>
        <s v="C&amp;F"/>
        <s v="Finest Choice"/>
        <s v="General Mills"/>
        <s v="Romeo Foods"/>
        <s v="Linden's"/>
        <s v="Elwoood"/>
        <s v="Winston"/>
        <s v="Camil"/>
        <s v="Sunopta"/>
        <s v="Chef John"/>
        <s v="Furmano"/>
        <s v="Polaner"/>
        <s v="Del Sol"/>
        <s v="Premium"/>
        <s v="Quaker"/>
        <s v="Ruby Kist"/>
        <s v="Patria"/>
        <s v="Stellina"/>
        <s v="Suncup"/>
        <s v="Global Food SOlutions"/>
        <s v="Kellogg's"/>
        <s v="RightStart"/>
        <s v="Lender's"/>
        <s v="Udi's"/>
        <s v="Tyson"/>
        <s v="Apple &amp; Eve"/>
        <s v="Bake Crafters"/>
        <s v="Mott's"/>
        <s v="Mr. Nature"/>
        <s v="Embassy"/>
        <s v="Totally Juice"/>
        <s v="New York"/>
        <s v="Upstart Yogurt"/>
        <s v="Mrs. Dash"/>
        <s v="Morton"/>
        <s v="MJM"/>
        <s v="Yorkville"/>
        <s v="Mission"/>
        <s v="Mira"/>
        <s v="Mexican"/>
        <s v="Malt-O-Meal"/>
        <s v="Northeast"/>
        <s v="Par Excellence"/>
        <s v="Ocean Spray"/>
        <s v="Bella Vista"/>
        <s v="Barilla"/>
        <s v="Brown's"/>
        <s v="Del Monte"/>
        <s v="Keebler"/>
        <s v="Kitchland"/>
        <s v="Libby's"/>
        <s v="Puro"/>
        <s v="Salad Fresh"/>
        <s v="Valley Park"/>
        <s v="Whole Fruit"/>
        <s v="Zerega"/>
        <s v="Goldon"/>
        <s v="Tropical Delight"/>
        <s v="A2"/>
        <s v="Starfield"/>
        <s v="Oceania"/>
        <s v="Not Provided"/>
        <s v="Fanczoz"/>
        <s v="Ensure"/>
        <s v="Eagle"/>
        <s v="Frito-Lay"/>
        <s v="Lay's"/>
        <s v="Chef Boyardee"/>
        <s v="NESTLE"/>
        <s v="Waister Watchers"/>
        <s v="Lender's, New Haven, CT"/>
        <s v="Branson's"/>
        <s v="Franczoz"/>
        <s v="Udi's, Denver, colorado"/>
        <s v="Qaker"/>
        <s v="Arm &amp; Hammer"/>
        <s v="ELWOOD"/>
        <s v="Global Food Solutions, Linden, NJ"/>
        <s v="Kalamata Olive"/>
        <s v="Valley"/>
        <s v="Eagle Spice"/>
        <s v="Yorkvill"/>
        <s v="Walkerswood"/>
        <s v="Domino"/>
        <s v="Pediasure"/>
        <s v="VENICE MAID"/>
        <s v="Kellogg's, USA"/>
        <s v="Twin Rivers, Arkansas"/>
        <s v="Tyson, Arkansas"/>
        <s v="Simmons"/>
        <s v="Goldbon"/>
        <s v="Cardinal Foods"/>
        <s v="Cabot, Vermont"/>
        <s v="Laubscher farms, Mercer, PA"/>
        <s v="Upstate Farms"/>
        <s v="Smithfield"/>
        <s v="Natrel"/>
        <s v="Pavero"/>
        <s v="Cabana Cavendish"/>
        <s v="Foxy"/>
        <s v="CLASSIC"/>
        <s v="Sunkist"/>
        <s v="Mandara"/>
        <s v="Fowler"/>
        <s v="Banacol"/>
        <s v="Driscolls"/>
        <s v="Veg Pro"/>
        <s v="Christopher Ranch"/>
        <s v="Elba"/>
        <s v="Happy Valley"/>
        <s v="BANNER"/>
        <s v="D'Angelo"/>
        <s v="Mayn Packing"/>
        <s v="Herb's"/>
        <s v="L&amp;M"/>
        <s v="D'Arrigo"/>
        <s v="Church Brothers"/>
        <s v="Kedem"/>
        <s v="Vital Cuisine"/>
        <s v="Crystal Springs"/>
        <s v="Big Lou/Homestead, Homestead, NY"/>
        <s v="Jack Rabbit"/>
        <s v="Diamond Crystal"/>
        <s v="Bellavista"/>
        <s v="Global Food Solutions, Linden, New Jersey"/>
        <s v="Le Shova"/>
        <s v="Schreiber Foods, Maspeth, Queens"/>
        <s v="Spare Time"/>
        <s v="Montna Taranto"/>
        <s v="Breakstone"/>
        <s v="Alpine Orchard"/>
        <s v="Dole"/>
        <s v="Morrocco"/>
        <s v="Kar's"/>
        <s v="Sweet Seal"/>
        <s v="Grimmway"/>
        <s v="Eagle Eye"/>
        <s v="Jean Label"/>
        <s v="Radish King"/>
        <s v="US"/>
        <s v="Summer Harvest"/>
        <s v="Summit Harvest"/>
        <s v="Bonduelle, Brockport, NY"/>
        <s v="ROMEO FOODS INC"/>
        <s v="Clover Farms"/>
        <s v="MEAL-MART"/>
        <s v="RIDGEVIEW"/>
        <s v="D-DAIRYSLS"/>
        <s v="CHILL RIPE"/>
        <s v="PACKER"/>
        <s v="SEA-RAGE"/>
        <s v="WILLIAMSBURG"/>
        <s v="NATBEST"/>
        <s v="Alder Creek"/>
        <s v="Arizona"/>
        <s v="Deen"/>
        <s v="Sweet Sue"/>
        <s v="Chefler"/>
        <s v="Atomic"/>
        <s v="City Cow"/>
        <s v="Fresh Catch"/>
        <s v="Keefe"/>
        <s v="Maruchan"/>
        <s v="Sevilla"/>
        <s v="Sweetmate"/>
        <s v="Old Colony"/>
        <s v="Regal Best"/>
        <s v="Regal Premium"/>
        <s v="Tumaro's"/>
        <s v="Hansen"/>
        <s v="Karleen's"/>
        <s v="Parade"/>
        <s v="Stern's"/>
        <s v="Sideshow"/>
        <s v="ENRICO"/>
        <s v="Weaver's"/>
        <s v="Kind"/>
        <s v="LAUBSCHER"/>
        <s v="Danone"/>
        <s v="Bumble Bee"/>
        <s v="Cape Cod"/>
        <s v="INTEGRITY"/>
        <s v="SALLY SHERMAN FOODS"/>
        <s v="Bromley's"/>
        <s v="Wyler's"/>
        <s v="Tostitos"/>
        <s v="International Delight"/>
        <s v="Frito Lay"/>
        <s v="Saputo"/>
        <s v="Shop Rite"/>
        <s v="S-CHANNEL"/>
        <s v="RAJBHOG FOODS"/>
        <s v="FANCY-LADY"/>
        <s v="FNCYLADY"/>
        <s v="OLDWORLDPR"/>
        <s v="KID FRESH"/>
        <s v="MCCAIN"/>
        <s v="KIDFRESH"/>
        <s v="Doritos"/>
        <s v="Bushy Creek"/>
        <s v="Kraft"/>
        <s v="REGAL"/>
        <s v="Arizona Tea"/>
        <s v="Kikkeman Pearl"/>
        <s v="Bernard"/>
        <s v="Tumaros"/>
        <s v="King"/>
        <s v="FRITO"/>
        <s v="Erin Baker's"/>
        <s v="Yehuda"/>
        <s v="Dyn-A-Max"/>
        <s v="Nu-Malt"/>
        <s v="Malt Diastase"/>
        <s v="Harvest Bakery, Haupage, New York"/>
        <s v="Cleary"/>
        <s v="Roseleaf"/>
        <s v="LeSaffre"/>
        <s v="Golden Platter, Newark, NJ"/>
        <s v="Made Fresh"/>
        <s v="SPRING VALLEY"/>
        <s v="Golden Krust"/>
        <s v="Hansen Brothers"/>
        <s v="Rajbhog Foods, Jersey City, New Jersy"/>
        <s v="Simmons, AR"/>
        <s v="Integrity Foods, Athens, Georgia"/>
        <s v="Kingsland Prime"/>
        <s v="Deen Halal"/>
        <s v="Franklin Farms"/>
        <s v="Breakstone's"/>
        <s v="The Hemisphere"/>
        <s v="Lion"/>
        <s v="Borboris"/>
        <s v="Del Campo"/>
        <s v="Bonduelle, Brockport, New York"/>
        <s v="Mrs. Adler's"/>
        <s v="Lemon-X/Refrasia"/>
        <s v="GOLDEN TIP"/>
        <s v="Jack and the Beanstalk"/>
        <s v="Brown's Best"/>
        <s v="Gulf Pacific"/>
        <s v="Azar, El Paso, TX 79912"/>
        <s v="Manischewitz"/>
        <s v="CARNATION"/>
        <s v="Dairy Sales"/>
        <s v="Gem"/>
        <s v="Real Fresh"/>
        <s v="Superior"/>
        <s v="Shreiber Foods, Maspeth, Queens"/>
        <s v="BRUNO"/>
        <s v="Stahl-Meyer, Madison, Florida"/>
        <s v="Stahy-Meyer, Madison, Florida"/>
        <s v="Rajbhog Foods, Jersey City, New Jersey"/>
        <s v="NEWBURG"/>
        <s v="Golbon"/>
        <s v="Cream-O-Land"/>
        <s v="Sunfield, China"/>
        <s v="Trout"/>
        <s v="Sunfield, Thailand"/>
        <s v="Family Farm"/>
        <s v="Sunfield, Spain"/>
        <s v="Debruyn"/>
        <s v="Gurda"/>
        <s v="Idaho"/>
        <s v="Basic American"/>
        <s v="Golden Harvest"/>
        <s v="Dagele Brothers"/>
        <s v="Margaret Holmes"/>
        <s v="Valley Fresh, China"/>
        <s v="Sunny Farm, Canada"/>
        <s v="North Atlantic"/>
        <s v="Eastern Tea, NA"/>
        <s v="Guida Farms, New York"/>
        <s v="Jack &amp; Beanstalk"/>
        <s v="Blackburnâ€™s"/>
        <s v="Duchess"/>
        <s v="Crider"/>
        <s v="Chicken of the Sea"/>
        <s v="Campbell's"/>
        <s v="SunSource"/>
        <s v="Juicy Juice"/>
        <s v="Ital"/>
        <s v="Hospitality"/>
        <s v="Butcher Boy"/>
        <s v="Cherry Central"/>
        <s v="Ralston"/>
        <s v="Vitale"/>
        <s v="Furmano's"/>
        <s v="Ital Pasta"/>
        <s v="Crider, Stillmore, GA 30464"/>
        <s v="Dairy Pure"/>
        <s v="AppleSnax"/>
        <s v="BONDUELLE"/>
        <s v="North Atlantic, China"/>
        <s v="Oceania, Thailand"/>
        <s v="Cherry"/>
        <s v="Pasta City"/>
        <s v="Hampton Farms"/>
        <s v="Baker's Harvest"/>
        <s v="Besler"/>
        <s v="Nonpareil, Guatemala"/>
        <s v="Dagim"/>
        <s v="Land O Lakes"/>
        <s v="USDA"/>
        <s v="Sanka, NA"/>
        <s v="Chock Full O Nuts, NA"/>
        <s v="Coffee Holding, NA"/>
        <s v="Folgers, NA"/>
        <s v="Bombay, NA"/>
        <s v="Clement Pappas, NA"/>
        <s v="Gregory Packaging, New Jersey"/>
        <s v="Juice Bowl, New Jersey"/>
        <s v="Bomaby, NA"/>
        <s v="Pearl/Kikkoman, Minnesota"/>
        <s v="Pepsi, NA"/>
        <s v="Schweppes, NA"/>
        <s v="Seagrams, NA"/>
        <s v="Coca Cola, NA"/>
        <s v="Seven Up, NA"/>
        <s v="Bromley, NA"/>
        <s v="Lipton, NA"/>
        <s v="Celestial, NA"/>
        <s v="snapple, NA"/>
        <s v="Crystal Geyser, NA"/>
        <s v="Nestle, NA"/>
        <s v="Deer Park, Maine"/>
        <s v="Nestle, MAINE"/>
        <s v="Poland Spring, Maine"/>
        <s v="New Yorker Bagel, New York"/>
        <s v="Neri's, New York"/>
        <s v="Kosher 4 U, New York"/>
        <s v="Global Foods, New Jersey"/>
        <s v="Cannoli Factory, Florida"/>
        <s v="Tasty Brands, Michigan"/>
        <s v="RP Baking, New York"/>
        <s v="Wenner Bakery, New York"/>
        <s v="Cassone, New York"/>
        <s v="Tri State Buns, New York"/>
        <s v="Cheerios, USA"/>
        <s v="Back To Roots, USA"/>
        <s v="Kelloggs, Nebraska"/>
        <s v="Kellogs, Nebraska"/>
        <s v="Back To Roots, California"/>
        <s v="Kellogs, Michigan"/>
        <s v="Right Start, New York"/>
        <s v="Teri Nichols, New York"/>
        <s v="Notables, Pennsylvania"/>
        <s v="Right Start, Pennsylvania"/>
        <s v="Teri Nichols, Pennsylvania"/>
        <s v="Malt-O-Meal, North Carolina"/>
        <s v="Bake Rite, Pennsylvania"/>
        <s v="Toufayan Bakeries, New Jersey"/>
        <s v="Maypo, Ohio"/>
        <s v="Barilla, New York"/>
        <s v="Smokewood, California"/>
        <s v="Furmano's, Pennsylvania"/>
        <s v="Soupman, Illinois"/>
        <s v="Nasoya, California"/>
        <s v="Producers, Mississippi"/>
        <s v="Uncle Ben's, Mississippi"/>
        <s v="Sunny Boy, NA"/>
        <s v="Sun Opta, North Dakota"/>
        <s v="SunOpta, North Dakota"/>
        <s v="Clabbergirl, NA"/>
        <s v="Arm &amp; Hammer, NA"/>
        <s v="Landmark, NA"/>
        <s v="Nature Valley, NA"/>
        <s v="Buena Vista, California"/>
        <s v="Frito Lay, Maryland"/>
        <s v="Diamond Crystal, NA"/>
        <s v="Salad Fresh, NA"/>
        <s v="Heinz, Iowa"/>
        <s v="Salad Fresh, Iowa"/>
        <s v="FOUR IN ONE, Massachusetts"/>
        <s v="Diamond Crystal, FOUR IN ONE, Georgia"/>
        <s v="Alfresco, New York"/>
        <s v="FOUR IN ONE, Georgia"/>
        <s v="Admiration, New Jersey"/>
        <s v="Oasis, New Jersey"/>
        <s v="Diamond Crystal, Georgia"/>
        <s v="Heinz, Michigan"/>
        <s v="Ruby, NA"/>
        <s v="United Pickle, New York"/>
        <s v="Ortega, New Jersey"/>
        <s v="Lucky, Georgia"/>
        <s v="Winston, Georgia"/>
        <s v="Cannoli Factory, New York"/>
        <s v="Linden's, New York"/>
        <s v="Phoebe, NA"/>
        <s v="Velvet, NA"/>
        <s v="Nutritional Choice, New York"/>
        <s v="Skeeter, NA"/>
        <s v="MJM, Indiana"/>
        <s v="ES Foods, Georgia"/>
        <s v="MJM, Georgia"/>
        <s v="Cannoli Factory, NA"/>
        <s v="Cains/Bay Valley, Massachusetts"/>
        <s v="Cains/Bay Valley, Georgia"/>
        <s v="Cain's (Naturally Delicious), Massachusetts"/>
        <s v="Cains/Bay Valley, Pennsylvania"/>
        <s v="J &amp; J Snacks, New Jersey"/>
        <s v="Vanee Foods, Illinois"/>
        <s v="Sandts, New Jersey"/>
        <s v="Buena Vista, NA"/>
        <s v="Sara Lee, NA"/>
        <s v="Kikkoman, North Carolina"/>
        <s v="Whole Harvest, Missouri"/>
        <s v="Bake Co, Virginia"/>
        <s v="Red Gold, Tijuana Tortilla, NA"/>
        <s v="Tijuana Tortilla, NA"/>
        <s v="Tijuana Tortilla, Tijuana Tortilla, NA"/>
        <s v="Red Gold, Indiana"/>
        <s v="Branson's, New Jersey"/>
        <s v="Korean Delights, West Virginia"/>
        <s v="Diamond Crystal, USA"/>
        <s v="Global, New York"/>
        <s v="Minh, Minnesota"/>
        <s v="Asiago, Florida"/>
        <s v="Badia, Florida"/>
        <s v="Rold Gold, Ohio"/>
        <s v="NY Pretzel, New York"/>
        <s v="Assiago, NA"/>
        <s v="Gel, NA"/>
        <s v="Badia, NA"/>
        <s v="Asiago, NA"/>
        <s v="Assagio, NA"/>
        <s v="Assiago, New Jersey"/>
        <s v="Badia, New Jersey"/>
        <s v="Gel, New Jersey"/>
        <s v="Emerald, NA"/>
        <s v="Cedars, Massachusetts"/>
        <s v="Global, NA"/>
        <s v="Domino, NA"/>
        <s v="Domino, Georgia"/>
        <s v="Equal, NA"/>
        <s v="Angela Mia, California"/>
        <s v="Furmano's, California"/>
        <s v="Red Gold, California"/>
        <s v="Admiration, Michigan"/>
        <s v="Oasis, Michigan"/>
        <s v="Admiration, NA"/>
        <s v="Oasis, NA"/>
        <s v="Beech Nut, NA"/>
        <s v="Beechnut, NA"/>
        <s v="Cannoli Factory, Pennsylvania"/>
        <s v="Cabo Primo/M.C.I Foods, California"/>
        <s v="Baja Foods, Illinois"/>
        <s v="Golden Platter, New Jersey"/>
        <s v="Asian Food Solutions, New York"/>
        <s v="SoloFresco, New York"/>
        <s v="Minh, New York"/>
        <s v="Regal Non Pareil, NA"/>
        <s v="McCains, New York"/>
        <s v="Power Up, Minnesota"/>
        <s v="ES Foods, Minnesota"/>
        <s v="ES Foods, New York"/>
        <s v="Borenstein Caterers, New York"/>
        <s v="Tasty Brand, Missouri"/>
        <s v="Right Start, South Carolina"/>
        <s v="Pillsbury, NA"/>
        <s v="PPI, Idaho"/>
        <s v="Aunt Kitty's, New Jersey"/>
        <s v="Maramont, New York"/>
        <s v="Tasty Brand, Kentucky"/>
        <s v="Tasty Brands, Kentucky"/>
        <s v="Golden Krust, Golden Krust, New York"/>
        <s v="Golden Krust, NA"/>
        <s v="Golden Krust, New York"/>
        <s v="Pillsbury, Minnesota"/>
        <s v="Right Start, Wisconsin"/>
        <s v="Advanced Pierre, Tyson, Tyson, Ohio"/>
        <s v="Tyson, Advance Pierre, Tyson, Ohio"/>
        <s v="Tyson, Advanced Pierre, Tyson, Ohio"/>
        <s v="Tyson, Advance Pierre, Ohio"/>
        <s v="Tyson, Advanced Pierre, Ohio"/>
        <s v="Maid Rite, Pennsylvania"/>
        <s v="Maid-Rite, Pennsylvania"/>
        <s v="GoldKist/Pilgrim's Pride, Texas"/>
        <s v="Golden Platter, NA"/>
        <s v="Perdue, North Carolina"/>
        <s v="Mistica Foods, Illinois"/>
        <s v="Perdue, Georgia"/>
        <s v="Don Lee, California"/>
        <s v="Jennie-O, Minnesota"/>
        <s v="SoloFresco, California"/>
        <s v="Bransons, Pennsylvania"/>
        <s v="Grasslands, NA"/>
        <s v="Land O' Lakes, Wisconsin"/>
        <s v="Land O' Lakes, NA"/>
        <s v="Colonna Brothers, NA"/>
        <s v="Pisa, NA"/>
        <s v="Hahn's, Vermont"/>
        <s v="ES Foods, New Jersey"/>
        <s v="Mulu, New Jersey"/>
        <s v="Upstate Niagara, New York"/>
        <s v="Upstate Valley Farms, New York"/>
        <s v="Upstate Niagara, NA"/>
        <s v="Guida Farms, NA"/>
        <s v="Upstate Valley Farms, NA"/>
        <s v="Upstate Farms, New York"/>
        <s v="Stonyfield, New Hampshire"/>
        <s v="Fresh, New York"/>
        <s v="Champlain Valley, New York"/>
        <s v="Golbon, NA"/>
        <s v="Northeast, NA"/>
        <s v="National Food Group, Michigan"/>
        <s v="Knouse, New York"/>
        <s v="USDA, NA"/>
        <s v="Fresh, NA"/>
        <s v="East Coast, NA"/>
        <s v="Ocean Spray, Massachusetts"/>
        <s v="Yurocut Inc., NA"/>
        <s v="Big Banana, NA"/>
        <s v="Endico, New York"/>
        <s v="Snow Fresh, New York"/>
        <s v="Seneca, Wisconsin"/>
        <s v="Lancaster Farms, New York"/>
        <s v="Boboris, New York"/>
        <s v="Cosmos, New York"/>
        <s v="Fresh, Fresh, NA"/>
        <s v="Snow Fresh, NA"/>
        <s v="Endico, Ecuador"/>
        <s v="Taylor Farms, NA"/>
        <s v="Hanover, Pennsylvania"/>
        <s v="Giorgio, Pennsylvania"/>
        <s v="Simplot, Washington"/>
        <s v="Endico, NA"/>
        <s v="Nasoya, NA"/>
        <s v="Bolthouse, California"/>
        <s v="Premium, NA"/>
        <s v="New Yorker Bagel, NA"/>
        <s v="Ruby, Peru"/>
        <s v="Cannoli Factory, New Jersey"/>
        <s v="Global Foods, NA"/>
        <s v="Tijuana Tortilla, New York"/>
        <s v="Tijuana Tortilla, Tijuana Tortilla, New York"/>
        <s v="Red Gold, Tijuana Tortilla, Indiana, New York"/>
        <s v="Assiago, Egypt"/>
        <s v="Assiago, Indonesia"/>
        <s v="Assiago, India"/>
        <s v="Assiago, China"/>
        <s v="Gel, China"/>
        <s v="Asiago, China"/>
        <s v="Assiago, India, China, or Indonesia"/>
        <s v="Assagio, India, China, or Indonesia"/>
        <s v="Assiago, Spain"/>
        <s v="Asiago, India and China"/>
        <s v="Asiago, India and Indonesia"/>
        <s v="Assiago, India and Indonesia"/>
        <s v="Global, Canada"/>
        <s v="Kosher 4 U, NA"/>
        <s v="Pillsbury, Arkansas"/>
        <s v="Integrated Foods, Power Up, California"/>
        <s v="Power Up, California"/>
        <s v="Power Up, Integrated Foods, California"/>
        <s v="Colonna Brothers, New Jersey"/>
        <s v="Pisa, Italy"/>
        <s v="Big Banana, Ecuador"/>
      </sharedItems>
    </cacheField>
    <cacheField name="Distributor" numFmtId="0">
      <sharedItems/>
    </cacheField>
    <cacheField name="Vendor" numFmtId="0">
      <sharedItems count="35">
        <s v="Babylab Inc."/>
        <s v="H. Schrier &amp; Company Inc."/>
        <s v="Jay Bee Distributor Group"/>
        <s v="Mivila Foods"/>
        <s v="Universal Coffee Corp"/>
        <s v="Romeo Wholesale Meat Corp."/>
        <s v="Cookies &amp; More Inc."/>
        <s v="Elwood International"/>
        <s v="Global Food Industries"/>
        <s v="Jamac Frozen Foods"/>
        <s v="Frank Gargiulo &amp; Sons"/>
        <s v="Driscoll Foods Food Service / Metropolitan Foods Inc."/>
        <s v="Teri Nichols"/>
        <s v="Environmental Agricultural Training / E.A.T. W/Culinary Professionals"/>
        <s v="Cardinal Foods"/>
        <s v="Finesse Creations"/>
        <s v="Plainfield Fruit &amp; Produce Co Inc"/>
        <s v="DS Services of America / Primo Water"/>
        <s v="Nestle Waters North America"/>
        <s v="Cream O Land"/>
        <s v="Keefe Group"/>
        <s v="Pacto Corporation"/>
        <s v="Wild Penguin Corporation"/>
        <s v="Valente Yeast Company"/>
        <s v="Golden Platter Foods"/>
        <s v="Made Fresh Salads Inc"/>
        <s v="Kingsland Prime Meats"/>
        <s v="Robbins Sales Company"/>
        <s v="Atlantic Beverage Company"/>
        <s v="Bruno Specialty Foods"/>
        <s v="Chef's Choice Cash &amp; Carry Food Distributor Inc"/>
        <s v="Channel Fish Processing"/>
        <s v="FoodCo"/>
        <s v="Grocery Haulers Inc."/>
        <s v="Bartlett Dairy"/>
      </sharedItems>
    </cacheField>
    <cacheField name="# of Units" numFmtId="0">
      <sharedItems containsSemiMixedTypes="0" containsString="0" containsNumber="1" containsInteger="1" minValue="0" maxValue="21931000" count="1731">
        <n v="40"/>
        <n v="200"/>
        <n v="100"/>
        <n v="10"/>
        <n v="85"/>
        <n v="75"/>
        <n v="5"/>
        <n v="13"/>
        <n v="7"/>
        <n v="244"/>
        <n v="3"/>
        <n v="118"/>
        <n v="450"/>
        <n v="12"/>
        <n v="320"/>
        <n v="407"/>
        <n v="473"/>
        <n v="35"/>
        <n v="28"/>
        <n v="107"/>
        <n v="106"/>
        <n v="148"/>
        <n v="15"/>
        <n v="60"/>
        <n v="55"/>
        <n v="31"/>
        <n v="25"/>
        <n v="34"/>
        <n v="4"/>
        <n v="9"/>
        <n v="133"/>
        <n v="16"/>
        <n v="14"/>
        <n v="12600"/>
        <n v="8"/>
        <n v="6"/>
        <n v="2"/>
        <n v="216"/>
        <n v="432"/>
        <n v="437"/>
        <n v="160"/>
        <n v="129"/>
        <n v="83"/>
        <n v="27"/>
        <n v="442"/>
        <n v="33"/>
        <n v="6604"/>
        <n v="1872"/>
        <n v="143"/>
        <n v="29"/>
        <n v="47"/>
        <n v="23"/>
        <n v="49"/>
        <n v="17"/>
        <n v="89"/>
        <n v="22"/>
        <n v="38"/>
        <n v="91"/>
        <n v="57"/>
        <n v="1"/>
        <n v="19"/>
        <n v="26"/>
        <n v="43"/>
        <n v="18"/>
        <n v="50"/>
        <n v="79"/>
        <n v="30"/>
        <n v="32"/>
        <n v="280"/>
        <n v="350"/>
        <n v="276"/>
        <n v="80"/>
        <n v="51"/>
        <n v="45"/>
        <n v="110"/>
        <n v="41"/>
        <n v="138"/>
        <n v="125"/>
        <n v="400"/>
        <n v="20"/>
        <n v="687"/>
        <n v="241"/>
        <n v="250"/>
        <n v="781"/>
        <n v="27510"/>
        <n v="741"/>
        <n v="101"/>
        <n v="446"/>
        <n v="155"/>
        <n v="1839"/>
        <n v="1007"/>
        <n v="3020"/>
        <n v="126"/>
        <n v="119"/>
        <n v="228"/>
        <n v="9157"/>
        <n v="36"/>
        <n v="168"/>
        <n v="66"/>
        <n v="179"/>
        <n v="1424"/>
        <n v="206"/>
        <n v="173"/>
        <n v="87"/>
        <n v="175"/>
        <n v="11"/>
        <n v="264"/>
        <n v="559"/>
        <n v="683"/>
        <n v="361"/>
        <n v="46"/>
        <n v="65"/>
        <n v="64"/>
        <n v="52"/>
        <n v="199"/>
        <n v="42"/>
        <n v="24"/>
        <n v="37"/>
        <n v="114"/>
        <n v="344"/>
        <n v="260"/>
        <n v="120"/>
        <n v="130"/>
        <n v="150"/>
        <n v="6410"/>
        <n v="6668"/>
        <n v="560"/>
        <n v="1000"/>
        <n v="140"/>
        <n v="44"/>
        <n v="0"/>
        <n v="574"/>
        <n v="300"/>
        <n v="860"/>
        <n v="800"/>
        <n v="105"/>
        <n v="311"/>
        <n v="40600"/>
        <n v="82"/>
        <n v="2127"/>
        <n v="338"/>
        <n v="770"/>
        <n v="460"/>
        <n v="954"/>
        <n v="294"/>
        <n v="354"/>
        <n v="4324"/>
        <n v="246"/>
        <n v="146"/>
        <n v="259"/>
        <n v="178"/>
        <n v="139"/>
        <n v="198"/>
        <n v="189"/>
        <n v="1154"/>
        <n v="210"/>
        <n v="104"/>
        <n v="520"/>
        <n v="197"/>
        <n v="99"/>
        <n v="324"/>
        <n v="109"/>
        <n v="73"/>
        <n v="284"/>
        <n v="170"/>
        <n v="438"/>
        <n v="209"/>
        <n v="53"/>
        <n v="39"/>
        <n v="70"/>
        <n v="61"/>
        <n v="263"/>
        <n v="9650"/>
        <n v="7211"/>
        <n v="2050"/>
        <n v="10430"/>
        <n v="1700"/>
        <n v="20844"/>
        <n v="21898"/>
        <n v="2140"/>
        <n v="20360"/>
        <n v="364"/>
        <n v="428"/>
        <n v="651"/>
        <n v="4840"/>
        <n v="3547"/>
        <n v="261"/>
        <n v="132"/>
        <n v="196"/>
        <n v="43584"/>
        <n v="5900"/>
        <n v="5650"/>
        <n v="11150"/>
        <n v="134"/>
        <n v="573"/>
        <n v="4930"/>
        <n v="1725"/>
        <n v="1845"/>
        <n v="1435"/>
        <n v="4020"/>
        <n v="10000"/>
        <n v="4747"/>
        <n v="925"/>
        <n v="10995"/>
        <n v="3400"/>
        <n v="1072"/>
        <n v="950"/>
        <n v="930"/>
        <n v="388"/>
        <n v="410"/>
        <n v="1150"/>
        <n v="2750"/>
        <n v="7550"/>
        <n v="2250"/>
        <n v="3710"/>
        <n v="2550"/>
        <n v="6574"/>
        <n v="4592"/>
        <n v="750"/>
        <n v="1945"/>
        <n v="1110"/>
        <n v="1795"/>
        <n v="693"/>
        <n v="452"/>
        <n v="115"/>
        <n v="152"/>
        <n v="3070"/>
        <n v="10550"/>
        <n v="1820"/>
        <n v="2005"/>
        <n v="2300"/>
        <n v="1423"/>
        <n v="1475"/>
        <n v="7450"/>
        <n v="18900"/>
        <n v="3255683"/>
        <n v="3478"/>
        <n v="191"/>
        <n v="1938"/>
        <n v="503"/>
        <n v="3805"/>
        <n v="1345"/>
        <n v="2730"/>
        <n v="156"/>
        <n v="239"/>
        <n v="630"/>
        <n v="182"/>
        <n v="581"/>
        <n v="184"/>
        <n v="1996"/>
        <n v="2945"/>
        <n v="6399"/>
        <n v="3550"/>
        <n v="219"/>
        <n v="1850"/>
        <n v="1220"/>
        <n v="1350"/>
        <n v="5794"/>
        <n v="2700"/>
        <n v="12323"/>
        <n v="6525"/>
        <n v="47040"/>
        <n v="1170"/>
        <n v="3170"/>
        <n v="4720"/>
        <n v="1855"/>
        <n v="4770"/>
        <n v="10041"/>
        <n v="4980"/>
        <n v="9479"/>
        <n v="9502"/>
        <n v="7403"/>
        <n v="2498"/>
        <n v="11520"/>
        <n v="10704"/>
        <n v="3220"/>
        <n v="4675"/>
        <n v="220"/>
        <n v="3920"/>
        <n v="3922"/>
        <n v="1146"/>
        <n v="4465"/>
        <n v="3039"/>
        <n v="325"/>
        <n v="345"/>
        <n v="13968"/>
        <n v="527"/>
        <n v="306"/>
        <n v="22190"/>
        <n v="12617"/>
        <n v="17928"/>
        <n v="21816"/>
        <n v="382"/>
        <n v="1910"/>
        <n v="3310"/>
        <n v="13736"/>
        <n v="6674"/>
        <n v="1640"/>
        <n v="251648"/>
        <n v="820"/>
        <n v="302"/>
        <n v="3925"/>
        <n v="235"/>
        <n v="608"/>
        <n v="303"/>
        <n v="48"/>
        <n v="144"/>
        <n v="2520"/>
        <n v="1250"/>
        <n v="230"/>
        <n v="6730"/>
        <n v="648"/>
        <n v="3646"/>
        <n v="4525"/>
        <n v="632"/>
        <n v="5360"/>
        <n v="2873"/>
        <n v="4601"/>
        <n v="238"/>
        <n v="583"/>
        <n v="2379"/>
        <n v="806"/>
        <n v="936"/>
        <n v="270"/>
        <n v="556"/>
        <n v="3503"/>
        <n v="1328"/>
        <n v="440"/>
        <n v="1490"/>
        <n v="3167"/>
        <n v="4603"/>
        <n v="1030"/>
        <n v="4068"/>
        <n v="2096"/>
        <n v="10442"/>
        <n v="59"/>
        <n v="3956"/>
        <n v="7830"/>
        <n v="9216"/>
        <n v="3482"/>
        <n v="1020"/>
        <n v="2882"/>
        <n v="1723"/>
        <n v="610"/>
        <n v="2570"/>
        <n v="224"/>
        <n v="4255"/>
        <n v="720"/>
        <n v="2720"/>
        <n v="5577"/>
        <n v="5471"/>
        <n v="5610"/>
        <n v="1009"/>
        <n v="359"/>
        <n v="2556"/>
        <n v="467"/>
        <n v="1867"/>
        <n v="1136"/>
        <n v="880"/>
        <n v="903"/>
        <n v="2380"/>
        <n v="6264"/>
        <n v="1195"/>
        <n v="3105"/>
        <n v="2590"/>
        <n v="490"/>
        <n v="3205"/>
        <n v="1580"/>
        <n v="240"/>
        <n v="1200"/>
        <n v="62"/>
        <n v="469"/>
        <n v="1961"/>
        <n v="2950"/>
        <n v="234"/>
        <n v="384"/>
        <n v="336"/>
        <n v="164"/>
        <n v="2365"/>
        <n v="192"/>
        <n v="193"/>
        <n v="288"/>
        <n v="292"/>
        <n v="396"/>
        <n v="8190"/>
        <n v="2180"/>
        <n v="780"/>
        <n v="2080"/>
        <n v="616"/>
        <n v="1274"/>
        <n v="81"/>
        <n v="6870"/>
        <n v="518"/>
        <n v="6240"/>
        <n v="29879"/>
        <n v="1284"/>
        <n v="488"/>
        <n v="58"/>
        <n v="26512"/>
        <n v="478"/>
        <n v="154"/>
        <n v="420"/>
        <n v="725"/>
        <n v="1760"/>
        <n v="4566"/>
        <n v="8680"/>
        <n v="31100"/>
        <n v="29880"/>
        <n v="496"/>
        <n v="162"/>
        <n v="500"/>
        <n v="355"/>
        <n v="6480"/>
        <n v="2505"/>
        <n v="3700"/>
        <n v="650"/>
        <n v="8742"/>
        <n v="4084"/>
        <n v="1799"/>
        <n v="4864"/>
        <n v="7769"/>
        <n v="6757"/>
        <n v="44171"/>
        <n v="2812"/>
        <n v="2437"/>
        <n v="4428"/>
        <n v="17760"/>
        <n v="2040"/>
        <n v="660"/>
        <n v="504"/>
        <n v="1144"/>
        <n v="713"/>
        <n v="2263"/>
        <n v="4792"/>
        <n v="840"/>
        <n v="592"/>
        <n v="480"/>
        <n v="1952"/>
        <n v="665"/>
        <n v="275"/>
        <n v="3766"/>
        <n v="1380"/>
        <n v="96"/>
        <n v="80640"/>
        <n v="1690"/>
        <n v="1231"/>
        <n v="370"/>
        <n v="297"/>
        <n v="176"/>
        <n v="98"/>
        <n v="97"/>
        <n v="2176"/>
        <n v="550"/>
        <n v="2772"/>
        <n v="204"/>
        <n v="305"/>
        <n v="272"/>
        <n v="1048"/>
        <n v="744"/>
        <n v="1306"/>
        <n v="2408"/>
        <n v="313"/>
        <n v="710"/>
        <n v="2101"/>
        <n v="258"/>
        <n v="910"/>
        <n v="237"/>
        <n v="1189"/>
        <n v="91260"/>
        <n v="3193"/>
        <n v="2746"/>
        <n v="5520"/>
        <n v="1918"/>
        <n v="30760"/>
        <n v="5320"/>
        <n v="26700"/>
        <n v="900"/>
        <n v="680"/>
        <n v="163"/>
        <n v="600"/>
        <n v="6315"/>
        <n v="3379"/>
        <n v="266"/>
        <n v="298266"/>
        <n v="5052"/>
        <n v="461"/>
        <n v="1530"/>
        <n v="3080"/>
        <n v="3320"/>
        <n v="12100"/>
        <n v="137320"/>
        <n v="1083"/>
        <n v="16280"/>
        <n v="614"/>
        <n v="49000"/>
        <n v="898"/>
        <n v="1375740"/>
        <n v="5412"/>
        <n v="90912"/>
        <n v="240700"/>
        <n v="56"/>
        <n v="276440"/>
        <n v="221950"/>
        <n v="1848"/>
        <n v="83660"/>
        <n v="1232"/>
        <n v="1680"/>
        <n v="106244"/>
        <n v="1570"/>
        <n v="25300"/>
        <n v="4312"/>
        <n v="6700"/>
        <n v="7000"/>
        <n v="2771"/>
        <n v="1329"/>
        <n v="32050"/>
        <n v="36600"/>
        <n v="67260"/>
        <n v="1861"/>
        <n v="1120"/>
        <n v="290"/>
        <n v="39450"/>
        <n v="2675"/>
        <n v="29600"/>
        <n v="931"/>
        <n v="3584"/>
        <n v="6617"/>
        <n v="124530"/>
        <n v="6564350"/>
        <n v="2400"/>
        <n v="9501"/>
        <n v="8000"/>
        <n v="7538"/>
        <n v="2974"/>
        <n v="11220"/>
        <n v="2000"/>
        <n v="1875"/>
        <n v="4997"/>
        <n v="7645"/>
        <n v="1003"/>
        <n v="6712"/>
        <n v="3975"/>
        <n v="14925"/>
        <n v="5850"/>
        <n v="7700"/>
        <n v="3000"/>
        <n v="4100"/>
        <n v="5750"/>
        <n v="3040"/>
        <n v="4200"/>
        <n v="6490"/>
        <n v="1800"/>
        <n v="2304"/>
        <n v="3360"/>
        <n v="3264"/>
        <n v="4950"/>
        <n v="4444"/>
        <n v="825"/>
        <n v="8278"/>
        <n v="3839"/>
        <n v="4620"/>
        <n v="12700"/>
        <n v="5038"/>
        <n v="4689"/>
        <n v="2016"/>
        <n v="5088"/>
        <n v="8688"/>
        <n v="4800"/>
        <n v="3776"/>
        <n v="1615"/>
        <n v="2598"/>
        <n v="6087"/>
        <n v="8400"/>
        <n v="4584"/>
        <n v="9567"/>
        <n v="3960"/>
        <n v="5376"/>
        <n v="1650"/>
        <n v="5700"/>
        <n v="7950"/>
        <n v="3740"/>
        <n v="3900"/>
        <n v="2100"/>
        <n v="3704"/>
        <n v="6193"/>
        <n v="4553"/>
        <n v="10653"/>
        <n v="6650"/>
        <n v="8100"/>
        <n v="8643"/>
        <n v="4914"/>
        <n v="1942"/>
        <n v="3159"/>
        <n v="76"/>
        <n v="8039"/>
        <n v="2484"/>
        <n v="4128"/>
        <n v="7199"/>
        <n v="4880"/>
        <n v="8320"/>
        <n v="8049"/>
        <n v="7989"/>
        <n v="5964"/>
        <n v="2535"/>
        <n v="10800"/>
        <n v="5950"/>
        <n v="13832"/>
        <n v="2856"/>
        <n v="11180"/>
        <n v="7867"/>
        <n v="6298"/>
        <n v="9830"/>
        <n v="3245"/>
        <n v="6743"/>
        <n v="12764"/>
        <n v="10133"/>
        <n v="1840"/>
        <n v="2219"/>
        <n v="193047"/>
        <n v="3289"/>
        <n v="2928"/>
        <n v="5400"/>
        <n v="3207"/>
        <n v="174"/>
        <n v="1325"/>
        <n v="51220"/>
        <n v="15998"/>
        <n v="27467"/>
        <n v="8886"/>
        <n v="3407"/>
        <n v="6198"/>
        <n v="6829"/>
        <n v="2827"/>
        <n v="4520"/>
        <n v="32439"/>
        <n v="11867"/>
        <n v="19058"/>
        <n v="670"/>
        <n v="21657"/>
        <n v="5351"/>
        <n v="11495"/>
        <n v="1227"/>
        <n v="465"/>
        <n v="88"/>
        <n v="42797"/>
        <n v="13702"/>
        <n v="18377"/>
        <n v="4769"/>
        <n v="2381"/>
        <n v="3095"/>
        <n v="121"/>
        <n v="342"/>
        <n v="3361"/>
        <n v="1486"/>
        <n v="2423"/>
        <n v="1695"/>
        <n v="1386"/>
        <n v="1397"/>
        <n v="124"/>
        <n v="21"/>
        <n v="54"/>
        <n v="4486"/>
        <n v="4234"/>
        <n v="1556"/>
        <n v="12428"/>
        <n v="6448"/>
        <n v="3663"/>
        <n v="2430"/>
        <n v="2167"/>
        <n v="7656"/>
        <n v="6015"/>
        <n v="68760"/>
        <n v="601"/>
        <n v="2354"/>
        <n v="2171"/>
        <n v="2682"/>
        <n v="5013"/>
        <n v="23181"/>
        <n v="15382"/>
        <n v="45509"/>
        <n v="247"/>
        <n v="36703"/>
        <n v="21298"/>
        <n v="883"/>
        <n v="1799382"/>
        <n v="297684"/>
        <n v="642404"/>
        <n v="19287"/>
        <n v="26963"/>
        <n v="8179"/>
        <n v="23658"/>
        <n v="131"/>
        <n v="7317"/>
        <n v="20596"/>
        <n v="23097"/>
        <n v="149"/>
        <n v="18723"/>
        <n v="6143"/>
        <n v="17330"/>
        <n v="933"/>
        <n v="329"/>
        <n v="595"/>
        <n v="262"/>
        <n v="669"/>
        <n v="542"/>
        <n v="6495"/>
        <n v="5973"/>
        <n v="136501"/>
        <n v="4091"/>
        <n v="1128"/>
        <n v="735"/>
        <n v="854"/>
        <n v="431"/>
        <n v="390"/>
        <n v="225"/>
        <n v="339"/>
        <n v="84"/>
        <n v="18321"/>
        <n v="214041"/>
        <n v="487"/>
        <n v="430"/>
        <n v="541"/>
        <n v="312"/>
        <n v="16145"/>
        <n v="5997"/>
        <n v="1857"/>
        <n v="2819"/>
        <n v="12263"/>
        <n v="7233"/>
        <n v="2572"/>
        <n v="829"/>
        <n v="1399"/>
        <n v="2416"/>
        <n v="779"/>
        <n v="1339"/>
        <n v="74"/>
        <n v="1187"/>
        <n v="1304"/>
        <n v="982"/>
        <n v="15149"/>
        <n v="3813"/>
        <n v="8583"/>
        <n v="2894"/>
        <n v="1261"/>
        <n v="1931"/>
        <n v="3595"/>
        <n v="1409"/>
        <n v="2121"/>
        <n v="16590"/>
        <n v="2245"/>
        <n v="766"/>
        <n v="1404"/>
        <n v="49528"/>
        <n v="14492"/>
        <n v="33102"/>
        <n v="853"/>
        <n v="3683"/>
        <n v="3745"/>
        <n v="6377"/>
        <n v="16632"/>
        <n v="21470"/>
        <n v="1351"/>
        <n v="738"/>
        <n v="1145"/>
        <n v="7297"/>
        <n v="11692"/>
        <n v="3152"/>
        <n v="21286"/>
        <n v="78"/>
        <n v="5796"/>
        <n v="2491"/>
        <n v="4567"/>
        <n v="4321"/>
        <n v="1572"/>
        <n v="3431"/>
        <n v="834"/>
        <n v="403"/>
        <n v="435"/>
        <n v="251"/>
        <n v="21116"/>
        <n v="30565"/>
        <n v="9095"/>
        <n v="308"/>
        <n v="657"/>
        <n v="5056"/>
        <n v="1428"/>
        <n v="4177"/>
        <n v="7370"/>
        <n v="18144"/>
        <n v="4145"/>
        <n v="11739"/>
        <n v="563"/>
        <n v="485"/>
        <n v="5981"/>
        <n v="1512"/>
        <n v="3732"/>
        <n v="1639"/>
        <n v="5444"/>
        <n v="2392"/>
        <n v="3592"/>
        <n v="1190"/>
        <n v="1283"/>
        <n v="2709"/>
        <n v="845"/>
        <n v="1658"/>
        <n v="8676"/>
        <n v="10009"/>
        <n v="3652"/>
        <n v="1288"/>
        <n v="378"/>
        <n v="958"/>
        <n v="679"/>
        <n v="376"/>
        <n v="5068"/>
        <n v="1823"/>
        <n v="7190"/>
        <n v="2384"/>
        <n v="5164"/>
        <n v="6340"/>
        <n v="1998"/>
        <n v="5516"/>
        <n v="423"/>
        <n v="221"/>
        <n v="5430"/>
        <n v="1489"/>
        <n v="3712"/>
        <n v="2427"/>
        <n v="686"/>
        <n v="1891"/>
        <n v="5223"/>
        <n v="1504"/>
        <n v="3864"/>
        <n v="5343"/>
        <n v="1729"/>
        <n v="4346"/>
        <n v="5366"/>
        <n v="1217"/>
        <n v="3669"/>
        <n v="4529"/>
        <n v="1176"/>
        <n v="3417"/>
        <n v="639"/>
        <n v="1418"/>
        <n v="476"/>
        <n v="8111"/>
        <n v="4849"/>
        <n v="17539"/>
        <n v="4968"/>
        <n v="10344"/>
        <n v="28229"/>
        <n v="1970"/>
        <n v="1825"/>
        <n v="54688"/>
        <n v="25072"/>
        <n v="249"/>
        <n v="976"/>
        <n v="4331"/>
        <n v="961"/>
        <n v="2778"/>
        <n v="7976"/>
        <n v="180"/>
        <n v="1085"/>
        <n v="711"/>
        <n v="7364"/>
        <n v="2256"/>
        <n v="4853"/>
        <n v="334"/>
        <n v="2596"/>
        <n v="696"/>
        <n v="1728"/>
        <n v="15594"/>
        <n v="4658"/>
        <n v="11465"/>
        <n v="171"/>
        <n v="1396"/>
        <n v="9689"/>
        <n v="2541"/>
        <n v="7170"/>
        <n v="1495"/>
        <n v="993"/>
        <n v="889"/>
        <n v="2318"/>
        <n v="553"/>
        <n v="1326"/>
        <n v="850"/>
        <n v="33168"/>
        <n v="10103"/>
        <n v="23336"/>
        <n v="530"/>
        <n v="1041"/>
        <n v="622"/>
        <n v="318"/>
        <n v="453"/>
        <n v="5337"/>
        <n v="7635"/>
        <n v="839"/>
        <n v="421"/>
        <n v="911"/>
        <n v="789"/>
        <n v="882"/>
        <n v="621"/>
        <n v="1662"/>
        <n v="636"/>
        <n v="1687"/>
        <n v="618"/>
        <n v="169"/>
        <n v="287"/>
        <n v="1006"/>
        <n v="1691"/>
        <n v="108"/>
        <n v="145"/>
        <n v="28121"/>
        <n v="11118"/>
        <n v="25552"/>
        <n v="1420"/>
        <n v="2687"/>
        <n v="4475"/>
        <n v="11541"/>
        <n v="17260"/>
        <n v="697"/>
        <n v="227"/>
        <n v="915"/>
        <n v="434"/>
        <n v="252"/>
        <n v="1677"/>
        <n v="1121"/>
        <n v="681"/>
        <n v="849"/>
        <n v="493"/>
        <n v="111"/>
        <n v="147"/>
        <n v="141"/>
        <n v="1263"/>
        <n v="545"/>
        <n v="987"/>
        <n v="2287"/>
        <n v="1571"/>
        <n v="1525"/>
        <n v="3330"/>
        <n v="1366"/>
        <n v="2837"/>
        <n v="20234"/>
        <n v="5487"/>
        <n v="13877"/>
        <n v="406"/>
        <n v="511"/>
        <n v="22089"/>
        <n v="8142"/>
        <n v="19822"/>
        <n v="21409"/>
        <n v="7214"/>
        <n v="17695"/>
        <n v="29327"/>
        <n v="8797"/>
        <n v="22728"/>
        <n v="58035"/>
        <n v="26440"/>
        <n v="94453"/>
        <n v="51445"/>
        <n v="29524"/>
        <n v="79370"/>
        <n v="50167"/>
        <n v="26205"/>
        <n v="71345"/>
        <n v="627"/>
        <n v="507"/>
        <n v="589"/>
        <n v="631"/>
        <n v="767"/>
        <n v="640"/>
        <n v="692"/>
        <n v="672"/>
        <n v="521"/>
        <n v="158"/>
        <n v="65640"/>
        <n v="28975"/>
        <n v="116745"/>
        <n v="59450"/>
        <n v="32730"/>
        <n v="119310"/>
        <n v="58670"/>
        <n v="27010"/>
        <n v="101070"/>
        <n v="719"/>
        <n v="576"/>
        <n v="153"/>
        <n v="157"/>
        <n v="716"/>
        <n v="874"/>
        <n v="186"/>
        <n v="167"/>
        <n v="784"/>
        <n v="248"/>
        <n v="764"/>
        <n v="597"/>
        <n v="177"/>
        <n v="30890"/>
        <n v="17378"/>
        <n v="6235"/>
        <n v="10915"/>
        <n v="24306"/>
        <n v="7559"/>
        <n v="16720"/>
        <n v="2233"/>
        <n v="1368"/>
        <n v="18602"/>
        <n v="4000"/>
        <n v="11014"/>
        <n v="7204"/>
        <n v="2691"/>
        <n v="7964"/>
        <n v="13281"/>
        <n v="3876"/>
        <n v="12291"/>
        <n v="16107"/>
        <n v="9234"/>
        <n v="14502"/>
        <n v="10303"/>
        <n v="3446"/>
        <n v="14769"/>
        <n v="23441"/>
        <n v="31389"/>
        <n v="7666"/>
        <n v="37377"/>
        <n v="27169"/>
        <n v="1322"/>
        <n v="1968"/>
        <n v="805"/>
        <n v="4425"/>
        <n v="2397"/>
        <n v="486"/>
        <n v="86"/>
        <n v="40969"/>
        <n v="27732"/>
        <n v="267"/>
        <n v="405"/>
        <n v="5205"/>
        <n v="1698"/>
        <n v="6953"/>
        <n v="6686"/>
        <n v="2075"/>
        <n v="3811"/>
        <n v="18278"/>
        <n v="12637"/>
        <n v="1040"/>
        <n v="689"/>
        <n v="2580"/>
        <n v="762"/>
        <n v="375"/>
        <n v="1080"/>
        <n v="17117"/>
        <n v="5208"/>
        <n v="11085"/>
        <n v="4086"/>
        <n v="1425"/>
        <n v="8284"/>
        <n v="2179"/>
        <n v="25503"/>
        <n v="7588"/>
        <n v="17141"/>
        <n v="466"/>
        <n v="6425"/>
        <n v="286"/>
        <n v="22002"/>
        <n v="6633"/>
        <n v="11851"/>
        <n v="367"/>
        <n v="535"/>
        <n v="381"/>
        <n v="13488"/>
        <n v="3994"/>
        <n v="8620"/>
        <n v="2588"/>
        <n v="929"/>
        <n v="1332"/>
        <n v="1773"/>
        <n v="9356"/>
        <n v="5283"/>
        <n v="371"/>
        <n v="30662"/>
        <n v="8336"/>
        <n v="21620"/>
        <n v="4269"/>
        <n v="1035"/>
        <n v="2385"/>
        <n v="30559"/>
        <n v="48555"/>
        <n v="17515"/>
        <n v="5117862"/>
        <n v="11922006"/>
        <n v="15562250"/>
        <n v="860151"/>
        <n v="6132600"/>
        <n v="5296240"/>
        <n v="6351677"/>
        <n v="13959700"/>
        <n v="21931000"/>
        <n v="19544"/>
        <n v="22319"/>
        <n v="8967"/>
        <n v="948"/>
        <n v="848"/>
        <n v="44250"/>
        <n v="141200"/>
        <n v="192000"/>
        <n v="494"/>
        <n v="13059"/>
        <n v="4515"/>
        <n v="10508"/>
        <n v="51252"/>
        <n v="15860"/>
        <n v="33465"/>
        <n v="17101"/>
        <n v="4583"/>
        <n v="10696"/>
        <n v="16386"/>
        <n v="3910"/>
        <n v="10487"/>
        <n v="18628"/>
        <n v="6537"/>
        <n v="13835"/>
        <n v="16414"/>
        <n v="4948"/>
        <n v="9539"/>
        <n v="39201"/>
        <n v="8771"/>
        <n v="31499"/>
        <n v="5065"/>
        <n v="1162"/>
        <n v="3989"/>
        <n v="253"/>
        <n v="1258"/>
        <n v="4048"/>
        <n v="1816"/>
        <n v="3174"/>
        <n v="4967"/>
        <n v="2072"/>
        <n v="3594"/>
        <n v="17930"/>
        <n v="12134"/>
        <n v="3029"/>
        <n v="2863"/>
        <n v="28051"/>
        <n v="6236"/>
        <n v="16495"/>
        <n v="363"/>
        <n v="6101"/>
        <n v="2257"/>
        <n v="5463"/>
        <n v="3324"/>
        <n v="694"/>
        <n v="1648"/>
        <n v="6288"/>
        <n v="3276"/>
        <n v="112"/>
        <n v="3102"/>
        <n v="872"/>
        <n v="2770"/>
        <n v="633"/>
        <n v="1642"/>
        <n v="1709"/>
        <n v="422"/>
        <n v="1198"/>
        <n v="1994"/>
        <n v="751"/>
        <n v="1588"/>
        <n v="28531"/>
        <n v="6169"/>
        <n v="15080"/>
        <n v="12624"/>
        <n v="3945"/>
        <n v="9523"/>
        <n v="2708"/>
        <n v="5766"/>
        <n v="1312"/>
        <n v="30481"/>
        <n v="3797"/>
        <n v="14775"/>
        <n v="1761"/>
        <n v="4159"/>
        <n v="1029"/>
        <n v="3664"/>
        <n v="794"/>
        <n v="1257"/>
        <n v="2605"/>
        <n v="5267"/>
        <n v="1126"/>
        <n v="4958"/>
        <n v="1754"/>
        <n v="3378"/>
        <n v="1084"/>
        <n v="2446"/>
        <n v="15940"/>
        <n v="4677"/>
        <n v="8290"/>
        <n v="11698"/>
        <n v="3132"/>
        <n v="4325"/>
        <n v="14527"/>
        <n v="18813"/>
        <n v="2083"/>
        <n v="647"/>
        <n v="1272"/>
        <n v="8123"/>
        <n v="943"/>
        <n v="3711"/>
        <n v="202"/>
        <n v="2516"/>
        <n v="8653"/>
        <n v="6814"/>
        <n v="2755"/>
        <n v="505"/>
        <n v="1061"/>
        <n v="2960"/>
        <n v="690"/>
        <n v="330"/>
        <n v="6969"/>
        <n v="8821"/>
        <n v="3369"/>
        <n v="4842"/>
        <n v="9344"/>
        <n v="5989"/>
        <n v="2012"/>
        <n v="46209"/>
        <n v="15083"/>
        <n v="36170"/>
        <n v="2562"/>
        <n v="1887"/>
        <n v="12583"/>
        <n v="5908"/>
        <n v="2533"/>
        <n v="2931"/>
        <n v="727"/>
        <n v="1589"/>
        <n v="13214"/>
        <n v="2403"/>
        <n v="6072"/>
        <n v="464"/>
        <n v="824"/>
        <n v="222"/>
        <n v="4954"/>
        <n v="742"/>
        <n v="2306"/>
        <n v="682"/>
        <n v="14785"/>
        <n v="6151"/>
        <n v="9435"/>
        <n v="1279"/>
        <n v="7561"/>
        <n v="13035"/>
        <n v="792"/>
        <n v="1646"/>
        <n v="548"/>
        <n v="16078"/>
        <n v="5074"/>
        <n v="10339"/>
        <n v="439"/>
        <n v="3984"/>
        <n v="967"/>
        <n v="2113"/>
        <n v="17776"/>
        <n v="5296"/>
        <n v="11194"/>
        <n v="35057"/>
        <n v="5544"/>
        <n v="21561"/>
        <n v="3472"/>
        <n v="1254"/>
        <n v="170076"/>
        <n v="49675"/>
        <n v="125235"/>
        <n v="39230"/>
        <n v="27201"/>
        <n v="11455"/>
        <n v="265"/>
        <n v="22102"/>
        <n v="10514"/>
        <n v="15691"/>
        <n v="1016"/>
        <n v="279"/>
        <n v="27552"/>
        <n v="14623"/>
        <n v="11624"/>
        <n v="6025"/>
        <n v="8263"/>
        <n v="7720"/>
        <n v="4378"/>
        <n v="6663"/>
        <n v="11752"/>
        <n v="3537"/>
        <n v="5147"/>
        <n v="6945"/>
        <n v="1862"/>
        <n v="3649"/>
        <n v="243"/>
        <n v="21727"/>
        <n v="6789"/>
        <n v="7831"/>
        <n v="6444"/>
        <n v="3314"/>
        <n v="4288"/>
        <n v="69"/>
        <n v="3057"/>
        <n v="1694"/>
        <n v="2731"/>
        <n v="1098"/>
        <n v="1359"/>
        <n v="2980"/>
        <n v="16932"/>
        <n v="10598"/>
        <n v="7624"/>
        <n v="9385"/>
        <n v="1689"/>
        <n v="317"/>
        <n v="291"/>
        <n v="1065"/>
        <n v="412"/>
        <n v="72935"/>
        <n v="7277"/>
        <n v="6141"/>
        <n v="143965"/>
        <n v="1430713"/>
        <n v="102419"/>
        <n v="208994"/>
        <n v="14576"/>
        <n v="7095"/>
        <n v="19177"/>
        <n v="5502"/>
        <n v="12579"/>
        <n v="11607"/>
        <n v="11041"/>
        <n v="5961"/>
        <n v="13219"/>
        <n v="1870"/>
        <n v="510"/>
        <n v="1073"/>
        <n v="1289"/>
        <n v="509"/>
        <n v="3648"/>
        <n v="4446"/>
        <n v="7409"/>
        <n v="207"/>
        <n v="268"/>
        <n v="63"/>
        <n v="14197"/>
        <n v="272432"/>
        <n v="348"/>
        <n v="26529"/>
        <n v="6825"/>
        <n v="3295"/>
        <n v="14408"/>
        <n v="2993"/>
        <n v="7005"/>
        <n v="1960"/>
        <n v="479"/>
        <n v="1017"/>
        <n v="2153"/>
        <n v="1253"/>
        <n v="10724"/>
        <n v="5941"/>
        <n v="799"/>
        <n v="3490"/>
        <n v="1792"/>
        <n v="2085"/>
        <n v="3866"/>
        <n v="934"/>
        <n v="34714"/>
        <n v="9783"/>
        <n v="24201"/>
        <n v="399"/>
        <n v="4029"/>
        <n v="5040"/>
        <n v="1112"/>
        <n v="776"/>
        <n v="9632"/>
        <n v="14754"/>
        <n v="23465"/>
        <n v="103"/>
        <n v="7183"/>
        <n v="3418"/>
        <n v="6113"/>
        <n v="865"/>
        <n v="194"/>
        <n v="195"/>
        <n v="212"/>
        <n v="17372"/>
        <n v="25783"/>
        <n v="7809"/>
        <n v="1333"/>
        <n v="566"/>
        <n v="998"/>
        <n v="394"/>
        <n v="673"/>
        <n v="2465"/>
        <n v="893"/>
        <n v="2404"/>
        <n v="1360"/>
        <n v="425"/>
        <n v="803"/>
        <n v="833"/>
        <n v="304"/>
        <n v="2136"/>
        <n v="1280"/>
        <n v="8790"/>
        <n v="12135"/>
        <n v="3880"/>
        <n v="804"/>
        <n v="232"/>
        <n v="214"/>
        <n v="1378"/>
        <n v="2433"/>
        <n v="5317"/>
        <n v="1633"/>
        <n v="3297"/>
        <n v="2719"/>
        <n v="2227"/>
        <n v="663"/>
        <n v="916"/>
        <n v="635"/>
        <n v="1427"/>
        <n v="1434"/>
        <n v="341"/>
        <n v="1913"/>
        <n v="947"/>
        <n v="1659"/>
        <n v="1278"/>
        <n v="1539"/>
        <n v="296"/>
        <n v="554"/>
        <n v="3651"/>
        <n v="5380"/>
        <n v="1610"/>
        <n v="2761"/>
        <n v="1520"/>
        <n v="2776"/>
        <n v="29710"/>
        <n v="10345"/>
        <n v="4874"/>
        <n v="4608"/>
        <n v="8264"/>
        <n v="22490"/>
        <n v="2646"/>
        <n v="1652"/>
        <n v="22259"/>
        <n v="1353"/>
        <n v="1583"/>
        <n v="4994"/>
        <n v="1337"/>
        <n v="1869"/>
        <n v="274"/>
        <n v="188"/>
        <n v="68"/>
        <n v="277"/>
        <n v="4870"/>
        <n v="1703"/>
        <n v="3999"/>
        <n v="340"/>
        <n v="1079"/>
        <n v="332"/>
        <n v="549"/>
        <n v="90"/>
        <n v="211"/>
        <n v="458"/>
        <n v="27988"/>
        <n v="12160"/>
        <n v="21691"/>
        <n v="67"/>
        <n v="285"/>
        <n v="172"/>
        <n v="373"/>
        <n v="116"/>
        <n v="1181"/>
        <n v="3084"/>
        <n v="623"/>
        <n v="102"/>
        <n v="283"/>
        <n v="36214"/>
        <n v="15997"/>
        <n v="31629"/>
        <n v="1969"/>
        <n v="4700"/>
        <n v="11690"/>
        <n v="16993"/>
        <n v="357"/>
        <n v="181"/>
        <n v="1116"/>
        <n v="555"/>
        <n v="6074"/>
        <n v="2322"/>
        <n v="6034"/>
        <n v="1586"/>
        <n v="3209"/>
        <n v="1151"/>
        <n v="2313"/>
        <n v="5920"/>
        <n v="6040"/>
        <n v="12268"/>
        <n v="29266"/>
        <n v="12388"/>
        <n v="34664"/>
        <n v="28731"/>
        <n v="13129"/>
        <n v="27329"/>
        <n v="4420"/>
        <n v="4280"/>
        <n v="10568"/>
        <n v="4220"/>
        <n v="22577"/>
        <n v="6794"/>
        <n v="22300"/>
        <n v="124320"/>
        <n v="128927"/>
        <n v="209815"/>
        <n v="120020"/>
        <n v="127928"/>
        <n v="223998"/>
        <n v="114500"/>
        <n v="125289"/>
        <n v="212904"/>
        <n v="124810"/>
        <n v="122394"/>
        <n v="243039"/>
        <n v="130600"/>
        <n v="124725"/>
        <n v="257891"/>
        <n v="124306"/>
        <n v="122855"/>
        <n v="252184"/>
        <n v="1742"/>
        <n v="19489"/>
        <n v="301"/>
        <n v="3861"/>
        <n v="1614"/>
        <n v="525"/>
        <n v="1628"/>
        <n v="617"/>
        <n v="760"/>
        <n v="3587"/>
        <n v="1117"/>
        <n v="2732"/>
        <n v="5341"/>
        <n v="3836"/>
        <n v="28169"/>
        <n v="8991"/>
        <n v="36387"/>
        <n v="38461"/>
        <n v="19041"/>
        <n v="31223"/>
        <n v="27496"/>
        <n v="9233"/>
        <n v="33985"/>
        <n v="9425"/>
        <n v="9710"/>
        <n v="2990"/>
        <n v="44993"/>
        <n v="801"/>
        <n v="9775"/>
        <n v="3224"/>
        <n v="9163"/>
        <n v="1076"/>
        <n v="579"/>
        <n v="1114"/>
        <n v="557"/>
        <n v="1569"/>
        <n v="4889"/>
        <n v="468"/>
        <n v="2141"/>
        <n v="12471"/>
        <n v="2246"/>
        <n v="9960"/>
        <n v="398"/>
        <n v="366"/>
        <n v="3631"/>
        <n v="1264"/>
        <n v="1908"/>
        <n v="16063"/>
        <n v="3825"/>
        <n v="9833"/>
        <n v="1309"/>
        <n v="674"/>
        <n v="1412"/>
        <n v="572"/>
        <n v="1093"/>
        <n v="2481"/>
        <n v="912"/>
        <n v="1488"/>
        <n v="6761"/>
        <n v="2926"/>
        <n v="3823"/>
        <n v="21567"/>
        <n v="416"/>
        <n v="347"/>
        <n v="2280"/>
        <n v="1838"/>
        <n v="1045"/>
        <n v="24368"/>
        <n v="7433"/>
        <n v="19137"/>
        <n v="2383"/>
        <n v="2060"/>
        <n v="40694"/>
        <n v="59640"/>
        <n v="10677430"/>
        <n v="16802150"/>
        <n v="1035265"/>
        <n v="5889350"/>
        <n v="5601979"/>
        <n v="4602650"/>
        <n v="9200399"/>
        <n v="15018735"/>
        <n v="19903"/>
        <n v="30954"/>
        <n v="6938"/>
        <n v="2387"/>
        <n v="2329"/>
        <n v="103550"/>
        <n v="154450"/>
        <n v="203100"/>
        <n v="323"/>
        <n v="10309"/>
        <n v="3709"/>
        <n v="9030"/>
        <n v="26321"/>
        <n v="7359"/>
        <n v="18719"/>
        <n v="12619"/>
        <n v="3494"/>
        <n v="8621"/>
        <n v="2717"/>
        <n v="12393"/>
        <n v="5410"/>
        <n v="10454"/>
        <n v="11511"/>
        <n v="4276"/>
        <n v="7998"/>
        <n v="1082"/>
        <n v="1443"/>
        <n v="71"/>
        <n v="5896"/>
        <n v="2902"/>
        <n v="5067"/>
        <n v="5871"/>
        <n v="5235"/>
        <n v="18610"/>
        <n v="7195"/>
        <n v="18401"/>
        <n v="4495"/>
        <n v="2030"/>
        <n v="4338"/>
        <n v="8012"/>
        <n v="1603"/>
        <n v="5250"/>
        <n v="1853"/>
        <n v="7007"/>
        <n v="269"/>
        <n v="1736"/>
        <n v="4669"/>
        <n v="1173"/>
        <n v="2331"/>
        <n v="1075"/>
        <n v="94"/>
        <n v="190"/>
        <n v="613"/>
        <n v="136"/>
        <n v="654"/>
        <n v="1001"/>
        <n v="1010"/>
        <n v="1119"/>
        <n v="1303"/>
        <n v="1440"/>
        <n v="3317"/>
        <n v="907"/>
        <n v="1407"/>
        <n v="2871"/>
        <n v="749"/>
        <n v="1111"/>
        <n v="1769"/>
        <n v="3244"/>
        <n v="771"/>
        <n v="392"/>
        <n v="281"/>
        <n v="3481"/>
        <n v="3637"/>
        <n v="6943"/>
        <n v="15842"/>
        <n v="19713"/>
        <n v="475"/>
        <n v="4718"/>
        <n v="1015"/>
        <n v="519"/>
        <n v="932"/>
        <n v="257"/>
        <n v="7866"/>
        <n v="2482"/>
        <n v="3804"/>
        <n v="6577"/>
        <n v="3106"/>
        <n v="6587"/>
        <n v="1518"/>
        <n v="1766"/>
        <n v="3497"/>
        <n v="1132"/>
        <n v="5098"/>
        <n v="1134"/>
        <n v="1671"/>
        <n v="1203"/>
        <n v="1458"/>
        <n v="506"/>
        <n v="3966"/>
        <n v="655"/>
        <n v="1510"/>
        <n v="14072"/>
        <n v="4703"/>
        <n v="117"/>
        <n v="387"/>
        <n v="5600"/>
        <n v="1401"/>
        <n v="2739"/>
        <n v="10499"/>
        <n v="1608"/>
        <n v="2323"/>
        <n v="18930"/>
        <n v="2515"/>
        <n v="8140"/>
        <n v="335"/>
        <n v="59617"/>
        <n v="28660"/>
        <n v="38643"/>
        <n v="1978"/>
        <n v="2903"/>
        <n v="4263"/>
      </sharedItems>
    </cacheField>
    <cacheField name="Total Weight in lbs" numFmtId="0">
      <sharedItems containsSemiMixedTypes="0" containsString="0" containsNumber="1" containsInteger="1" minValue="0" maxValue="10965500"/>
    </cacheField>
    <cacheField name="Total Cost" numFmtId="0">
      <sharedItems containsSemiMixedTypes="0" containsString="0" containsNumber="1" containsInteger="1" minValue="0" maxValue="5616960"/>
    </cacheField>
  </cacheFields>
  <extLst>
    <ext xmlns:x14="http://schemas.microsoft.com/office/spreadsheetml/2009/9/main" uri="{725AE2AE-9491-48be-B2B4-4EB974FC3084}">
      <x14:pivotCacheDefinition pivotCacheId="9855385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tomar" refreshedDate="45758.878806250003" backgroundQuery="1" createdVersion="8" refreshedVersion="8" minRefreshableVersion="3" recordCount="0" supportSubquery="1" supportAdvancedDrill="1" xr:uid="{A50AD48F-0B78-44C0-9B51-BF3730ED8D7C}">
  <cacheSource type="external" connectionId="1"/>
  <cacheFields count="2">
    <cacheField name="[Table2].[Food Type].[Food Type]" caption="Food Type" numFmtId="0" hierarchy="11" level="1">
      <sharedItems count="2">
        <s v="Processed"/>
        <s v="Whole"/>
      </sharedItems>
    </cacheField>
    <cacheField name="[Measures].[Sum of # of Units]" caption="Sum of # of Units" numFmtId="0" hierarchy="14" level="32767"/>
  </cacheFields>
  <cacheHierarchies count="18">
    <cacheHierarchy uniqueName="[Table2].[Agency]" caption="Agency" attribute="1" defaultMemberUniqueName="[Table2].[Agency].[All]" allUniqueName="[Table2].[Agency].[All]" dimensionUniqueName="[Table2]" displayFolder="" count="0" memberValueDatatype="130" unbalanced="0"/>
    <cacheHierarchy uniqueName="[Table2].[Time Period]" caption="Time Period" attribute="1" defaultMemberUniqueName="[Table2].[Time Period].[All]" allUniqueName="[Table2].[Time Period].[All]" dimensionUniqueName="[Table2]" displayFolder="" count="0" memberValueDatatype="130" unbalanced="0"/>
    <cacheHierarchy uniqueName="[Table2].[Food Product Category]" caption="Food Product Category" attribute="1" defaultMemberUniqueName="[Table2].[Food Product Category].[All]" allUniqueName="[Table2].[Food Product Category].[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Product Type]" caption="Product Type" attribute="1" defaultMemberUniqueName="[Table2].[Product Type].[All]" allUniqueName="[Table2].[Product Type].[All]" dimensionUniqueName="[Table2]" displayFolder="" count="0" memberValueDatatype="130" unbalanced="0"/>
    <cacheHierarchy uniqueName="[Table2].[Origin Detail]" caption="Origin Detail" attribute="1" defaultMemberUniqueName="[Table2].[Origin Detail].[All]" allUniqueName="[Table2].[Origin Detail].[All]" dimensionUniqueName="[Table2]" displayFolder="" count="0" memberValueDatatype="130" unbalanced="0"/>
    <cacheHierarchy uniqueName="[Table2].[Distributor]" caption="Distributor" attribute="1" defaultMemberUniqueName="[Table2].[Distributor].[All]" allUniqueName="[Table2].[Distributor].[All]" dimensionUniqueName="[Table2]" displayFolder="" count="0" memberValueDatatype="130" unbalanced="0"/>
    <cacheHierarchy uniqueName="[Table2].[Vendor]" caption="Vendor" attribute="1" defaultMemberUniqueName="[Table2].[Vendor].[All]" allUniqueName="[Table2].[Vendor].[All]" dimensionUniqueName="[Table2]" displayFolder="" count="0" memberValueDatatype="130" unbalanced="0"/>
    <cacheHierarchy uniqueName="[Table2].[# of Units]" caption="# of Units" attribute="1" defaultMemberUniqueName="[Table2].[# of Units].[All]" allUniqueName="[Table2].[# of Units].[All]" dimensionUniqueName="[Table2]" displayFolder="" count="0" memberValueDatatype="20" unbalanced="0"/>
    <cacheHierarchy uniqueName="[Table2].[Total Weight in lbs]" caption="Total Weight in lbs" attribute="1" defaultMemberUniqueName="[Table2].[Total Weight in lbs].[All]" allUniqueName="[Table2].[Total Weight in lbs].[All]" dimensionUniqueName="[Table2]" displayFolder="" count="0" memberValueDatatype="20" unbalanced="0"/>
    <cacheHierarchy uniqueName="[Table2].[Total Cost]" caption="Total Cost" attribute="1" defaultMemberUniqueName="[Table2].[Total Cost].[All]" allUniqueName="[Table2].[Total Cost].[All]" dimensionUniqueName="[Table2]" displayFolder="" count="0" memberValueDatatype="20" unbalanced="0"/>
    <cacheHierarchy uniqueName="[Table2].[Food Type]" caption="Food Type" attribute="1" defaultMemberUniqueName="[Table2].[Food Type].[All]" allUniqueName="[Table2].[Food Type].[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 of Units]" caption="Sum of # of Units"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Table2"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Table2" count="0" hidden="1">
      <extLst>
        <ext xmlns:x15="http://schemas.microsoft.com/office/spreadsheetml/2010/11/main" uri="{B97F6D7D-B522-45F9-BDA1-12C45D357490}">
          <x15:cacheHierarchy aggregatedColumn="3"/>
        </ext>
      </extLst>
    </cacheHierarchy>
    <cacheHierarchy uniqueName="[Measures].[Sum of Food Type]" caption="Sum of Food Type"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tomar" refreshedDate="45758.878863194448" backgroundQuery="1" createdVersion="8" refreshedVersion="8" minRefreshableVersion="3" recordCount="0" supportSubquery="1" supportAdvancedDrill="1" xr:uid="{73BE0160-6315-4E62-BE5E-5A5DD973C191}">
  <cacheSource type="external" connectionId="1"/>
  <cacheFields count="2">
    <cacheField name="[Table2].[Food Type].[Food Type]" caption="Food Type" numFmtId="0" hierarchy="11" level="1">
      <sharedItems count="2">
        <s v="Processed"/>
        <s v="Whole"/>
      </sharedItems>
    </cacheField>
    <cacheField name="[Measures].[Sum of Total Cost]" caption="Sum of Total Cost" numFmtId="0" hierarchy="15" level="32767"/>
  </cacheFields>
  <cacheHierarchies count="18">
    <cacheHierarchy uniqueName="[Table2].[Agency]" caption="Agency" attribute="1" defaultMemberUniqueName="[Table2].[Agency].[All]" allUniqueName="[Table2].[Agency].[All]" dimensionUniqueName="[Table2]" displayFolder="" count="0" memberValueDatatype="130" unbalanced="0"/>
    <cacheHierarchy uniqueName="[Table2].[Time Period]" caption="Time Period" attribute="1" defaultMemberUniqueName="[Table2].[Time Period].[All]" allUniqueName="[Table2].[Time Period].[All]" dimensionUniqueName="[Table2]" displayFolder="" count="0" memberValueDatatype="130" unbalanced="0"/>
    <cacheHierarchy uniqueName="[Table2].[Food Product Category]" caption="Food Product Category" attribute="1" defaultMemberUniqueName="[Table2].[Food Product Category].[All]" allUniqueName="[Table2].[Food Product Category].[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Product Type]" caption="Product Type" attribute="1" defaultMemberUniqueName="[Table2].[Product Type].[All]" allUniqueName="[Table2].[Product Type].[All]" dimensionUniqueName="[Table2]" displayFolder="" count="0" memberValueDatatype="130" unbalanced="0"/>
    <cacheHierarchy uniqueName="[Table2].[Origin Detail]" caption="Origin Detail" attribute="1" defaultMemberUniqueName="[Table2].[Origin Detail].[All]" allUniqueName="[Table2].[Origin Detail].[All]" dimensionUniqueName="[Table2]" displayFolder="" count="0" memberValueDatatype="130" unbalanced="0"/>
    <cacheHierarchy uniqueName="[Table2].[Distributor]" caption="Distributor" attribute="1" defaultMemberUniqueName="[Table2].[Distributor].[All]" allUniqueName="[Table2].[Distributor].[All]" dimensionUniqueName="[Table2]" displayFolder="" count="0" memberValueDatatype="130" unbalanced="0"/>
    <cacheHierarchy uniqueName="[Table2].[Vendor]" caption="Vendor" attribute="1" defaultMemberUniqueName="[Table2].[Vendor].[All]" allUniqueName="[Table2].[Vendor].[All]" dimensionUniqueName="[Table2]" displayFolder="" count="0" memberValueDatatype="130" unbalanced="0"/>
    <cacheHierarchy uniqueName="[Table2].[# of Units]" caption="# of Units" attribute="1" defaultMemberUniqueName="[Table2].[# of Units].[All]" allUniqueName="[Table2].[# of Units].[All]" dimensionUniqueName="[Table2]" displayFolder="" count="0" memberValueDatatype="20" unbalanced="0"/>
    <cacheHierarchy uniqueName="[Table2].[Total Weight in lbs]" caption="Total Weight in lbs" attribute="1" defaultMemberUniqueName="[Table2].[Total Weight in lbs].[All]" allUniqueName="[Table2].[Total Weight in lbs].[All]" dimensionUniqueName="[Table2]" displayFolder="" count="0" memberValueDatatype="20" unbalanced="0"/>
    <cacheHierarchy uniqueName="[Table2].[Total Cost]" caption="Total Cost" attribute="1" defaultMemberUniqueName="[Table2].[Total Cost].[All]" allUniqueName="[Table2].[Total Cost].[All]" dimensionUniqueName="[Table2]" displayFolder="" count="0" memberValueDatatype="20" unbalanced="0"/>
    <cacheHierarchy uniqueName="[Table2].[Food Type]" caption="Food Type" attribute="1" defaultMemberUniqueName="[Table2].[Food Type].[All]" allUniqueName="[Table2].[Food Type].[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 of Units]" caption="Sum of # of Units" measure="1" displayFolder="" measureGroup="Table2" count="0" hidden="1">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Table2"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Table2" count="0" hidden="1">
      <extLst>
        <ext xmlns:x15="http://schemas.microsoft.com/office/spreadsheetml/2010/11/main" uri="{B97F6D7D-B522-45F9-BDA1-12C45D357490}">
          <x15:cacheHierarchy aggregatedColumn="3"/>
        </ext>
      </extLst>
    </cacheHierarchy>
    <cacheHierarchy uniqueName="[Measures].[Sum of Food Type]" caption="Sum of Food Type"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tomar" refreshedDate="45768.163779166665" backgroundQuery="1" createdVersion="8" refreshedVersion="8" minRefreshableVersion="3" recordCount="0" supportSubquery="1" supportAdvancedDrill="1" xr:uid="{C59DBBD4-2165-41DA-B10D-675FA96E6FD7}">
  <cacheSource type="external" connectionId="1"/>
  <cacheFields count="2">
    <cacheField name="[Table2].[Vendor].[Vendor]" caption="Vendor" numFmtId="0" hierarchy="7" level="1">
      <sharedItems count="10">
        <s v="Bartlett Dairy"/>
        <s v="Cardinal Foods"/>
        <s v="Cream O Land"/>
        <s v="Driscoll Foods Food Service / Metropolitan Foods Inc."/>
        <s v="FoodCo"/>
        <s v="Frank Gargiulo &amp; Sons"/>
        <s v="Golden Platter Foods"/>
        <s v="Grocery Haulers Inc."/>
        <s v="H. Schrier &amp; Company Inc."/>
        <s v="Teri Nichols"/>
      </sharedItems>
    </cacheField>
    <cacheField name="[Measures].[Sum of # of Units]" caption="Sum of # of Units" numFmtId="0" hierarchy="14" level="32767"/>
  </cacheFields>
  <cacheHierarchies count="18">
    <cacheHierarchy uniqueName="[Table2].[Agency]" caption="Agency" attribute="1" defaultMemberUniqueName="[Table2].[Agency].[All]" allUniqueName="[Table2].[Agency].[All]" dimensionUniqueName="[Table2]" displayFolder="" count="2" memberValueDatatype="130" unbalanced="0"/>
    <cacheHierarchy uniqueName="[Table2].[Time Period]" caption="Time Period" attribute="1" defaultMemberUniqueName="[Table2].[Time Period].[All]" allUniqueName="[Table2].[Time Period].[All]" dimensionUniqueName="[Table2]" displayFolder="" count="2" memberValueDatatype="130" unbalanced="0"/>
    <cacheHierarchy uniqueName="[Table2].[Food Product Category]" caption="Food Product Category" attribute="1" defaultMemberUniqueName="[Table2].[Food Product Category].[All]" allUniqueName="[Table2].[Food Product Category].[All]" dimensionUniqueName="[Table2]" displayFolder="" count="2" memberValueDatatype="130" unbalanced="0"/>
    <cacheHierarchy uniqueName="[Table2].[Product Name]" caption="Product Name" attribute="1" defaultMemberUniqueName="[Table2].[Product Name].[All]" allUniqueName="[Table2].[Product Name].[All]" dimensionUniqueName="[Table2]" displayFolder="" count="2" memberValueDatatype="130" unbalanced="0"/>
    <cacheHierarchy uniqueName="[Table2].[Product Type]" caption="Product Type" attribute="1" defaultMemberUniqueName="[Table2].[Product Type].[All]" allUniqueName="[Table2].[Product Type].[All]" dimensionUniqueName="[Table2]" displayFolder="" count="2" memberValueDatatype="130" unbalanced="0"/>
    <cacheHierarchy uniqueName="[Table2].[Origin Detail]" caption="Origin Detail" attribute="1" defaultMemberUniqueName="[Table2].[Origin Detail].[All]" allUniqueName="[Table2].[Origin Detail].[All]" dimensionUniqueName="[Table2]" displayFolder="" count="2" memberValueDatatype="130" unbalanced="0"/>
    <cacheHierarchy uniqueName="[Table2].[Distributor]" caption="Distributor" attribute="1" defaultMemberUniqueName="[Table2].[Distributor].[All]" allUniqueName="[Table2].[Distributor].[All]" dimensionUniqueName="[Table2]" displayFolder="" count="2" memberValueDatatype="130" unbalanced="0"/>
    <cacheHierarchy uniqueName="[Table2].[Vendor]" caption="Vendor" attribute="1" defaultMemberUniqueName="[Table2].[Vendor].[All]" allUniqueName="[Table2].[Vendor].[All]" dimensionUniqueName="[Table2]" displayFolder="" count="2" memberValueDatatype="130" unbalanced="0">
      <fieldsUsage count="2">
        <fieldUsage x="-1"/>
        <fieldUsage x="0"/>
      </fieldsUsage>
    </cacheHierarchy>
    <cacheHierarchy uniqueName="[Table2].[# of Units]" caption="# of Units" attribute="1" defaultMemberUniqueName="[Table2].[# of Units].[All]" allUniqueName="[Table2].[# of Units].[All]" dimensionUniqueName="[Table2]" displayFolder="" count="2" memberValueDatatype="20" unbalanced="0"/>
    <cacheHierarchy uniqueName="[Table2].[Total Weight in lbs]" caption="Total Weight in lbs" attribute="1" defaultMemberUniqueName="[Table2].[Total Weight in lbs].[All]" allUniqueName="[Table2].[Total Weight in lbs].[All]" dimensionUniqueName="[Table2]" displayFolder="" count="2" memberValueDatatype="20" unbalanced="0"/>
    <cacheHierarchy uniqueName="[Table2].[Total Cost]" caption="Total Cost" attribute="1" defaultMemberUniqueName="[Table2].[Total Cost].[All]" allUniqueName="[Table2].[Total Cost].[All]" dimensionUniqueName="[Table2]" displayFolder="" count="2" memberValueDatatype="20" unbalanced="0"/>
    <cacheHierarchy uniqueName="[Table2].[Food Type]" caption="Food Type" attribute="1" defaultMemberUniqueName="[Table2].[Food Type].[All]" allUniqueName="[Table2].[Food Typ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 of Units]" caption="Sum of # of Units"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Table2" count="0" hidden="1">
      <extLst>
        <ext xmlns:x15="http://schemas.microsoft.com/office/spreadsheetml/2010/11/main" uri="{B97F6D7D-B522-45F9-BDA1-12C45D357490}">
          <x15:cacheHierarchy aggregatedColumn="10"/>
        </ext>
      </extLst>
    </cacheHierarchy>
    <cacheHierarchy uniqueName="[Measures].[Count of Product Name]" caption="Count of Product Name" measure="1" displayFolder="" measureGroup="Table2" count="0" hidden="1">
      <extLst>
        <ext xmlns:x15="http://schemas.microsoft.com/office/spreadsheetml/2010/11/main" uri="{B97F6D7D-B522-45F9-BDA1-12C45D357490}">
          <x15:cacheHierarchy aggregatedColumn="3"/>
        </ext>
      </extLst>
    </cacheHierarchy>
    <cacheHierarchy uniqueName="[Measures].[Sum of Food Type]" caption="Sum of Food Type" measure="1" displayFolder="" measureGroup="Table2"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08">
  <r>
    <x v="0"/>
    <x v="0"/>
    <x v="0"/>
    <x v="0"/>
    <x v="0"/>
    <s v="Stage 2 Baby Food Dinner, Assorted Variety"/>
    <x v="0"/>
    <s v="Babylab Inc."/>
    <x v="0"/>
    <x v="0"/>
    <n v="100"/>
    <n v="560"/>
  </r>
  <r>
    <x v="0"/>
    <x v="0"/>
    <x v="0"/>
    <x v="0"/>
    <x v="0"/>
    <s v="Stage 3 Baby Food Dinner, Assorted Variety"/>
    <x v="0"/>
    <s v="Babylab Inc."/>
    <x v="0"/>
    <x v="0"/>
    <n v="106"/>
    <n v="600"/>
  </r>
  <r>
    <x v="0"/>
    <x v="0"/>
    <x v="0"/>
    <x v="0"/>
    <x v="1"/>
    <s v="Premium Nursette Ready-to-Feed Infant Formula, 2 fl. oz. Bottles"/>
    <x v="1"/>
    <s v="Babylab Inc."/>
    <x v="0"/>
    <x v="1"/>
    <n v="1200"/>
    <n v="16200"/>
  </r>
  <r>
    <x v="0"/>
    <x v="0"/>
    <x v="1"/>
    <x v="1"/>
    <x v="2"/>
    <s v="100% Juice Variety Pack, 4 fl oz bottles"/>
    <x v="1"/>
    <s v="Babylab Inc."/>
    <x v="0"/>
    <x v="2"/>
    <n v="600"/>
    <n v="1940"/>
  </r>
  <r>
    <x v="0"/>
    <x v="0"/>
    <x v="2"/>
    <x v="2"/>
    <x v="3"/>
    <s v="Single Grain Oatmeal Baby Cereal"/>
    <x v="1"/>
    <s v="Babylab Inc."/>
    <x v="0"/>
    <x v="3"/>
    <n v="60"/>
    <n v="290"/>
  </r>
  <r>
    <x v="0"/>
    <x v="0"/>
    <x v="0"/>
    <x v="0"/>
    <x v="4"/>
    <s v="Stage 1 Fruit &amp; Vegetable Baby Food, Assorted Variety"/>
    <x v="2"/>
    <s v="Babylab Inc."/>
    <x v="0"/>
    <x v="0"/>
    <n v="100"/>
    <n v="456"/>
  </r>
  <r>
    <x v="0"/>
    <x v="0"/>
    <x v="0"/>
    <x v="0"/>
    <x v="4"/>
    <s v="Stage 2 Fruit &amp; Vegetable Baby Food, Assorted Variety"/>
    <x v="2"/>
    <s v="Babylab Inc."/>
    <x v="0"/>
    <x v="0"/>
    <n v="160"/>
    <n v="540"/>
  </r>
  <r>
    <x v="0"/>
    <x v="0"/>
    <x v="0"/>
    <x v="0"/>
    <x v="4"/>
    <s v="Stage 3 Fruit &amp; Vegetable Baby Food, Assorted Variety"/>
    <x v="2"/>
    <s v="Babylab Inc."/>
    <x v="0"/>
    <x v="3"/>
    <n v="38"/>
    <n v="125"/>
  </r>
  <r>
    <x v="0"/>
    <x v="0"/>
    <x v="1"/>
    <x v="1"/>
    <x v="5"/>
    <s v="Pedialyte Electrolyte Solution, Assorted Flavors, 1.33 fl oz bottles"/>
    <x v="3"/>
    <s v="Babylab Inc."/>
    <x v="0"/>
    <x v="3"/>
    <n v="7"/>
    <n v="450"/>
  </r>
  <r>
    <x v="0"/>
    <x v="0"/>
    <x v="0"/>
    <x v="0"/>
    <x v="1"/>
    <s v="Ready-to-Use Infant Formula, 2 fl oz bottles"/>
    <x v="4"/>
    <s v="Babylab Inc."/>
    <x v="0"/>
    <x v="4"/>
    <n v="510"/>
    <n v="4420"/>
  </r>
  <r>
    <x v="0"/>
    <x v="0"/>
    <x v="0"/>
    <x v="0"/>
    <x v="1"/>
    <s v="Pro Advance Ready-to-Use Infant Formula, 2 fl oz bottles"/>
    <x v="4"/>
    <s v="Babylab Inc."/>
    <x v="0"/>
    <x v="5"/>
    <n v="450"/>
    <n v="3450"/>
  </r>
  <r>
    <x v="0"/>
    <x v="0"/>
    <x v="0"/>
    <x v="0"/>
    <x v="1"/>
    <s v="Soy Isomil Ready-to-Feed Infant Formula"/>
    <x v="4"/>
    <s v="Babylab Inc."/>
    <x v="0"/>
    <x v="6"/>
    <n v="23"/>
    <n v="310"/>
  </r>
  <r>
    <x v="0"/>
    <x v="0"/>
    <x v="3"/>
    <x v="3"/>
    <x v="6"/>
    <s v="Peanut Butter, Smooth, 5 lb. containers"/>
    <x v="5"/>
    <s v="H. Schrier &amp; Company Inc."/>
    <x v="1"/>
    <x v="7"/>
    <n v="390"/>
    <n v="462"/>
  </r>
  <r>
    <x v="0"/>
    <x v="0"/>
    <x v="3"/>
    <x v="4"/>
    <x v="7"/>
    <s v="River Black-Eyed Peas, 1 lb. packs"/>
    <x v="6"/>
    <s v="H. Schrier &amp; Company Inc."/>
    <x v="1"/>
    <x v="8"/>
    <n v="168"/>
    <n v="168"/>
  </r>
  <r>
    <x v="0"/>
    <x v="0"/>
    <x v="2"/>
    <x v="2"/>
    <x v="8"/>
    <s v="Samai Plantain Chips, 1.2oz bags"/>
    <x v="7"/>
    <s v="Jay Bee Distributor Group"/>
    <x v="2"/>
    <x v="9"/>
    <n v="1098"/>
    <n v="3887"/>
  </r>
  <r>
    <x v="0"/>
    <x v="0"/>
    <x v="3"/>
    <x v="5"/>
    <x v="9"/>
    <s v="Quinoa, 25 Lb Bag"/>
    <x v="8"/>
    <s v="Mivila Foods"/>
    <x v="3"/>
    <x v="3"/>
    <n v="250"/>
    <n v="424"/>
  </r>
  <r>
    <x v="0"/>
    <x v="0"/>
    <x v="2"/>
    <x v="2"/>
    <x v="10"/>
    <s v="Salad (Vegetable) Oil, 1-gal Container x 6/Case"/>
    <x v="9"/>
    <s v="Universal Coffee Corp"/>
    <x v="4"/>
    <x v="10"/>
    <n v="150"/>
    <n v="97"/>
  </r>
  <r>
    <x v="0"/>
    <x v="0"/>
    <x v="3"/>
    <x v="5"/>
    <x v="11"/>
    <s v="Raisin Bran Cereal - 1.19oz bowls"/>
    <x v="10"/>
    <s v="Jay Bee Distributor Group"/>
    <x v="2"/>
    <x v="11"/>
    <n v="843"/>
    <n v="2199"/>
  </r>
  <r>
    <x v="0"/>
    <x v="0"/>
    <x v="4"/>
    <x v="6"/>
    <x v="12"/>
    <s v="Beef Strips (for Pepper Steak), Frozen"/>
    <x v="11"/>
    <s v="Romeo Wholesale Meat Corp."/>
    <x v="5"/>
    <x v="12"/>
    <n v="450"/>
    <n v="1301"/>
  </r>
  <r>
    <x v="0"/>
    <x v="0"/>
    <x v="5"/>
    <x v="7"/>
    <x v="13"/>
    <s v="Romeo Grated Cheese, Parmesean Blend, 5lb Bags"/>
    <x v="11"/>
    <s v="Romeo Wholesale Meat Corp."/>
    <x v="5"/>
    <x v="13"/>
    <n v="240"/>
    <n v="180"/>
  </r>
  <r>
    <x v="0"/>
    <x v="0"/>
    <x v="4"/>
    <x v="8"/>
    <x v="14"/>
    <s v="Turkey Thigh Meat, Frozen, Cubed"/>
    <x v="11"/>
    <s v="Romeo Wholesale Meat Corp."/>
    <x v="5"/>
    <x v="14"/>
    <n v="320"/>
    <n v="669"/>
  </r>
  <r>
    <x v="0"/>
    <x v="0"/>
    <x v="2"/>
    <x v="2"/>
    <x v="15"/>
    <s v="Whole-Grain Fudge Chip Cookies"/>
    <x v="12"/>
    <s v="Cookies &amp; More Inc."/>
    <x v="6"/>
    <x v="15"/>
    <n v="672"/>
    <n v="3643"/>
  </r>
  <r>
    <x v="0"/>
    <x v="0"/>
    <x v="2"/>
    <x v="2"/>
    <x v="16"/>
    <s v="Whole-Grain Oatmeal Raisin Cookies"/>
    <x v="12"/>
    <s v="Cookies &amp; More Inc."/>
    <x v="6"/>
    <x v="16"/>
    <n v="780"/>
    <n v="4233"/>
  </r>
  <r>
    <x v="0"/>
    <x v="0"/>
    <x v="2"/>
    <x v="2"/>
    <x v="17"/>
    <s v="Mayonnaise, Individual Serve Pouches"/>
    <x v="13"/>
    <s v="Elwood International"/>
    <x v="7"/>
    <x v="17"/>
    <n v="185"/>
    <n v="248"/>
  </r>
  <r>
    <x v="0"/>
    <x v="0"/>
    <x v="2"/>
    <x v="2"/>
    <x v="18"/>
    <s v="Bar-B-Q Sauce"/>
    <x v="14"/>
    <s v="Elwood International"/>
    <x v="7"/>
    <x v="3"/>
    <n v="40"/>
    <n v="52"/>
  </r>
  <r>
    <x v="0"/>
    <x v="0"/>
    <x v="2"/>
    <x v="2"/>
    <x v="19"/>
    <s v="Blue Cheese Salad Dressing"/>
    <x v="14"/>
    <s v="Elwood International"/>
    <x v="7"/>
    <x v="7"/>
    <n v="52"/>
    <n v="109"/>
  </r>
  <r>
    <x v="0"/>
    <x v="0"/>
    <x v="2"/>
    <x v="2"/>
    <x v="20"/>
    <s v="French Dressing"/>
    <x v="14"/>
    <s v="Elwood International"/>
    <x v="7"/>
    <x v="18"/>
    <n v="148"/>
    <n v="147"/>
  </r>
  <r>
    <x v="0"/>
    <x v="0"/>
    <x v="2"/>
    <x v="2"/>
    <x v="21"/>
    <s v="Hot Sauce, Individual Serve Packets"/>
    <x v="14"/>
    <s v="Elwood International"/>
    <x v="7"/>
    <x v="19"/>
    <n v="1338"/>
    <n v="455"/>
  </r>
  <r>
    <x v="0"/>
    <x v="0"/>
    <x v="2"/>
    <x v="2"/>
    <x v="17"/>
    <s v="Mayonnaise, Individual Serve Pouches"/>
    <x v="14"/>
    <s v="Elwood International"/>
    <x v="7"/>
    <x v="3"/>
    <n v="53"/>
    <n v="69"/>
  </r>
  <r>
    <x v="0"/>
    <x v="0"/>
    <x v="2"/>
    <x v="2"/>
    <x v="22"/>
    <s v="Mustard, Individual Serve Pouches"/>
    <x v="14"/>
    <s v="Elwood International"/>
    <x v="7"/>
    <x v="3"/>
    <n v="24"/>
    <n v="30"/>
  </r>
  <r>
    <x v="0"/>
    <x v="0"/>
    <x v="3"/>
    <x v="3"/>
    <x v="23"/>
    <s v="Peanut Butter"/>
    <x v="14"/>
    <s v="Elwood International"/>
    <x v="7"/>
    <x v="20"/>
    <n v="994"/>
    <n v="1723"/>
  </r>
  <r>
    <x v="0"/>
    <x v="0"/>
    <x v="2"/>
    <x v="2"/>
    <x v="24"/>
    <s v="Table Syrup, Individual Serving Size"/>
    <x v="14"/>
    <s v="Elwood International"/>
    <x v="7"/>
    <x v="21"/>
    <n v="925"/>
    <n v="881"/>
  </r>
  <r>
    <x v="0"/>
    <x v="0"/>
    <x v="2"/>
    <x v="2"/>
    <x v="25"/>
    <s v="Tartar Sauce"/>
    <x v="14"/>
    <s v="Elwood International"/>
    <x v="7"/>
    <x v="22"/>
    <n v="79"/>
    <n v="78"/>
  </r>
  <r>
    <x v="0"/>
    <x v="0"/>
    <x v="2"/>
    <x v="2"/>
    <x v="26"/>
    <s v="Tomato Ketchup"/>
    <x v="14"/>
    <s v="Elwood International"/>
    <x v="7"/>
    <x v="23"/>
    <n v="317"/>
    <n v="341"/>
  </r>
  <r>
    <x v="0"/>
    <x v="0"/>
    <x v="3"/>
    <x v="9"/>
    <x v="27"/>
    <s v="Brown Rice, Parboiled, Light Enriched Long Grain, 50 lb Bags"/>
    <x v="15"/>
    <s v="Global Food Industries"/>
    <x v="8"/>
    <x v="24"/>
    <n v="2750"/>
    <n v="1458"/>
  </r>
  <r>
    <x v="0"/>
    <x v="0"/>
    <x v="3"/>
    <x v="9"/>
    <x v="27"/>
    <s v="Brown Rice, Parboiled, Light Enriched Long Grain, 50 lb Bags"/>
    <x v="15"/>
    <s v="Global Food Industries"/>
    <x v="8"/>
    <x v="13"/>
    <n v="600"/>
    <n v="318"/>
  </r>
  <r>
    <x v="0"/>
    <x v="0"/>
    <x v="3"/>
    <x v="3"/>
    <x v="28"/>
    <s v="Sunflower Kernels, Lightly Salted"/>
    <x v="16"/>
    <s v="Global Food Industries"/>
    <x v="8"/>
    <x v="25"/>
    <n v="291"/>
    <n v="871"/>
  </r>
  <r>
    <x v="0"/>
    <x v="0"/>
    <x v="2"/>
    <x v="2"/>
    <x v="29"/>
    <s v="Tomato Paste, #10 cans"/>
    <x v="17"/>
    <s v="H. Schrier &amp; Company Inc."/>
    <x v="1"/>
    <x v="26"/>
    <n v="1041"/>
    <n v="613"/>
  </r>
  <r>
    <x v="0"/>
    <x v="0"/>
    <x v="3"/>
    <x v="4"/>
    <x v="30"/>
    <s v="Black Beans, #10 cans"/>
    <x v="18"/>
    <s v="H. Schrier &amp; Company Inc."/>
    <x v="1"/>
    <x v="27"/>
    <n v="1403"/>
    <n v="561"/>
  </r>
  <r>
    <x v="0"/>
    <x v="0"/>
    <x v="3"/>
    <x v="4"/>
    <x v="31"/>
    <s v="Garbanzo Beans / Chick Peas, #10 cans"/>
    <x v="18"/>
    <s v="H. Schrier &amp; Company Inc."/>
    <x v="1"/>
    <x v="22"/>
    <n v="619"/>
    <n v="259"/>
  </r>
  <r>
    <x v="0"/>
    <x v="0"/>
    <x v="3"/>
    <x v="4"/>
    <x v="32"/>
    <s v="Northern Beans, #10 cans"/>
    <x v="18"/>
    <s v="H. Schrier &amp; Company Inc."/>
    <x v="1"/>
    <x v="8"/>
    <n v="289"/>
    <n v="116"/>
  </r>
  <r>
    <x v="0"/>
    <x v="0"/>
    <x v="2"/>
    <x v="2"/>
    <x v="33"/>
    <s v="Strawberry Jelly, 4 lb. jars"/>
    <x v="19"/>
    <s v="H. Schrier &amp; Company Inc."/>
    <x v="1"/>
    <x v="28"/>
    <n v="96"/>
    <n v="158"/>
  </r>
  <r>
    <x v="0"/>
    <x v="0"/>
    <x v="2"/>
    <x v="2"/>
    <x v="34"/>
    <s v="Indel Food Products Sweet Pickle Relish, 1 Gallon"/>
    <x v="20"/>
    <s v="Global Food Industries"/>
    <x v="8"/>
    <x v="6"/>
    <n v="167"/>
    <n v="89"/>
  </r>
  <r>
    <x v="0"/>
    <x v="0"/>
    <x v="6"/>
    <x v="10"/>
    <x v="35"/>
    <s v="Premium Bartlett Pears, Diced, in Natural Juice, #10 cans"/>
    <x v="21"/>
    <s v="H. Schrier &amp; Company Inc."/>
    <x v="1"/>
    <x v="29"/>
    <n v="358"/>
    <n v="172"/>
  </r>
  <r>
    <x v="0"/>
    <x v="0"/>
    <x v="6"/>
    <x v="10"/>
    <x v="36"/>
    <s v="Premium Fruit Cocktail in Juice, #10 cans"/>
    <x v="21"/>
    <s v="H. Schrier &amp; Company Inc."/>
    <x v="1"/>
    <x v="18"/>
    <n v="1113"/>
    <n v="707"/>
  </r>
  <r>
    <x v="0"/>
    <x v="0"/>
    <x v="6"/>
    <x v="10"/>
    <x v="37"/>
    <s v="Premium Yellow Clingstone Peaches, Sliced, in Natural Juice, #10 cans"/>
    <x v="21"/>
    <s v="H. Schrier &amp; Company Inc."/>
    <x v="1"/>
    <x v="22"/>
    <n v="596"/>
    <n v="287"/>
  </r>
  <r>
    <x v="0"/>
    <x v="0"/>
    <x v="3"/>
    <x v="5"/>
    <x v="38"/>
    <s v="Quaker Corn Meal, 25 lb. bags"/>
    <x v="22"/>
    <s v="H. Schrier &amp; Company Inc."/>
    <x v="1"/>
    <x v="8"/>
    <n v="175"/>
    <n v="102"/>
  </r>
  <r>
    <x v="0"/>
    <x v="0"/>
    <x v="1"/>
    <x v="1"/>
    <x v="39"/>
    <s v="Ruby Kist Grape Juice, Unsweetened, 46 oz. cans"/>
    <x v="23"/>
    <s v="H. Schrier &amp; Company Inc."/>
    <x v="1"/>
    <x v="30"/>
    <n v="4589"/>
    <n v="3070"/>
  </r>
  <r>
    <x v="0"/>
    <x v="0"/>
    <x v="3"/>
    <x v="5"/>
    <x v="40"/>
    <s v="Whole Grain Lasagna (Ribbed Or Ruffled), 16oz Cartons"/>
    <x v="24"/>
    <s v="Mivila Foods"/>
    <x v="3"/>
    <x v="31"/>
    <n v="192"/>
    <n v="234"/>
  </r>
  <r>
    <x v="0"/>
    <x v="0"/>
    <x v="3"/>
    <x v="5"/>
    <x v="41"/>
    <s v="Stellina Spaghetti, 10 lb. bags"/>
    <x v="25"/>
    <s v="H. Schrier &amp; Company Inc."/>
    <x v="1"/>
    <x v="32"/>
    <n v="280"/>
    <n v="137"/>
  </r>
  <r>
    <x v="0"/>
    <x v="0"/>
    <x v="1"/>
    <x v="1"/>
    <x v="42"/>
    <s v="Suncup Orange Juice, 4 oz. single-serve containers"/>
    <x v="26"/>
    <s v="H. Schrier &amp; Company Inc."/>
    <x v="1"/>
    <x v="33"/>
    <n v="3150"/>
    <n v="1890"/>
  </r>
  <r>
    <x v="0"/>
    <x v="0"/>
    <x v="2"/>
    <x v="2"/>
    <x v="43"/>
    <s v="Whole Grain Croissant, 72/Case"/>
    <x v="27"/>
    <s v="Jamac Frozen Foods"/>
    <x v="9"/>
    <x v="34"/>
    <n v="432"/>
    <n v="157"/>
  </r>
  <r>
    <x v="0"/>
    <x v="0"/>
    <x v="0"/>
    <x v="0"/>
    <x v="44"/>
    <s v="Whole Wheat Mini Waffles, Maple Flavor, 2.64oz Each, 72/Case"/>
    <x v="28"/>
    <s v="Jamac Frozen Foods"/>
    <x v="9"/>
    <x v="10"/>
    <n v="36"/>
    <n v="100"/>
  </r>
  <r>
    <x v="0"/>
    <x v="0"/>
    <x v="2"/>
    <x v="2"/>
    <x v="45"/>
    <s v="Whole Grain Flat Muffin, Apple Cinnamon, 81/Case"/>
    <x v="29"/>
    <s v="Jamac Frozen Foods"/>
    <x v="9"/>
    <x v="6"/>
    <n v="84"/>
    <n v="187"/>
  </r>
  <r>
    <x v="0"/>
    <x v="0"/>
    <x v="3"/>
    <x v="5"/>
    <x v="46"/>
    <s v="Lender's Whole Wheat Bagel, 72/Case"/>
    <x v="30"/>
    <s v="Jamac Frozen Foods"/>
    <x v="9"/>
    <x v="35"/>
    <n v="77"/>
    <n v="110"/>
  </r>
  <r>
    <x v="0"/>
    <x v="0"/>
    <x v="3"/>
    <x v="5"/>
    <x v="47"/>
    <s v="Gluten-Free White Sandwich Bread, 24oz Loaves x 6/Case"/>
    <x v="31"/>
    <s v="Jamac Frozen Foods"/>
    <x v="9"/>
    <x v="36"/>
    <n v="18"/>
    <n v="125"/>
  </r>
  <r>
    <x v="0"/>
    <x v="0"/>
    <x v="4"/>
    <x v="11"/>
    <x v="48"/>
    <s v="Chicken Breast Halves, Frozen"/>
    <x v="32"/>
    <s v="Jamac Frozen Foods"/>
    <x v="9"/>
    <x v="37"/>
    <n v="3888"/>
    <n v="372"/>
  </r>
  <r>
    <x v="0"/>
    <x v="0"/>
    <x v="1"/>
    <x v="1"/>
    <x v="49"/>
    <s v="100% Apple Juice, 4.23 oz. individual boxes w/ straw"/>
    <x v="33"/>
    <s v="Jay Bee Distributor Group"/>
    <x v="2"/>
    <x v="6"/>
    <n v="53"/>
    <n v="33"/>
  </r>
  <r>
    <x v="0"/>
    <x v="0"/>
    <x v="1"/>
    <x v="1"/>
    <x v="49"/>
    <s v="Apple Juice, Kosher, 4.23oz boxes w/ attached straw"/>
    <x v="33"/>
    <s v="Jay Bee Distributor Group"/>
    <x v="2"/>
    <x v="38"/>
    <n v="4568"/>
    <n v="3067"/>
  </r>
  <r>
    <x v="0"/>
    <x v="0"/>
    <x v="1"/>
    <x v="1"/>
    <x v="50"/>
    <s v="Orange Tangerine Juice, 4.23oz boxes w/ attached straw"/>
    <x v="33"/>
    <s v="Jay Bee Distributor Group"/>
    <x v="2"/>
    <x v="39"/>
    <n v="4621"/>
    <n v="3103"/>
  </r>
  <r>
    <x v="0"/>
    <x v="0"/>
    <x v="1"/>
    <x v="1"/>
    <x v="51"/>
    <s v="Grape Juice, 4.23oz boxes w/ attached straw"/>
    <x v="33"/>
    <s v="Jay Bee Distributor Group"/>
    <x v="2"/>
    <x v="39"/>
    <n v="4621"/>
    <n v="3103"/>
  </r>
  <r>
    <x v="0"/>
    <x v="0"/>
    <x v="2"/>
    <x v="2"/>
    <x v="52"/>
    <s v="Whole Grain Animal Crackers, 1.1oz packs"/>
    <x v="34"/>
    <s v="Jay Bee Distributor Group"/>
    <x v="2"/>
    <x v="40"/>
    <n v="1100"/>
    <n v="3344"/>
  </r>
  <r>
    <x v="0"/>
    <x v="0"/>
    <x v="3"/>
    <x v="5"/>
    <x v="53"/>
    <s v="Honey Nut Scooters Cereal - 1oz bowls"/>
    <x v="10"/>
    <s v="Jay Bee Distributor Group"/>
    <x v="2"/>
    <x v="41"/>
    <n v="774"/>
    <n v="2405"/>
  </r>
  <r>
    <x v="0"/>
    <x v="0"/>
    <x v="3"/>
    <x v="5"/>
    <x v="54"/>
    <s v="Cheerios Cereal - 1oz bowls"/>
    <x v="10"/>
    <s v="Jay Bee Distributor Group"/>
    <x v="2"/>
    <x v="42"/>
    <n v="498"/>
    <n v="1549"/>
  </r>
  <r>
    <x v="0"/>
    <x v="0"/>
    <x v="2"/>
    <x v="2"/>
    <x v="55"/>
    <s v="Real Fruit Twists, Assorted Flavors, 1.6oz units"/>
    <x v="35"/>
    <s v="Jay Bee Distributor Group"/>
    <x v="2"/>
    <x v="26"/>
    <n v="360"/>
    <n v="1274"/>
  </r>
  <r>
    <x v="0"/>
    <x v="0"/>
    <x v="2"/>
    <x v="2"/>
    <x v="56"/>
    <s v="Mr. Nature Raisins, 1oz boxes"/>
    <x v="36"/>
    <s v="Jay Bee Distributor Group"/>
    <x v="2"/>
    <x v="28"/>
    <n v="25"/>
    <n v="96"/>
  </r>
  <r>
    <x v="0"/>
    <x v="0"/>
    <x v="2"/>
    <x v="2"/>
    <x v="57"/>
    <s v="German-Style Mustard, 1 gallon containers"/>
    <x v="37"/>
    <s v="Mivila Foods"/>
    <x v="3"/>
    <x v="43"/>
    <n v="902"/>
    <n v="317"/>
  </r>
  <r>
    <x v="0"/>
    <x v="0"/>
    <x v="1"/>
    <x v="1"/>
    <x v="58"/>
    <s v="Strawberry/Kiwi Juice, 4.23oz cans"/>
    <x v="38"/>
    <s v="Jay Bee Distributor Group"/>
    <x v="2"/>
    <x v="44"/>
    <n v="4674"/>
    <n v="3138"/>
  </r>
  <r>
    <x v="0"/>
    <x v="0"/>
    <x v="3"/>
    <x v="5"/>
    <x v="59"/>
    <s v="Enriched Whole Grain Spaghetti, 10 Lb Bags"/>
    <x v="24"/>
    <s v="Mivila Foods"/>
    <x v="3"/>
    <x v="45"/>
    <n v="660"/>
    <n v="328"/>
  </r>
  <r>
    <x v="0"/>
    <x v="0"/>
    <x v="6"/>
    <x v="10"/>
    <x v="60"/>
    <s v="Apples"/>
    <x v="39"/>
    <s v="Frank Gargiulo &amp; Sons"/>
    <x v="10"/>
    <x v="46"/>
    <n v="6604"/>
    <n v="4293"/>
  </r>
  <r>
    <x v="0"/>
    <x v="0"/>
    <x v="5"/>
    <x v="12"/>
    <x v="61"/>
    <s v="Upstate Yogurt, Assorted Flavors, 4oz Cups"/>
    <x v="40"/>
    <s v="Driscoll Foods Food Service / Metropolitan Foods Inc."/>
    <x v="11"/>
    <x v="47"/>
    <n v="22464"/>
    <n v="543"/>
  </r>
  <r>
    <x v="0"/>
    <x v="0"/>
    <x v="2"/>
    <x v="2"/>
    <x v="62"/>
    <s v="Mrs. Dash Original Blend, 21 oz. containers"/>
    <x v="41"/>
    <s v="Mivila Foods"/>
    <x v="3"/>
    <x v="48"/>
    <n v="563"/>
    <n v="7136"/>
  </r>
  <r>
    <x v="0"/>
    <x v="0"/>
    <x v="2"/>
    <x v="2"/>
    <x v="63"/>
    <s v="Kosher Salt, 3 lb. boxes"/>
    <x v="42"/>
    <s v="Mivila Foods"/>
    <x v="3"/>
    <x v="49"/>
    <n v="1044"/>
    <n v="696"/>
  </r>
  <r>
    <x v="0"/>
    <x v="0"/>
    <x v="2"/>
    <x v="2"/>
    <x v="64"/>
    <s v="Apple Cinnamon Waffle Grahams, 2 count packs"/>
    <x v="43"/>
    <s v="Mivila Foods"/>
    <x v="3"/>
    <x v="43"/>
    <n v="506"/>
    <n v="1107"/>
  </r>
  <r>
    <x v="0"/>
    <x v="0"/>
    <x v="3"/>
    <x v="5"/>
    <x v="65"/>
    <s v="Ziti Pasta, Whole Wheat, 10 lb. bags"/>
    <x v="44"/>
    <s v="Universal Coffee Corp"/>
    <x v="4"/>
    <x v="3"/>
    <n v="200"/>
    <n v="120"/>
  </r>
  <r>
    <x v="0"/>
    <x v="0"/>
    <x v="3"/>
    <x v="5"/>
    <x v="66"/>
    <s v="Hard Taco Shells, 5&quot; White Corn, 25 Tacos/Pack x 8/Case"/>
    <x v="45"/>
    <s v="Mivila Foods"/>
    <x v="3"/>
    <x v="13"/>
    <n v="56"/>
    <n v="179"/>
  </r>
  <r>
    <x v="0"/>
    <x v="0"/>
    <x v="2"/>
    <x v="2"/>
    <x v="67"/>
    <s v="Worcestershire Sauce, Low Sodium, 1 gallon jugs"/>
    <x v="44"/>
    <s v="Universal Coffee Corp"/>
    <x v="4"/>
    <x v="3"/>
    <n v="334"/>
    <n v="105"/>
  </r>
  <r>
    <x v="0"/>
    <x v="0"/>
    <x v="3"/>
    <x v="5"/>
    <x v="68"/>
    <s v="Whole-Grain Macaroni, Elbow, 10 lb. bags"/>
    <x v="44"/>
    <s v="Universal Coffee Corp"/>
    <x v="4"/>
    <x v="50"/>
    <n v="940"/>
    <n v="464"/>
  </r>
  <r>
    <x v="0"/>
    <x v="0"/>
    <x v="2"/>
    <x v="2"/>
    <x v="69"/>
    <s v="Coconut Milk, 15oz Cans x 24/Case"/>
    <x v="46"/>
    <s v="Mivila Foods"/>
    <x v="3"/>
    <x v="36"/>
    <n v="45"/>
    <n v="48"/>
  </r>
  <r>
    <x v="0"/>
    <x v="0"/>
    <x v="3"/>
    <x v="5"/>
    <x v="66"/>
    <s v="Mexican Original 5&quot; White Corn Hard Taco Shell, 25 per Pack"/>
    <x v="47"/>
    <s v="Mivila Foods"/>
    <x v="3"/>
    <x v="51"/>
    <n v="115"/>
    <n v="216"/>
  </r>
  <r>
    <x v="0"/>
    <x v="0"/>
    <x v="3"/>
    <x v="5"/>
    <x v="70"/>
    <s v="Regular Cooking Rolled Oats, 42oz packs"/>
    <x v="48"/>
    <s v="Mivila Foods"/>
    <x v="3"/>
    <x v="51"/>
    <n v="725"/>
    <n v="570"/>
  </r>
  <r>
    <x v="0"/>
    <x v="0"/>
    <x v="2"/>
    <x v="2"/>
    <x v="71"/>
    <s v="Tumeric, Ground, 16 oz. containers"/>
    <x v="44"/>
    <s v="Universal Coffee Corp"/>
    <x v="4"/>
    <x v="35"/>
    <n v="72"/>
    <n v="153"/>
  </r>
  <r>
    <x v="0"/>
    <x v="0"/>
    <x v="6"/>
    <x v="10"/>
    <x v="72"/>
    <s v="Unsweetened Applesauce (Smooth Or Chunky), #10 Cans"/>
    <x v="49"/>
    <s v="Mivila Foods"/>
    <x v="3"/>
    <x v="52"/>
    <n v="1782"/>
    <n v="818"/>
  </r>
  <r>
    <x v="0"/>
    <x v="0"/>
    <x v="3"/>
    <x v="9"/>
    <x v="73"/>
    <s v="Enriched Long-Grain White Rice, 50lb Bag"/>
    <x v="50"/>
    <s v="Mivila Foods"/>
    <x v="3"/>
    <x v="35"/>
    <n v="300"/>
    <n v="126"/>
  </r>
  <r>
    <x v="0"/>
    <x v="0"/>
    <x v="6"/>
    <x v="10"/>
    <x v="74"/>
    <s v="Dried Cranberries (Soft &amp; Moist), 25Lb Box"/>
    <x v="51"/>
    <s v="Mivila Foods"/>
    <x v="3"/>
    <x v="10"/>
    <n v="75"/>
    <n v="197"/>
  </r>
  <r>
    <x v="0"/>
    <x v="0"/>
    <x v="2"/>
    <x v="2"/>
    <x v="75"/>
    <s v="Taco Seasoning, Low Sodium, 5 lb. containers"/>
    <x v="44"/>
    <s v="Universal Coffee Corp"/>
    <x v="4"/>
    <x v="53"/>
    <n v="510"/>
    <n v="847"/>
  </r>
  <r>
    <x v="0"/>
    <x v="0"/>
    <x v="2"/>
    <x v="2"/>
    <x v="76"/>
    <s v="Soup Base, Chicken, 4 lb. containers"/>
    <x v="44"/>
    <s v="Universal Coffee Corp"/>
    <x v="4"/>
    <x v="54"/>
    <n v="2136"/>
    <n v="1680"/>
  </r>
  <r>
    <x v="0"/>
    <x v="0"/>
    <x v="3"/>
    <x v="5"/>
    <x v="68"/>
    <s v="Whole-Grain Macaroni, Elbow, 10lb Bag x 2/Case"/>
    <x v="24"/>
    <s v="Mivila Foods"/>
    <x v="3"/>
    <x v="3"/>
    <n v="200"/>
    <n v="149"/>
  </r>
  <r>
    <x v="0"/>
    <x v="0"/>
    <x v="3"/>
    <x v="5"/>
    <x v="77"/>
    <s v="Whole Grain Noodles, 1/2&quot; Wide Broad Form, 5lb Bags x 2/Case"/>
    <x v="24"/>
    <s v="Mivila Foods"/>
    <x v="3"/>
    <x v="3"/>
    <n v="100"/>
    <n v="132"/>
  </r>
  <r>
    <x v="0"/>
    <x v="0"/>
    <x v="3"/>
    <x v="4"/>
    <x v="78"/>
    <s v="Kidney Beans (Light Or Dark Red), #10 Can"/>
    <x v="52"/>
    <s v="Mivila Foods"/>
    <x v="3"/>
    <x v="55"/>
    <n v="891"/>
    <n v="395"/>
  </r>
  <r>
    <x v="0"/>
    <x v="0"/>
    <x v="3"/>
    <x v="5"/>
    <x v="79"/>
    <s v="Gluten &amp; Wheat-Free Penne Pasta, 12oz Boxes x 12/Case"/>
    <x v="53"/>
    <s v="Mivila Foods"/>
    <x v="3"/>
    <x v="35"/>
    <n v="54"/>
    <n v="155"/>
  </r>
  <r>
    <x v="0"/>
    <x v="0"/>
    <x v="2"/>
    <x v="2"/>
    <x v="80"/>
    <s v="Soup Base, Beef, 4 lb. containers"/>
    <x v="44"/>
    <s v="Universal Coffee Corp"/>
    <x v="4"/>
    <x v="56"/>
    <n v="912"/>
    <n v="836"/>
  </r>
  <r>
    <x v="0"/>
    <x v="0"/>
    <x v="2"/>
    <x v="2"/>
    <x v="26"/>
    <s v="Tomato Catsup, #10 cans"/>
    <x v="17"/>
    <s v="Mivila Foods"/>
    <x v="3"/>
    <x v="57"/>
    <n v="3617"/>
    <n v="1533"/>
  </r>
  <r>
    <x v="0"/>
    <x v="0"/>
    <x v="2"/>
    <x v="2"/>
    <x v="81"/>
    <s v="Tomato Sauce (Fine Or Coarse), #10 Can"/>
    <x v="52"/>
    <s v="Mivila Foods"/>
    <x v="3"/>
    <x v="58"/>
    <n v="2266"/>
    <n v="884"/>
  </r>
  <r>
    <x v="0"/>
    <x v="0"/>
    <x v="0"/>
    <x v="0"/>
    <x v="82"/>
    <s v="Vegetarian Beans (Baked In Tomato Sauce), #10 Cans"/>
    <x v="52"/>
    <s v="Mivila Foods"/>
    <x v="3"/>
    <x v="3"/>
    <n v="435"/>
    <n v="154"/>
  </r>
  <r>
    <x v="0"/>
    <x v="0"/>
    <x v="3"/>
    <x v="4"/>
    <x v="83"/>
    <s v="Best Green Lentils , 1 Lb Bags"/>
    <x v="54"/>
    <s v="Mivila Foods"/>
    <x v="3"/>
    <x v="59"/>
    <n v="24"/>
    <n v="18"/>
  </r>
  <r>
    <x v="0"/>
    <x v="0"/>
    <x v="1"/>
    <x v="1"/>
    <x v="84"/>
    <s v="Unsweetened Pineapple Juice, 46oz cans"/>
    <x v="55"/>
    <s v="Mivila Foods"/>
    <x v="3"/>
    <x v="60"/>
    <n v="656"/>
    <n v="392"/>
  </r>
  <r>
    <x v="0"/>
    <x v="0"/>
    <x v="2"/>
    <x v="2"/>
    <x v="85"/>
    <s v="Cider Vinegar, 1 gallon containers"/>
    <x v="37"/>
    <s v="Mivila Foods"/>
    <x v="3"/>
    <x v="61"/>
    <n v="868"/>
    <n v="205"/>
  </r>
  <r>
    <x v="0"/>
    <x v="0"/>
    <x v="2"/>
    <x v="2"/>
    <x v="86"/>
    <s v="Lemon Juice, 32 oz. bottles"/>
    <x v="37"/>
    <s v="Mivila Foods"/>
    <x v="3"/>
    <x v="62"/>
    <n v="1032"/>
    <n v="510"/>
  </r>
  <r>
    <x v="0"/>
    <x v="0"/>
    <x v="2"/>
    <x v="2"/>
    <x v="87"/>
    <s v="Paprika, Ground, 16 oz. containers"/>
    <x v="44"/>
    <s v="Universal Coffee Corp"/>
    <x v="4"/>
    <x v="63"/>
    <n v="216"/>
    <n v="373"/>
  </r>
  <r>
    <x v="0"/>
    <x v="0"/>
    <x v="2"/>
    <x v="2"/>
    <x v="88"/>
    <s v="Low-Sodium Mayonnaise, 1 gallon containers"/>
    <x v="37"/>
    <s v="Mivila Foods"/>
    <x v="3"/>
    <x v="64"/>
    <n v="1670"/>
    <n v="1643"/>
  </r>
  <r>
    <x v="0"/>
    <x v="0"/>
    <x v="2"/>
    <x v="2"/>
    <x v="89"/>
    <s v="White Vinegar, Distilled, 1 gallon containers"/>
    <x v="37"/>
    <s v="Mivila Foods"/>
    <x v="3"/>
    <x v="65"/>
    <n v="2639"/>
    <n v="541"/>
  </r>
  <r>
    <x v="0"/>
    <x v="0"/>
    <x v="6"/>
    <x v="10"/>
    <x v="90"/>
    <s v="Pineapple Chunks, #10 Can"/>
    <x v="49"/>
    <s v="Mivila Foods"/>
    <x v="3"/>
    <x v="66"/>
    <n v="1204"/>
    <n v="654"/>
  </r>
  <r>
    <x v="0"/>
    <x v="0"/>
    <x v="2"/>
    <x v="2"/>
    <x v="91"/>
    <s v="Original Graham Crackers, 2 count packs"/>
    <x v="56"/>
    <s v="Mivila Foods"/>
    <x v="3"/>
    <x v="51"/>
    <n v="141"/>
    <n v="426"/>
  </r>
  <r>
    <x v="0"/>
    <x v="0"/>
    <x v="3"/>
    <x v="5"/>
    <x v="92"/>
    <s v="Cinnamon Flakes Cereal, 1oz Bowls x 96/Case"/>
    <x v="28"/>
    <s v="Mivila Foods"/>
    <x v="3"/>
    <x v="18"/>
    <n v="168"/>
    <n v="749"/>
  </r>
  <r>
    <x v="0"/>
    <x v="0"/>
    <x v="2"/>
    <x v="2"/>
    <x v="93"/>
    <s v="Zesta Mini Whole Wheat Squares (Saltine Crackers), .39oz bag"/>
    <x v="56"/>
    <s v="Mivila Foods"/>
    <x v="3"/>
    <x v="28"/>
    <n v="2925"/>
    <n v="95"/>
  </r>
  <r>
    <x v="0"/>
    <x v="0"/>
    <x v="2"/>
    <x v="2"/>
    <x v="94"/>
    <s v="Honey, 5 lb. bottles"/>
    <x v="57"/>
    <s v="Mivila Foods"/>
    <x v="3"/>
    <x v="50"/>
    <n v="1410"/>
    <n v="2233"/>
  </r>
  <r>
    <x v="0"/>
    <x v="0"/>
    <x v="2"/>
    <x v="2"/>
    <x v="95"/>
    <s v="Onion Powder, 16 oz. containers"/>
    <x v="44"/>
    <s v="Universal Coffee Corp"/>
    <x v="4"/>
    <x v="66"/>
    <n v="360"/>
    <n v="697"/>
  </r>
  <r>
    <x v="0"/>
    <x v="0"/>
    <x v="2"/>
    <x v="2"/>
    <x v="96"/>
    <s v="Old Bay Seasoning, 16 oz. containers"/>
    <x v="44"/>
    <s v="Universal Coffee Corp"/>
    <x v="4"/>
    <x v="8"/>
    <n v="84"/>
    <n v="348"/>
  </r>
  <r>
    <x v="0"/>
    <x v="0"/>
    <x v="2"/>
    <x v="2"/>
    <x v="97"/>
    <s v="Nutmeg, Ground, 16 oz. containers"/>
    <x v="44"/>
    <s v="Universal Coffee Corp"/>
    <x v="4"/>
    <x v="36"/>
    <n v="24"/>
    <n v="131"/>
  </r>
  <r>
    <x v="0"/>
    <x v="0"/>
    <x v="2"/>
    <x v="2"/>
    <x v="98"/>
    <s v="Pumpkin (Low Sodium), #10 Can"/>
    <x v="58"/>
    <s v="Mivila Foods"/>
    <x v="3"/>
    <x v="36"/>
    <n v="80"/>
    <n v="79"/>
  </r>
  <r>
    <x v="0"/>
    <x v="0"/>
    <x v="2"/>
    <x v="2"/>
    <x v="99"/>
    <s v="Jerk Seasoning, Dried, 5 lb. containers"/>
    <x v="44"/>
    <s v="Universal Coffee Corp"/>
    <x v="4"/>
    <x v="10"/>
    <n v="60"/>
    <n v="81"/>
  </r>
  <r>
    <x v="0"/>
    <x v="0"/>
    <x v="2"/>
    <x v="2"/>
    <x v="100"/>
    <s v="Granulated Garlic, 16 oz. containers"/>
    <x v="44"/>
    <s v="Universal Coffee Corp"/>
    <x v="4"/>
    <x v="56"/>
    <n v="456"/>
    <n v="1210"/>
  </r>
  <r>
    <x v="0"/>
    <x v="0"/>
    <x v="2"/>
    <x v="2"/>
    <x v="101"/>
    <s v="Ginger, Ground, 16 oz. containers"/>
    <x v="44"/>
    <s v="Universal Coffee Corp"/>
    <x v="4"/>
    <x v="10"/>
    <n v="36"/>
    <n v="88"/>
  </r>
  <r>
    <x v="0"/>
    <x v="0"/>
    <x v="2"/>
    <x v="2"/>
    <x v="102"/>
    <s v="Garlic Powder, 16 oz. containers"/>
    <x v="44"/>
    <s v="Universal Coffee Corp"/>
    <x v="4"/>
    <x v="67"/>
    <n v="384"/>
    <n v="790"/>
  </r>
  <r>
    <x v="0"/>
    <x v="0"/>
    <x v="2"/>
    <x v="2"/>
    <x v="103"/>
    <s v="Curry Powder, 16 oz. containers"/>
    <x v="44"/>
    <s v="Universal Coffee Corp"/>
    <x v="4"/>
    <x v="59"/>
    <n v="12"/>
    <n v="21"/>
  </r>
  <r>
    <x v="0"/>
    <x v="0"/>
    <x v="2"/>
    <x v="2"/>
    <x v="103"/>
    <s v="Curry Powder, 16 oz. containers"/>
    <x v="44"/>
    <s v="Universal Coffee Corp"/>
    <x v="4"/>
    <x v="22"/>
    <n v="180"/>
    <n v="328"/>
  </r>
  <r>
    <x v="0"/>
    <x v="0"/>
    <x v="3"/>
    <x v="5"/>
    <x v="59"/>
    <s v="Whole-Grain Spaghetti, 10lb Bags x 2/Case"/>
    <x v="24"/>
    <s v="Mivila Foods"/>
    <x v="3"/>
    <x v="34"/>
    <n v="160"/>
    <n v="120"/>
  </r>
  <r>
    <x v="0"/>
    <x v="0"/>
    <x v="2"/>
    <x v="2"/>
    <x v="104"/>
    <s v="Cumin, 16 oz. containers"/>
    <x v="44"/>
    <s v="Universal Coffee Corp"/>
    <x v="4"/>
    <x v="6"/>
    <n v="60"/>
    <n v="137"/>
  </r>
  <r>
    <x v="0"/>
    <x v="0"/>
    <x v="2"/>
    <x v="2"/>
    <x v="105"/>
    <s v="Corn Starch, 1 lb. packs"/>
    <x v="44"/>
    <s v="Universal Coffee Corp"/>
    <x v="4"/>
    <x v="28"/>
    <n v="96"/>
    <n v="64"/>
  </r>
  <r>
    <x v="0"/>
    <x v="0"/>
    <x v="2"/>
    <x v="2"/>
    <x v="106"/>
    <s v="Coriander Powder, 16 oz. containers"/>
    <x v="44"/>
    <s v="Universal Coffee Corp"/>
    <x v="4"/>
    <x v="36"/>
    <n v="24"/>
    <n v="48"/>
  </r>
  <r>
    <x v="0"/>
    <x v="0"/>
    <x v="2"/>
    <x v="2"/>
    <x v="107"/>
    <s v="Cinnamon, Ground, 16 oz. containers"/>
    <x v="44"/>
    <s v="Universal Coffee Corp"/>
    <x v="4"/>
    <x v="28"/>
    <n v="48"/>
    <n v="100"/>
  </r>
  <r>
    <x v="0"/>
    <x v="0"/>
    <x v="2"/>
    <x v="2"/>
    <x v="108"/>
    <s v="Chili Powder, 16 oz. containers"/>
    <x v="44"/>
    <s v="Universal Coffee Corp"/>
    <x v="4"/>
    <x v="59"/>
    <n v="12"/>
    <n v="20"/>
  </r>
  <r>
    <x v="0"/>
    <x v="0"/>
    <x v="2"/>
    <x v="2"/>
    <x v="109"/>
    <s v="Browning &amp; Seasoning Sauce, 1 gallon jugs"/>
    <x v="44"/>
    <s v="Universal Coffee Corp"/>
    <x v="4"/>
    <x v="51"/>
    <n v="768"/>
    <n v="768"/>
  </r>
  <r>
    <x v="0"/>
    <x v="0"/>
    <x v="2"/>
    <x v="2"/>
    <x v="110"/>
    <s v="Black Pepper, Ground, 16 oz. containers"/>
    <x v="44"/>
    <s v="Universal Coffee Corp"/>
    <x v="4"/>
    <x v="35"/>
    <n v="72"/>
    <n v="213"/>
  </r>
  <r>
    <x v="0"/>
    <x v="0"/>
    <x v="2"/>
    <x v="2"/>
    <x v="111"/>
    <s v="Grape Jelly, #10 Cans x 6/Case"/>
    <x v="19"/>
    <s v="Mivila Foods"/>
    <x v="3"/>
    <x v="3"/>
    <n v="495"/>
    <n v="405"/>
  </r>
  <r>
    <x v="0"/>
    <x v="0"/>
    <x v="2"/>
    <x v="2"/>
    <x v="69"/>
    <s v="Coconut Milk, 15 Oz Cans"/>
    <x v="59"/>
    <s v="Mivila Foods"/>
    <x v="3"/>
    <x v="51"/>
    <n v="259"/>
    <n v="549"/>
  </r>
  <r>
    <x v="0"/>
    <x v="0"/>
    <x v="2"/>
    <x v="2"/>
    <x v="112"/>
    <s v="Ranch Salad Dressing, 9g pouches"/>
    <x v="60"/>
    <s v="Mivila Foods"/>
    <x v="3"/>
    <x v="55"/>
    <n v="87"/>
    <n v="121"/>
  </r>
  <r>
    <x v="0"/>
    <x v="0"/>
    <x v="2"/>
    <x v="2"/>
    <x v="113"/>
    <s v="Oregano, Leaf, 14 oz. containers"/>
    <x v="61"/>
    <s v="Mivila Foods"/>
    <x v="3"/>
    <x v="8"/>
    <n v="74"/>
    <n v="209"/>
  </r>
  <r>
    <x v="0"/>
    <x v="0"/>
    <x v="2"/>
    <x v="2"/>
    <x v="114"/>
    <s v="Parsley, Flakes, 16 oz. containers"/>
    <x v="61"/>
    <s v="Mivila Foods"/>
    <x v="3"/>
    <x v="29"/>
    <n v="108"/>
    <n v="494"/>
  </r>
  <r>
    <x v="0"/>
    <x v="0"/>
    <x v="2"/>
    <x v="2"/>
    <x v="115"/>
    <s v="White Pepper, 16 oz. containers"/>
    <x v="61"/>
    <s v="Mivila Foods"/>
    <x v="3"/>
    <x v="59"/>
    <n v="12"/>
    <n v="57"/>
  </r>
  <r>
    <x v="0"/>
    <x v="0"/>
    <x v="2"/>
    <x v="2"/>
    <x v="116"/>
    <s v="Orange Pineapple Ices (100% Frozen Juice Cups), 4.4oz Cups"/>
    <x v="62"/>
    <s v="Mivila Foods"/>
    <x v="3"/>
    <x v="31"/>
    <n v="422"/>
    <n v="462"/>
  </r>
  <r>
    <x v="0"/>
    <x v="0"/>
    <x v="2"/>
    <x v="2"/>
    <x v="117"/>
    <s v="Strawberry Pomegranate Ices (100% Frozen Juice Cups), 4.4oz Cups"/>
    <x v="62"/>
    <s v="Mivila Foods"/>
    <x v="3"/>
    <x v="3"/>
    <n v="264"/>
    <n v="289"/>
  </r>
  <r>
    <x v="0"/>
    <x v="0"/>
    <x v="3"/>
    <x v="5"/>
    <x v="79"/>
    <s v="Penne (Gluten &amp; Wheat Free), 1 Lb Bags"/>
    <x v="63"/>
    <s v="Mivila Foods"/>
    <x v="3"/>
    <x v="34"/>
    <n v="96"/>
    <n v="215"/>
  </r>
  <r>
    <x v="0"/>
    <x v="0"/>
    <x v="4"/>
    <x v="6"/>
    <x v="118"/>
    <s v="Beef Hamburger Patties (3oz.), Frozen, 90% Lean"/>
    <x v="11"/>
    <s v="Romeo Wholesale Meat Corp."/>
    <x v="5"/>
    <x v="68"/>
    <n v="2800"/>
    <n v="641"/>
  </r>
  <r>
    <x v="0"/>
    <x v="0"/>
    <x v="2"/>
    <x v="2"/>
    <x v="119"/>
    <s v="Bay Leaves, 16 oz. containers"/>
    <x v="44"/>
    <s v="Universal Coffee Corp"/>
    <x v="4"/>
    <x v="59"/>
    <n v="6"/>
    <n v="25"/>
  </r>
  <r>
    <x v="0"/>
    <x v="0"/>
    <x v="4"/>
    <x v="6"/>
    <x v="120"/>
    <s v="Ground Beef, 90% Lean, Frozen, 1lb. Tubes, 12 per Case"/>
    <x v="11"/>
    <s v="Romeo Wholesale Meat Corp."/>
    <x v="5"/>
    <x v="6"/>
    <n v="60"/>
    <n v="140"/>
  </r>
  <r>
    <x v="0"/>
    <x v="0"/>
    <x v="2"/>
    <x v="2"/>
    <x v="121"/>
    <s v="All-Spice Powder, 16 oz. containers"/>
    <x v="44"/>
    <s v="Universal Coffee Corp"/>
    <x v="4"/>
    <x v="28"/>
    <n v="48"/>
    <n v="190"/>
  </r>
  <r>
    <x v="0"/>
    <x v="0"/>
    <x v="3"/>
    <x v="5"/>
    <x v="122"/>
    <s v="1/2&quot; Broad Noodles, Whole Grain, 5 lb. bags"/>
    <x v="44"/>
    <s v="Universal Coffee Corp"/>
    <x v="4"/>
    <x v="3"/>
    <n v="100"/>
    <n v="65"/>
  </r>
  <r>
    <x v="0"/>
    <x v="0"/>
    <x v="2"/>
    <x v="2"/>
    <x v="123"/>
    <s v="Yorkvill Soy Sauce, Low Sodium, 1 gallon containers"/>
    <x v="44"/>
    <s v="Universal Coffee Corp"/>
    <x v="4"/>
    <x v="51"/>
    <n v="768"/>
    <n v="250"/>
  </r>
  <r>
    <x v="0"/>
    <x v="0"/>
    <x v="4"/>
    <x v="6"/>
    <x v="124"/>
    <s v="Oxtail, 1-2&quot; Thick Cut, Frozen"/>
    <x v="11"/>
    <s v="Romeo Wholesale Meat Corp."/>
    <x v="5"/>
    <x v="1"/>
    <n v="3000"/>
    <n v="998"/>
  </r>
  <r>
    <x v="0"/>
    <x v="0"/>
    <x v="4"/>
    <x v="6"/>
    <x v="125"/>
    <s v="Stewing Beef, Frozen, 3/4&quot; - 1 1/2&quot; Cubes"/>
    <x v="11"/>
    <s v="Romeo Wholesale Meat Corp."/>
    <x v="5"/>
    <x v="69"/>
    <n v="350"/>
    <n v="1012"/>
  </r>
  <r>
    <x v="0"/>
    <x v="0"/>
    <x v="4"/>
    <x v="13"/>
    <x v="126"/>
    <s v="Large Eggs, White/Brown, 30 Dozen/Case"/>
    <x v="64"/>
    <s v="Teri Nichols"/>
    <x v="12"/>
    <x v="22"/>
    <n v="675"/>
    <n v="710"/>
  </r>
  <r>
    <x v="0"/>
    <x v="0"/>
    <x v="1"/>
    <x v="1"/>
    <x v="127"/>
    <s v="Apple Juice, Unsweetened, 46 oz. cans/plastic containers"/>
    <x v="65"/>
    <s v="Universal Coffee Corp"/>
    <x v="4"/>
    <x v="70"/>
    <n v="9522"/>
    <n v="4107"/>
  </r>
  <r>
    <x v="0"/>
    <x v="0"/>
    <x v="3"/>
    <x v="3"/>
    <x v="6"/>
    <s v="Creamy Peanut Butter, Smooth, 5lb Container x 6/Case"/>
    <x v="66"/>
    <s v="Universal Coffee Corp"/>
    <x v="4"/>
    <x v="36"/>
    <n v="60"/>
    <n v="70"/>
  </r>
  <r>
    <x v="0"/>
    <x v="0"/>
    <x v="5"/>
    <x v="7"/>
    <x v="128"/>
    <s v="Processed American Cheese, Sliced"/>
    <x v="67"/>
    <s v="Teri Nichols"/>
    <x v="12"/>
    <x v="71"/>
    <n v="1600"/>
    <n v="167"/>
  </r>
  <r>
    <x v="0"/>
    <x v="0"/>
    <x v="2"/>
    <x v="2"/>
    <x v="111"/>
    <s v="Grape Jelly, #10 cans"/>
    <x v="19"/>
    <s v="Universal Coffee Corp"/>
    <x v="4"/>
    <x v="64"/>
    <n v="2475"/>
    <n v="2024"/>
  </r>
  <r>
    <x v="0"/>
    <x v="0"/>
    <x v="7"/>
    <x v="14"/>
    <x v="129"/>
    <s v="Tuna Fish, Fancy Albacore In Water (Solid Chunk), 66.5oz Cans x 6/Case"/>
    <x v="68"/>
    <s v="Universal Coffee Corp"/>
    <x v="4"/>
    <x v="28"/>
    <n v="100"/>
    <n v="252"/>
  </r>
  <r>
    <x v="0"/>
    <x v="0"/>
    <x v="7"/>
    <x v="14"/>
    <x v="130"/>
    <s v="Canned Albacore Tuna, Solid Chunk, in Water, 66.5 oz. cans"/>
    <x v="49"/>
    <s v="Universal Coffee Corp"/>
    <x v="4"/>
    <x v="32"/>
    <n v="349"/>
    <n v="894"/>
  </r>
  <r>
    <x v="0"/>
    <x v="0"/>
    <x v="2"/>
    <x v="2"/>
    <x v="131"/>
    <s v="Kalamata Olive Oil, 2L Can x 6/Case"/>
    <x v="69"/>
    <s v="Universal Coffee Corp"/>
    <x v="4"/>
    <x v="34"/>
    <n v="211"/>
    <n v="508"/>
  </r>
  <r>
    <x v="0"/>
    <x v="0"/>
    <x v="2"/>
    <x v="2"/>
    <x v="131"/>
    <s v="Kalamata Olive Oil, 2 liter cans"/>
    <x v="69"/>
    <s v="Universal Coffee Corp"/>
    <x v="4"/>
    <x v="72"/>
    <n v="1346"/>
    <n v="3264"/>
  </r>
  <r>
    <x v="0"/>
    <x v="0"/>
    <x v="3"/>
    <x v="5"/>
    <x v="132"/>
    <s v="Whole White Wheat Dinner Roll, 12ct. Bags x 10/Case"/>
    <x v="70"/>
    <s v="Universal Coffee Corp"/>
    <x v="4"/>
    <x v="3"/>
    <n v="150"/>
    <n v="458"/>
  </r>
  <r>
    <x v="0"/>
    <x v="0"/>
    <x v="2"/>
    <x v="2"/>
    <x v="10"/>
    <s v="Salad/Vegetable Oil, 1 gallon cans"/>
    <x v="9"/>
    <s v="Universal Coffee Corp"/>
    <x v="4"/>
    <x v="73"/>
    <n v="2255"/>
    <n v="1435"/>
  </r>
  <r>
    <x v="0"/>
    <x v="0"/>
    <x v="2"/>
    <x v="2"/>
    <x v="86"/>
    <s v="Lemon Juice, 32 oz. bottles"/>
    <x v="9"/>
    <s v="Universal Coffee Corp"/>
    <x v="4"/>
    <x v="36"/>
    <n v="48"/>
    <n v="27"/>
  </r>
  <r>
    <x v="0"/>
    <x v="0"/>
    <x v="1"/>
    <x v="1"/>
    <x v="133"/>
    <s v="Nutrition Drink, Assorted, Flavors, 8 fl. oz. bottles"/>
    <x v="71"/>
    <s v="Universal Coffee Corp"/>
    <x v="4"/>
    <x v="67"/>
    <n v="384"/>
    <n v="988"/>
  </r>
  <r>
    <x v="0"/>
    <x v="0"/>
    <x v="0"/>
    <x v="0"/>
    <x v="1"/>
    <s v="Prosobee Infant Formula, Ready-to-Use, 2 fl. oz bottles"/>
    <x v="1"/>
    <s v="Universal Coffee Corp"/>
    <x v="4"/>
    <x v="6"/>
    <n v="30"/>
    <n v="359"/>
  </r>
  <r>
    <x v="0"/>
    <x v="0"/>
    <x v="0"/>
    <x v="0"/>
    <x v="1"/>
    <s v="NeuroPro Infant Formula, 2 fl. oz. bottles"/>
    <x v="1"/>
    <s v="Universal Coffee Corp"/>
    <x v="4"/>
    <x v="74"/>
    <n v="660"/>
    <n v="8787"/>
  </r>
  <r>
    <x v="0"/>
    <x v="0"/>
    <x v="0"/>
    <x v="0"/>
    <x v="1"/>
    <s v="Gentlease Infant Formula, Ready-to-Use, 2 fl. oz. bottles"/>
    <x v="1"/>
    <s v="Universal Coffee Corp"/>
    <x v="4"/>
    <x v="6"/>
    <n v="30"/>
    <n v="359"/>
  </r>
  <r>
    <x v="0"/>
    <x v="0"/>
    <x v="2"/>
    <x v="2"/>
    <x v="18"/>
    <s v="Spice BBQ Sauce, 1 gallon containers"/>
    <x v="72"/>
    <s v="Universal Coffee Corp"/>
    <x v="4"/>
    <x v="75"/>
    <n v="1369"/>
    <n v="933"/>
  </r>
  <r>
    <x v="0"/>
    <x v="0"/>
    <x v="3"/>
    <x v="5"/>
    <x v="134"/>
    <s v="Instant Oatmeal, Assorted Flavors, Individual Packets"/>
    <x v="22"/>
    <s v="Babylab Inc."/>
    <x v="0"/>
    <x v="66"/>
    <n v="142"/>
    <n v="420"/>
  </r>
  <r>
    <x v="0"/>
    <x v="0"/>
    <x v="2"/>
    <x v="2"/>
    <x v="135"/>
    <s v="Baked Tostitos"/>
    <x v="73"/>
    <s v="Cookies &amp; More Inc."/>
    <x v="6"/>
    <x v="42"/>
    <n v="472"/>
    <n v="1655"/>
  </r>
  <r>
    <x v="0"/>
    <x v="0"/>
    <x v="2"/>
    <x v="2"/>
    <x v="136"/>
    <s v="Sunchips, Original, Kosher"/>
    <x v="73"/>
    <s v="Cookies &amp; More Inc."/>
    <x v="6"/>
    <x v="76"/>
    <n v="897"/>
    <n v="3980"/>
  </r>
  <r>
    <x v="0"/>
    <x v="0"/>
    <x v="2"/>
    <x v="2"/>
    <x v="137"/>
    <s v="Lay's Baked Potato Chips, Sea Salt"/>
    <x v="74"/>
    <s v="Cookies &amp; More Inc."/>
    <x v="6"/>
    <x v="77"/>
    <n v="410"/>
    <n v="2123"/>
  </r>
  <r>
    <x v="0"/>
    <x v="0"/>
    <x v="0"/>
    <x v="0"/>
    <x v="138"/>
    <s v="Microwaveable Pasta Bowls, Variety Pack"/>
    <x v="75"/>
    <s v="Babylab Inc."/>
    <x v="0"/>
    <x v="0"/>
    <n v="225"/>
    <n v="520"/>
  </r>
  <r>
    <x v="0"/>
    <x v="0"/>
    <x v="6"/>
    <x v="15"/>
    <x v="139"/>
    <s v="Whole Tomato (Low Sodium), #10 Can"/>
    <x v="52"/>
    <s v="Mivila Foods"/>
    <x v="3"/>
    <x v="35"/>
    <n v="230"/>
    <n v="95"/>
  </r>
  <r>
    <x v="0"/>
    <x v="0"/>
    <x v="0"/>
    <x v="0"/>
    <x v="0"/>
    <s v="Stage 1 Baby Food Dinner, Assorted Variety"/>
    <x v="0"/>
    <s v="Babylab Inc."/>
    <x v="0"/>
    <x v="0"/>
    <n v="63"/>
    <n v="520"/>
  </r>
  <r>
    <x v="0"/>
    <x v="0"/>
    <x v="4"/>
    <x v="6"/>
    <x v="120"/>
    <s v="Ground Beef, Frozen"/>
    <x v="11"/>
    <s v="Romeo Wholesale Meat Corp."/>
    <x v="5"/>
    <x v="78"/>
    <n v="400"/>
    <n v="876"/>
  </r>
  <r>
    <x v="1"/>
    <x v="1"/>
    <x v="1"/>
    <x v="1"/>
    <x v="5"/>
    <s v="Pedialyte Electrolyte Solution, Assorted Flavors, 1.33 fl oz bottles"/>
    <x v="3"/>
    <s v="Babylab Inc."/>
    <x v="0"/>
    <x v="79"/>
    <n v="0"/>
    <n v="900"/>
  </r>
  <r>
    <x v="1"/>
    <x v="1"/>
    <x v="1"/>
    <x v="1"/>
    <x v="140"/>
    <s v="Nestle Hot Chocolate Packets, Kosher"/>
    <x v="76"/>
    <s v="Environmental Agricultural Training / E.A.T. W/Culinary Professionals"/>
    <x v="13"/>
    <x v="36"/>
    <n v="6"/>
    <n v="43"/>
  </r>
  <r>
    <x v="1"/>
    <x v="1"/>
    <x v="1"/>
    <x v="1"/>
    <x v="127"/>
    <s v="Tropical Delight Apple Juice, Unsweetened, 46 oz. cans/plastic containers"/>
    <x v="65"/>
    <s v="Universal Coffee Corp"/>
    <x v="4"/>
    <x v="80"/>
    <n v="23702"/>
    <n v="10223"/>
  </r>
  <r>
    <x v="1"/>
    <x v="1"/>
    <x v="1"/>
    <x v="1"/>
    <x v="49"/>
    <s v="Apple &amp; Eve Apple Juice, Kosher, 4.23oz boxes w/ attached straw"/>
    <x v="33"/>
    <s v="Jay Bee Distributor Group"/>
    <x v="2"/>
    <x v="81"/>
    <n v="2549"/>
    <n v="1711"/>
  </r>
  <r>
    <x v="1"/>
    <x v="1"/>
    <x v="1"/>
    <x v="1"/>
    <x v="141"/>
    <s v="Ruby Kist Grape Juice, Unsweetened, 46 oz. cans"/>
    <x v="23"/>
    <s v="H. Schrier &amp; Company Inc."/>
    <x v="1"/>
    <x v="82"/>
    <n v="8625"/>
    <n v="5770"/>
  </r>
  <r>
    <x v="1"/>
    <x v="1"/>
    <x v="1"/>
    <x v="1"/>
    <x v="51"/>
    <s v="Apple &amp; Eve Grape Juice, 4.23oz boxes w/ attached straw"/>
    <x v="33"/>
    <s v="Jay Bee Distributor Group"/>
    <x v="2"/>
    <x v="83"/>
    <n v="8259"/>
    <n v="5545"/>
  </r>
  <r>
    <x v="1"/>
    <x v="1"/>
    <x v="1"/>
    <x v="1"/>
    <x v="42"/>
    <s v="Suncup Orange Juice, 4 oz. single-serve containers"/>
    <x v="26"/>
    <s v="H. Schrier &amp; Company Inc."/>
    <x v="1"/>
    <x v="84"/>
    <n v="6878"/>
    <n v="4127"/>
  </r>
  <r>
    <x v="1"/>
    <x v="1"/>
    <x v="1"/>
    <x v="1"/>
    <x v="142"/>
    <s v="Apple &amp; Eve Orange Tangerine Juice, 4.23oz boxes w/ attached straw"/>
    <x v="33"/>
    <s v="Jay Bee Distributor Group"/>
    <x v="2"/>
    <x v="85"/>
    <n v="7836"/>
    <n v="5261"/>
  </r>
  <r>
    <x v="1"/>
    <x v="1"/>
    <x v="1"/>
    <x v="1"/>
    <x v="84"/>
    <s v="Del Monte Unsweetened Pineapple Juice, 46oz cans"/>
    <x v="55"/>
    <s v="Mivila Foods"/>
    <x v="3"/>
    <x v="86"/>
    <n v="3485"/>
    <n v="2086"/>
  </r>
  <r>
    <x v="1"/>
    <x v="1"/>
    <x v="1"/>
    <x v="1"/>
    <x v="58"/>
    <s v="Totally Juice Strawberry/Kiwi Juice, 4.23oz cans"/>
    <x v="38"/>
    <s v="Jay Bee Distributor Group"/>
    <x v="2"/>
    <x v="87"/>
    <n v="4716"/>
    <n v="3167"/>
  </r>
  <r>
    <x v="1"/>
    <x v="1"/>
    <x v="1"/>
    <x v="1"/>
    <x v="143"/>
    <s v="Gerber 100% Juice Variety Pack, 4 fl oz bottles"/>
    <x v="2"/>
    <s v="Babylab Inc."/>
    <x v="0"/>
    <x v="88"/>
    <n v="930"/>
    <n v="3007"/>
  </r>
  <r>
    <x v="1"/>
    <x v="1"/>
    <x v="1"/>
    <x v="1"/>
    <x v="144"/>
    <s v="Waister Watchers Diet Pepsi-Cola Beverage, 2 liter bottles"/>
    <x v="77"/>
    <s v="H. Schrier &amp; Company Inc."/>
    <x v="1"/>
    <x v="89"/>
    <n v="48550"/>
    <n v="12652"/>
  </r>
  <r>
    <x v="1"/>
    <x v="1"/>
    <x v="1"/>
    <x v="1"/>
    <x v="145"/>
    <s v="Waister Watchers Diet Sierra Mist Beverage, 2 liter bottles"/>
    <x v="77"/>
    <s v="H. Schrier &amp; Company Inc."/>
    <x v="1"/>
    <x v="90"/>
    <n v="26585"/>
    <n v="6928"/>
  </r>
  <r>
    <x v="1"/>
    <x v="1"/>
    <x v="1"/>
    <x v="1"/>
    <x v="146"/>
    <s v="Waister Watchers Diet Orange Crush Beverage, 2 liter bottles"/>
    <x v="77"/>
    <s v="H. Schrier &amp; Company Inc."/>
    <x v="1"/>
    <x v="91"/>
    <n v="79728"/>
    <n v="20778"/>
  </r>
  <r>
    <x v="1"/>
    <x v="1"/>
    <x v="1"/>
    <x v="1"/>
    <x v="147"/>
    <s v="Ensure Nutrition Drink, Assorted, Flavors, 8 fl. oz. bottles"/>
    <x v="71"/>
    <s v="Universal Coffee Corp"/>
    <x v="4"/>
    <x v="92"/>
    <n v="1512"/>
    <n v="3891"/>
  </r>
  <r>
    <x v="1"/>
    <x v="1"/>
    <x v="1"/>
    <x v="1"/>
    <x v="147"/>
    <s v="Ensure Nutritional Drink, Assorted Flavors, 8 oz. cans"/>
    <x v="71"/>
    <s v="Universal Coffee Corp"/>
    <x v="4"/>
    <x v="13"/>
    <n v="144"/>
    <n v="371"/>
  </r>
  <r>
    <x v="1"/>
    <x v="1"/>
    <x v="3"/>
    <x v="5"/>
    <x v="46"/>
    <s v="Lender's Whole Wheat Bagel, 72/Case"/>
    <x v="78"/>
    <s v="Jamac Frozen Foods"/>
    <x v="9"/>
    <x v="32"/>
    <n v="180"/>
    <n v="258"/>
  </r>
  <r>
    <x v="1"/>
    <x v="1"/>
    <x v="3"/>
    <x v="5"/>
    <x v="148"/>
    <s v="Branson's Whole Grain Buttermilk Biscuits, 2oz Each, 120/Case"/>
    <x v="79"/>
    <s v="Cardinal Foods"/>
    <x v="14"/>
    <x v="29"/>
    <n v="135"/>
    <n v="234"/>
  </r>
  <r>
    <x v="1"/>
    <x v="1"/>
    <x v="3"/>
    <x v="5"/>
    <x v="149"/>
    <s v="Franczoz Whole Wheat Cinnamon-Swirl Raisin Bread, 16oz Loaves"/>
    <x v="80"/>
    <s v="Universal Coffee Corp"/>
    <x v="4"/>
    <x v="3"/>
    <n v="100"/>
    <n v="50"/>
  </r>
  <r>
    <x v="1"/>
    <x v="1"/>
    <x v="3"/>
    <x v="5"/>
    <x v="47"/>
    <s v="Udi's Gluten-Free White Sandwich Bread, 24oz Loaves x 6/Case"/>
    <x v="81"/>
    <s v="Jamac Frozen Foods"/>
    <x v="9"/>
    <x v="10"/>
    <n v="27"/>
    <n v="188"/>
  </r>
  <r>
    <x v="1"/>
    <x v="1"/>
    <x v="3"/>
    <x v="5"/>
    <x v="54"/>
    <s v="General Mills Cheerios Cereal - 1oz bowls"/>
    <x v="10"/>
    <s v="Jay Bee Distributor Group"/>
    <x v="2"/>
    <x v="93"/>
    <n v="714"/>
    <n v="2257"/>
  </r>
  <r>
    <x v="1"/>
    <x v="1"/>
    <x v="3"/>
    <x v="5"/>
    <x v="92"/>
    <s v="Kellogg's Cinnamon Flakes Cereal, 1oz Bowls x 96/Case"/>
    <x v="28"/>
    <s v="Mivila Foods"/>
    <x v="3"/>
    <x v="18"/>
    <n v="168"/>
    <n v="749"/>
  </r>
  <r>
    <x v="1"/>
    <x v="1"/>
    <x v="3"/>
    <x v="5"/>
    <x v="150"/>
    <s v="General Mills Honey Nut Scooters Cereal - 1oz bowls"/>
    <x v="10"/>
    <s v="Jay Bee Distributor Group"/>
    <x v="2"/>
    <x v="94"/>
    <n v="1368"/>
    <n v="4319"/>
  </r>
  <r>
    <x v="1"/>
    <x v="1"/>
    <x v="3"/>
    <x v="5"/>
    <x v="11"/>
    <s v="General Mills Raisin Bran Cereal - 1.19oz bowls"/>
    <x v="10"/>
    <s v="Jay Bee Distributor Group"/>
    <x v="2"/>
    <x v="95"/>
    <n v="65381"/>
    <n v="174330"/>
  </r>
  <r>
    <x v="1"/>
    <x v="1"/>
    <x v="3"/>
    <x v="5"/>
    <x v="70"/>
    <s v="Malt-O-Meal Regular Cooking Rolled Oats, 42oz packs"/>
    <x v="48"/>
    <s v="Mivila Foods"/>
    <x v="3"/>
    <x v="96"/>
    <n v="1134"/>
    <n v="893"/>
  </r>
  <r>
    <x v="1"/>
    <x v="1"/>
    <x v="3"/>
    <x v="5"/>
    <x v="134"/>
    <s v="Qaker Instant Oatmeal, Assorted Flavors, Individual Packets"/>
    <x v="82"/>
    <s v="Babylab Inc."/>
    <x v="0"/>
    <x v="64"/>
    <n v="237"/>
    <n v="700"/>
  </r>
  <r>
    <x v="1"/>
    <x v="1"/>
    <x v="3"/>
    <x v="5"/>
    <x v="151"/>
    <s v="Patria Whole-Grain Macaroni, Elbow, 10lb Bag x 2/Case"/>
    <x v="24"/>
    <s v="Mivila Foods"/>
    <x v="3"/>
    <x v="32"/>
    <n v="140"/>
    <n v="208"/>
  </r>
  <r>
    <x v="1"/>
    <x v="1"/>
    <x v="3"/>
    <x v="5"/>
    <x v="152"/>
    <s v="Barilla Gluten &amp; Wheat-Free Penne Pasta, 12oz Boxes x 12/Case"/>
    <x v="53"/>
    <s v="Mivila Foods"/>
    <x v="3"/>
    <x v="35"/>
    <n v="54"/>
    <n v="155"/>
  </r>
  <r>
    <x v="1"/>
    <x v="1"/>
    <x v="3"/>
    <x v="5"/>
    <x v="153"/>
    <s v="Patria Whole-Grain Spaghetti, 10lb Bags x 2/Case"/>
    <x v="24"/>
    <s v="Mivila Foods"/>
    <x v="3"/>
    <x v="34"/>
    <n v="160"/>
    <n v="120"/>
  </r>
  <r>
    <x v="1"/>
    <x v="1"/>
    <x v="3"/>
    <x v="5"/>
    <x v="154"/>
    <s v="Patria Whole Grain Noodles, 1/2&quot; Wide Broad Form, 5lb Bags x 2/Case"/>
    <x v="24"/>
    <s v="Mivila Foods"/>
    <x v="3"/>
    <x v="3"/>
    <n v="100"/>
    <n v="132"/>
  </r>
  <r>
    <x v="1"/>
    <x v="1"/>
    <x v="3"/>
    <x v="5"/>
    <x v="155"/>
    <s v="Franczoz Whole White Wheat Dinner Roll, 12ct. Bags x 10/Case"/>
    <x v="80"/>
    <s v="Universal Coffee Corp"/>
    <x v="4"/>
    <x v="32"/>
    <n v="210"/>
    <n v="641"/>
  </r>
  <r>
    <x v="1"/>
    <x v="1"/>
    <x v="3"/>
    <x v="9"/>
    <x v="156"/>
    <s v="Par Excellence Enriched Long-Grain White Rice, 50lb Bag"/>
    <x v="50"/>
    <s v="Mivila Foods"/>
    <x v="3"/>
    <x v="35"/>
    <n v="300"/>
    <n v="126"/>
  </r>
  <r>
    <x v="1"/>
    <x v="1"/>
    <x v="3"/>
    <x v="3"/>
    <x v="23"/>
    <s v="A2 Creamy Peanut Butter, Smooth, 5lb Container x 6/Case"/>
    <x v="66"/>
    <s v="Universal Coffee Corp"/>
    <x v="4"/>
    <x v="36"/>
    <n v="60"/>
    <n v="70"/>
  </r>
  <r>
    <x v="1"/>
    <x v="1"/>
    <x v="3"/>
    <x v="3"/>
    <x v="23"/>
    <s v="Winston Peanut Butter"/>
    <x v="14"/>
    <s v="Elwood International"/>
    <x v="7"/>
    <x v="97"/>
    <n v="1575"/>
    <n v="2730"/>
  </r>
  <r>
    <x v="1"/>
    <x v="1"/>
    <x v="3"/>
    <x v="3"/>
    <x v="157"/>
    <s v="Sunopta Sunflower Kernels, Lightly Salted"/>
    <x v="16"/>
    <s v="Global Food Industries"/>
    <x v="8"/>
    <x v="13"/>
    <n v="113"/>
    <n v="337"/>
  </r>
  <r>
    <x v="1"/>
    <x v="1"/>
    <x v="2"/>
    <x v="2"/>
    <x v="158"/>
    <s v="Arm &amp; Hammer Baking Soda, 1lb Containers x 6/Case"/>
    <x v="83"/>
    <s v="Finesse Creations"/>
    <x v="15"/>
    <x v="36"/>
    <n v="12"/>
    <n v="88"/>
  </r>
  <r>
    <x v="1"/>
    <x v="1"/>
    <x v="2"/>
    <x v="2"/>
    <x v="80"/>
    <s v="Yorkville Soup Base, Beef, 4 lb. containers"/>
    <x v="44"/>
    <s v="Universal Coffee Corp"/>
    <x v="4"/>
    <x v="98"/>
    <n v="1584"/>
    <n v="1452"/>
  </r>
  <r>
    <x v="1"/>
    <x v="1"/>
    <x v="2"/>
    <x v="2"/>
    <x v="76"/>
    <s v="Yorkville Soup Base, Chicken, 4 lb. containers"/>
    <x v="44"/>
    <s v="Universal Coffee Corp"/>
    <x v="4"/>
    <x v="99"/>
    <n v="4296"/>
    <n v="3380"/>
  </r>
  <r>
    <x v="1"/>
    <x v="1"/>
    <x v="2"/>
    <x v="2"/>
    <x v="159"/>
    <s v="Samai Plantain Chips, 1.2oz bags"/>
    <x v="7"/>
    <s v="Jay Bee Distributor Group"/>
    <x v="2"/>
    <x v="100"/>
    <n v="6408"/>
    <n v="22684"/>
  </r>
  <r>
    <x v="1"/>
    <x v="1"/>
    <x v="2"/>
    <x v="2"/>
    <x v="137"/>
    <s v="Lay's Baked Potato Chips, Sea Salt"/>
    <x v="74"/>
    <s v="Cookies &amp; More Inc."/>
    <x v="6"/>
    <x v="101"/>
    <n v="676"/>
    <n v="3498"/>
  </r>
  <r>
    <x v="1"/>
    <x v="1"/>
    <x v="2"/>
    <x v="2"/>
    <x v="136"/>
    <s v="Frito-Lay Sunchips, Original, Kosher"/>
    <x v="73"/>
    <s v="Cookies &amp; More Inc."/>
    <x v="6"/>
    <x v="102"/>
    <n v="1125"/>
    <n v="4989"/>
  </r>
  <r>
    <x v="1"/>
    <x v="1"/>
    <x v="2"/>
    <x v="2"/>
    <x v="135"/>
    <s v="Frito-Lay Baked Tostitos"/>
    <x v="73"/>
    <s v="Cookies &amp; More Inc."/>
    <x v="6"/>
    <x v="103"/>
    <n v="495"/>
    <n v="1735"/>
  </r>
  <r>
    <x v="1"/>
    <x v="1"/>
    <x v="2"/>
    <x v="2"/>
    <x v="21"/>
    <s v="Winston Hot Sauce, Individual Serve Packets"/>
    <x v="14"/>
    <s v="Elwood International"/>
    <x v="7"/>
    <x v="104"/>
    <n v="2188"/>
    <n v="744"/>
  </r>
  <r>
    <x v="1"/>
    <x v="1"/>
    <x v="2"/>
    <x v="2"/>
    <x v="26"/>
    <s v="Winston Tomato Ketchup"/>
    <x v="14"/>
    <s v="Elwood International"/>
    <x v="7"/>
    <x v="2"/>
    <n v="529"/>
    <n v="569"/>
  </r>
  <r>
    <x v="1"/>
    <x v="1"/>
    <x v="2"/>
    <x v="2"/>
    <x v="160"/>
    <s v="Chef John Tomato Catsup, #10 cans"/>
    <x v="17"/>
    <s v="Mivila Foods"/>
    <x v="3"/>
    <x v="77"/>
    <n v="5375"/>
    <n v="2106"/>
  </r>
  <r>
    <x v="1"/>
    <x v="1"/>
    <x v="2"/>
    <x v="2"/>
    <x v="88"/>
    <s v="Embassy Low-Sodium Mayonnaise, 1 gallon containers"/>
    <x v="37"/>
    <s v="Mivila Foods"/>
    <x v="3"/>
    <x v="98"/>
    <n v="2202"/>
    <n v="2168"/>
  </r>
  <r>
    <x v="1"/>
    <x v="1"/>
    <x v="2"/>
    <x v="2"/>
    <x v="17"/>
    <s v="Elwood Mayonnaise, Individual Serve Pouches"/>
    <x v="84"/>
    <s v="Elwood International"/>
    <x v="7"/>
    <x v="5"/>
    <n v="397"/>
    <n v="532"/>
  </r>
  <r>
    <x v="1"/>
    <x v="1"/>
    <x v="2"/>
    <x v="2"/>
    <x v="161"/>
    <s v="Embassy German-Style Mustard, 1 gallon containers"/>
    <x v="37"/>
    <s v="Mivila Foods"/>
    <x v="3"/>
    <x v="55"/>
    <n v="734"/>
    <n v="259"/>
  </r>
  <r>
    <x v="1"/>
    <x v="1"/>
    <x v="2"/>
    <x v="2"/>
    <x v="22"/>
    <s v="Winston Mustard, Individual Serve Pouches"/>
    <x v="14"/>
    <s v="Elwood International"/>
    <x v="7"/>
    <x v="105"/>
    <n v="67"/>
    <n v="32"/>
  </r>
  <r>
    <x v="1"/>
    <x v="1"/>
    <x v="2"/>
    <x v="2"/>
    <x v="34"/>
    <s v="Del Sol Indel Food Products Sweet Pickle Relish, 1 Gallon"/>
    <x v="20"/>
    <s v="Global Food Industries"/>
    <x v="8"/>
    <x v="32"/>
    <n v="467"/>
    <n v="249"/>
  </r>
  <r>
    <x v="1"/>
    <x v="1"/>
    <x v="2"/>
    <x v="2"/>
    <x v="24"/>
    <s v="Winston Table Syrup, Individual Serving Size"/>
    <x v="14"/>
    <s v="Elwood International"/>
    <x v="7"/>
    <x v="106"/>
    <n v="1650"/>
    <n v="1571"/>
  </r>
  <r>
    <x v="1"/>
    <x v="1"/>
    <x v="2"/>
    <x v="2"/>
    <x v="162"/>
    <s v="Linden's Whole-Grain Fudge Chip Cookies"/>
    <x v="12"/>
    <s v="Cookies &amp; More Inc."/>
    <x v="6"/>
    <x v="107"/>
    <n v="922"/>
    <n v="5003"/>
  </r>
  <r>
    <x v="1"/>
    <x v="1"/>
    <x v="2"/>
    <x v="2"/>
    <x v="163"/>
    <s v="Linden's Whole-Grain Oatmeal Raisin Cookies"/>
    <x v="12"/>
    <s v="Cookies &amp; More Inc."/>
    <x v="6"/>
    <x v="108"/>
    <n v="1127"/>
    <n v="6113"/>
  </r>
  <r>
    <x v="1"/>
    <x v="1"/>
    <x v="2"/>
    <x v="2"/>
    <x v="164"/>
    <s v="Bake Crafters Whole Grain Animal Crackers, 1.1oz packs"/>
    <x v="34"/>
    <s v="Jay Bee Distributor Group"/>
    <x v="2"/>
    <x v="109"/>
    <n v="2482"/>
    <n v="7545"/>
  </r>
  <r>
    <x v="1"/>
    <x v="1"/>
    <x v="2"/>
    <x v="2"/>
    <x v="165"/>
    <s v="MJM Apple Cinnamon Waffle Grahams, 2 count packs"/>
    <x v="43"/>
    <s v="Mivila Foods"/>
    <x v="3"/>
    <x v="110"/>
    <n v="0"/>
    <n v="1886"/>
  </r>
  <r>
    <x v="1"/>
    <x v="1"/>
    <x v="2"/>
    <x v="2"/>
    <x v="166"/>
    <s v="Keebler Original Graham Crackers, 2 count packs"/>
    <x v="56"/>
    <s v="Mivila Foods"/>
    <x v="3"/>
    <x v="29"/>
    <n v="55"/>
    <n v="167"/>
  </r>
  <r>
    <x v="1"/>
    <x v="1"/>
    <x v="2"/>
    <x v="2"/>
    <x v="19"/>
    <s v="Winston Blue Cheese Salad Dressing"/>
    <x v="14"/>
    <s v="Elwood International"/>
    <x v="7"/>
    <x v="10"/>
    <n v="12"/>
    <n v="25"/>
  </r>
  <r>
    <x v="1"/>
    <x v="1"/>
    <x v="2"/>
    <x v="2"/>
    <x v="20"/>
    <s v="Winston French Dressing"/>
    <x v="14"/>
    <s v="Elwood International"/>
    <x v="7"/>
    <x v="56"/>
    <n v="201"/>
    <n v="199"/>
  </r>
  <r>
    <x v="1"/>
    <x v="1"/>
    <x v="2"/>
    <x v="2"/>
    <x v="20"/>
    <s v="Yorkville French Dressing, 1 gallon jars"/>
    <x v="44"/>
    <s v="Universal Coffee Corp"/>
    <x v="4"/>
    <x v="35"/>
    <n v="200"/>
    <n v="119"/>
  </r>
  <r>
    <x v="1"/>
    <x v="1"/>
    <x v="2"/>
    <x v="2"/>
    <x v="112"/>
    <s v="Salad Fresh Ranch Salad Dressing, 9g pouches"/>
    <x v="60"/>
    <s v="Mivila Foods"/>
    <x v="3"/>
    <x v="67"/>
    <n v="127"/>
    <n v="176"/>
  </r>
  <r>
    <x v="1"/>
    <x v="1"/>
    <x v="2"/>
    <x v="2"/>
    <x v="55"/>
    <s v="Mott's Real Fruit Twists, Assorted Flavors, 1.6oz units"/>
    <x v="35"/>
    <s v="Jay Bee Distributor Group"/>
    <x v="2"/>
    <x v="111"/>
    <n v="936"/>
    <n v="3312"/>
  </r>
  <r>
    <x v="1"/>
    <x v="1"/>
    <x v="2"/>
    <x v="2"/>
    <x v="94"/>
    <s v="Kitchland Honey, 5 lb. bottles"/>
    <x v="57"/>
    <s v="Mivila Foods"/>
    <x v="3"/>
    <x v="112"/>
    <n v="1920"/>
    <n v="3040"/>
  </r>
  <r>
    <x v="1"/>
    <x v="1"/>
    <x v="2"/>
    <x v="2"/>
    <x v="86"/>
    <s v="Embassy Lemon Juice, 32 oz. bottles"/>
    <x v="37"/>
    <s v="Mivila Foods"/>
    <x v="3"/>
    <x v="64"/>
    <n v="1200"/>
    <n v="593"/>
  </r>
  <r>
    <x v="1"/>
    <x v="1"/>
    <x v="2"/>
    <x v="2"/>
    <x v="45"/>
    <s v="RightStart Whole Grain Flat Muffin, Apple Cinnamon, 81/Case"/>
    <x v="85"/>
    <s v="Jamac Frozen Foods"/>
    <x v="9"/>
    <x v="105"/>
    <n v="184"/>
    <n v="411"/>
  </r>
  <r>
    <x v="1"/>
    <x v="1"/>
    <x v="2"/>
    <x v="2"/>
    <x v="131"/>
    <s v="Kalamata Olive Oil, 2L Can x 6/Case"/>
    <x v="86"/>
    <s v="Universal Coffee Corp"/>
    <x v="4"/>
    <x v="34"/>
    <n v="211"/>
    <n v="508"/>
  </r>
  <r>
    <x v="1"/>
    <x v="1"/>
    <x v="2"/>
    <x v="2"/>
    <x v="10"/>
    <s v="Finest Choice Salad (Vegetable) Oil, 1-gal Container x 6/Case"/>
    <x v="9"/>
    <s v="Universal Coffee Corp"/>
    <x v="4"/>
    <x v="10"/>
    <n v="150"/>
    <n v="97"/>
  </r>
  <r>
    <x v="1"/>
    <x v="1"/>
    <x v="2"/>
    <x v="2"/>
    <x v="43"/>
    <s v="Global Food Solutions Whole Grain Croissant, 72/Case"/>
    <x v="85"/>
    <s v="Jamac Frozen Foods"/>
    <x v="9"/>
    <x v="6"/>
    <n v="45"/>
    <n v="98"/>
  </r>
  <r>
    <x v="1"/>
    <x v="1"/>
    <x v="2"/>
    <x v="2"/>
    <x v="69"/>
    <s v="Mira Coconut Milk, 15oz Cans x 24/Case"/>
    <x v="46"/>
    <s v="Mivila Foods"/>
    <x v="3"/>
    <x v="36"/>
    <n v="45"/>
    <n v="48"/>
  </r>
  <r>
    <x v="1"/>
    <x v="1"/>
    <x v="2"/>
    <x v="2"/>
    <x v="114"/>
    <s v="Valley Park Parsley, Flakes, 16 oz. containers"/>
    <x v="87"/>
    <s v="Mivila Foods"/>
    <x v="3"/>
    <x v="59"/>
    <n v="12"/>
    <n v="55"/>
  </r>
  <r>
    <x v="1"/>
    <x v="1"/>
    <x v="2"/>
    <x v="2"/>
    <x v="167"/>
    <s v="Whole Fruit Orange Pineapple Ices (100% Frozen Juice Cups), 4.4oz Cups"/>
    <x v="62"/>
    <s v="Mivila Foods"/>
    <x v="3"/>
    <x v="63"/>
    <n v="475"/>
    <n v="519"/>
  </r>
  <r>
    <x v="1"/>
    <x v="1"/>
    <x v="2"/>
    <x v="2"/>
    <x v="168"/>
    <s v="Whole Fruit Strawberry Pomegranate Ices (100% Frozen Juice Cups), 4.4oz Cups"/>
    <x v="62"/>
    <s v="Mivila Foods"/>
    <x v="3"/>
    <x v="63"/>
    <n v="475"/>
    <n v="519"/>
  </r>
  <r>
    <x v="1"/>
    <x v="1"/>
    <x v="2"/>
    <x v="2"/>
    <x v="169"/>
    <s v="Morton Kosher Salt, 3 lb. boxes"/>
    <x v="42"/>
    <s v="Mivila Foods"/>
    <x v="3"/>
    <x v="43"/>
    <n v="972"/>
    <n v="648"/>
  </r>
  <r>
    <x v="1"/>
    <x v="1"/>
    <x v="2"/>
    <x v="2"/>
    <x v="18"/>
    <s v="Eagle Spice BBQ Sauce, 1 gallon containers"/>
    <x v="88"/>
    <s v="Universal Coffee Corp"/>
    <x v="4"/>
    <x v="113"/>
    <n v="1735"/>
    <n v="1183"/>
  </r>
  <r>
    <x v="1"/>
    <x v="1"/>
    <x v="2"/>
    <x v="2"/>
    <x v="18"/>
    <s v="Winston Bar-B-Q Sauce"/>
    <x v="14"/>
    <s v="Elwood International"/>
    <x v="7"/>
    <x v="34"/>
    <n v="32"/>
    <n v="42"/>
  </r>
  <r>
    <x v="1"/>
    <x v="1"/>
    <x v="2"/>
    <x v="2"/>
    <x v="109"/>
    <s v="Yorkville Browning &amp; Seasoning Sauce, 1 gallon jugs"/>
    <x v="44"/>
    <s v="Universal Coffee Corp"/>
    <x v="4"/>
    <x v="66"/>
    <n v="1002"/>
    <n v="1001"/>
  </r>
  <r>
    <x v="1"/>
    <x v="1"/>
    <x v="2"/>
    <x v="2"/>
    <x v="123"/>
    <s v="Yorkvill Soy Sauce, Low Sodium, 1 gallon containers"/>
    <x v="89"/>
    <s v="Universal Coffee Corp"/>
    <x v="4"/>
    <x v="0"/>
    <n v="1336"/>
    <n v="435"/>
  </r>
  <r>
    <x v="1"/>
    <x v="1"/>
    <x v="2"/>
    <x v="2"/>
    <x v="25"/>
    <s v="Winston Tartar Sauce"/>
    <x v="14"/>
    <s v="Elwood International"/>
    <x v="7"/>
    <x v="22"/>
    <n v="79"/>
    <n v="78"/>
  </r>
  <r>
    <x v="1"/>
    <x v="1"/>
    <x v="2"/>
    <x v="2"/>
    <x v="67"/>
    <s v="Yorkville Worcestershire Sauce, Low Sodium, 1 gallon jugs"/>
    <x v="44"/>
    <s v="Universal Coffee Corp"/>
    <x v="4"/>
    <x v="105"/>
    <n v="367"/>
    <n v="115"/>
  </r>
  <r>
    <x v="1"/>
    <x v="1"/>
    <x v="2"/>
    <x v="2"/>
    <x v="170"/>
    <s v="Yorkville Cajun Seasoning, 16 oz. containers"/>
    <x v="44"/>
    <s v="Universal Coffee Corp"/>
    <x v="4"/>
    <x v="35"/>
    <n v="72"/>
    <n v="149"/>
  </r>
  <r>
    <x v="1"/>
    <x v="1"/>
    <x v="2"/>
    <x v="2"/>
    <x v="99"/>
    <s v="Walkerswood Wet Rub Jerk Seasoning, Mild, 1gal Case"/>
    <x v="90"/>
    <s v="Finesse Creations"/>
    <x v="15"/>
    <x v="59"/>
    <n v="8"/>
    <n v="90"/>
  </r>
  <r>
    <x v="1"/>
    <x v="1"/>
    <x v="2"/>
    <x v="2"/>
    <x v="99"/>
    <s v="Yorkville Jerk Seasoning, Dried, 5 lb. containers"/>
    <x v="44"/>
    <s v="Universal Coffee Corp"/>
    <x v="4"/>
    <x v="10"/>
    <n v="60"/>
    <n v="81"/>
  </r>
  <r>
    <x v="1"/>
    <x v="1"/>
    <x v="2"/>
    <x v="2"/>
    <x v="171"/>
    <s v="Mrs. Dash Original Blend, 21 oz. containers"/>
    <x v="41"/>
    <s v="Mivila Foods"/>
    <x v="3"/>
    <x v="114"/>
    <n v="784"/>
    <n v="9930"/>
  </r>
  <r>
    <x v="1"/>
    <x v="1"/>
    <x v="2"/>
    <x v="2"/>
    <x v="96"/>
    <s v="Yorkville Old Bay Seasoning, 16 oz. containers"/>
    <x v="44"/>
    <s v="Universal Coffee Corp"/>
    <x v="4"/>
    <x v="28"/>
    <n v="48"/>
    <n v="199"/>
  </r>
  <r>
    <x v="1"/>
    <x v="1"/>
    <x v="2"/>
    <x v="2"/>
    <x v="172"/>
    <s v="Yorkville All-Spice Powder, 16 oz. containers"/>
    <x v="44"/>
    <s v="Universal Coffee Corp"/>
    <x v="4"/>
    <x v="8"/>
    <n v="84"/>
    <n v="333"/>
  </r>
  <r>
    <x v="1"/>
    <x v="1"/>
    <x v="2"/>
    <x v="2"/>
    <x v="173"/>
    <s v="Valley Park Basil, 16 oz. containers"/>
    <x v="87"/>
    <s v="Mivila Foods"/>
    <x v="3"/>
    <x v="59"/>
    <n v="12"/>
    <n v="30"/>
  </r>
  <r>
    <x v="1"/>
    <x v="1"/>
    <x v="2"/>
    <x v="2"/>
    <x v="174"/>
    <s v="Yorkville Bay Leaves, 16 oz. containers"/>
    <x v="44"/>
    <s v="Universal Coffee Corp"/>
    <x v="4"/>
    <x v="6"/>
    <n v="30"/>
    <n v="124"/>
  </r>
  <r>
    <x v="1"/>
    <x v="1"/>
    <x v="2"/>
    <x v="2"/>
    <x v="175"/>
    <s v="Yorkville Chili Powder, 16 oz. containers"/>
    <x v="44"/>
    <s v="Universal Coffee Corp"/>
    <x v="4"/>
    <x v="35"/>
    <n v="72"/>
    <n v="121"/>
  </r>
  <r>
    <x v="1"/>
    <x v="1"/>
    <x v="2"/>
    <x v="2"/>
    <x v="176"/>
    <s v="Yorkville Cinnamon, Ground, 16 oz. containers"/>
    <x v="44"/>
    <s v="Universal Coffee Corp"/>
    <x v="4"/>
    <x v="8"/>
    <n v="84"/>
    <n v="174"/>
  </r>
  <r>
    <x v="1"/>
    <x v="1"/>
    <x v="2"/>
    <x v="2"/>
    <x v="106"/>
    <s v="Yorkville Coriander Powder, 16 oz. containers"/>
    <x v="44"/>
    <s v="Universal Coffee Corp"/>
    <x v="4"/>
    <x v="6"/>
    <n v="60"/>
    <n v="119"/>
  </r>
  <r>
    <x v="1"/>
    <x v="1"/>
    <x v="2"/>
    <x v="2"/>
    <x v="177"/>
    <s v="Yorkville Cumin, 16 oz. containers"/>
    <x v="44"/>
    <s v="Universal Coffee Corp"/>
    <x v="4"/>
    <x v="8"/>
    <n v="84"/>
    <n v="192"/>
  </r>
  <r>
    <x v="1"/>
    <x v="1"/>
    <x v="2"/>
    <x v="2"/>
    <x v="178"/>
    <s v="Yorkville Curry Powder, 16 oz. containers"/>
    <x v="44"/>
    <s v="Universal Coffee Corp"/>
    <x v="4"/>
    <x v="28"/>
    <n v="48"/>
    <n v="88"/>
  </r>
  <r>
    <x v="1"/>
    <x v="1"/>
    <x v="2"/>
    <x v="2"/>
    <x v="179"/>
    <s v="Yorkville Granulated Garlic, 16 oz. containers"/>
    <x v="44"/>
    <s v="Universal Coffee Corp"/>
    <x v="4"/>
    <x v="115"/>
    <n v="504"/>
    <n v="1338"/>
  </r>
  <r>
    <x v="1"/>
    <x v="1"/>
    <x v="2"/>
    <x v="2"/>
    <x v="102"/>
    <s v="Yorkville Garlic Powder, 16 oz. containers"/>
    <x v="44"/>
    <s v="Universal Coffee Corp"/>
    <x v="4"/>
    <x v="116"/>
    <n v="288"/>
    <n v="592"/>
  </r>
  <r>
    <x v="1"/>
    <x v="1"/>
    <x v="2"/>
    <x v="2"/>
    <x v="180"/>
    <s v="Yorkville Ginger, Ground, 16 oz. containers"/>
    <x v="44"/>
    <s v="Universal Coffee Corp"/>
    <x v="4"/>
    <x v="35"/>
    <n v="72"/>
    <n v="177"/>
  </r>
  <r>
    <x v="1"/>
    <x v="1"/>
    <x v="2"/>
    <x v="2"/>
    <x v="181"/>
    <s v="Yorkville Nutmeg, Ground, 16 oz. containers"/>
    <x v="44"/>
    <s v="Universal Coffee Corp"/>
    <x v="4"/>
    <x v="59"/>
    <n v="12"/>
    <n v="65"/>
  </r>
  <r>
    <x v="1"/>
    <x v="1"/>
    <x v="2"/>
    <x v="2"/>
    <x v="95"/>
    <s v="Yorkville Onion Powder, 16 oz. containers"/>
    <x v="44"/>
    <s v="Universal Coffee Corp"/>
    <x v="4"/>
    <x v="117"/>
    <n v="444"/>
    <n v="860"/>
  </r>
  <r>
    <x v="1"/>
    <x v="1"/>
    <x v="2"/>
    <x v="2"/>
    <x v="182"/>
    <s v="Valley Park Oregano, Leaf, 14 oz. containers"/>
    <x v="87"/>
    <s v="Mivila Foods"/>
    <x v="3"/>
    <x v="13"/>
    <n v="126"/>
    <n v="358"/>
  </r>
  <r>
    <x v="1"/>
    <x v="1"/>
    <x v="2"/>
    <x v="2"/>
    <x v="183"/>
    <s v="Yorkville Paprika, Ground, 16 oz. containers"/>
    <x v="44"/>
    <s v="Universal Coffee Corp"/>
    <x v="4"/>
    <x v="66"/>
    <n v="360"/>
    <n v="622"/>
  </r>
  <r>
    <x v="1"/>
    <x v="1"/>
    <x v="2"/>
    <x v="2"/>
    <x v="184"/>
    <s v="Yorkville Black Pepper, Ground, 16 oz. containers"/>
    <x v="44"/>
    <s v="Universal Coffee Corp"/>
    <x v="4"/>
    <x v="22"/>
    <n v="180"/>
    <n v="532"/>
  </r>
  <r>
    <x v="1"/>
    <x v="1"/>
    <x v="2"/>
    <x v="2"/>
    <x v="115"/>
    <s v="Valley Park White Pepper, 16 oz. containers"/>
    <x v="87"/>
    <s v="Mivila Foods"/>
    <x v="3"/>
    <x v="36"/>
    <n v="24"/>
    <n v="114"/>
  </r>
  <r>
    <x v="1"/>
    <x v="1"/>
    <x v="2"/>
    <x v="2"/>
    <x v="185"/>
    <s v="Yorkville Thyme, Powdered, 12 oz. containers"/>
    <x v="44"/>
    <s v="Universal Coffee Corp"/>
    <x v="4"/>
    <x v="36"/>
    <n v="18"/>
    <n v="59"/>
  </r>
  <r>
    <x v="1"/>
    <x v="1"/>
    <x v="2"/>
    <x v="2"/>
    <x v="71"/>
    <s v="Yorkville Tumeric, Ground, 16 oz. containers"/>
    <x v="44"/>
    <s v="Universal Coffee Corp"/>
    <x v="4"/>
    <x v="28"/>
    <n v="48"/>
    <n v="102"/>
  </r>
  <r>
    <x v="1"/>
    <x v="1"/>
    <x v="2"/>
    <x v="2"/>
    <x v="111"/>
    <s v="Polaner Grape Jelly, #10 Cans x 6/Case"/>
    <x v="19"/>
    <s v="Mivila Foods"/>
    <x v="3"/>
    <x v="3"/>
    <n v="430"/>
    <n v="405"/>
  </r>
  <r>
    <x v="1"/>
    <x v="1"/>
    <x v="2"/>
    <x v="2"/>
    <x v="186"/>
    <s v="Domino Brown Sugar, 1lb Containers x 24/Case"/>
    <x v="91"/>
    <s v="Finesse Creations"/>
    <x v="15"/>
    <x v="36"/>
    <n v="48"/>
    <n v="78"/>
  </r>
  <r>
    <x v="1"/>
    <x v="1"/>
    <x v="2"/>
    <x v="2"/>
    <x v="85"/>
    <s v="Embassy Cider Vinegar, 1 gallon containers"/>
    <x v="37"/>
    <s v="Mivila Foods"/>
    <x v="3"/>
    <x v="17"/>
    <n v="1169"/>
    <n v="277"/>
  </r>
  <r>
    <x v="1"/>
    <x v="1"/>
    <x v="2"/>
    <x v="2"/>
    <x v="187"/>
    <s v="Embassy White Vinegar, Distilled, 1 gallon containers"/>
    <x v="37"/>
    <s v="Mivila Foods"/>
    <x v="3"/>
    <x v="118"/>
    <n v="3803"/>
    <n v="781"/>
  </r>
  <r>
    <x v="1"/>
    <x v="1"/>
    <x v="0"/>
    <x v="0"/>
    <x v="1"/>
    <s v="Enfamil Gentlease Infant Formula, Ready-to-Use, 2 fl. oz. bottles"/>
    <x v="1"/>
    <s v="Universal Coffee Corp"/>
    <x v="4"/>
    <x v="64"/>
    <n v="300"/>
    <n v="3589"/>
  </r>
  <r>
    <x v="1"/>
    <x v="1"/>
    <x v="0"/>
    <x v="0"/>
    <x v="1"/>
    <s v="Enfamil NeuroPro Infant Formula, 2 fl. oz. bottles"/>
    <x v="1"/>
    <s v="Universal Coffee Corp"/>
    <x v="4"/>
    <x v="119"/>
    <n v="2064"/>
    <n v="27479"/>
  </r>
  <r>
    <x v="1"/>
    <x v="1"/>
    <x v="0"/>
    <x v="0"/>
    <x v="1"/>
    <s v="Enfamil Nutramigen Infant Formula, Ready-to-Use, 2 fl. oz. bottles"/>
    <x v="1"/>
    <s v="Universal Coffee Corp"/>
    <x v="4"/>
    <x v="22"/>
    <n v="90"/>
    <n v="1107"/>
  </r>
  <r>
    <x v="1"/>
    <x v="1"/>
    <x v="0"/>
    <x v="0"/>
    <x v="1"/>
    <s v="Enfamil Premium Nursette Ready-to-Feed Infant Formula, 2 fl. oz. Bottles"/>
    <x v="1"/>
    <s v="Babylab Inc."/>
    <x v="0"/>
    <x v="1"/>
    <n v="1200"/>
    <n v="16200"/>
  </r>
  <r>
    <x v="1"/>
    <x v="1"/>
    <x v="0"/>
    <x v="0"/>
    <x v="1"/>
    <s v="Enfamil Prosobee Infant Formula, Ready-to-Use, 2 fl. oz bottles"/>
    <x v="1"/>
    <s v="Universal Coffee Corp"/>
    <x v="4"/>
    <x v="55"/>
    <n v="132"/>
    <n v="1579"/>
  </r>
  <r>
    <x v="1"/>
    <x v="1"/>
    <x v="0"/>
    <x v="0"/>
    <x v="1"/>
    <s v="Pediasure Nutrition Drink, Assorted Flavors, 8 fl. oz. bottles"/>
    <x v="92"/>
    <s v="Universal Coffee Corp"/>
    <x v="4"/>
    <x v="23"/>
    <n v="720"/>
    <n v="1942"/>
  </r>
  <r>
    <x v="1"/>
    <x v="1"/>
    <x v="0"/>
    <x v="0"/>
    <x v="1"/>
    <s v="Similac Neosure Ready-to-Use Infant Formula, 2 fl oz bottles"/>
    <x v="4"/>
    <s v="Babylab Inc."/>
    <x v="0"/>
    <x v="2"/>
    <n v="600"/>
    <n v="5200"/>
  </r>
  <r>
    <x v="1"/>
    <x v="1"/>
    <x v="0"/>
    <x v="0"/>
    <x v="1"/>
    <s v="Similac Pro Advance Ready-to-Use Infant Formula, 2 fl oz bottles"/>
    <x v="4"/>
    <s v="Babylab Inc."/>
    <x v="0"/>
    <x v="120"/>
    <n v="1560"/>
    <n v="11960"/>
  </r>
  <r>
    <x v="1"/>
    <x v="1"/>
    <x v="0"/>
    <x v="0"/>
    <x v="188"/>
    <s v="Gerber Single Grain Oatmeal Baby Cereal"/>
    <x v="2"/>
    <s v="Babylab Inc."/>
    <x v="0"/>
    <x v="6"/>
    <n v="30"/>
    <n v="145"/>
  </r>
  <r>
    <x v="1"/>
    <x v="1"/>
    <x v="0"/>
    <x v="0"/>
    <x v="189"/>
    <s v="Beech-Nut Stage 1 Baby Food Dinner, Assorted Variety"/>
    <x v="0"/>
    <s v="Babylab Inc."/>
    <x v="0"/>
    <x v="24"/>
    <n v="86"/>
    <n v="715"/>
  </r>
  <r>
    <x v="1"/>
    <x v="1"/>
    <x v="0"/>
    <x v="0"/>
    <x v="189"/>
    <s v="Beech-Nut Stage 2 Baby Food Dinner, Assorted Variety"/>
    <x v="0"/>
    <s v="Babylab Inc."/>
    <x v="0"/>
    <x v="24"/>
    <n v="138"/>
    <n v="770"/>
  </r>
  <r>
    <x v="1"/>
    <x v="1"/>
    <x v="0"/>
    <x v="0"/>
    <x v="189"/>
    <s v="Beech-Nut Stage 3 Baby Food Dinner, Assorted Variety"/>
    <x v="0"/>
    <s v="Babylab Inc."/>
    <x v="0"/>
    <x v="64"/>
    <n v="133"/>
    <n v="750"/>
  </r>
  <r>
    <x v="1"/>
    <x v="1"/>
    <x v="0"/>
    <x v="0"/>
    <x v="189"/>
    <s v="Gerber Stage 1 Fruit &amp; Vegetable Baby Food, Assorted Variety"/>
    <x v="2"/>
    <s v="Babylab Inc."/>
    <x v="0"/>
    <x v="77"/>
    <n v="313"/>
    <n v="1425"/>
  </r>
  <r>
    <x v="1"/>
    <x v="1"/>
    <x v="0"/>
    <x v="0"/>
    <x v="189"/>
    <s v="Gerber Stage 2 Fruit &amp; Vegetable Baby Food, Assorted Variety"/>
    <x v="2"/>
    <s v="Babylab Inc."/>
    <x v="0"/>
    <x v="121"/>
    <n v="480"/>
    <n v="1620"/>
  </r>
  <r>
    <x v="1"/>
    <x v="1"/>
    <x v="0"/>
    <x v="0"/>
    <x v="189"/>
    <s v="Gerber Stage 3 Fruit &amp; Vegetable Baby Food, Assorted Variety"/>
    <x v="2"/>
    <s v="Babylab Inc."/>
    <x v="0"/>
    <x v="24"/>
    <n v="206"/>
    <n v="688"/>
  </r>
  <r>
    <x v="1"/>
    <x v="1"/>
    <x v="0"/>
    <x v="0"/>
    <x v="190"/>
    <s v="Cher Boyardee Microwaveable Pasta Bowls, Variety Pack"/>
    <x v="75"/>
    <s v="Babylab Inc."/>
    <x v="0"/>
    <x v="122"/>
    <n v="731"/>
    <n v="1690"/>
  </r>
  <r>
    <x v="1"/>
    <x v="1"/>
    <x v="0"/>
    <x v="0"/>
    <x v="191"/>
    <s v="Venice Maid Chicken w/ Noodles Soup, Low Sodium, 15oz. Cans, 12/Case"/>
    <x v="93"/>
    <s v="H. Schrier &amp; Company Inc."/>
    <x v="1"/>
    <x v="123"/>
    <n v="1688"/>
    <n v="1377"/>
  </r>
  <r>
    <x v="1"/>
    <x v="1"/>
    <x v="0"/>
    <x v="0"/>
    <x v="192"/>
    <s v="Kellogg's Whole Wheat Mini Waffles, Maple Flavor, 2.64oz Each, 72/Case"/>
    <x v="94"/>
    <s v="Jamac Frozen Foods"/>
    <x v="9"/>
    <x v="29"/>
    <n v="107"/>
    <n v="301"/>
  </r>
  <r>
    <x v="1"/>
    <x v="1"/>
    <x v="4"/>
    <x v="6"/>
    <x v="125"/>
    <s v="Romeo Foods Stewing Beef, Frozen, 3/4&quot; - 1 1/2&quot; Cubes"/>
    <x v="11"/>
    <s v="Romeo Wholesale Meat Corp."/>
    <x v="5"/>
    <x v="69"/>
    <n v="350"/>
    <n v="1012"/>
  </r>
  <r>
    <x v="1"/>
    <x v="1"/>
    <x v="4"/>
    <x v="6"/>
    <x v="120"/>
    <s v="Romeo Foods Ground Beef, 90% Lean, Frozen, 1lb. Tubes, 12 per Case"/>
    <x v="11"/>
    <s v="Romeo Wholesale Meat Corp."/>
    <x v="5"/>
    <x v="6"/>
    <n v="60"/>
    <n v="140"/>
  </r>
  <r>
    <x v="1"/>
    <x v="1"/>
    <x v="4"/>
    <x v="6"/>
    <x v="120"/>
    <s v="Romeo Foods Ground Beef, Frozen"/>
    <x v="11"/>
    <s v="Romeo Wholesale Meat Corp."/>
    <x v="5"/>
    <x v="78"/>
    <n v="400"/>
    <n v="876"/>
  </r>
  <r>
    <x v="1"/>
    <x v="1"/>
    <x v="4"/>
    <x v="6"/>
    <x v="124"/>
    <s v="Romeo Foods Oxtail, 1-2&quot; Thick Cut, Frozen"/>
    <x v="11"/>
    <s v="Romeo Wholesale Meat Corp."/>
    <x v="5"/>
    <x v="1"/>
    <n v="200"/>
    <n v="998"/>
  </r>
  <r>
    <x v="1"/>
    <x v="1"/>
    <x v="4"/>
    <x v="6"/>
    <x v="118"/>
    <s v="Romeo Foods Beef Hamburger Patties (3oz.), Frozen, 90% Lean"/>
    <x v="11"/>
    <s v="Romeo Wholesale Meat Corp."/>
    <x v="5"/>
    <x v="68"/>
    <n v="280"/>
    <n v="641"/>
  </r>
  <r>
    <x v="1"/>
    <x v="1"/>
    <x v="4"/>
    <x v="6"/>
    <x v="12"/>
    <s v="Romeo Foods Beef Strips (for Pepper Steak), Frozen"/>
    <x v="11"/>
    <s v="Romeo Wholesale Meat Corp."/>
    <x v="5"/>
    <x v="12"/>
    <n v="450"/>
    <n v="1301"/>
  </r>
  <r>
    <x v="1"/>
    <x v="1"/>
    <x v="4"/>
    <x v="11"/>
    <x v="193"/>
    <s v="Fancy Lady Chicken Breast Cutlet, Frozen"/>
    <x v="95"/>
    <s v="Jamac Frozen Foods"/>
    <x v="9"/>
    <x v="124"/>
    <n v="6410"/>
    <n v="17563"/>
  </r>
  <r>
    <x v="1"/>
    <x v="1"/>
    <x v="4"/>
    <x v="11"/>
    <x v="194"/>
    <s v="Tyson Chicken Breast Halves, Frozen"/>
    <x v="96"/>
    <s v="Jamac Frozen Foods"/>
    <x v="9"/>
    <x v="125"/>
    <n v="6668"/>
    <n v="11469"/>
  </r>
  <r>
    <x v="1"/>
    <x v="1"/>
    <x v="4"/>
    <x v="11"/>
    <x v="195"/>
    <s v="Tyson Diced Cooked Chicken, Frozen, Diced"/>
    <x v="32"/>
    <s v="Cardinal Foods"/>
    <x v="14"/>
    <x v="1"/>
    <n v="200"/>
    <n v="566"/>
  </r>
  <r>
    <x v="1"/>
    <x v="1"/>
    <x v="4"/>
    <x v="11"/>
    <x v="196"/>
    <s v="Simmons Chicken Leg Quarters, Frozen"/>
    <x v="97"/>
    <s v="Cardinal Foods"/>
    <x v="14"/>
    <x v="126"/>
    <n v="560"/>
    <n v="543"/>
  </r>
  <r>
    <x v="1"/>
    <x v="1"/>
    <x v="4"/>
    <x v="13"/>
    <x v="197"/>
    <s v="Goldbon Large Eggs, White/Brown, 30 Dozen/Case"/>
    <x v="98"/>
    <s v="Teri Nichols"/>
    <x v="12"/>
    <x v="118"/>
    <n v="0"/>
    <n v="5884"/>
  </r>
  <r>
    <x v="1"/>
    <x v="1"/>
    <x v="4"/>
    <x v="8"/>
    <x v="198"/>
    <s v="Romeo Foods Turkey Thigh Meat, Frozen, Cubed"/>
    <x v="11"/>
    <s v="Romeo Wholesale Meat Corp."/>
    <x v="5"/>
    <x v="14"/>
    <n v="320"/>
    <n v="669"/>
  </r>
  <r>
    <x v="1"/>
    <x v="1"/>
    <x v="4"/>
    <x v="8"/>
    <x v="199"/>
    <s v="Cardinal Foods Turkey Wings, Frozen"/>
    <x v="99"/>
    <s v="Cardinal Foods"/>
    <x v="14"/>
    <x v="121"/>
    <n v="120"/>
    <n v="323"/>
  </r>
  <r>
    <x v="1"/>
    <x v="1"/>
    <x v="5"/>
    <x v="16"/>
    <x v="200"/>
    <s v="Cabot Unsalted Butter, 1lb x 30/Case"/>
    <x v="100"/>
    <s v="Jamac Frozen Foods"/>
    <x v="9"/>
    <x v="35"/>
    <n v="180"/>
    <n v="652"/>
  </r>
  <r>
    <x v="1"/>
    <x v="1"/>
    <x v="5"/>
    <x v="7"/>
    <x v="201"/>
    <s v="Starfield Processed American Cheese, Sliced"/>
    <x v="67"/>
    <s v="Teri Nichols"/>
    <x v="12"/>
    <x v="127"/>
    <n v="0"/>
    <n v="2170"/>
  </r>
  <r>
    <x v="1"/>
    <x v="1"/>
    <x v="5"/>
    <x v="7"/>
    <x v="202"/>
    <s v="Laubscher Sharp Cheddar Cheese, 10lbs x 1/Case"/>
    <x v="101"/>
    <s v="Jamac Frozen Foods"/>
    <x v="9"/>
    <x v="35"/>
    <n v="60"/>
    <n v="187"/>
  </r>
  <r>
    <x v="1"/>
    <x v="1"/>
    <x v="5"/>
    <x v="7"/>
    <x v="13"/>
    <s v="Romeo Grated Cheese, Parmesean Blend, 5lb Bags"/>
    <x v="11"/>
    <s v="Romeo Wholesale Meat Corp."/>
    <x v="5"/>
    <x v="13"/>
    <n v="240"/>
    <n v="180"/>
  </r>
  <r>
    <x v="1"/>
    <x v="1"/>
    <x v="5"/>
    <x v="7"/>
    <x v="203"/>
    <s v="Upstate Farms String Cheese, Mozzarella, 1oz Each x 168/Case"/>
    <x v="102"/>
    <s v="Cardinal Foods"/>
    <x v="14"/>
    <x v="36"/>
    <n v="21"/>
    <n v="120"/>
  </r>
  <r>
    <x v="1"/>
    <x v="1"/>
    <x v="5"/>
    <x v="7"/>
    <x v="204"/>
    <s v="Smithfield Cream Cheese, 1oz Cups x 100/Case"/>
    <x v="103"/>
    <s v="Cardinal Foods"/>
    <x v="14"/>
    <x v="13"/>
    <n v="75"/>
    <n v="201"/>
  </r>
  <r>
    <x v="1"/>
    <x v="1"/>
    <x v="5"/>
    <x v="17"/>
    <x v="205"/>
    <s v="Natrel 1% Milk, 32oz. Cartons (12/case)"/>
    <x v="104"/>
    <s v="Jay Bee Distributor Group"/>
    <x v="2"/>
    <x v="23"/>
    <n v="1440"/>
    <n v="795"/>
  </r>
  <r>
    <x v="1"/>
    <x v="1"/>
    <x v="5"/>
    <x v="12"/>
    <x v="61"/>
    <s v="Upstate Yogurt, Assorted Flavors, 4oz Cups"/>
    <x v="102"/>
    <s v="Driscoll Foods Food Service / Metropolitan Foods Inc."/>
    <x v="11"/>
    <x v="47"/>
    <n v="468"/>
    <n v="543"/>
  </r>
  <r>
    <x v="1"/>
    <x v="1"/>
    <x v="6"/>
    <x v="10"/>
    <x v="60"/>
    <s v="Pavero Apples - Granny Smith, Golden Delicious, Crispin, Ginger Gold"/>
    <x v="105"/>
    <s v="Frank Gargiulo &amp; Sons"/>
    <x v="10"/>
    <x v="128"/>
    <n v="140"/>
    <n v="49"/>
  </r>
  <r>
    <x v="1"/>
    <x v="1"/>
    <x v="6"/>
    <x v="10"/>
    <x v="60"/>
    <s v="Pavero Apples - MacIntosh/Braeburn/Fuji/Gala/Red Delicious"/>
    <x v="105"/>
    <s v="Frank Gargiulo &amp; Sons"/>
    <x v="10"/>
    <x v="128"/>
    <n v="140"/>
    <n v="49"/>
  </r>
  <r>
    <x v="1"/>
    <x v="1"/>
    <x v="6"/>
    <x v="10"/>
    <x v="206"/>
    <s v="Cabana Cavendish Bananas"/>
    <x v="106"/>
    <s v="Frank Gargiulo &amp; Sons"/>
    <x v="10"/>
    <x v="69"/>
    <n v="350"/>
    <n v="116"/>
  </r>
  <r>
    <x v="1"/>
    <x v="1"/>
    <x v="6"/>
    <x v="10"/>
    <x v="207"/>
    <s v="Foxy Fresh Blueberries, 1/2 Pints x 12/Case"/>
    <x v="107"/>
    <s v="Plainfield Fruit &amp; Produce Co Inc"/>
    <x v="16"/>
    <x v="36"/>
    <n v="0"/>
    <n v="53"/>
  </r>
  <r>
    <x v="1"/>
    <x v="1"/>
    <x v="6"/>
    <x v="10"/>
    <x v="74"/>
    <s v="Ocean Spray Dried Cranberries (Soft &amp; Moist), 25Lb Box"/>
    <x v="51"/>
    <s v="Mivila Foods"/>
    <x v="3"/>
    <x v="34"/>
    <n v="200"/>
    <n v="526"/>
  </r>
  <r>
    <x v="1"/>
    <x v="1"/>
    <x v="6"/>
    <x v="10"/>
    <x v="208"/>
    <s v="Classic Seedless Grapes"/>
    <x v="108"/>
    <s v="Plainfield Fruit &amp; Produce Co Inc"/>
    <x v="16"/>
    <x v="129"/>
    <n v="44"/>
    <n v="57"/>
  </r>
  <r>
    <x v="1"/>
    <x v="1"/>
    <x v="6"/>
    <x v="10"/>
    <x v="209"/>
    <s v="Sunkist Lemons"/>
    <x v="109"/>
    <s v="Plainfield Fruit &amp; Produce Co Inc"/>
    <x v="16"/>
    <x v="64"/>
    <n v="50"/>
    <n v="37"/>
  </r>
  <r>
    <x v="1"/>
    <x v="1"/>
    <x v="6"/>
    <x v="10"/>
    <x v="210"/>
    <s v="Classic Melons Watermelon"/>
    <x v="108"/>
    <s v="Plainfield Fruit &amp; Produce Co Inc"/>
    <x v="16"/>
    <x v="2"/>
    <n v="100"/>
    <n v="40"/>
  </r>
  <r>
    <x v="1"/>
    <x v="1"/>
    <x v="6"/>
    <x v="10"/>
    <x v="211"/>
    <s v="Mandara Nectarines"/>
    <x v="110"/>
    <s v="Plainfield Fruit &amp; Produce Co Inc"/>
    <x v="16"/>
    <x v="130"/>
    <n v="0"/>
    <n v="0"/>
  </r>
  <r>
    <x v="1"/>
    <x v="1"/>
    <x v="6"/>
    <x v="10"/>
    <x v="212"/>
    <s v="Mandara Peaches"/>
    <x v="110"/>
    <s v="Plainfield Fruit &amp; Produce Co Inc"/>
    <x v="16"/>
    <x v="64"/>
    <n v="50"/>
    <n v="45"/>
  </r>
  <r>
    <x v="1"/>
    <x v="1"/>
    <x v="6"/>
    <x v="10"/>
    <x v="213"/>
    <s v="Fowler Pears"/>
    <x v="111"/>
    <s v="Plainfield Fruit &amp; Produce Co Inc"/>
    <x v="16"/>
    <x v="64"/>
    <n v="50"/>
    <n v="35"/>
  </r>
  <r>
    <x v="1"/>
    <x v="1"/>
    <x v="6"/>
    <x v="10"/>
    <x v="214"/>
    <s v="Banacol Ripe Plantains"/>
    <x v="112"/>
    <s v="Frank Gargiulo &amp; Sons"/>
    <x v="10"/>
    <x v="123"/>
    <n v="150"/>
    <n v="90"/>
  </r>
  <r>
    <x v="1"/>
    <x v="1"/>
    <x v="6"/>
    <x v="10"/>
    <x v="215"/>
    <s v="Mandara Plums"/>
    <x v="110"/>
    <s v="Plainfield Fruit &amp; Produce Co Inc"/>
    <x v="16"/>
    <x v="130"/>
    <n v="0"/>
    <n v="0"/>
  </r>
  <r>
    <x v="1"/>
    <x v="1"/>
    <x v="6"/>
    <x v="10"/>
    <x v="56"/>
    <s v="Mr. Nature Raisins, 1oz boxes"/>
    <x v="36"/>
    <s v="Jay Bee Distributor Group"/>
    <x v="2"/>
    <x v="131"/>
    <n v="3588"/>
    <n v="13719"/>
  </r>
  <r>
    <x v="1"/>
    <x v="1"/>
    <x v="6"/>
    <x v="10"/>
    <x v="216"/>
    <s v="Driscolls Strawberries"/>
    <x v="113"/>
    <s v="Plainfield Fruit &amp; Produce Co Inc"/>
    <x v="16"/>
    <x v="3"/>
    <n v="10"/>
    <n v="28"/>
  </r>
  <r>
    <x v="1"/>
    <x v="1"/>
    <x v="6"/>
    <x v="18"/>
    <x v="217"/>
    <s v="Veg Pro Carrots"/>
    <x v="114"/>
    <s v="Plainfield Fruit &amp; Produce Co Inc"/>
    <x v="16"/>
    <x v="64"/>
    <n v="50"/>
    <n v="16"/>
  </r>
  <r>
    <x v="1"/>
    <x v="1"/>
    <x v="6"/>
    <x v="18"/>
    <x v="218"/>
    <s v="Christopher Ranch Garlic"/>
    <x v="115"/>
    <s v="Plainfield Fruit &amp; Produce Co Inc"/>
    <x v="16"/>
    <x v="6"/>
    <n v="5"/>
    <n v="12"/>
  </r>
  <r>
    <x v="1"/>
    <x v="1"/>
    <x v="6"/>
    <x v="18"/>
    <x v="219"/>
    <s v="Elba Red Onions"/>
    <x v="116"/>
    <s v="Plainfield Fruit &amp; Produce Co Inc"/>
    <x v="16"/>
    <x v="26"/>
    <n v="25"/>
    <n v="15"/>
  </r>
  <r>
    <x v="1"/>
    <x v="1"/>
    <x v="6"/>
    <x v="18"/>
    <x v="220"/>
    <s v="Elba Yellow Onions"/>
    <x v="116"/>
    <s v="Plainfield Fruit &amp; Produce Co Inc"/>
    <x v="16"/>
    <x v="64"/>
    <n v="50"/>
    <n v="17"/>
  </r>
  <r>
    <x v="1"/>
    <x v="1"/>
    <x v="6"/>
    <x v="18"/>
    <x v="221"/>
    <s v="Happy Valley Yukon Gold Potatoes"/>
    <x v="117"/>
    <s v="Plainfield Fruit &amp; Produce Co Inc"/>
    <x v="16"/>
    <x v="132"/>
    <n v="300"/>
    <n v="108"/>
  </r>
  <r>
    <x v="1"/>
    <x v="1"/>
    <x v="6"/>
    <x v="15"/>
    <x v="222"/>
    <s v="Banner Red Cabbage"/>
    <x v="118"/>
    <s v="Plainfield Fruit &amp; Produce Co Inc"/>
    <x v="16"/>
    <x v="2"/>
    <n v="100"/>
    <n v="36"/>
  </r>
  <r>
    <x v="1"/>
    <x v="1"/>
    <x v="6"/>
    <x v="15"/>
    <x v="223"/>
    <s v="D'Angelo White Cabbage"/>
    <x v="119"/>
    <s v="Frank Gargiulo &amp; Sons"/>
    <x v="10"/>
    <x v="2"/>
    <n v="100"/>
    <n v="28"/>
  </r>
  <r>
    <x v="1"/>
    <x v="1"/>
    <x v="6"/>
    <x v="15"/>
    <x v="224"/>
    <s v="Mayn Packing Cilantro"/>
    <x v="120"/>
    <s v="Plainfield Fruit &amp; Produce Co Inc"/>
    <x v="16"/>
    <x v="34"/>
    <n v="8"/>
    <n v="16"/>
  </r>
  <r>
    <x v="1"/>
    <x v="1"/>
    <x v="6"/>
    <x v="15"/>
    <x v="225"/>
    <s v="Mayn Packing Parsley"/>
    <x v="120"/>
    <s v="Plainfield Fruit &amp; Produce Co Inc"/>
    <x v="16"/>
    <x v="3"/>
    <n v="10"/>
    <n v="20"/>
  </r>
  <r>
    <x v="1"/>
    <x v="1"/>
    <x v="6"/>
    <x v="15"/>
    <x v="226"/>
    <s v="Herb's Fresh Thyme"/>
    <x v="121"/>
    <s v="Frank Gargiulo &amp; Sons"/>
    <x v="10"/>
    <x v="59"/>
    <n v="1"/>
    <n v="8"/>
  </r>
  <r>
    <x v="1"/>
    <x v="1"/>
    <x v="6"/>
    <x v="15"/>
    <x v="227"/>
    <s v="L&amp;M Kale"/>
    <x v="122"/>
    <s v="Plainfield Fruit &amp; Produce Co Inc"/>
    <x v="16"/>
    <x v="64"/>
    <n v="50"/>
    <n v="35"/>
  </r>
  <r>
    <x v="1"/>
    <x v="1"/>
    <x v="6"/>
    <x v="15"/>
    <x v="228"/>
    <s v="D'Arrigo Romaine Lettuce"/>
    <x v="123"/>
    <s v="Plainfield Fruit &amp; Produce Co Inc"/>
    <x v="16"/>
    <x v="64"/>
    <n v="50"/>
    <n v="24"/>
  </r>
  <r>
    <x v="1"/>
    <x v="1"/>
    <x v="6"/>
    <x v="15"/>
    <x v="229"/>
    <s v="L&amp;M Red Peppers"/>
    <x v="122"/>
    <s v="Plainfield Fruit &amp; Produce Co Inc"/>
    <x v="16"/>
    <x v="66"/>
    <n v="30"/>
    <n v="38"/>
  </r>
  <r>
    <x v="1"/>
    <x v="1"/>
    <x v="6"/>
    <x v="15"/>
    <x v="230"/>
    <s v="Church Bros Whole Leaf Savoy Spinach"/>
    <x v="124"/>
    <s v="Plainfield Fruit &amp; Produce Co Inc"/>
    <x v="16"/>
    <x v="23"/>
    <n v="60"/>
    <n v="105"/>
  </r>
  <r>
    <x v="1"/>
    <x v="1"/>
    <x v="6"/>
    <x v="15"/>
    <x v="231"/>
    <s v="L&amp;M Zucchini"/>
    <x v="122"/>
    <s v="Plainfield Fruit &amp; Produce Co Inc"/>
    <x v="16"/>
    <x v="64"/>
    <n v="50"/>
    <n v="38"/>
  </r>
  <r>
    <x v="1"/>
    <x v="1"/>
    <x v="7"/>
    <x v="14"/>
    <x v="129"/>
    <s v="Oceania Tuna Fish, Fancy Albacore In Water (Solid Chunk), 66.5oz Cans x 6/Case"/>
    <x v="68"/>
    <s v="Universal Coffee Corp"/>
    <x v="4"/>
    <x v="28"/>
    <n v="100"/>
    <n v="252"/>
  </r>
  <r>
    <x v="1"/>
    <x v="2"/>
    <x v="1"/>
    <x v="1"/>
    <x v="5"/>
    <s v="Pedialyte Electrolyte Solution, Assorted Flavors, 1.33 fl oz bottles"/>
    <x v="3"/>
    <s v="Babylab Inc."/>
    <x v="0"/>
    <x v="6"/>
    <n v="0"/>
    <n v="225"/>
  </r>
  <r>
    <x v="1"/>
    <x v="2"/>
    <x v="1"/>
    <x v="1"/>
    <x v="127"/>
    <s v="Tropical Delight Apple Juice, Unsweetened, 46 oz. cans/plastic containers"/>
    <x v="65"/>
    <s v="Universal Coffee Corp"/>
    <x v="4"/>
    <x v="133"/>
    <n v="29670"/>
    <n v="12797"/>
  </r>
  <r>
    <x v="1"/>
    <x v="2"/>
    <x v="1"/>
    <x v="1"/>
    <x v="49"/>
    <s v="Apple &amp; Eve Apple Juice, Kosher, 4.23oz boxes w/ attached straw"/>
    <x v="33"/>
    <s v="Jay Bee Distributor Group"/>
    <x v="2"/>
    <x v="134"/>
    <n v="8460"/>
    <n v="5680"/>
  </r>
  <r>
    <x v="1"/>
    <x v="2"/>
    <x v="1"/>
    <x v="1"/>
    <x v="49"/>
    <s v="Totally Juice 100% Apple Juice, 6.75oz boxes w/ straw attached"/>
    <x v="38"/>
    <s v="Mivila Foods"/>
    <x v="3"/>
    <x v="2"/>
    <n v="1688"/>
    <n v="855"/>
  </r>
  <r>
    <x v="1"/>
    <x v="2"/>
    <x v="1"/>
    <x v="1"/>
    <x v="2"/>
    <s v="Totally Juice Fruit Punch, 6.75oz boxes w/ straw attached"/>
    <x v="38"/>
    <s v="Mivila Foods"/>
    <x v="3"/>
    <x v="2"/>
    <n v="1688"/>
    <n v="855"/>
  </r>
  <r>
    <x v="1"/>
    <x v="2"/>
    <x v="1"/>
    <x v="1"/>
    <x v="141"/>
    <s v="Kedem Grape Juice, Unsweetened, Kosher, 32 oz. cans"/>
    <x v="125"/>
    <s v="Universal Coffee Corp"/>
    <x v="4"/>
    <x v="135"/>
    <n v="2520"/>
    <n v="3452"/>
  </r>
  <r>
    <x v="1"/>
    <x v="2"/>
    <x v="1"/>
    <x v="1"/>
    <x v="141"/>
    <s v="Ruby Kist Grape Juice, Unsweetened, 46 oz. cans"/>
    <x v="23"/>
    <s v="H. Schrier &amp; Company Inc."/>
    <x v="1"/>
    <x v="136"/>
    <n v="10730"/>
    <n v="7178"/>
  </r>
  <r>
    <x v="1"/>
    <x v="2"/>
    <x v="1"/>
    <x v="1"/>
    <x v="51"/>
    <s v="Apple &amp; Eve Grape Juice, 4.23oz boxes w/ attached straw"/>
    <x v="33"/>
    <s v="Jay Bee Distributor Group"/>
    <x v="2"/>
    <x v="2"/>
    <n v="1058"/>
    <n v="710"/>
  </r>
  <r>
    <x v="1"/>
    <x v="2"/>
    <x v="1"/>
    <x v="1"/>
    <x v="42"/>
    <s v="Suncup Orange Juice, 4 oz. single-serve containers"/>
    <x v="26"/>
    <s v="H. Schrier &amp; Company Inc."/>
    <x v="1"/>
    <x v="137"/>
    <n v="10150"/>
    <n v="6090"/>
  </r>
  <r>
    <x v="1"/>
    <x v="2"/>
    <x v="1"/>
    <x v="1"/>
    <x v="142"/>
    <s v="Apple &amp; Eve Orange Tangerine Juice, 4.23oz boxes w/ attached straw"/>
    <x v="33"/>
    <s v="Jay Bee Distributor Group"/>
    <x v="2"/>
    <x v="2"/>
    <n v="1058"/>
    <n v="710"/>
  </r>
  <r>
    <x v="1"/>
    <x v="2"/>
    <x v="1"/>
    <x v="1"/>
    <x v="84"/>
    <s v="Del Monte Unsweetened Pineapple Juice, 46oz cans"/>
    <x v="55"/>
    <s v="Mivila Foods"/>
    <x v="3"/>
    <x v="138"/>
    <n v="2829"/>
    <n v="1693"/>
  </r>
  <r>
    <x v="1"/>
    <x v="2"/>
    <x v="1"/>
    <x v="1"/>
    <x v="58"/>
    <s v="Totally Juice Strawberry/Kiwi Juice, 4.23oz cans"/>
    <x v="38"/>
    <s v="Jay Bee Distributor Group"/>
    <x v="2"/>
    <x v="2"/>
    <n v="1058"/>
    <n v="710"/>
  </r>
  <r>
    <x v="1"/>
    <x v="2"/>
    <x v="1"/>
    <x v="1"/>
    <x v="143"/>
    <s v="Gerber 100% Juice Variety Pack, 4 fl oz bottles"/>
    <x v="2"/>
    <s v="Babylab Inc."/>
    <x v="0"/>
    <x v="40"/>
    <n v="960"/>
    <n v="3104"/>
  </r>
  <r>
    <x v="1"/>
    <x v="2"/>
    <x v="1"/>
    <x v="1"/>
    <x v="232"/>
    <s v="Vital Cuisine Propass Whey Protein Supplement, 6g Packets x 100/Case"/>
    <x v="126"/>
    <s v="Finesse Creations"/>
    <x v="15"/>
    <x v="28"/>
    <n v="0"/>
    <n v="380"/>
  </r>
  <r>
    <x v="1"/>
    <x v="2"/>
    <x v="1"/>
    <x v="1"/>
    <x v="147"/>
    <s v="Ensure Nutrition Drink, Assorted, Flavors, 8 fl. oz. bottles"/>
    <x v="71"/>
    <s v="Universal Coffee Corp"/>
    <x v="4"/>
    <x v="79"/>
    <n v="240"/>
    <n v="618"/>
  </r>
  <r>
    <x v="1"/>
    <x v="2"/>
    <x v="1"/>
    <x v="1"/>
    <x v="147"/>
    <s v="Ensure Nutritional Drink, Assorted Flavors, 8 oz. cans"/>
    <x v="71"/>
    <s v="Universal Coffee Corp"/>
    <x v="4"/>
    <x v="6"/>
    <n v="60"/>
    <n v="154"/>
  </r>
  <r>
    <x v="1"/>
    <x v="2"/>
    <x v="1"/>
    <x v="1"/>
    <x v="233"/>
    <s v="Crystal Springs Drinking Water, 5-gal Demijohn Bottles w/ Crates"/>
    <x v="127"/>
    <s v="DS Services of America / Primo Water"/>
    <x v="17"/>
    <x v="139"/>
    <n v="88696"/>
    <n v="8487"/>
  </r>
  <r>
    <x v="1"/>
    <x v="2"/>
    <x v="1"/>
    <x v="1"/>
    <x v="233"/>
    <s v="Nestle Pure Life Drinking Water, 5-gal Demijohn Bottles w/ Crates - Citywide"/>
    <x v="76"/>
    <s v="Nestle Waters North America"/>
    <x v="18"/>
    <x v="128"/>
    <n v="5838"/>
    <n v="792"/>
  </r>
  <r>
    <x v="1"/>
    <x v="2"/>
    <x v="3"/>
    <x v="5"/>
    <x v="46"/>
    <s v="Lender's Whole Wheat Bagel, 72/Case"/>
    <x v="78"/>
    <s v="Jamac Frozen Foods"/>
    <x v="9"/>
    <x v="140"/>
    <n v="4335"/>
    <n v="6219"/>
  </r>
  <r>
    <x v="1"/>
    <x v="2"/>
    <x v="3"/>
    <x v="5"/>
    <x v="148"/>
    <s v="Branson's Whole Grain Buttermilk Biscuits, 2oz Each, 120/Case"/>
    <x v="79"/>
    <s v="Cardinal Foods"/>
    <x v="14"/>
    <x v="93"/>
    <n v="1785"/>
    <n v="3092"/>
  </r>
  <r>
    <x v="1"/>
    <x v="2"/>
    <x v="3"/>
    <x v="5"/>
    <x v="149"/>
    <s v="Franczoz Whole Wheat Cinnamon-Swirl Raisin Bread, 16oz Loaves"/>
    <x v="80"/>
    <s v="Universal Coffee Corp"/>
    <x v="4"/>
    <x v="71"/>
    <n v="800"/>
    <n v="398"/>
  </r>
  <r>
    <x v="1"/>
    <x v="2"/>
    <x v="3"/>
    <x v="5"/>
    <x v="234"/>
    <s v="Franczoz Whole Grain Hoagie Rolls, 5-6&quot; Each"/>
    <x v="80"/>
    <s v="Universal Coffee Corp"/>
    <x v="4"/>
    <x v="141"/>
    <n v="0"/>
    <n v="4027"/>
  </r>
  <r>
    <x v="1"/>
    <x v="2"/>
    <x v="3"/>
    <x v="5"/>
    <x v="47"/>
    <s v="Udi's Gluten-Free White Sandwich Bread, 24oz Loaves x 6/Case"/>
    <x v="81"/>
    <s v="Jamac Frozen Foods"/>
    <x v="9"/>
    <x v="49"/>
    <n v="261"/>
    <n v="1815"/>
  </r>
  <r>
    <x v="1"/>
    <x v="2"/>
    <x v="3"/>
    <x v="5"/>
    <x v="235"/>
    <s v="Franczoz Whole White Grain Mini Hamburger Buns, 3.75&quot; dia., Kosher"/>
    <x v="80"/>
    <s v="Universal Coffee Corp"/>
    <x v="4"/>
    <x v="142"/>
    <n v="5175"/>
    <n v="2286"/>
  </r>
  <r>
    <x v="1"/>
    <x v="2"/>
    <x v="3"/>
    <x v="5"/>
    <x v="236"/>
    <s v="Franczoz Whole White Grain Frankfurter Roll, 6&quot; Each"/>
    <x v="80"/>
    <s v="Universal Coffee Corp"/>
    <x v="4"/>
    <x v="143"/>
    <n v="9158"/>
    <n v="4179"/>
  </r>
  <r>
    <x v="1"/>
    <x v="2"/>
    <x v="3"/>
    <x v="5"/>
    <x v="54"/>
    <s v="General Mills Cheerios Cereal - 1oz bowls"/>
    <x v="10"/>
    <s v="Jay Bee Distributor Group"/>
    <x v="2"/>
    <x v="42"/>
    <n v="498"/>
    <n v="1580"/>
  </r>
  <r>
    <x v="1"/>
    <x v="2"/>
    <x v="3"/>
    <x v="5"/>
    <x v="92"/>
    <s v="Kellogg's Cinnamon Flakes Cereal, 1oz Bowls x 96/Case"/>
    <x v="28"/>
    <s v="Mivila Foods"/>
    <x v="3"/>
    <x v="144"/>
    <n v="1764"/>
    <n v="7865"/>
  </r>
  <r>
    <x v="1"/>
    <x v="2"/>
    <x v="3"/>
    <x v="5"/>
    <x v="150"/>
    <s v="General Mills Honey Nut Scooters Cereal - 1oz bowls"/>
    <x v="10"/>
    <s v="Jay Bee Distributor Group"/>
    <x v="2"/>
    <x v="145"/>
    <n v="2124"/>
    <n v="6740"/>
  </r>
  <r>
    <x v="1"/>
    <x v="2"/>
    <x v="3"/>
    <x v="5"/>
    <x v="11"/>
    <s v="General Mills Raisin Bran Cereal - 1.19oz bowls"/>
    <x v="10"/>
    <s v="Jay Bee Distributor Group"/>
    <x v="2"/>
    <x v="146"/>
    <n v="30873"/>
    <n v="82329"/>
  </r>
  <r>
    <x v="1"/>
    <x v="2"/>
    <x v="3"/>
    <x v="5"/>
    <x v="38"/>
    <s v="Quaker Corn Meal, White or Yellow, 25lb Bag"/>
    <x v="22"/>
    <s v="H. Schrier &amp; Company Inc."/>
    <x v="1"/>
    <x v="32"/>
    <n v="350"/>
    <n v="223"/>
  </r>
  <r>
    <x v="1"/>
    <x v="2"/>
    <x v="3"/>
    <x v="5"/>
    <x v="237"/>
    <s v="Big Lou/Homestead Baking Whole Wheat English Muffin, 12 Muffins/Package"/>
    <x v="128"/>
    <s v="Jamac Frozen Foods"/>
    <x v="9"/>
    <x v="147"/>
    <n v="0"/>
    <n v="1156"/>
  </r>
  <r>
    <x v="1"/>
    <x v="2"/>
    <x v="3"/>
    <x v="5"/>
    <x v="70"/>
    <s v="Malt-O-Meal Regular Cooking Rolled Oats, 42oz packs"/>
    <x v="48"/>
    <s v="Mivila Foods"/>
    <x v="3"/>
    <x v="23"/>
    <n v="1890"/>
    <n v="1583"/>
  </r>
  <r>
    <x v="1"/>
    <x v="2"/>
    <x v="3"/>
    <x v="5"/>
    <x v="134"/>
    <s v="Qaker Instant Oatmeal, Assorted Flavors, Individual Packets"/>
    <x v="82"/>
    <s v="Babylab Inc."/>
    <x v="0"/>
    <x v="64"/>
    <n v="237"/>
    <n v="700"/>
  </r>
  <r>
    <x v="1"/>
    <x v="2"/>
    <x v="3"/>
    <x v="5"/>
    <x v="151"/>
    <s v="Patria Whole-Grain Macaroni, Elbow, 10lb Bag x 2/Case"/>
    <x v="24"/>
    <s v="Mivila Foods"/>
    <x v="3"/>
    <x v="148"/>
    <n v="1460"/>
    <n v="2168"/>
  </r>
  <r>
    <x v="1"/>
    <x v="2"/>
    <x v="3"/>
    <x v="5"/>
    <x v="79"/>
    <s v="Zerega Gluten &amp; Wheat-Free Penne Pasta, 1lb Bags x 12/Case"/>
    <x v="63"/>
    <s v="Mivila Foods"/>
    <x v="3"/>
    <x v="35"/>
    <n v="68"/>
    <n v="147"/>
  </r>
  <r>
    <x v="1"/>
    <x v="2"/>
    <x v="3"/>
    <x v="5"/>
    <x v="152"/>
    <s v="Barilla Gluten &amp; Wheat-Free Penne Pasta, 12oz Boxes x 12/Case"/>
    <x v="53"/>
    <s v="Mivila Foods"/>
    <x v="3"/>
    <x v="72"/>
    <n v="457"/>
    <n v="1183"/>
  </r>
  <r>
    <x v="1"/>
    <x v="2"/>
    <x v="3"/>
    <x v="5"/>
    <x v="238"/>
    <s v="Barilla Gluten &amp; Wheat-Free Penne Pasta, 12oz Box x 8/Case"/>
    <x v="53"/>
    <s v="Mivila Foods"/>
    <x v="3"/>
    <x v="61"/>
    <n v="156"/>
    <n v="493"/>
  </r>
  <r>
    <x v="1"/>
    <x v="2"/>
    <x v="3"/>
    <x v="5"/>
    <x v="41"/>
    <s v="Patria Spaghetti Pasta, Regular, 10lb Bags x 2/Case"/>
    <x v="24"/>
    <s v="Mivila Foods"/>
    <x v="3"/>
    <x v="29"/>
    <n v="180"/>
    <n v="117"/>
  </r>
  <r>
    <x v="1"/>
    <x v="2"/>
    <x v="3"/>
    <x v="5"/>
    <x v="153"/>
    <s v="Patria Whole-Grain Spaghetti, 10lb Bags x 2/Case"/>
    <x v="24"/>
    <s v="Mivila Foods"/>
    <x v="3"/>
    <x v="97"/>
    <n v="3360"/>
    <n v="2512"/>
  </r>
  <r>
    <x v="1"/>
    <x v="2"/>
    <x v="3"/>
    <x v="5"/>
    <x v="154"/>
    <s v="Patria Whole Grain Noodles, 1/2&quot; Wide Broad Form, 5lb Bags x 2/Case"/>
    <x v="24"/>
    <s v="Mivila Foods"/>
    <x v="3"/>
    <x v="63"/>
    <n v="180"/>
    <n v="237"/>
  </r>
  <r>
    <x v="1"/>
    <x v="2"/>
    <x v="2"/>
    <x v="2"/>
    <x v="25"/>
    <s v="Winston Tartar Sauce"/>
    <x v="14"/>
    <s v="Elwood International"/>
    <x v="7"/>
    <x v="79"/>
    <n v="106"/>
    <n v="104"/>
  </r>
  <r>
    <x v="1"/>
    <x v="2"/>
    <x v="3"/>
    <x v="5"/>
    <x v="155"/>
    <s v="Franczoz Whole White Wheat Dinner Roll, 12ct. Bags x 10/Case"/>
    <x v="80"/>
    <s v="Universal Coffee Corp"/>
    <x v="4"/>
    <x v="149"/>
    <n v="3885"/>
    <n v="11862"/>
  </r>
  <r>
    <x v="1"/>
    <x v="2"/>
    <x v="3"/>
    <x v="5"/>
    <x v="239"/>
    <s v="Mexican Original Hard Taco Shells, 5&quot; White Corn, 200/Case"/>
    <x v="47"/>
    <s v="Mivila Foods"/>
    <x v="3"/>
    <x v="5"/>
    <n v="0"/>
    <n v="971"/>
  </r>
  <r>
    <x v="1"/>
    <x v="2"/>
    <x v="3"/>
    <x v="4"/>
    <x v="7"/>
    <s v="C&amp;F Black Eyed Peas, 1lb Bags x 24/Case"/>
    <x v="8"/>
    <s v="Mivila Foods"/>
    <x v="3"/>
    <x v="32"/>
    <n v="336"/>
    <n v="418"/>
  </r>
  <r>
    <x v="1"/>
    <x v="2"/>
    <x v="3"/>
    <x v="4"/>
    <x v="31"/>
    <s v="Furmano Garbanzo Beans (Chick Peas), #10 Cans x 6/Case"/>
    <x v="18"/>
    <s v="Mivila Foods"/>
    <x v="3"/>
    <x v="103"/>
    <n v="3741"/>
    <n v="1727"/>
  </r>
  <r>
    <x v="1"/>
    <x v="2"/>
    <x v="3"/>
    <x v="4"/>
    <x v="78"/>
    <s v="Furmano Kidney Beans, #10 Cans x 6/Case"/>
    <x v="18"/>
    <s v="Mivila Foods"/>
    <x v="3"/>
    <x v="150"/>
    <n v="7654"/>
    <n v="3303"/>
  </r>
  <r>
    <x v="1"/>
    <x v="2"/>
    <x v="3"/>
    <x v="4"/>
    <x v="240"/>
    <s v="Furmano Northern Beans, #10 Cans x 6/Case"/>
    <x v="18"/>
    <s v="Mivila Foods"/>
    <x v="3"/>
    <x v="65"/>
    <n v="3397"/>
    <n v="1497"/>
  </r>
  <r>
    <x v="1"/>
    <x v="2"/>
    <x v="3"/>
    <x v="4"/>
    <x v="241"/>
    <s v="Jack Rabbit Dried Pigeon Peas, 1lb Bags x 24/Case"/>
    <x v="129"/>
    <s v="Finesse Creations"/>
    <x v="15"/>
    <x v="31"/>
    <n v="384"/>
    <n v="1440"/>
  </r>
  <r>
    <x v="1"/>
    <x v="2"/>
    <x v="3"/>
    <x v="9"/>
    <x v="242"/>
    <s v="Par Excellence Long-Grain Brown Rice, 50lb Bag"/>
    <x v="50"/>
    <s v="Mivila Foods"/>
    <x v="3"/>
    <x v="151"/>
    <n v="6950"/>
    <n v="3190"/>
  </r>
  <r>
    <x v="1"/>
    <x v="2"/>
    <x v="3"/>
    <x v="9"/>
    <x v="156"/>
    <s v="Par Excellence Enriched Long-Grain White Rice, 50lb Bag"/>
    <x v="50"/>
    <s v="Mivila Foods"/>
    <x v="3"/>
    <x v="152"/>
    <n v="9900"/>
    <n v="4148"/>
  </r>
  <r>
    <x v="1"/>
    <x v="2"/>
    <x v="3"/>
    <x v="3"/>
    <x v="23"/>
    <s v="A2 Creamy Peanut Butter, Smooth, 5lb Container x 6/Case"/>
    <x v="66"/>
    <s v="Universal Coffee Corp"/>
    <x v="4"/>
    <x v="102"/>
    <n v="5190"/>
    <n v="6095"/>
  </r>
  <r>
    <x v="1"/>
    <x v="2"/>
    <x v="3"/>
    <x v="3"/>
    <x v="23"/>
    <s v="Winston Peanut Butter"/>
    <x v="14"/>
    <s v="Elwood International"/>
    <x v="7"/>
    <x v="32"/>
    <n v="131"/>
    <n v="228"/>
  </r>
  <r>
    <x v="1"/>
    <x v="2"/>
    <x v="2"/>
    <x v="2"/>
    <x v="243"/>
    <s v="Diamond Crystal Baking Powder, 5lb Containers x 6/Case"/>
    <x v="130"/>
    <s v="Finesse Creations"/>
    <x v="15"/>
    <x v="6"/>
    <n v="150"/>
    <n v="390"/>
  </r>
  <r>
    <x v="1"/>
    <x v="2"/>
    <x v="2"/>
    <x v="2"/>
    <x v="158"/>
    <s v="Arm &amp; Hammer Baking Soda, 1lb Containers x 6/Case"/>
    <x v="83"/>
    <s v="Finesse Creations"/>
    <x v="15"/>
    <x v="8"/>
    <n v="42"/>
    <n v="308"/>
  </r>
  <r>
    <x v="1"/>
    <x v="2"/>
    <x v="2"/>
    <x v="2"/>
    <x v="244"/>
    <s v="Kellogg's Nutri-Grain Cereal Bars, Blueberry, 1.03 oz. Bars, 48/Case"/>
    <x v="28"/>
    <s v="H. Schrier &amp; Company Inc."/>
    <x v="1"/>
    <x v="3"/>
    <n v="31"/>
    <n v="83"/>
  </r>
  <r>
    <x v="1"/>
    <x v="2"/>
    <x v="2"/>
    <x v="2"/>
    <x v="245"/>
    <s v="Kellogg's Nutri-Grain Cereal Bars, Strawberry, 1.03 oz. Bars, 48/Case"/>
    <x v="28"/>
    <s v="H. Schrier &amp; Company Inc."/>
    <x v="1"/>
    <x v="3"/>
    <n v="31"/>
    <n v="83"/>
  </r>
  <r>
    <x v="1"/>
    <x v="2"/>
    <x v="2"/>
    <x v="2"/>
    <x v="80"/>
    <s v="Yorkville Soup Base, Beef, 4 lb. containers"/>
    <x v="44"/>
    <s v="Universal Coffee Corp"/>
    <x v="4"/>
    <x v="43"/>
    <n v="648"/>
    <n v="594"/>
  </r>
  <r>
    <x v="1"/>
    <x v="2"/>
    <x v="2"/>
    <x v="2"/>
    <x v="76"/>
    <s v="Yorkville Soup Base, Chicken, 4 lb. containers"/>
    <x v="44"/>
    <s v="Universal Coffee Corp"/>
    <x v="4"/>
    <x v="153"/>
    <n v="4536"/>
    <n v="3568"/>
  </r>
  <r>
    <x v="1"/>
    <x v="2"/>
    <x v="2"/>
    <x v="2"/>
    <x v="159"/>
    <s v="Samai Plantain Chips, 1.2oz bags"/>
    <x v="7"/>
    <s v="Jay Bee Distributor Group"/>
    <x v="2"/>
    <x v="154"/>
    <n v="5193"/>
    <n v="18383"/>
  </r>
  <r>
    <x v="1"/>
    <x v="2"/>
    <x v="2"/>
    <x v="2"/>
    <x v="21"/>
    <s v="Winston Hot Sauce, Individual Serve Packets"/>
    <x v="14"/>
    <s v="Elwood International"/>
    <x v="7"/>
    <x v="155"/>
    <n v="2625"/>
    <n v="893"/>
  </r>
  <r>
    <x v="1"/>
    <x v="2"/>
    <x v="2"/>
    <x v="2"/>
    <x v="26"/>
    <s v="Winston Tomato Ketchup"/>
    <x v="14"/>
    <s v="Elwood International"/>
    <x v="7"/>
    <x v="111"/>
    <n v="344"/>
    <n v="370"/>
  </r>
  <r>
    <x v="1"/>
    <x v="2"/>
    <x v="2"/>
    <x v="2"/>
    <x v="160"/>
    <s v="Chef John Tomato Catsup, #10 cans"/>
    <x v="17"/>
    <s v="Mivila Foods"/>
    <x v="3"/>
    <x v="156"/>
    <n v="4472"/>
    <n v="1752"/>
  </r>
  <r>
    <x v="1"/>
    <x v="2"/>
    <x v="2"/>
    <x v="2"/>
    <x v="88"/>
    <s v="Embassy Low-Sodium Mayonnaise, 1 gallon containers"/>
    <x v="37"/>
    <s v="Mivila Foods"/>
    <x v="3"/>
    <x v="86"/>
    <n v="3369"/>
    <n v="3318"/>
  </r>
  <r>
    <x v="1"/>
    <x v="2"/>
    <x v="2"/>
    <x v="2"/>
    <x v="17"/>
    <s v="Elwood Mayonnaise, Individual Serve Pouches"/>
    <x v="84"/>
    <s v="Elwood International"/>
    <x v="7"/>
    <x v="23"/>
    <n v="317"/>
    <n v="425"/>
  </r>
  <r>
    <x v="1"/>
    <x v="2"/>
    <x v="2"/>
    <x v="2"/>
    <x v="161"/>
    <s v="Embassy German-Style Mustard, 1 gallon containers"/>
    <x v="37"/>
    <s v="Mivila Foods"/>
    <x v="3"/>
    <x v="63"/>
    <n v="600"/>
    <n v="212"/>
  </r>
  <r>
    <x v="1"/>
    <x v="2"/>
    <x v="2"/>
    <x v="2"/>
    <x v="22"/>
    <s v="Winston Mustard, Individual Serve Pouches"/>
    <x v="14"/>
    <s v="Elwood International"/>
    <x v="7"/>
    <x v="23"/>
    <n v="363"/>
    <n v="177"/>
  </r>
  <r>
    <x v="1"/>
    <x v="2"/>
    <x v="2"/>
    <x v="2"/>
    <x v="34"/>
    <s v="Del Sol Indel Food Products Sweet Pickle Relish, 1 Gallon"/>
    <x v="20"/>
    <s v="Global Food Industries"/>
    <x v="8"/>
    <x v="36"/>
    <n v="67"/>
    <n v="47"/>
  </r>
  <r>
    <x v="1"/>
    <x v="2"/>
    <x v="2"/>
    <x v="2"/>
    <x v="24"/>
    <s v="Winston Table Syrup, Individual Serving Size"/>
    <x v="14"/>
    <s v="Elwood International"/>
    <x v="7"/>
    <x v="157"/>
    <n v="3250"/>
    <n v="3094"/>
  </r>
  <r>
    <x v="1"/>
    <x v="2"/>
    <x v="2"/>
    <x v="2"/>
    <x v="246"/>
    <s v="Yorkville Corn Starch, 1lb Pack x 24/Case"/>
    <x v="44"/>
    <s v="Universal Coffee Corp"/>
    <x v="4"/>
    <x v="59"/>
    <n v="24"/>
    <n v="16"/>
  </r>
  <r>
    <x v="1"/>
    <x v="2"/>
    <x v="2"/>
    <x v="2"/>
    <x v="247"/>
    <s v="Bellavista Tomato Sauce, #10 Cans x 6/Case"/>
    <x v="131"/>
    <s v="Mivila Foods"/>
    <x v="3"/>
    <x v="158"/>
    <n v="8471"/>
    <n v="3300"/>
  </r>
  <r>
    <x v="1"/>
    <x v="2"/>
    <x v="2"/>
    <x v="2"/>
    <x v="164"/>
    <s v="Bake Crafters Whole Grain Animal Crackers, 1.1oz packs"/>
    <x v="34"/>
    <s v="Jay Bee Distributor Group"/>
    <x v="2"/>
    <x v="119"/>
    <n v="2365"/>
    <n v="7190"/>
  </r>
  <r>
    <x v="1"/>
    <x v="2"/>
    <x v="2"/>
    <x v="2"/>
    <x v="165"/>
    <s v="MJM Apple Cinnamon Waffle Grahams, 2 count packs"/>
    <x v="43"/>
    <s v="Mivila Foods"/>
    <x v="3"/>
    <x v="159"/>
    <n v="0"/>
    <n v="4059"/>
  </r>
  <r>
    <x v="1"/>
    <x v="2"/>
    <x v="2"/>
    <x v="2"/>
    <x v="166"/>
    <s v="Keebler Original Graham Crackers, 2 count packs"/>
    <x v="56"/>
    <s v="Mivila Foods"/>
    <x v="3"/>
    <x v="79"/>
    <n v="123"/>
    <n v="370"/>
  </r>
  <r>
    <x v="1"/>
    <x v="2"/>
    <x v="2"/>
    <x v="2"/>
    <x v="248"/>
    <s v="Keebler Zesta Mini Whole Wheat Squares (Saltine Crackers), .39oz bag"/>
    <x v="56"/>
    <s v="Mivila Foods"/>
    <x v="3"/>
    <x v="36"/>
    <n v="15"/>
    <n v="48"/>
  </r>
  <r>
    <x v="1"/>
    <x v="2"/>
    <x v="2"/>
    <x v="2"/>
    <x v="19"/>
    <s v="Winston Blue Cheese Salad Dressing"/>
    <x v="14"/>
    <s v="Elwood International"/>
    <x v="7"/>
    <x v="8"/>
    <n v="28"/>
    <n v="59"/>
  </r>
  <r>
    <x v="1"/>
    <x v="2"/>
    <x v="2"/>
    <x v="2"/>
    <x v="20"/>
    <s v="Winston French Dressing"/>
    <x v="14"/>
    <s v="Elwood International"/>
    <x v="7"/>
    <x v="66"/>
    <n v="159"/>
    <n v="157"/>
  </r>
  <r>
    <x v="1"/>
    <x v="2"/>
    <x v="2"/>
    <x v="2"/>
    <x v="20"/>
    <s v="Yorkville French Dressing, 1 gallon jars"/>
    <x v="44"/>
    <s v="Universal Coffee Corp"/>
    <x v="4"/>
    <x v="28"/>
    <n v="133"/>
    <n v="80"/>
  </r>
  <r>
    <x v="1"/>
    <x v="2"/>
    <x v="2"/>
    <x v="2"/>
    <x v="249"/>
    <s v="Yorkville Ranch Dressing, 1 gallon jars"/>
    <x v="44"/>
    <s v="Universal Coffee Corp"/>
    <x v="4"/>
    <x v="10"/>
    <n v="100"/>
    <n v="72"/>
  </r>
  <r>
    <x v="1"/>
    <x v="2"/>
    <x v="2"/>
    <x v="2"/>
    <x v="112"/>
    <s v="Salad Fresh Ranch Salad Dressing, 9g pouches"/>
    <x v="60"/>
    <s v="Mivila Foods"/>
    <x v="3"/>
    <x v="62"/>
    <n v="171"/>
    <n v="236"/>
  </r>
  <r>
    <x v="1"/>
    <x v="2"/>
    <x v="2"/>
    <x v="2"/>
    <x v="250"/>
    <s v="Yorkville Imitation Vanilla Extract, 1qt Bottles"/>
    <x v="44"/>
    <s v="Universal Coffee Corp"/>
    <x v="4"/>
    <x v="160"/>
    <n v="8106"/>
    <n v="415"/>
  </r>
  <r>
    <x v="1"/>
    <x v="2"/>
    <x v="2"/>
    <x v="2"/>
    <x v="55"/>
    <s v="Mott's Real Fruit Twists, Assorted Flavors, 1.6oz units"/>
    <x v="35"/>
    <s v="Jay Bee Distributor Group"/>
    <x v="2"/>
    <x v="161"/>
    <n v="1570"/>
    <n v="5554"/>
  </r>
  <r>
    <x v="1"/>
    <x v="2"/>
    <x v="2"/>
    <x v="2"/>
    <x v="94"/>
    <s v="Kitchland Honey, 5 lb. bottles"/>
    <x v="57"/>
    <s v="Mivila Foods"/>
    <x v="3"/>
    <x v="162"/>
    <n v="2190"/>
    <n v="3468"/>
  </r>
  <r>
    <x v="1"/>
    <x v="2"/>
    <x v="2"/>
    <x v="2"/>
    <x v="86"/>
    <s v="Embassy Lemon Juice, 32 oz. bottles"/>
    <x v="37"/>
    <s v="Mivila Foods"/>
    <x v="3"/>
    <x v="111"/>
    <n v="1560"/>
    <n v="770"/>
  </r>
  <r>
    <x v="1"/>
    <x v="2"/>
    <x v="2"/>
    <x v="2"/>
    <x v="45"/>
    <s v="RightStart Whole Grain Flat Muffin, Apple Cinnamon, 81/Case"/>
    <x v="132"/>
    <s v="Jamac Frozen Foods"/>
    <x v="9"/>
    <x v="163"/>
    <n v="4745"/>
    <n v="10622"/>
  </r>
  <r>
    <x v="1"/>
    <x v="2"/>
    <x v="2"/>
    <x v="2"/>
    <x v="131"/>
    <s v="Kalamata Olive Oil, 2L Can x 6/Case"/>
    <x v="86"/>
    <s v="Universal Coffee Corp"/>
    <x v="4"/>
    <x v="164"/>
    <n v="4488"/>
    <n v="10792"/>
  </r>
  <r>
    <x v="1"/>
    <x v="2"/>
    <x v="2"/>
    <x v="2"/>
    <x v="131"/>
    <s v="Yorkville Olive Oil, 32oz. Bottles (12/case)"/>
    <x v="44"/>
    <s v="Universal Coffee Corp"/>
    <x v="4"/>
    <x v="28"/>
    <n v="96"/>
    <n v="139"/>
  </r>
  <r>
    <x v="1"/>
    <x v="2"/>
    <x v="2"/>
    <x v="2"/>
    <x v="10"/>
    <s v="Finest Choice Salad (Vegetable) Oil, 1-gal Container x 6/Case"/>
    <x v="9"/>
    <s v="Universal Coffee Corp"/>
    <x v="4"/>
    <x v="25"/>
    <n v="1551"/>
    <n v="1007"/>
  </r>
  <r>
    <x v="1"/>
    <x v="2"/>
    <x v="2"/>
    <x v="2"/>
    <x v="251"/>
    <s v="Chef John's Tomato Paste, #10 Cans x 6/Case"/>
    <x v="17"/>
    <s v="Mivila Foods"/>
    <x v="3"/>
    <x v="0"/>
    <n v="1720"/>
    <n v="1076"/>
  </r>
  <r>
    <x v="1"/>
    <x v="2"/>
    <x v="2"/>
    <x v="2"/>
    <x v="43"/>
    <s v="Global Food Solutions Whole Grain Croissant, 72/Case"/>
    <x v="132"/>
    <s v="Jamac Frozen Foods"/>
    <x v="9"/>
    <x v="165"/>
    <n v="3942"/>
    <n v="10441"/>
  </r>
  <r>
    <x v="1"/>
    <x v="2"/>
    <x v="2"/>
    <x v="2"/>
    <x v="69"/>
    <s v="Mira Coconut Milk, 15oz Cans x 24/Case"/>
    <x v="46"/>
    <s v="Mivila Foods"/>
    <x v="3"/>
    <x v="166"/>
    <n v="4703"/>
    <n v="4985"/>
  </r>
  <r>
    <x v="1"/>
    <x v="2"/>
    <x v="2"/>
    <x v="2"/>
    <x v="167"/>
    <s v="Whole Fruit Orange Pineapple Ices (100% Frozen Juice Cups), 4.4oz Cups"/>
    <x v="62"/>
    <s v="Mivila Foods"/>
    <x v="3"/>
    <x v="6"/>
    <n v="132"/>
    <n v="144"/>
  </r>
  <r>
    <x v="1"/>
    <x v="2"/>
    <x v="2"/>
    <x v="2"/>
    <x v="168"/>
    <s v="Whole Fruit Strawberry Pomegranate Ices (100% Frozen Juice Cups), 4.4oz Cups"/>
    <x v="62"/>
    <s v="Mivila Foods"/>
    <x v="3"/>
    <x v="6"/>
    <n v="132"/>
    <n v="144"/>
  </r>
  <r>
    <x v="1"/>
    <x v="2"/>
    <x v="2"/>
    <x v="2"/>
    <x v="252"/>
    <s v="Le Shova Mild Red Salsa, 1-gal Containers x 4/Case"/>
    <x v="133"/>
    <s v="Universal Coffee Corp"/>
    <x v="4"/>
    <x v="35"/>
    <n v="200"/>
    <n v="189"/>
  </r>
  <r>
    <x v="1"/>
    <x v="2"/>
    <x v="2"/>
    <x v="2"/>
    <x v="169"/>
    <s v="Morton Kosher Salt, 3 lb. boxes"/>
    <x v="42"/>
    <s v="Mivila Foods"/>
    <x v="3"/>
    <x v="96"/>
    <n v="1296"/>
    <n v="864"/>
  </r>
  <r>
    <x v="1"/>
    <x v="2"/>
    <x v="2"/>
    <x v="2"/>
    <x v="18"/>
    <s v="Eagle Spice BBQ Sauce, 1 gallon containers"/>
    <x v="88"/>
    <s v="Universal Coffee Corp"/>
    <x v="4"/>
    <x v="50"/>
    <n v="1568"/>
    <n v="1069"/>
  </r>
  <r>
    <x v="1"/>
    <x v="2"/>
    <x v="2"/>
    <x v="2"/>
    <x v="109"/>
    <s v="Yorkville Browning &amp; Seasoning Sauce, 1 gallon jugs"/>
    <x v="44"/>
    <s v="Universal Coffee Corp"/>
    <x v="4"/>
    <x v="32"/>
    <n v="468"/>
    <n v="467"/>
  </r>
  <r>
    <x v="1"/>
    <x v="2"/>
    <x v="2"/>
    <x v="2"/>
    <x v="253"/>
    <s v="Ruby Kist Jellied Cranberry Sauce, #10 Cans x 6/Case"/>
    <x v="23"/>
    <s v="Mivila Foods"/>
    <x v="3"/>
    <x v="59"/>
    <n v="43"/>
    <n v="37"/>
  </r>
  <r>
    <x v="1"/>
    <x v="2"/>
    <x v="2"/>
    <x v="2"/>
    <x v="123"/>
    <s v="Yorkvill Soy Sauce, Low Sodium, 1 gallon containers"/>
    <x v="89"/>
    <s v="Universal Coffee Corp"/>
    <x v="4"/>
    <x v="31"/>
    <n v="534"/>
    <n v="174"/>
  </r>
  <r>
    <x v="1"/>
    <x v="2"/>
    <x v="2"/>
    <x v="2"/>
    <x v="67"/>
    <s v="Yorkville Worcestershire Sauce, Low Sodium, 1 gallon jugs"/>
    <x v="44"/>
    <s v="Universal Coffee Corp"/>
    <x v="4"/>
    <x v="35"/>
    <n v="200"/>
    <n v="63"/>
  </r>
  <r>
    <x v="1"/>
    <x v="2"/>
    <x v="2"/>
    <x v="2"/>
    <x v="170"/>
    <s v="Yorkville Cajun Seasoning, 16 oz. containers"/>
    <x v="44"/>
    <s v="Universal Coffee Corp"/>
    <x v="4"/>
    <x v="6"/>
    <n v="60"/>
    <n v="124"/>
  </r>
  <r>
    <x v="1"/>
    <x v="2"/>
    <x v="2"/>
    <x v="2"/>
    <x v="99"/>
    <s v="Walkerswood Wet Rub Jerk Seasoning, Mild, 1gal Case"/>
    <x v="90"/>
    <s v="Finesse Creations"/>
    <x v="15"/>
    <x v="129"/>
    <n v="367"/>
    <n v="3960"/>
  </r>
  <r>
    <x v="1"/>
    <x v="2"/>
    <x v="2"/>
    <x v="2"/>
    <x v="171"/>
    <s v="Mrs. Dash Original Blend (Salt-Free), 12 x 2.5oz Containers"/>
    <x v="41"/>
    <s v="Mivila Foods"/>
    <x v="3"/>
    <x v="151"/>
    <n v="260"/>
    <n v="4713"/>
  </r>
  <r>
    <x v="1"/>
    <x v="2"/>
    <x v="2"/>
    <x v="2"/>
    <x v="96"/>
    <s v="Yorkville Old Bay Seasoning, 16 oz. containers"/>
    <x v="44"/>
    <s v="Universal Coffee Corp"/>
    <x v="4"/>
    <x v="29"/>
    <n v="108"/>
    <n v="448"/>
  </r>
  <r>
    <x v="1"/>
    <x v="2"/>
    <x v="2"/>
    <x v="2"/>
    <x v="254"/>
    <s v="Yorkville Taco Seasoning, Low Sodium, 5 lb. containers"/>
    <x v="44"/>
    <s v="Universal Coffee Corp"/>
    <x v="4"/>
    <x v="29"/>
    <n v="270"/>
    <n v="449"/>
  </r>
  <r>
    <x v="1"/>
    <x v="2"/>
    <x v="2"/>
    <x v="2"/>
    <x v="172"/>
    <s v="Yorkville All-Spice Powder, 16 oz. containers"/>
    <x v="44"/>
    <s v="Universal Coffee Corp"/>
    <x v="4"/>
    <x v="6"/>
    <n v="60"/>
    <n v="238"/>
  </r>
  <r>
    <x v="1"/>
    <x v="2"/>
    <x v="2"/>
    <x v="2"/>
    <x v="173"/>
    <s v="Valley Park Basil, 16 oz. containers"/>
    <x v="87"/>
    <s v="Mivila Foods"/>
    <x v="3"/>
    <x v="6"/>
    <n v="60"/>
    <n v="149"/>
  </r>
  <r>
    <x v="1"/>
    <x v="2"/>
    <x v="2"/>
    <x v="2"/>
    <x v="174"/>
    <s v="Yorkville Bay Leaves, 16 oz. containers"/>
    <x v="44"/>
    <s v="Universal Coffee Corp"/>
    <x v="4"/>
    <x v="6"/>
    <n v="30"/>
    <n v="124"/>
  </r>
  <r>
    <x v="1"/>
    <x v="2"/>
    <x v="2"/>
    <x v="2"/>
    <x v="175"/>
    <s v="Yorkville Chili Powder, 16 oz. containers"/>
    <x v="44"/>
    <s v="Universal Coffee Corp"/>
    <x v="4"/>
    <x v="36"/>
    <n v="24"/>
    <n v="40"/>
  </r>
  <r>
    <x v="1"/>
    <x v="2"/>
    <x v="2"/>
    <x v="2"/>
    <x v="176"/>
    <s v="Yorkville Cinnamon, Ground, 16 oz. containers"/>
    <x v="44"/>
    <s v="Universal Coffee Corp"/>
    <x v="4"/>
    <x v="10"/>
    <n v="36"/>
    <n v="75"/>
  </r>
  <r>
    <x v="1"/>
    <x v="2"/>
    <x v="2"/>
    <x v="2"/>
    <x v="106"/>
    <s v="Yorkville Coriander Powder, 16 oz. containers"/>
    <x v="44"/>
    <s v="Universal Coffee Corp"/>
    <x v="4"/>
    <x v="36"/>
    <n v="24"/>
    <n v="48"/>
  </r>
  <r>
    <x v="1"/>
    <x v="2"/>
    <x v="2"/>
    <x v="2"/>
    <x v="177"/>
    <s v="Yorkville Cumin, 16 oz. containers"/>
    <x v="44"/>
    <s v="Universal Coffee Corp"/>
    <x v="4"/>
    <x v="28"/>
    <n v="48"/>
    <n v="110"/>
  </r>
  <r>
    <x v="1"/>
    <x v="2"/>
    <x v="2"/>
    <x v="2"/>
    <x v="178"/>
    <s v="Yorkville Curry Powder, 16 oz. containers"/>
    <x v="44"/>
    <s v="Universal Coffee Corp"/>
    <x v="4"/>
    <x v="28"/>
    <n v="48"/>
    <n v="88"/>
  </r>
  <r>
    <x v="1"/>
    <x v="2"/>
    <x v="2"/>
    <x v="2"/>
    <x v="179"/>
    <s v="Yorkville Granulated Garlic, 16 oz. containers"/>
    <x v="44"/>
    <s v="Universal Coffee Corp"/>
    <x v="4"/>
    <x v="45"/>
    <n v="396"/>
    <n v="1051"/>
  </r>
  <r>
    <x v="1"/>
    <x v="2"/>
    <x v="2"/>
    <x v="2"/>
    <x v="102"/>
    <s v="Yorkville Garlic Powder, 16 oz. containers"/>
    <x v="44"/>
    <s v="Universal Coffee Corp"/>
    <x v="4"/>
    <x v="59"/>
    <n v="12"/>
    <n v="25"/>
  </r>
  <r>
    <x v="1"/>
    <x v="2"/>
    <x v="2"/>
    <x v="2"/>
    <x v="180"/>
    <s v="Yorkville Ginger, Ground, 16 oz. containers"/>
    <x v="44"/>
    <s v="Universal Coffee Corp"/>
    <x v="4"/>
    <x v="6"/>
    <n v="60"/>
    <n v="147"/>
  </r>
  <r>
    <x v="1"/>
    <x v="2"/>
    <x v="2"/>
    <x v="2"/>
    <x v="95"/>
    <s v="Yorkville Onion Powder, 16 oz. containers"/>
    <x v="44"/>
    <s v="Universal Coffee Corp"/>
    <x v="4"/>
    <x v="18"/>
    <n v="336"/>
    <n v="650"/>
  </r>
  <r>
    <x v="1"/>
    <x v="2"/>
    <x v="2"/>
    <x v="2"/>
    <x v="182"/>
    <s v="Valley Park Oregano, Leaf, 14 oz. containers"/>
    <x v="87"/>
    <s v="Mivila Foods"/>
    <x v="3"/>
    <x v="31"/>
    <n v="168"/>
    <n v="478"/>
  </r>
  <r>
    <x v="1"/>
    <x v="2"/>
    <x v="2"/>
    <x v="2"/>
    <x v="183"/>
    <s v="Yorkville Paprika, Ground, 16 oz. containers"/>
    <x v="44"/>
    <s v="Universal Coffee Corp"/>
    <x v="4"/>
    <x v="34"/>
    <n v="96"/>
    <n v="166"/>
  </r>
  <r>
    <x v="1"/>
    <x v="2"/>
    <x v="2"/>
    <x v="2"/>
    <x v="114"/>
    <s v="Valley Park Parsley, Flakes, 16 oz. containers"/>
    <x v="87"/>
    <s v="Mivila Foods"/>
    <x v="3"/>
    <x v="13"/>
    <n v="144"/>
    <n v="659"/>
  </r>
  <r>
    <x v="1"/>
    <x v="2"/>
    <x v="2"/>
    <x v="2"/>
    <x v="184"/>
    <s v="Yorkville Black Pepper, Ground, 16 oz. containers"/>
    <x v="44"/>
    <s v="Universal Coffee Corp"/>
    <x v="4"/>
    <x v="35"/>
    <n v="72"/>
    <n v="213"/>
  </r>
  <r>
    <x v="1"/>
    <x v="2"/>
    <x v="2"/>
    <x v="2"/>
    <x v="115"/>
    <s v="Valley Park White Pepper, 16 oz. containers"/>
    <x v="87"/>
    <s v="Mivila Foods"/>
    <x v="3"/>
    <x v="6"/>
    <n v="60"/>
    <n v="285"/>
  </r>
  <r>
    <x v="1"/>
    <x v="2"/>
    <x v="2"/>
    <x v="2"/>
    <x v="185"/>
    <s v="Yorkville Thyme, Powdered, 12 oz. containers"/>
    <x v="44"/>
    <s v="Universal Coffee Corp"/>
    <x v="4"/>
    <x v="10"/>
    <n v="27"/>
    <n v="89"/>
  </r>
  <r>
    <x v="1"/>
    <x v="2"/>
    <x v="2"/>
    <x v="2"/>
    <x v="71"/>
    <s v="Yorkville Tumeric, Ground, 16 oz. containers"/>
    <x v="44"/>
    <s v="Universal Coffee Corp"/>
    <x v="4"/>
    <x v="10"/>
    <n v="36"/>
    <n v="76"/>
  </r>
  <r>
    <x v="1"/>
    <x v="2"/>
    <x v="2"/>
    <x v="2"/>
    <x v="111"/>
    <s v="Polaner Grape Jelly, #10 Cans x 6/Case"/>
    <x v="19"/>
    <s v="Mivila Foods"/>
    <x v="3"/>
    <x v="164"/>
    <n v="7310"/>
    <n v="6877"/>
  </r>
  <r>
    <x v="1"/>
    <x v="2"/>
    <x v="2"/>
    <x v="2"/>
    <x v="186"/>
    <s v="Domino Brown Sugar, 1lb Containers x 24/Case"/>
    <x v="91"/>
    <s v="Finesse Creations"/>
    <x v="15"/>
    <x v="23"/>
    <n v="1440"/>
    <n v="2359"/>
  </r>
  <r>
    <x v="1"/>
    <x v="2"/>
    <x v="2"/>
    <x v="2"/>
    <x v="85"/>
    <s v="Embassy Cider Vinegar, 1 gallon containers"/>
    <x v="37"/>
    <s v="Mivila Foods"/>
    <x v="3"/>
    <x v="66"/>
    <n v="1002"/>
    <n v="235"/>
  </r>
  <r>
    <x v="1"/>
    <x v="2"/>
    <x v="2"/>
    <x v="2"/>
    <x v="187"/>
    <s v="Embassy White Vinegar, Distilled, 1 gallon containers"/>
    <x v="37"/>
    <s v="Mivila Foods"/>
    <x v="3"/>
    <x v="128"/>
    <n v="4670"/>
    <n v="959"/>
  </r>
  <r>
    <x v="1"/>
    <x v="2"/>
    <x v="0"/>
    <x v="0"/>
    <x v="1"/>
    <s v="Enfamil Gentlease Infant Formula, Ready-to-Use, 2 fl. oz. bottles"/>
    <x v="1"/>
    <s v="Universal Coffee Corp"/>
    <x v="4"/>
    <x v="167"/>
    <n v="318"/>
    <n v="3804"/>
  </r>
  <r>
    <x v="1"/>
    <x v="2"/>
    <x v="0"/>
    <x v="0"/>
    <x v="1"/>
    <s v="Enfamil NeuroPro Infant Formula, 2 fl. oz. bottles"/>
    <x v="1"/>
    <s v="Universal Coffee Corp"/>
    <x v="4"/>
    <x v="69"/>
    <n v="2100"/>
    <n v="27958"/>
  </r>
  <r>
    <x v="1"/>
    <x v="2"/>
    <x v="0"/>
    <x v="0"/>
    <x v="1"/>
    <s v="Enfamil Nutramigen Infant Formula, Ready-to-Use, 2 fl. oz. bottles"/>
    <x v="1"/>
    <s v="Universal Coffee Corp"/>
    <x v="4"/>
    <x v="168"/>
    <n v="234"/>
    <n v="2877"/>
  </r>
  <r>
    <x v="1"/>
    <x v="2"/>
    <x v="0"/>
    <x v="0"/>
    <x v="1"/>
    <s v="Enfamil Prosobee Infant Formula, Ready-to-Use, 2 fl. oz bottles"/>
    <x v="1"/>
    <s v="Universal Coffee Corp"/>
    <x v="4"/>
    <x v="29"/>
    <n v="54"/>
    <n v="646"/>
  </r>
  <r>
    <x v="1"/>
    <x v="2"/>
    <x v="0"/>
    <x v="0"/>
    <x v="1"/>
    <s v="Pediasure Nutrition Drink, Assorted Flavors, 8 fl. oz. bottles"/>
    <x v="92"/>
    <s v="Universal Coffee Corp"/>
    <x v="4"/>
    <x v="6"/>
    <n v="60"/>
    <n v="162"/>
  </r>
  <r>
    <x v="1"/>
    <x v="2"/>
    <x v="0"/>
    <x v="0"/>
    <x v="1"/>
    <s v="Similac Neosure Ready-to-Use Infant Formula, 2 fl oz bottles"/>
    <x v="4"/>
    <s v="Babylab Inc."/>
    <x v="0"/>
    <x v="24"/>
    <n v="330"/>
    <n v="2860"/>
  </r>
  <r>
    <x v="1"/>
    <x v="2"/>
    <x v="0"/>
    <x v="0"/>
    <x v="1"/>
    <s v="Similac Pro Advance Ready-to-Use Infant Formula, 2 fl oz bottles"/>
    <x v="4"/>
    <s v="Babylab Inc."/>
    <x v="0"/>
    <x v="157"/>
    <n v="3120"/>
    <n v="23920"/>
  </r>
  <r>
    <x v="1"/>
    <x v="2"/>
    <x v="0"/>
    <x v="0"/>
    <x v="1"/>
    <s v="Similac Sensitive Powdered Baby Formula"/>
    <x v="4"/>
    <s v="Finesse Creations"/>
    <x v="15"/>
    <x v="6"/>
    <n v="28"/>
    <n v="875"/>
  </r>
  <r>
    <x v="1"/>
    <x v="2"/>
    <x v="0"/>
    <x v="0"/>
    <x v="188"/>
    <s v="Gerber Single Grain Oatmeal Baby Cereal"/>
    <x v="2"/>
    <s v="Babylab Inc."/>
    <x v="0"/>
    <x v="22"/>
    <n v="90"/>
    <n v="435"/>
  </r>
  <r>
    <x v="1"/>
    <x v="2"/>
    <x v="0"/>
    <x v="0"/>
    <x v="189"/>
    <s v="Gerber Stage 1 Fruit &amp; Vegetable Baby Food, Assorted Variety"/>
    <x v="2"/>
    <s v="Babylab Inc."/>
    <x v="0"/>
    <x v="169"/>
    <n v="175"/>
    <n v="798"/>
  </r>
  <r>
    <x v="1"/>
    <x v="2"/>
    <x v="0"/>
    <x v="0"/>
    <x v="189"/>
    <s v="Gerber Stage 2 Fruit &amp; Vegetable Baby Food, Assorted Variety"/>
    <x v="2"/>
    <s v="Babylab Inc."/>
    <x v="0"/>
    <x v="169"/>
    <n v="280"/>
    <n v="945"/>
  </r>
  <r>
    <x v="1"/>
    <x v="2"/>
    <x v="0"/>
    <x v="0"/>
    <x v="189"/>
    <s v="Gerber Stage 3 Fruit &amp; Vegetable Baby Food, Assorted Variety"/>
    <x v="2"/>
    <s v="Babylab Inc."/>
    <x v="0"/>
    <x v="66"/>
    <n v="113"/>
    <n v="375"/>
  </r>
  <r>
    <x v="1"/>
    <x v="2"/>
    <x v="0"/>
    <x v="0"/>
    <x v="255"/>
    <s v="Bellavista Vegetarian Baked Beans in Tomato Sauce, #10 Cans x 6/Case"/>
    <x v="131"/>
    <s v="Mivila Foods"/>
    <x v="3"/>
    <x v="170"/>
    <n v="2623"/>
    <n v="1129"/>
  </r>
  <r>
    <x v="1"/>
    <x v="2"/>
    <x v="0"/>
    <x v="0"/>
    <x v="256"/>
    <s v="Meal Mart Roast Chicken Dinner, Kosher (NYS, 14oz. Containers x 12/Case)"/>
    <x v="134"/>
    <s v="Jamac Frozen Foods"/>
    <x v="9"/>
    <x v="36"/>
    <n v="21"/>
    <n v="61"/>
  </r>
  <r>
    <x v="1"/>
    <x v="2"/>
    <x v="0"/>
    <x v="0"/>
    <x v="190"/>
    <s v="Cher Boyardee Microwaveable Pasta Bowls, Variety Pack"/>
    <x v="75"/>
    <s v="Babylab Inc."/>
    <x v="0"/>
    <x v="4"/>
    <n v="478"/>
    <n v="1105"/>
  </r>
  <r>
    <x v="1"/>
    <x v="2"/>
    <x v="0"/>
    <x v="0"/>
    <x v="257"/>
    <s v="Meal Mart Roasted Turkey Dinner, Kosher (NYS, 14oz. Containers x 12/Case)"/>
    <x v="134"/>
    <s v="Jamac Frozen Foods"/>
    <x v="9"/>
    <x v="36"/>
    <n v="21"/>
    <n v="61"/>
  </r>
  <r>
    <x v="1"/>
    <x v="2"/>
    <x v="0"/>
    <x v="0"/>
    <x v="192"/>
    <s v="Kellogg's Whole Wheat Mini Waffles, Maple Flavor, 2.64oz Each, 72/Case"/>
    <x v="94"/>
    <s v="Jamac Frozen Foods"/>
    <x v="9"/>
    <x v="171"/>
    <n v="3124"/>
    <n v="8784"/>
  </r>
  <r>
    <x v="1"/>
    <x v="2"/>
    <x v="4"/>
    <x v="6"/>
    <x v="125"/>
    <s v="Romeo Foods Stewing Beef, Frozen, 3/4&quot; - 1 1/2&quot; Cubes"/>
    <x v="11"/>
    <s v="Romeo Wholesale Meat Corp."/>
    <x v="5"/>
    <x v="134"/>
    <n v="800"/>
    <n v="3192"/>
  </r>
  <r>
    <x v="1"/>
    <x v="2"/>
    <x v="4"/>
    <x v="6"/>
    <x v="120"/>
    <s v="Romeo Foods Ground Beef, Frozen"/>
    <x v="11"/>
    <s v="Romeo Wholesale Meat Corp."/>
    <x v="5"/>
    <x v="172"/>
    <n v="9650"/>
    <n v="30034"/>
  </r>
  <r>
    <x v="1"/>
    <x v="2"/>
    <x v="4"/>
    <x v="6"/>
    <x v="124"/>
    <s v="Romeo Foods Oxtail, 1-2&quot; Thick Cut, Frozen"/>
    <x v="11"/>
    <s v="Romeo Wholesale Meat Corp."/>
    <x v="5"/>
    <x v="173"/>
    <n v="7211"/>
    <n v="41724"/>
  </r>
  <r>
    <x v="1"/>
    <x v="2"/>
    <x v="4"/>
    <x v="6"/>
    <x v="118"/>
    <s v="Romeo Foods Beef Hamburger Patties (3oz.), Frozen, 90% Lean"/>
    <x v="11"/>
    <s v="Romeo Wholesale Meat Corp."/>
    <x v="5"/>
    <x v="174"/>
    <n v="2050"/>
    <n v="7789"/>
  </r>
  <r>
    <x v="1"/>
    <x v="2"/>
    <x v="4"/>
    <x v="6"/>
    <x v="258"/>
    <s v="Romeo Foods Beef Short Ribs"/>
    <x v="11"/>
    <s v="Romeo Wholesale Meat Corp."/>
    <x v="5"/>
    <x v="175"/>
    <n v="10430"/>
    <n v="67366"/>
  </r>
  <r>
    <x v="1"/>
    <x v="2"/>
    <x v="4"/>
    <x v="6"/>
    <x v="12"/>
    <s v="Romeo Foods Beef Strips (for Pepper Steak), Frozen"/>
    <x v="11"/>
    <s v="Romeo Wholesale Meat Corp."/>
    <x v="5"/>
    <x v="176"/>
    <n v="1700"/>
    <n v="6123"/>
  </r>
  <r>
    <x v="1"/>
    <x v="2"/>
    <x v="4"/>
    <x v="6"/>
    <x v="259"/>
    <s v="Romeo Foods Top Round Beef"/>
    <x v="11"/>
    <s v="Romeo Wholesale Meat Corp."/>
    <x v="5"/>
    <x v="123"/>
    <n v="150"/>
    <n v="599"/>
  </r>
  <r>
    <x v="1"/>
    <x v="2"/>
    <x v="4"/>
    <x v="11"/>
    <x v="193"/>
    <s v="Fancy Lady Chicken Breast Cutlet, Frozen"/>
    <x v="95"/>
    <s v="Jamac Frozen Foods"/>
    <x v="9"/>
    <x v="177"/>
    <n v="20844"/>
    <n v="57113"/>
  </r>
  <r>
    <x v="1"/>
    <x v="2"/>
    <x v="4"/>
    <x v="11"/>
    <x v="194"/>
    <s v="Tyson Chicken Breast Halves, Frozen"/>
    <x v="96"/>
    <s v="Jamac Frozen Foods"/>
    <x v="9"/>
    <x v="178"/>
    <n v="21898"/>
    <n v="37317"/>
  </r>
  <r>
    <x v="1"/>
    <x v="2"/>
    <x v="4"/>
    <x v="11"/>
    <x v="195"/>
    <s v="Tyson Diced Cooked Chicken, Frozen, Diced"/>
    <x v="32"/>
    <s v="Cardinal Foods"/>
    <x v="14"/>
    <x v="179"/>
    <n v="2140"/>
    <n v="6056"/>
  </r>
  <r>
    <x v="1"/>
    <x v="2"/>
    <x v="4"/>
    <x v="11"/>
    <x v="196"/>
    <s v="Simmons Chicken Leg Quarters, Frozen"/>
    <x v="97"/>
    <s v="Cardinal Foods"/>
    <x v="14"/>
    <x v="180"/>
    <n v="20360"/>
    <n v="19749"/>
  </r>
  <r>
    <x v="1"/>
    <x v="2"/>
    <x v="4"/>
    <x v="11"/>
    <x v="260"/>
    <s v="Spare Time Chicken Wings, Frozen"/>
    <x v="135"/>
    <s v="Cardinal Foods"/>
    <x v="14"/>
    <x v="181"/>
    <n v="364"/>
    <n v="1078"/>
  </r>
  <r>
    <x v="1"/>
    <x v="2"/>
    <x v="4"/>
    <x v="13"/>
    <x v="197"/>
    <s v="Goldbon Large Eggs, White/Brown, 30 Dozen/Case"/>
    <x v="98"/>
    <s v="Teri Nichols"/>
    <x v="12"/>
    <x v="182"/>
    <n v="0"/>
    <n v="19522"/>
  </r>
  <r>
    <x v="1"/>
    <x v="2"/>
    <x v="4"/>
    <x v="8"/>
    <x v="261"/>
    <s v="Cardinal Foods Young Turkey Breast, Frozen"/>
    <x v="99"/>
    <s v="Cardinal Foods"/>
    <x v="14"/>
    <x v="183"/>
    <n v="651"/>
    <n v="1295"/>
  </r>
  <r>
    <x v="1"/>
    <x v="2"/>
    <x v="4"/>
    <x v="8"/>
    <x v="262"/>
    <s v="Cardinal Foods Ground Turkey, 90% Lean, Frozen"/>
    <x v="99"/>
    <s v="Cardinal Foods"/>
    <x v="14"/>
    <x v="184"/>
    <n v="4840"/>
    <n v="7018"/>
  </r>
  <r>
    <x v="1"/>
    <x v="2"/>
    <x v="5"/>
    <x v="16"/>
    <x v="200"/>
    <s v="Cabot Unsalted Butter, 1lb x 30/Case"/>
    <x v="100"/>
    <s v="Jamac Frozen Foods"/>
    <x v="9"/>
    <x v="148"/>
    <n v="4380"/>
    <n v="15856"/>
  </r>
  <r>
    <x v="1"/>
    <x v="2"/>
    <x v="5"/>
    <x v="7"/>
    <x v="201"/>
    <s v="Starfield Processed American Cheese, Sliced"/>
    <x v="67"/>
    <s v="Teri Nichols"/>
    <x v="12"/>
    <x v="185"/>
    <n v="0"/>
    <n v="7254"/>
  </r>
  <r>
    <x v="1"/>
    <x v="2"/>
    <x v="5"/>
    <x v="7"/>
    <x v="202"/>
    <s v="Laubscher Sharp Cheddar Cheese, 10lbs x 1/Case"/>
    <x v="101"/>
    <s v="Jamac Frozen Foods"/>
    <x v="9"/>
    <x v="186"/>
    <n v="2608"/>
    <n v="7942"/>
  </r>
  <r>
    <x v="1"/>
    <x v="2"/>
    <x v="5"/>
    <x v="7"/>
    <x v="13"/>
    <s v="Romeo Grated Cheese, Parmesean Blend, 5lb Bags"/>
    <x v="11"/>
    <s v="Romeo Wholesale Meat Corp."/>
    <x v="5"/>
    <x v="187"/>
    <n v="2640"/>
    <n v="1968"/>
  </r>
  <r>
    <x v="1"/>
    <x v="2"/>
    <x v="5"/>
    <x v="7"/>
    <x v="263"/>
    <s v="Montna Taranto Part-Skim Ricotta Cheese, 3lb Containers x 6/Case"/>
    <x v="136"/>
    <s v="Cardinal Foods"/>
    <x v="14"/>
    <x v="22"/>
    <n v="270"/>
    <n v="393"/>
  </r>
  <r>
    <x v="1"/>
    <x v="2"/>
    <x v="5"/>
    <x v="7"/>
    <x v="203"/>
    <s v="Upstate Farms String Cheese, Mozzarella, 1oz Each x 168/Case"/>
    <x v="102"/>
    <s v="Cardinal Foods"/>
    <x v="14"/>
    <x v="167"/>
    <n v="557"/>
    <n v="3105"/>
  </r>
  <r>
    <x v="1"/>
    <x v="2"/>
    <x v="5"/>
    <x v="7"/>
    <x v="204"/>
    <s v="Smithfield Cream Cheese, 1oz Cups x 100/Case"/>
    <x v="103"/>
    <s v="Cardinal Foods"/>
    <x v="14"/>
    <x v="188"/>
    <n v="1225"/>
    <n v="3224"/>
  </r>
  <r>
    <x v="1"/>
    <x v="2"/>
    <x v="5"/>
    <x v="19"/>
    <x v="264"/>
    <s v="Breakstone Light Sour Cream, 1lb Containers x 12/Case"/>
    <x v="137"/>
    <s v="Teri Nichols"/>
    <x v="12"/>
    <x v="0"/>
    <n v="480"/>
    <n v="1958"/>
  </r>
  <r>
    <x v="1"/>
    <x v="2"/>
    <x v="5"/>
    <x v="12"/>
    <x v="61"/>
    <s v="Upstate Yogurt, Assorted Flavors, 4oz Cups"/>
    <x v="102"/>
    <s v="Driscoll Foods Food Service / Metropolitan Foods Inc."/>
    <x v="11"/>
    <x v="189"/>
    <n v="10896"/>
    <n v="12639"/>
  </r>
  <r>
    <x v="1"/>
    <x v="2"/>
    <x v="6"/>
    <x v="10"/>
    <x v="60"/>
    <s v="Pavero Apples - Granny Smith, Golden Delicious, Crispin, Ginger Gold"/>
    <x v="105"/>
    <s v="Frank Gargiulo &amp; Sons"/>
    <x v="10"/>
    <x v="190"/>
    <n v="5900"/>
    <n v="2065"/>
  </r>
  <r>
    <x v="1"/>
    <x v="2"/>
    <x v="6"/>
    <x v="10"/>
    <x v="60"/>
    <s v="Pavero Apples - MacIntosh/Braeburn/Fuji/Gala/Red Delicious"/>
    <x v="105"/>
    <s v="Frank Gargiulo &amp; Sons"/>
    <x v="10"/>
    <x v="191"/>
    <n v="5650"/>
    <n v="1978"/>
  </r>
  <r>
    <x v="1"/>
    <x v="2"/>
    <x v="6"/>
    <x v="10"/>
    <x v="72"/>
    <s v="Alpine Orchard Unsweetened Applesauce, #10 Cans x 6/Case"/>
    <x v="138"/>
    <s v="Mivila Foods"/>
    <x v="3"/>
    <x v="35"/>
    <n v="258"/>
    <n v="138"/>
  </r>
  <r>
    <x v="1"/>
    <x v="2"/>
    <x v="6"/>
    <x v="10"/>
    <x v="72"/>
    <s v="Northeast Unsweetened Applesauce, #10 Cans x 6/Case"/>
    <x v="49"/>
    <s v="Mivila Foods"/>
    <x v="3"/>
    <x v="32"/>
    <n v="602"/>
    <n v="257"/>
  </r>
  <r>
    <x v="1"/>
    <x v="2"/>
    <x v="6"/>
    <x v="10"/>
    <x v="206"/>
    <s v="Cabana Cavendish Bananas"/>
    <x v="106"/>
    <s v="Frank Gargiulo &amp; Sons"/>
    <x v="10"/>
    <x v="192"/>
    <n v="11150"/>
    <n v="3680"/>
  </r>
  <r>
    <x v="1"/>
    <x v="2"/>
    <x v="6"/>
    <x v="10"/>
    <x v="207"/>
    <s v="Foxy Fresh Blueberries, 1/2 Pints x 12/Case"/>
    <x v="107"/>
    <s v="Plainfield Fruit &amp; Produce Co Inc"/>
    <x v="16"/>
    <x v="193"/>
    <n v="0"/>
    <n v="3551"/>
  </r>
  <r>
    <x v="1"/>
    <x v="2"/>
    <x v="6"/>
    <x v="10"/>
    <x v="74"/>
    <s v="Ocean Spray Dried Cranberries (Soft &amp; Moist), 25Lb Box"/>
    <x v="51"/>
    <s v="Mivila Foods"/>
    <x v="3"/>
    <x v="105"/>
    <n v="275"/>
    <n v="723"/>
  </r>
  <r>
    <x v="1"/>
    <x v="2"/>
    <x v="6"/>
    <x v="10"/>
    <x v="265"/>
    <s v="Del Monte Fruit Cocktail in Juice, #10 Cans x 6/Case"/>
    <x v="55"/>
    <s v="Mivila Foods"/>
    <x v="3"/>
    <x v="66"/>
    <n v="1290"/>
    <n v="1377"/>
  </r>
  <r>
    <x v="1"/>
    <x v="2"/>
    <x v="6"/>
    <x v="10"/>
    <x v="266"/>
    <s v="Dole Tropical Fruit in Juice, 4oz Bowls x 36/Case"/>
    <x v="139"/>
    <s v="Mivila Foods"/>
    <x v="3"/>
    <x v="194"/>
    <n v="5157"/>
    <n v="9684"/>
  </r>
  <r>
    <x v="1"/>
    <x v="2"/>
    <x v="6"/>
    <x v="10"/>
    <x v="208"/>
    <s v="Classic Seedless Grapes"/>
    <x v="108"/>
    <s v="Plainfield Fruit &amp; Produce Co Inc"/>
    <x v="16"/>
    <x v="195"/>
    <n v="4930"/>
    <n v="6409"/>
  </r>
  <r>
    <x v="1"/>
    <x v="2"/>
    <x v="6"/>
    <x v="10"/>
    <x v="209"/>
    <s v="Sunkist Lemons"/>
    <x v="109"/>
    <s v="Plainfield Fruit &amp; Produce Co Inc"/>
    <x v="16"/>
    <x v="196"/>
    <n v="1725"/>
    <n v="1277"/>
  </r>
  <r>
    <x v="1"/>
    <x v="2"/>
    <x v="6"/>
    <x v="10"/>
    <x v="267"/>
    <s v="Del Monte Canteloupe"/>
    <x v="55"/>
    <s v="Plainfield Fruit &amp; Produce Co Inc"/>
    <x v="16"/>
    <x v="197"/>
    <n v="1845"/>
    <n v="775"/>
  </r>
  <r>
    <x v="1"/>
    <x v="2"/>
    <x v="6"/>
    <x v="10"/>
    <x v="268"/>
    <s v="Classic Honeydew Melon"/>
    <x v="108"/>
    <s v="Plainfield Fruit &amp; Produce Co Inc"/>
    <x v="16"/>
    <x v="198"/>
    <n v="1435"/>
    <n v="703"/>
  </r>
  <r>
    <x v="1"/>
    <x v="2"/>
    <x v="6"/>
    <x v="10"/>
    <x v="210"/>
    <s v="Classic Melons Watermelon"/>
    <x v="108"/>
    <s v="Plainfield Fruit &amp; Produce Co Inc"/>
    <x v="16"/>
    <x v="199"/>
    <n v="4020"/>
    <n v="1608"/>
  </r>
  <r>
    <x v="1"/>
    <x v="2"/>
    <x v="6"/>
    <x v="10"/>
    <x v="211"/>
    <s v="Mandara Nectarines"/>
    <x v="110"/>
    <s v="Plainfield Fruit &amp; Produce Co Inc"/>
    <x v="16"/>
    <x v="64"/>
    <n v="50"/>
    <n v="45"/>
  </r>
  <r>
    <x v="1"/>
    <x v="2"/>
    <x v="6"/>
    <x v="10"/>
    <x v="269"/>
    <s v="Morrocco California Navel Oranges"/>
    <x v="140"/>
    <s v="Frank Gargiulo &amp; Sons"/>
    <x v="10"/>
    <x v="64"/>
    <n v="50"/>
    <n v="26"/>
  </r>
  <r>
    <x v="1"/>
    <x v="2"/>
    <x v="6"/>
    <x v="10"/>
    <x v="269"/>
    <s v="Sunkist California Navel Oranges"/>
    <x v="109"/>
    <s v="Plainfield Fruit &amp; Produce Co Inc"/>
    <x v="16"/>
    <x v="200"/>
    <n v="10000"/>
    <n v="5400"/>
  </r>
  <r>
    <x v="1"/>
    <x v="2"/>
    <x v="6"/>
    <x v="10"/>
    <x v="270"/>
    <s v="Sunkist California Valencia Oranges"/>
    <x v="109"/>
    <s v="Plainfield Fruit &amp; Produce Co Inc"/>
    <x v="16"/>
    <x v="201"/>
    <n v="4747"/>
    <n v="2563"/>
  </r>
  <r>
    <x v="1"/>
    <x v="2"/>
    <x v="6"/>
    <x v="10"/>
    <x v="212"/>
    <s v="Mandara Peaches"/>
    <x v="110"/>
    <s v="Plainfield Fruit &amp; Produce Co Inc"/>
    <x v="16"/>
    <x v="202"/>
    <n v="925"/>
    <n v="833"/>
  </r>
  <r>
    <x v="1"/>
    <x v="2"/>
    <x v="6"/>
    <x v="10"/>
    <x v="271"/>
    <s v="Del Monte Sliced Peaches in Natural Juice, #10 Cans x 6/Case"/>
    <x v="55"/>
    <s v="Mivila Foods"/>
    <x v="3"/>
    <x v="64"/>
    <n v="2150"/>
    <n v="1995"/>
  </r>
  <r>
    <x v="1"/>
    <x v="2"/>
    <x v="6"/>
    <x v="10"/>
    <x v="213"/>
    <s v="Fowler Pears"/>
    <x v="111"/>
    <s v="Plainfield Fruit &amp; Produce Co Inc"/>
    <x v="16"/>
    <x v="203"/>
    <n v="10995"/>
    <n v="7697"/>
  </r>
  <r>
    <x v="1"/>
    <x v="2"/>
    <x v="6"/>
    <x v="10"/>
    <x v="272"/>
    <s v="Del Monte Bartlett Pears, Diced in Natural Juice, #10 Cans x 6/Case"/>
    <x v="55"/>
    <s v="Mivila Foods"/>
    <x v="3"/>
    <x v="116"/>
    <n v="1032"/>
    <n v="958"/>
  </r>
  <r>
    <x v="1"/>
    <x v="2"/>
    <x v="6"/>
    <x v="10"/>
    <x v="273"/>
    <s v="Premium Pineapple Chunks in Natural Juice, #10 Cans x 6/Case"/>
    <x v="21"/>
    <s v="H. Schrier &amp; Company Inc."/>
    <x v="1"/>
    <x v="6"/>
    <n v="215"/>
    <n v="100"/>
  </r>
  <r>
    <x v="1"/>
    <x v="2"/>
    <x v="6"/>
    <x v="10"/>
    <x v="214"/>
    <s v="Banacol Ripe Plantains"/>
    <x v="112"/>
    <s v="Frank Gargiulo &amp; Sons"/>
    <x v="10"/>
    <x v="204"/>
    <n v="3400"/>
    <n v="2040"/>
  </r>
  <r>
    <x v="1"/>
    <x v="2"/>
    <x v="6"/>
    <x v="10"/>
    <x v="215"/>
    <s v="Mandara Plums"/>
    <x v="110"/>
    <s v="Plainfield Fruit &amp; Produce Co Inc"/>
    <x v="16"/>
    <x v="205"/>
    <n v="1072"/>
    <n v="825"/>
  </r>
  <r>
    <x v="1"/>
    <x v="2"/>
    <x v="6"/>
    <x v="10"/>
    <x v="56"/>
    <s v="Kar's Raisins, 1oz boxes"/>
    <x v="141"/>
    <s v="Jay Bee Distributor Group"/>
    <x v="2"/>
    <x v="36"/>
    <n v="13"/>
    <n v="48"/>
  </r>
  <r>
    <x v="1"/>
    <x v="2"/>
    <x v="6"/>
    <x v="10"/>
    <x v="56"/>
    <s v="Mr. Nature Raisins, 1oz boxes"/>
    <x v="36"/>
    <s v="Jay Bee Distributor Group"/>
    <x v="2"/>
    <x v="15"/>
    <n v="2544"/>
    <n v="9727"/>
  </r>
  <r>
    <x v="1"/>
    <x v="2"/>
    <x v="6"/>
    <x v="10"/>
    <x v="216"/>
    <s v="Driscolls Strawberries"/>
    <x v="113"/>
    <s v="Plainfield Fruit &amp; Produce Co Inc"/>
    <x v="16"/>
    <x v="47"/>
    <n v="1872"/>
    <n v="5148"/>
  </r>
  <r>
    <x v="1"/>
    <x v="2"/>
    <x v="6"/>
    <x v="10"/>
    <x v="274"/>
    <s v="Sweet Seal Tangerines"/>
    <x v="142"/>
    <s v="Plainfield Fruit &amp; Produce Co Inc"/>
    <x v="16"/>
    <x v="0"/>
    <n v="40"/>
    <n v="22"/>
  </r>
  <r>
    <x v="1"/>
    <x v="2"/>
    <x v="6"/>
    <x v="18"/>
    <x v="217"/>
    <s v="Veg Pro Carrots"/>
    <x v="114"/>
    <s v="Plainfield Fruit &amp; Produce Co Inc"/>
    <x v="16"/>
    <x v="206"/>
    <n v="950"/>
    <n v="304"/>
  </r>
  <r>
    <x v="1"/>
    <x v="2"/>
    <x v="6"/>
    <x v="18"/>
    <x v="275"/>
    <s v="Grimmway Baby Carrots"/>
    <x v="143"/>
    <s v="Plainfield Fruit &amp; Produce Co Inc"/>
    <x v="16"/>
    <x v="207"/>
    <n v="930"/>
    <n v="902"/>
  </r>
  <r>
    <x v="1"/>
    <x v="2"/>
    <x v="6"/>
    <x v="18"/>
    <x v="218"/>
    <s v="Christopher Ranch Garlic"/>
    <x v="115"/>
    <s v="Plainfield Fruit &amp; Produce Co Inc"/>
    <x v="16"/>
    <x v="208"/>
    <n v="388"/>
    <n v="931"/>
  </r>
  <r>
    <x v="1"/>
    <x v="2"/>
    <x v="6"/>
    <x v="18"/>
    <x v="276"/>
    <s v="Church Bros Green Scallions"/>
    <x v="124"/>
    <s v="Plainfield Fruit &amp; Produce Co Inc"/>
    <x v="16"/>
    <x v="209"/>
    <n v="410"/>
    <n v="656"/>
  </r>
  <r>
    <x v="1"/>
    <x v="2"/>
    <x v="6"/>
    <x v="18"/>
    <x v="219"/>
    <s v="Elba Red Onions"/>
    <x v="116"/>
    <s v="Plainfield Fruit &amp; Produce Co Inc"/>
    <x v="16"/>
    <x v="210"/>
    <n v="1150"/>
    <n v="667"/>
  </r>
  <r>
    <x v="1"/>
    <x v="2"/>
    <x v="6"/>
    <x v="18"/>
    <x v="220"/>
    <s v="Elba Yellow Onions"/>
    <x v="116"/>
    <s v="Plainfield Fruit &amp; Produce Co Inc"/>
    <x v="16"/>
    <x v="211"/>
    <n v="2750"/>
    <n v="908"/>
  </r>
  <r>
    <x v="1"/>
    <x v="2"/>
    <x v="6"/>
    <x v="18"/>
    <x v="277"/>
    <s v="Eagle Eye Baking Potatoes"/>
    <x v="144"/>
    <s v="Plainfield Fruit &amp; Produce Co Inc"/>
    <x v="16"/>
    <x v="212"/>
    <n v="7550"/>
    <n v="2718"/>
  </r>
  <r>
    <x v="1"/>
    <x v="2"/>
    <x v="6"/>
    <x v="18"/>
    <x v="278"/>
    <s v="L&amp;M Red Skin Potatoes"/>
    <x v="122"/>
    <s v="Plainfield Fruit &amp; Produce Co Inc"/>
    <x v="16"/>
    <x v="213"/>
    <n v="2250"/>
    <n v="720"/>
  </r>
  <r>
    <x v="1"/>
    <x v="2"/>
    <x v="6"/>
    <x v="18"/>
    <x v="279"/>
    <s v="Jean Label Sweet Potatoes"/>
    <x v="145"/>
    <s v="Plainfield Fruit &amp; Produce Co Inc"/>
    <x v="16"/>
    <x v="214"/>
    <n v="3710"/>
    <n v="1336"/>
  </r>
  <r>
    <x v="1"/>
    <x v="2"/>
    <x v="6"/>
    <x v="18"/>
    <x v="221"/>
    <s v="Happy Valley Yukon Gold Potatoes"/>
    <x v="117"/>
    <s v="Plainfield Fruit &amp; Produce Co Inc"/>
    <x v="16"/>
    <x v="215"/>
    <n v="2550"/>
    <n v="918"/>
  </r>
  <r>
    <x v="1"/>
    <x v="2"/>
    <x v="6"/>
    <x v="18"/>
    <x v="280"/>
    <s v="Radish King Red Radishes"/>
    <x v="146"/>
    <s v="Plainfield Fruit &amp; Produce Co Inc"/>
    <x v="16"/>
    <x v="129"/>
    <n v="44"/>
    <n v="55"/>
  </r>
  <r>
    <x v="1"/>
    <x v="2"/>
    <x v="6"/>
    <x v="15"/>
    <x v="281"/>
    <s v="D'Arrigo Broccoli"/>
    <x v="123"/>
    <s v="Plainfield Fruit &amp; Produce Co Inc"/>
    <x v="16"/>
    <x v="216"/>
    <n v="6574"/>
    <n v="4865"/>
  </r>
  <r>
    <x v="1"/>
    <x v="2"/>
    <x v="6"/>
    <x v="15"/>
    <x v="222"/>
    <s v="Banner Red Cabbage"/>
    <x v="118"/>
    <s v="Plainfield Fruit &amp; Produce Co Inc"/>
    <x v="16"/>
    <x v="2"/>
    <n v="100"/>
    <n v="36"/>
  </r>
  <r>
    <x v="1"/>
    <x v="2"/>
    <x v="6"/>
    <x v="15"/>
    <x v="222"/>
    <s v="D'Angelo Red Cabbage"/>
    <x v="119"/>
    <s v="Frank Gargiulo &amp; Sons"/>
    <x v="10"/>
    <x v="64"/>
    <n v="50"/>
    <n v="19"/>
  </r>
  <r>
    <x v="1"/>
    <x v="2"/>
    <x v="6"/>
    <x v="15"/>
    <x v="223"/>
    <s v="Banner White Cabbage"/>
    <x v="118"/>
    <s v="Plainfield Fruit &amp; Produce Co Inc"/>
    <x v="16"/>
    <x v="217"/>
    <n v="4592"/>
    <n v="1194"/>
  </r>
  <r>
    <x v="1"/>
    <x v="2"/>
    <x v="6"/>
    <x v="15"/>
    <x v="223"/>
    <s v="D'Angelo White Cabbage"/>
    <x v="119"/>
    <s v="Frank Gargiulo &amp; Sons"/>
    <x v="10"/>
    <x v="218"/>
    <n v="750"/>
    <n v="210"/>
  </r>
  <r>
    <x v="1"/>
    <x v="2"/>
    <x v="6"/>
    <x v="15"/>
    <x v="282"/>
    <s v="D'Arrigo Cauliflower"/>
    <x v="123"/>
    <s v="Plainfield Fruit &amp; Produce Co Inc"/>
    <x v="16"/>
    <x v="219"/>
    <n v="1945"/>
    <n v="1887"/>
  </r>
  <r>
    <x v="1"/>
    <x v="2"/>
    <x v="6"/>
    <x v="15"/>
    <x v="283"/>
    <s v="Church Bros. Celery"/>
    <x v="124"/>
    <s v="Plainfield Fruit &amp; Produce Co Inc"/>
    <x v="16"/>
    <x v="220"/>
    <n v="1110"/>
    <n v="400"/>
  </r>
  <r>
    <x v="1"/>
    <x v="2"/>
    <x v="6"/>
    <x v="15"/>
    <x v="284"/>
    <s v="Banner Cucumbers"/>
    <x v="118"/>
    <s v="Plainfield Fruit &amp; Produce Co Inc"/>
    <x v="16"/>
    <x v="221"/>
    <n v="1795"/>
    <n v="646"/>
  </r>
  <r>
    <x v="1"/>
    <x v="2"/>
    <x v="6"/>
    <x v="15"/>
    <x v="224"/>
    <s v="Mayn Packing Cilantro"/>
    <x v="120"/>
    <s v="Plainfield Fruit &amp; Produce Co Inc"/>
    <x v="16"/>
    <x v="222"/>
    <n v="693"/>
    <n v="1386"/>
  </r>
  <r>
    <x v="1"/>
    <x v="2"/>
    <x v="6"/>
    <x v="15"/>
    <x v="285"/>
    <s v="US Fresh Herbs Dill"/>
    <x v="147"/>
    <s v="Plainfield Fruit &amp; Produce Co Inc"/>
    <x v="16"/>
    <x v="3"/>
    <n v="10"/>
    <n v="60"/>
  </r>
  <r>
    <x v="1"/>
    <x v="2"/>
    <x v="6"/>
    <x v="15"/>
    <x v="225"/>
    <s v="Mayn Packing Parsley"/>
    <x v="120"/>
    <s v="Plainfield Fruit &amp; Produce Co Inc"/>
    <x v="16"/>
    <x v="223"/>
    <n v="452"/>
    <n v="904"/>
  </r>
  <r>
    <x v="1"/>
    <x v="2"/>
    <x v="6"/>
    <x v="15"/>
    <x v="286"/>
    <s v="Herb's Fresh Rosemary"/>
    <x v="121"/>
    <s v="Frank Gargiulo &amp; Sons"/>
    <x v="10"/>
    <x v="224"/>
    <n v="115"/>
    <n v="920"/>
  </r>
  <r>
    <x v="1"/>
    <x v="2"/>
    <x v="6"/>
    <x v="15"/>
    <x v="287"/>
    <s v="US Fresh Herbs Sage"/>
    <x v="147"/>
    <s v="Plainfield Fruit &amp; Produce Co Inc"/>
    <x v="16"/>
    <x v="29"/>
    <n v="9"/>
    <n v="77"/>
  </r>
  <r>
    <x v="1"/>
    <x v="2"/>
    <x v="6"/>
    <x v="15"/>
    <x v="226"/>
    <s v="Herb's Fresh Thyme"/>
    <x v="121"/>
    <s v="Frank Gargiulo &amp; Sons"/>
    <x v="10"/>
    <x v="225"/>
    <n v="152"/>
    <n v="1216"/>
  </r>
  <r>
    <x v="1"/>
    <x v="2"/>
    <x v="6"/>
    <x v="15"/>
    <x v="227"/>
    <s v="L&amp;M Kale"/>
    <x v="122"/>
    <s v="Plainfield Fruit &amp; Produce Co Inc"/>
    <x v="16"/>
    <x v="226"/>
    <n v="3070"/>
    <n v="2149"/>
  </r>
  <r>
    <x v="1"/>
    <x v="2"/>
    <x v="6"/>
    <x v="15"/>
    <x v="228"/>
    <s v="D'Arrigo Romaine Lettuce"/>
    <x v="123"/>
    <s v="Plainfield Fruit &amp; Produce Co Inc"/>
    <x v="16"/>
    <x v="227"/>
    <n v="10550"/>
    <n v="5064"/>
  </r>
  <r>
    <x v="1"/>
    <x v="2"/>
    <x v="6"/>
    <x v="15"/>
    <x v="288"/>
    <s v="L&amp;M Green Peppers"/>
    <x v="122"/>
    <s v="Plainfield Fruit &amp; Produce Co Inc"/>
    <x v="16"/>
    <x v="228"/>
    <n v="1820"/>
    <n v="1165"/>
  </r>
  <r>
    <x v="1"/>
    <x v="2"/>
    <x v="6"/>
    <x v="15"/>
    <x v="229"/>
    <s v="L&amp;M Red Peppers"/>
    <x v="122"/>
    <s v="Plainfield Fruit &amp; Produce Co Inc"/>
    <x v="16"/>
    <x v="229"/>
    <n v="2005"/>
    <n v="2506"/>
  </r>
  <r>
    <x v="1"/>
    <x v="2"/>
    <x v="6"/>
    <x v="15"/>
    <x v="230"/>
    <s v="Church Bros Whole Leaf Savoy Spinach"/>
    <x v="124"/>
    <s v="Plainfield Fruit &amp; Produce Co Inc"/>
    <x v="16"/>
    <x v="230"/>
    <n v="2300"/>
    <n v="4025"/>
  </r>
  <r>
    <x v="1"/>
    <x v="2"/>
    <x v="6"/>
    <x v="15"/>
    <x v="231"/>
    <s v="L&amp;M Zucchini"/>
    <x v="122"/>
    <s v="Plainfield Fruit &amp; Produce Co Inc"/>
    <x v="16"/>
    <x v="231"/>
    <n v="1423"/>
    <n v="1067"/>
  </r>
  <r>
    <x v="1"/>
    <x v="2"/>
    <x v="6"/>
    <x v="15"/>
    <x v="289"/>
    <s v="Summer Harvest Hard Ripe Tomatoes"/>
    <x v="148"/>
    <s v="Plainfield Fruit &amp; Produce Co Inc"/>
    <x v="16"/>
    <x v="232"/>
    <n v="1475"/>
    <n v="1033"/>
  </r>
  <r>
    <x v="1"/>
    <x v="2"/>
    <x v="6"/>
    <x v="15"/>
    <x v="139"/>
    <s v="Bellavista Whole Tomato, #10 Cans x 6/Case"/>
    <x v="131"/>
    <s v="Mivila Foods"/>
    <x v="3"/>
    <x v="170"/>
    <n v="2623"/>
    <n v="1141"/>
  </r>
  <r>
    <x v="1"/>
    <x v="2"/>
    <x v="6"/>
    <x v="15"/>
    <x v="290"/>
    <s v="Summit Harvest Cherry Tomatoes, 12 Pints/Case"/>
    <x v="149"/>
    <s v="Plainfield Fruit &amp; Produce Co Inc"/>
    <x v="16"/>
    <x v="92"/>
    <n v="1512"/>
    <n v="2079"/>
  </r>
  <r>
    <x v="1"/>
    <x v="2"/>
    <x v="6"/>
    <x v="15"/>
    <x v="291"/>
    <s v="SunSource Merit Frozen Mixed Vegetables, 2.5lb Bags, 12/Case"/>
    <x v="150"/>
    <s v="Jamac Frozen Foods"/>
    <x v="9"/>
    <x v="59"/>
    <n v="30"/>
    <n v="27"/>
  </r>
  <r>
    <x v="1"/>
    <x v="2"/>
    <x v="7"/>
    <x v="14"/>
    <x v="129"/>
    <s v="Oceania Tuna Fish, Fancy Albacore In Water (Solid Chunk), 66.5oz Cans x 6/Case"/>
    <x v="68"/>
    <s v="Universal Coffee Corp"/>
    <x v="4"/>
    <x v="31"/>
    <n v="399"/>
    <n v="1006"/>
  </r>
  <r>
    <x v="2"/>
    <x v="1"/>
    <x v="6"/>
    <x v="15"/>
    <x v="284"/>
    <s v="L&amp;M Cucumbers"/>
    <x v="122"/>
    <s v="Plainfield Fruit &amp; Produce Co Inc"/>
    <x v="16"/>
    <x v="233"/>
    <n v="7450"/>
    <n v="2310"/>
  </r>
  <r>
    <x v="2"/>
    <x v="0"/>
    <x v="4"/>
    <x v="8"/>
    <x v="292"/>
    <s v="IMPS# 170A BOTTOM ROUNDS, HALAL, GOOSENECK,"/>
    <x v="151"/>
    <s v="Romeo Wholesale Meat Corp."/>
    <x v="5"/>
    <x v="113"/>
    <n v="2080"/>
    <n v="150"/>
  </r>
  <r>
    <x v="2"/>
    <x v="0"/>
    <x v="4"/>
    <x v="8"/>
    <x v="292"/>
    <s v="PRODUCT IMPS #170A BOTTOM ROUNDS, GOOSENECK"/>
    <x v="151"/>
    <s v="Romeo Wholesale Meat Corp."/>
    <x v="5"/>
    <x v="88"/>
    <n v="6920"/>
    <n v="448"/>
  </r>
  <r>
    <x v="2"/>
    <x v="0"/>
    <x v="5"/>
    <x v="17"/>
    <x v="293"/>
    <s v="CHOCOLATE MILK,FAT FREE, 1/2 PT."/>
    <x v="152"/>
    <s v="Cream O Land"/>
    <x v="19"/>
    <x v="234"/>
    <n v="945"/>
    <n v="5578"/>
  </r>
  <r>
    <x v="2"/>
    <x v="0"/>
    <x v="5"/>
    <x v="17"/>
    <x v="294"/>
    <s v="MILK LOW FAT 1% 1/2 PT."/>
    <x v="152"/>
    <s v="Cream O Land"/>
    <x v="19"/>
    <x v="235"/>
    <n v="1627842"/>
    <n v="632736"/>
  </r>
  <r>
    <x v="2"/>
    <x v="0"/>
    <x v="5"/>
    <x v="17"/>
    <x v="294"/>
    <s v="MILK LOW FAT 1% 1/4 PT."/>
    <x v="152"/>
    <s v="Cream O Land"/>
    <x v="19"/>
    <x v="236"/>
    <n v="870"/>
    <n v="580"/>
  </r>
  <r>
    <x v="2"/>
    <x v="0"/>
    <x v="5"/>
    <x v="12"/>
    <x v="295"/>
    <s v="YOGURT ASSORTED FLAVOR"/>
    <x v="102"/>
    <s v="Cream O Land"/>
    <x v="19"/>
    <x v="237"/>
    <n v="2292"/>
    <n v="2838"/>
  </r>
  <r>
    <x v="2"/>
    <x v="0"/>
    <x v="0"/>
    <x v="0"/>
    <x v="296"/>
    <s v="CHICKEN CACCIATORE"/>
    <x v="153"/>
    <s v="Jamac Frozen Foods"/>
    <x v="9"/>
    <x v="238"/>
    <n v="34884"/>
    <n v="59856"/>
  </r>
  <r>
    <x v="2"/>
    <x v="0"/>
    <x v="0"/>
    <x v="0"/>
    <x v="297"/>
    <s v="COLD: BOLOGNA, DINNER"/>
    <x v="153"/>
    <s v="Jamac Frozen Foods"/>
    <x v="9"/>
    <x v="38"/>
    <n v="7776"/>
    <n v="14947"/>
  </r>
  <r>
    <x v="2"/>
    <x v="0"/>
    <x v="0"/>
    <x v="0"/>
    <x v="298"/>
    <s v="COLD: SALAMI, DINNER"/>
    <x v="153"/>
    <s v="Jamac Frozen Foods"/>
    <x v="9"/>
    <x v="239"/>
    <n v="9054"/>
    <n v="17405"/>
  </r>
  <r>
    <x v="2"/>
    <x v="0"/>
    <x v="0"/>
    <x v="0"/>
    <x v="299"/>
    <s v="MEATBALLS &amp; SPAGHETTI"/>
    <x v="153"/>
    <s v="Jamac Frozen Foods"/>
    <x v="9"/>
    <x v="240"/>
    <n v="68490"/>
    <n v="118787"/>
  </r>
  <r>
    <x v="2"/>
    <x v="0"/>
    <x v="5"/>
    <x v="7"/>
    <x v="128"/>
    <s v="AMERICAN, CHEESE, PROCESSED, SLICED"/>
    <x v="154"/>
    <s v="Jamac Frozen Foods"/>
    <x v="9"/>
    <x v="241"/>
    <n v="26900"/>
    <n v="41157"/>
  </r>
  <r>
    <x v="2"/>
    <x v="0"/>
    <x v="2"/>
    <x v="2"/>
    <x v="300"/>
    <s v="OLEOMARGARINE, REDDIES"/>
    <x v="155"/>
    <s v="Jamac Frozen Foods"/>
    <x v="9"/>
    <x v="242"/>
    <n v="32760"/>
    <n v="39640"/>
  </r>
  <r>
    <x v="2"/>
    <x v="0"/>
    <x v="6"/>
    <x v="15"/>
    <x v="301"/>
    <s v="CORN, FROZEN WHOLE KERNEL, NO SUGAR/SALT"/>
    <x v="156"/>
    <s v="Jamac Frozen Foods"/>
    <x v="9"/>
    <x v="132"/>
    <n v="9000"/>
    <n v="7389"/>
  </r>
  <r>
    <x v="2"/>
    <x v="0"/>
    <x v="6"/>
    <x v="15"/>
    <x v="302"/>
    <s v="PEAS, GREEN"/>
    <x v="157"/>
    <s v="Jamac Frozen Foods"/>
    <x v="9"/>
    <x v="32"/>
    <n v="420"/>
    <n v="267"/>
  </r>
  <r>
    <x v="2"/>
    <x v="0"/>
    <x v="7"/>
    <x v="14"/>
    <x v="303"/>
    <s v="TILAPIA FILLETS, 3-5 OZ. EACH"/>
    <x v="158"/>
    <s v="Jamac Frozen Foods"/>
    <x v="9"/>
    <x v="243"/>
    <n v="1560"/>
    <n v="2574"/>
  </r>
  <r>
    <x v="2"/>
    <x v="0"/>
    <x v="4"/>
    <x v="11"/>
    <x v="304"/>
    <s v="CHICKEN, DICED"/>
    <x v="32"/>
    <s v="Jamac Frozen Foods"/>
    <x v="9"/>
    <x v="244"/>
    <n v="2390"/>
    <n v="6955"/>
  </r>
  <r>
    <x v="2"/>
    <x v="0"/>
    <x v="4"/>
    <x v="8"/>
    <x v="305"/>
    <s v="GROUND TURKEY"/>
    <x v="159"/>
    <s v="Jamac Frozen Foods"/>
    <x v="9"/>
    <x v="245"/>
    <n v="25200"/>
    <n v="48888"/>
  </r>
  <r>
    <x v="2"/>
    <x v="0"/>
    <x v="4"/>
    <x v="6"/>
    <x v="306"/>
    <s v="IMPS # 135A BEEF FOR STEWING, HALAL"/>
    <x v="159"/>
    <s v="Jamac Frozen Foods"/>
    <x v="9"/>
    <x v="209"/>
    <n v="16400"/>
    <n v="46412"/>
  </r>
  <r>
    <x v="2"/>
    <x v="0"/>
    <x v="4"/>
    <x v="8"/>
    <x v="307"/>
    <s v="NAMP P2033 TURKEY THIGHS, HALAL"/>
    <x v="160"/>
    <s v="Jamac Frozen Foods"/>
    <x v="9"/>
    <x v="246"/>
    <n v="7280"/>
    <n v="16089"/>
  </r>
  <r>
    <x v="2"/>
    <x v="0"/>
    <x v="4"/>
    <x v="11"/>
    <x v="308"/>
    <s v="CHICKEN BREAST HALVES"/>
    <x v="32"/>
    <s v="Jamac Frozen Foods"/>
    <x v="9"/>
    <x v="247"/>
    <n v="14641"/>
    <n v="23917"/>
  </r>
  <r>
    <x v="2"/>
    <x v="0"/>
    <x v="4"/>
    <x v="11"/>
    <x v="309"/>
    <s v="CHICKEN LEG QUARTERS"/>
    <x v="32"/>
    <s v="Jamac Frozen Foods"/>
    <x v="9"/>
    <x v="248"/>
    <n v="7544"/>
    <n v="6940"/>
  </r>
  <r>
    <x v="2"/>
    <x v="0"/>
    <x v="6"/>
    <x v="15"/>
    <x v="310"/>
    <s v="VEGETABLES, MIXED"/>
    <x v="157"/>
    <s v="Jamac Frozen Foods"/>
    <x v="9"/>
    <x v="73"/>
    <n v="1350"/>
    <n v="969"/>
  </r>
  <r>
    <x v="2"/>
    <x v="0"/>
    <x v="4"/>
    <x v="11"/>
    <x v="311"/>
    <s v="ROAST CHICKEN"/>
    <x v="153"/>
    <s v="Jamac Frozen Foods"/>
    <x v="9"/>
    <x v="249"/>
    <n v="35928"/>
    <n v="62170"/>
  </r>
  <r>
    <x v="2"/>
    <x v="0"/>
    <x v="4"/>
    <x v="8"/>
    <x v="312"/>
    <s v="ROAST TURKEY, SLICED"/>
    <x v="153"/>
    <s v="Jamac Frozen Foods"/>
    <x v="9"/>
    <x v="250"/>
    <n v="53010"/>
    <n v="92120"/>
  </r>
  <r>
    <x v="2"/>
    <x v="0"/>
    <x v="1"/>
    <x v="1"/>
    <x v="233"/>
    <s v="Alder Creek Drinking Water"/>
    <x v="161"/>
    <s v="Cookies &amp; More Inc."/>
    <x v="6"/>
    <x v="251"/>
    <n v="14077"/>
    <n v="29627"/>
  </r>
  <r>
    <x v="2"/>
    <x v="0"/>
    <x v="1"/>
    <x v="1"/>
    <x v="313"/>
    <s v="Arizona Tea Stix Sugar-Free Lemon Ice Tea w/ Splenda, Kosher"/>
    <x v="162"/>
    <s v="Cookies &amp; More Inc."/>
    <x v="6"/>
    <x v="252"/>
    <n v="18638"/>
    <n v="67415"/>
  </r>
  <r>
    <x v="2"/>
    <x v="0"/>
    <x v="4"/>
    <x v="8"/>
    <x v="314"/>
    <s v="Deen Halal Turkey Sticks"/>
    <x v="163"/>
    <s v="Global Food Industries"/>
    <x v="8"/>
    <x v="253"/>
    <n v="6570"/>
    <n v="67890"/>
  </r>
  <r>
    <x v="2"/>
    <x v="0"/>
    <x v="3"/>
    <x v="3"/>
    <x v="315"/>
    <s v="Kar's Roasted Salted Almonds, 3 oz. packs"/>
    <x v="141"/>
    <s v="Global Food Industries"/>
    <x v="8"/>
    <x v="132"/>
    <n v="675"/>
    <n v="4044"/>
  </r>
  <r>
    <x v="2"/>
    <x v="0"/>
    <x v="4"/>
    <x v="11"/>
    <x v="316"/>
    <s v="Sweet Sue, Chicken Breast, 3 oz. Pouch"/>
    <x v="164"/>
    <s v="Global Food Industries"/>
    <x v="8"/>
    <x v="254"/>
    <n v="6244"/>
    <n v="51819"/>
  </r>
  <r>
    <x v="2"/>
    <x v="0"/>
    <x v="2"/>
    <x v="2"/>
    <x v="317"/>
    <s v="Chefler Low-Sodium Salad Dressing, 1 gallon jars"/>
    <x v="165"/>
    <s v="H. Schrier &amp; Company Inc."/>
    <x v="1"/>
    <x v="255"/>
    <n v="40748"/>
    <n v="23717"/>
  </r>
  <r>
    <x v="2"/>
    <x v="0"/>
    <x v="2"/>
    <x v="2"/>
    <x v="8"/>
    <s v="Samai Plantain Chips, 1.2oz bags"/>
    <x v="7"/>
    <s v="Jay Bee Distributor Group"/>
    <x v="2"/>
    <x v="78"/>
    <n v="1800"/>
    <n v="6372"/>
  </r>
  <r>
    <x v="2"/>
    <x v="0"/>
    <x v="2"/>
    <x v="2"/>
    <x v="318"/>
    <s v="Atomic Fireball Individually Wrapped Candy"/>
    <x v="166"/>
    <s v="Keefe Group"/>
    <x v="20"/>
    <x v="256"/>
    <n v="1316"/>
    <n v="34020"/>
  </r>
  <r>
    <x v="2"/>
    <x v="0"/>
    <x v="5"/>
    <x v="7"/>
    <x v="319"/>
    <s v="City Cow Cheddar Cheese bar 4 oz. 48/cs"/>
    <x v="167"/>
    <s v="Keefe Group"/>
    <x v="20"/>
    <x v="157"/>
    <n v="6240"/>
    <n v="38605"/>
  </r>
  <r>
    <x v="2"/>
    <x v="0"/>
    <x v="7"/>
    <x v="14"/>
    <x v="320"/>
    <s v="Fresh Catch Salmon Flakes, 3.53oz pouches"/>
    <x v="168"/>
    <s v="Keefe Group"/>
    <x v="20"/>
    <x v="257"/>
    <n v="30679"/>
    <n v="115416"/>
  </r>
  <r>
    <x v="2"/>
    <x v="0"/>
    <x v="7"/>
    <x v="14"/>
    <x v="321"/>
    <s v="Fresh Catch Sardines, 3.53oz pouches"/>
    <x v="168"/>
    <s v="Keefe Group"/>
    <x v="20"/>
    <x v="258"/>
    <n v="14297"/>
    <n v="29160"/>
  </r>
  <r>
    <x v="2"/>
    <x v="0"/>
    <x v="7"/>
    <x v="14"/>
    <x v="322"/>
    <s v="Fresh Catch Yellowfin Tuna Steak, 3.53oz pouches"/>
    <x v="168"/>
    <s v="Keefe Group"/>
    <x v="20"/>
    <x v="259"/>
    <n v="65250"/>
    <n v="473203"/>
  </r>
  <r>
    <x v="2"/>
    <x v="0"/>
    <x v="3"/>
    <x v="3"/>
    <x v="6"/>
    <s v="Keefe Kitchens Creamy Peanut Butter, 12oz jars"/>
    <x v="169"/>
    <s v="Keefe Group"/>
    <x v="20"/>
    <x v="260"/>
    <n v="58725"/>
    <n v="99441"/>
  </r>
  <r>
    <x v="2"/>
    <x v="0"/>
    <x v="0"/>
    <x v="0"/>
    <x v="323"/>
    <s v="Maruchan Chili Flavor Ramen Soup, 3oz packs"/>
    <x v="170"/>
    <s v="Keefe Group"/>
    <x v="20"/>
    <x v="261"/>
    <n v="211680"/>
    <n v="197568"/>
  </r>
  <r>
    <x v="2"/>
    <x v="0"/>
    <x v="0"/>
    <x v="0"/>
    <x v="324"/>
    <s v="Sevilla Refried Pinto Beans, 8oz bags"/>
    <x v="171"/>
    <s v="Keefe Group"/>
    <x v="20"/>
    <x v="262"/>
    <n v="10530"/>
    <n v="17059"/>
  </r>
  <r>
    <x v="2"/>
    <x v="0"/>
    <x v="2"/>
    <x v="2"/>
    <x v="325"/>
    <s v="Sweetmate Sugar Substsitute, 3.5oz packets"/>
    <x v="172"/>
    <s v="Keefe Group"/>
    <x v="20"/>
    <x v="263"/>
    <n v="8321"/>
    <n v="24346"/>
  </r>
  <r>
    <x v="2"/>
    <x v="0"/>
    <x v="2"/>
    <x v="2"/>
    <x v="326"/>
    <s v="Old Colony Cookies - Applesauce Oatmeal"/>
    <x v="173"/>
    <s v="Pacto Corporation"/>
    <x v="21"/>
    <x v="264"/>
    <n v="21240"/>
    <n v="86659"/>
  </r>
  <r>
    <x v="2"/>
    <x v="0"/>
    <x v="2"/>
    <x v="2"/>
    <x v="327"/>
    <s v="Old Colony Cookies - Realemon Lemon"/>
    <x v="173"/>
    <s v="Pacto Corporation"/>
    <x v="21"/>
    <x v="265"/>
    <n v="8348"/>
    <n v="34058"/>
  </r>
  <r>
    <x v="2"/>
    <x v="0"/>
    <x v="2"/>
    <x v="2"/>
    <x v="328"/>
    <s v="Old Colony Cookies - Walnut Shortbread"/>
    <x v="173"/>
    <s v="Pacto Corporation"/>
    <x v="21"/>
    <x v="266"/>
    <n v="21465"/>
    <n v="87577"/>
  </r>
  <r>
    <x v="2"/>
    <x v="0"/>
    <x v="2"/>
    <x v="2"/>
    <x v="329"/>
    <s v="Regal Best Cheddar Potato Chips"/>
    <x v="174"/>
    <s v="Pacto Corporation"/>
    <x v="21"/>
    <x v="267"/>
    <n v="36148"/>
    <n v="124408"/>
  </r>
  <r>
    <x v="2"/>
    <x v="0"/>
    <x v="2"/>
    <x v="2"/>
    <x v="330"/>
    <s v="Regal Best Plain Potato Chips"/>
    <x v="174"/>
    <s v="Pacto Corporation"/>
    <x v="21"/>
    <x v="268"/>
    <n v="17928"/>
    <n v="61702"/>
  </r>
  <r>
    <x v="2"/>
    <x v="0"/>
    <x v="2"/>
    <x v="2"/>
    <x v="331"/>
    <s v="Regal Best Sour Cream and Onions Potato Chips"/>
    <x v="174"/>
    <s v="Pacto Corporation"/>
    <x v="21"/>
    <x v="269"/>
    <n v="34124"/>
    <n v="117445"/>
  </r>
  <r>
    <x v="2"/>
    <x v="0"/>
    <x v="2"/>
    <x v="2"/>
    <x v="332"/>
    <s v="Regal Best Southern BBQ Potato Chips"/>
    <x v="174"/>
    <s v="Pacto Corporation"/>
    <x v="21"/>
    <x v="270"/>
    <n v="34207"/>
    <n v="117730"/>
  </r>
  <r>
    <x v="2"/>
    <x v="0"/>
    <x v="1"/>
    <x v="1"/>
    <x v="333"/>
    <s v="Regal Premium Freeze Dried Coffee"/>
    <x v="175"/>
    <s v="Pacto Corporation"/>
    <x v="21"/>
    <x v="271"/>
    <n v="17027"/>
    <n v="147986"/>
  </r>
  <r>
    <x v="2"/>
    <x v="0"/>
    <x v="3"/>
    <x v="5"/>
    <x v="334"/>
    <s v="Tumaros Tortillas, Premium White"/>
    <x v="176"/>
    <s v="Pacto Corporation"/>
    <x v="21"/>
    <x v="272"/>
    <n v="10492"/>
    <n v="34073"/>
  </r>
  <r>
    <x v="2"/>
    <x v="0"/>
    <x v="2"/>
    <x v="2"/>
    <x v="75"/>
    <s v="Yorkville Taco Seasoning, 5 lb. containers"/>
    <x v="44"/>
    <s v="Universal Coffee Corp"/>
    <x v="4"/>
    <x v="29"/>
    <n v="270"/>
    <n v="449"/>
  </r>
  <r>
    <x v="2"/>
    <x v="0"/>
    <x v="0"/>
    <x v="0"/>
    <x v="335"/>
    <s v="Hansen Brothers Ramen Noodles, Oriental-Style, Imitation Chicken Flavor, 3 oz. packs"/>
    <x v="177"/>
    <s v="Wild Penguin Corporation"/>
    <x v="22"/>
    <x v="273"/>
    <n v="51840"/>
    <n v="74880"/>
  </r>
  <r>
    <x v="2"/>
    <x v="0"/>
    <x v="2"/>
    <x v="2"/>
    <x v="336"/>
    <s v="Karleen's Chocolate Chip Cookies, Kosher, 7 oz. units"/>
    <x v="178"/>
    <s v="Wild Penguin Corporation"/>
    <x v="22"/>
    <x v="274"/>
    <n v="74928"/>
    <n v="180576"/>
  </r>
  <r>
    <x v="2"/>
    <x v="0"/>
    <x v="2"/>
    <x v="2"/>
    <x v="337"/>
    <s v="Karleen's Coconut Crunch Cookies, Kosher, 7 oz. units"/>
    <x v="178"/>
    <s v="Wild Penguin Corporation"/>
    <x v="22"/>
    <x v="275"/>
    <n v="22540"/>
    <n v="55964"/>
  </r>
  <r>
    <x v="2"/>
    <x v="0"/>
    <x v="2"/>
    <x v="2"/>
    <x v="326"/>
    <s v="Karleen's Iced Oatmeal Cookies, Kosher, 7 oz. units"/>
    <x v="178"/>
    <s v="Wild Penguin Corporation"/>
    <x v="22"/>
    <x v="276"/>
    <n v="32725"/>
    <n v="81252"/>
  </r>
  <r>
    <x v="2"/>
    <x v="0"/>
    <x v="2"/>
    <x v="2"/>
    <x v="338"/>
    <s v="Karleen's Strawberry Turnover, Kosher, 7.9 oz. units"/>
    <x v="178"/>
    <s v="Wild Penguin Corporation"/>
    <x v="22"/>
    <x v="277"/>
    <n v="1738"/>
    <n v="4770"/>
  </r>
  <r>
    <x v="2"/>
    <x v="0"/>
    <x v="3"/>
    <x v="9"/>
    <x v="242"/>
    <s v="Parade Brown Long Grain Rice, Pre-Cooked, 3.5 oz. bags"/>
    <x v="179"/>
    <s v="Wild Penguin Corporation"/>
    <x v="22"/>
    <x v="278"/>
    <n v="41160"/>
    <n v="82046"/>
  </r>
  <r>
    <x v="2"/>
    <x v="0"/>
    <x v="3"/>
    <x v="5"/>
    <x v="134"/>
    <s v="Parade Instant Oatmeal, Regular, Kosher, 1 oz. packets"/>
    <x v="179"/>
    <s v="Wild Penguin Corporation"/>
    <x v="22"/>
    <x v="279"/>
    <n v="35298"/>
    <n v="81264"/>
  </r>
  <r>
    <x v="2"/>
    <x v="0"/>
    <x v="2"/>
    <x v="2"/>
    <x v="339"/>
    <s v="Stern's Chocolate Danish, Kosher, 3.5 oz. units"/>
    <x v="180"/>
    <s v="Wild Penguin Corporation"/>
    <x v="22"/>
    <x v="280"/>
    <n v="18050"/>
    <n v="60165"/>
  </r>
  <r>
    <x v="2"/>
    <x v="0"/>
    <x v="2"/>
    <x v="2"/>
    <x v="340"/>
    <s v="Stern's Cinnamon Danish, Kosher, 3.5 oz. units"/>
    <x v="180"/>
    <s v="Wild Penguin Corporation"/>
    <x v="22"/>
    <x v="281"/>
    <n v="70324"/>
    <n v="234413"/>
  </r>
  <r>
    <x v="2"/>
    <x v="0"/>
    <x v="2"/>
    <x v="2"/>
    <x v="341"/>
    <s v="Stern's Fudge Surprise Filled Pastry, Kosher, 3 oz. units"/>
    <x v="180"/>
    <s v="Wild Penguin Corporation"/>
    <x v="22"/>
    <x v="282"/>
    <n v="56981"/>
    <n v="248560"/>
  </r>
  <r>
    <x v="2"/>
    <x v="0"/>
    <x v="2"/>
    <x v="2"/>
    <x v="342"/>
    <s v="Stern's Raspberry Danish, Kosher, 3.5 oz. units"/>
    <x v="180"/>
    <s v="Wild Penguin Corporation"/>
    <x v="22"/>
    <x v="34"/>
    <n v="126"/>
    <n v="420"/>
  </r>
  <r>
    <x v="2"/>
    <x v="0"/>
    <x v="2"/>
    <x v="2"/>
    <x v="56"/>
    <s v="Mr. Nature Raisins, 1oz boxes"/>
    <x v="36"/>
    <s v="Jay Bee Distributor Group"/>
    <x v="2"/>
    <x v="283"/>
    <n v="2031"/>
    <n v="7768"/>
  </r>
  <r>
    <x v="2"/>
    <x v="0"/>
    <x v="3"/>
    <x v="5"/>
    <x v="343"/>
    <s v="Sideshow Rock &amp; Pop Kettle Korn Popcorn, Kosher, 1 oz. packs"/>
    <x v="181"/>
    <s v="Jay Bee Distributor Group"/>
    <x v="2"/>
    <x v="284"/>
    <n v="1035"/>
    <n v="4889"/>
  </r>
  <r>
    <x v="2"/>
    <x v="0"/>
    <x v="5"/>
    <x v="7"/>
    <x v="344"/>
    <s v="CHEESE, MOZZARELLA"/>
    <x v="182"/>
    <s v="Jamac Frozen Foods"/>
    <x v="9"/>
    <x v="113"/>
    <n v="1560"/>
    <n v="3978"/>
  </r>
  <r>
    <x v="2"/>
    <x v="0"/>
    <x v="3"/>
    <x v="5"/>
    <x v="345"/>
    <s v="General Mills Rice Chex Cereal, Cinnamon - 1oz bowls"/>
    <x v="10"/>
    <s v="Jay Bee Distributor Group"/>
    <x v="2"/>
    <x v="285"/>
    <n v="83808"/>
    <n v="259544"/>
  </r>
  <r>
    <x v="2"/>
    <x v="0"/>
    <x v="4"/>
    <x v="6"/>
    <x v="346"/>
    <s v="Weaver's Beef Sticks, 0.5 oz"/>
    <x v="183"/>
    <s v="Jay Bee Distributor Group"/>
    <x v="2"/>
    <x v="286"/>
    <n v="9881"/>
    <n v="87904"/>
  </r>
  <r>
    <x v="2"/>
    <x v="0"/>
    <x v="2"/>
    <x v="2"/>
    <x v="347"/>
    <s v="Kind Cereal Bars, Almond &amp; Coconut, Kosher, 1.4 oz. packs"/>
    <x v="184"/>
    <s v="Jay Bee Distributor Group"/>
    <x v="2"/>
    <x v="132"/>
    <n v="1890"/>
    <n v="25395"/>
  </r>
  <r>
    <x v="2"/>
    <x v="0"/>
    <x v="5"/>
    <x v="7"/>
    <x v="348"/>
    <s v="CHEESE, CHEDDAR, NATURAL, SHARP"/>
    <x v="185"/>
    <s v="Jamac Frozen Foods"/>
    <x v="9"/>
    <x v="287"/>
    <n v="3060"/>
    <n v="9674"/>
  </r>
  <r>
    <x v="2"/>
    <x v="0"/>
    <x v="5"/>
    <x v="17"/>
    <x v="349"/>
    <s v="MILK WHOLE 1/2 PT."/>
    <x v="152"/>
    <s v="Cream O Land"/>
    <x v="19"/>
    <x v="288"/>
    <n v="11095"/>
    <n v="6676"/>
  </r>
  <r>
    <x v="2"/>
    <x v="0"/>
    <x v="1"/>
    <x v="1"/>
    <x v="350"/>
    <s v="MILK SOY BEAN QT. CONTAINER"/>
    <x v="186"/>
    <s v="Cream O Land"/>
    <x v="19"/>
    <x v="289"/>
    <n v="25234"/>
    <n v="27180"/>
  </r>
  <r>
    <x v="2"/>
    <x v="0"/>
    <x v="3"/>
    <x v="5"/>
    <x v="11"/>
    <s v="General Mills Raisin Bran Cereal - 1.19oz bowls"/>
    <x v="10"/>
    <s v="Jay Bee Distributor Group"/>
    <x v="2"/>
    <x v="290"/>
    <n v="128006"/>
    <n v="329336"/>
  </r>
  <r>
    <x v="2"/>
    <x v="0"/>
    <x v="3"/>
    <x v="5"/>
    <x v="54"/>
    <s v="General Mills Cheerios Cereal - 1oz bowls"/>
    <x v="10"/>
    <s v="Jay Bee Distributor Group"/>
    <x v="2"/>
    <x v="291"/>
    <n v="130896"/>
    <n v="400782"/>
  </r>
  <r>
    <x v="2"/>
    <x v="0"/>
    <x v="4"/>
    <x v="6"/>
    <x v="351"/>
    <s v="IMPS# 136 GROUND BEEF"/>
    <x v="151"/>
    <s v="Romeo Wholesale Meat Corp."/>
    <x v="5"/>
    <x v="292"/>
    <n v="19100"/>
    <n v="875"/>
  </r>
  <r>
    <x v="2"/>
    <x v="0"/>
    <x v="1"/>
    <x v="1"/>
    <x v="352"/>
    <s v="Waister Watchers Diet Sierra Mist Beverage, 2 liter bottles"/>
    <x v="77"/>
    <s v="H. Schrier &amp; Company Inc."/>
    <x v="1"/>
    <x v="293"/>
    <n v="4202"/>
    <n v="13141"/>
  </r>
  <r>
    <x v="2"/>
    <x v="0"/>
    <x v="2"/>
    <x v="2"/>
    <x v="353"/>
    <s v="Mr. Nature Trail Mix, Unsalted, 1.75 oz. packs"/>
    <x v="36"/>
    <s v="H. Schrier &amp; Company Inc."/>
    <x v="1"/>
    <x v="294"/>
    <n v="21722"/>
    <n v="61169"/>
  </r>
  <r>
    <x v="2"/>
    <x v="0"/>
    <x v="7"/>
    <x v="20"/>
    <x v="354"/>
    <s v="Fresh Catch Mackerel Filet, in Soybean Oil, 3.53 oz. pouches."/>
    <x v="168"/>
    <s v="H. Schrier &amp; Company Inc."/>
    <x v="1"/>
    <x v="295"/>
    <n v="72732"/>
    <n v="265380"/>
  </r>
  <r>
    <x v="2"/>
    <x v="0"/>
    <x v="7"/>
    <x v="20"/>
    <x v="355"/>
    <s v="Bumble Bee Light Tuna, in Water, Wild-Caught, 5 oz. pouches"/>
    <x v="187"/>
    <s v="H. Schrier &amp; Company Inc."/>
    <x v="1"/>
    <x v="296"/>
    <n v="25028"/>
    <n v="139353"/>
  </r>
  <r>
    <x v="2"/>
    <x v="0"/>
    <x v="2"/>
    <x v="2"/>
    <x v="356"/>
    <s v="Cape Cod Potato Chips, Kettle Cooked, Original, 1 oz. bags"/>
    <x v="188"/>
    <s v="Jay Bee Distributor Group"/>
    <x v="2"/>
    <x v="297"/>
    <n v="9020"/>
    <n v="36752"/>
  </r>
  <r>
    <x v="2"/>
    <x v="0"/>
    <x v="5"/>
    <x v="17"/>
    <x v="357"/>
    <s v="MILK SKIMMED 1/2 PT."/>
    <x v="152"/>
    <s v="Cream O Land"/>
    <x v="19"/>
    <x v="298"/>
    <n v="125824"/>
    <n v="47873"/>
  </r>
  <r>
    <x v="2"/>
    <x v="0"/>
    <x v="4"/>
    <x v="11"/>
    <x v="358"/>
    <s v="CHICKEN PATTIES, HALAL"/>
    <x v="189"/>
    <s v="Jamac Frozen Foods"/>
    <x v="9"/>
    <x v="299"/>
    <n v="8200"/>
    <n v="12144"/>
  </r>
  <r>
    <x v="2"/>
    <x v="0"/>
    <x v="0"/>
    <x v="0"/>
    <x v="359"/>
    <s v="SALAD EGG"/>
    <x v="190"/>
    <s v="Romeo Wholesale Meat Corp."/>
    <x v="5"/>
    <x v="300"/>
    <n v="9060"/>
    <n v="27089"/>
  </r>
  <r>
    <x v="2"/>
    <x v="0"/>
    <x v="4"/>
    <x v="6"/>
    <x v="306"/>
    <s v="PRODUCT IMPS # 135A BEEF FOR STEWING"/>
    <x v="151"/>
    <s v="Romeo Wholesale Meat Corp."/>
    <x v="5"/>
    <x v="301"/>
    <n v="3925"/>
    <n v="11343"/>
  </r>
  <r>
    <x v="2"/>
    <x v="0"/>
    <x v="4"/>
    <x v="6"/>
    <x v="360"/>
    <s v="OXTAIL"/>
    <x v="151"/>
    <s v="Romeo Wholesale Meat Corp."/>
    <x v="5"/>
    <x v="302"/>
    <n v="9400"/>
    <n v="1102"/>
  </r>
  <r>
    <x v="2"/>
    <x v="0"/>
    <x v="4"/>
    <x v="6"/>
    <x v="361"/>
    <s v="NAMP 113B HAMBURGER BEEF PATTIES"/>
    <x v="151"/>
    <s v="Romeo Wholesale Meat Corp."/>
    <x v="5"/>
    <x v="303"/>
    <n v="6080"/>
    <n v="1392"/>
  </r>
  <r>
    <x v="2"/>
    <x v="0"/>
    <x v="4"/>
    <x v="6"/>
    <x v="362"/>
    <s v="PEPPER STEAK (STRIPS)"/>
    <x v="151"/>
    <s v="Romeo Wholesale Meat Corp."/>
    <x v="5"/>
    <x v="304"/>
    <n v="12100"/>
    <n v="876"/>
  </r>
  <r>
    <x v="2"/>
    <x v="0"/>
    <x v="2"/>
    <x v="2"/>
    <x v="363"/>
    <s v="Yorkville Worcestershire Sauce, 1 gallon jugs"/>
    <x v="44"/>
    <s v="Universal Coffee Corp"/>
    <x v="4"/>
    <x v="305"/>
    <n v="1603"/>
    <n v="414"/>
  </r>
  <r>
    <x v="2"/>
    <x v="0"/>
    <x v="2"/>
    <x v="2"/>
    <x v="364"/>
    <s v="Yorkville Sugar Substitute Packets"/>
    <x v="44"/>
    <s v="Universal Coffee Corp"/>
    <x v="4"/>
    <x v="121"/>
    <n v="6563"/>
    <n v="1078"/>
  </r>
  <r>
    <x v="2"/>
    <x v="0"/>
    <x v="2"/>
    <x v="2"/>
    <x v="123"/>
    <s v="Yorkville Soy Sauce, Low Sodium, 1 gallon jugs"/>
    <x v="44"/>
    <s v="Universal Coffee Corp"/>
    <x v="4"/>
    <x v="306"/>
    <n v="4810"/>
    <n v="1215"/>
  </r>
  <r>
    <x v="2"/>
    <x v="0"/>
    <x v="2"/>
    <x v="2"/>
    <x v="365"/>
    <s v="Yorkville Soup Base, Vegetable, 4 lb. containers"/>
    <x v="44"/>
    <s v="Universal Coffee Corp"/>
    <x v="4"/>
    <x v="306"/>
    <n v="3456"/>
    <n v="2704"/>
  </r>
  <r>
    <x v="2"/>
    <x v="0"/>
    <x v="2"/>
    <x v="2"/>
    <x v="366"/>
    <s v="Yorkville Fine Granulated Sugar Packets"/>
    <x v="44"/>
    <s v="Universal Coffee Corp"/>
    <x v="4"/>
    <x v="307"/>
    <n v="31500"/>
    <n v="22630"/>
  </r>
  <r>
    <x v="2"/>
    <x v="0"/>
    <x v="2"/>
    <x v="2"/>
    <x v="367"/>
    <s v="Yorkville Browning &amp; Seasoning Sauce, 1 gallon jugs"/>
    <x v="44"/>
    <s v="Universal Coffee Corp"/>
    <x v="4"/>
    <x v="27"/>
    <n v="1136"/>
    <n v="1135"/>
  </r>
  <r>
    <x v="2"/>
    <x v="0"/>
    <x v="1"/>
    <x v="1"/>
    <x v="368"/>
    <s v="Bromley's Exotic Tea Bags, Assorted"/>
    <x v="191"/>
    <s v="Universal Coffee Corp"/>
    <x v="4"/>
    <x v="308"/>
    <n v="891"/>
    <n v="13663"/>
  </r>
  <r>
    <x v="2"/>
    <x v="0"/>
    <x v="4"/>
    <x v="6"/>
    <x v="258"/>
    <s v="IMPS 123B SHORT RIBS, BEEF"/>
    <x v="151"/>
    <s v="Romeo Wholesale Meat Corp."/>
    <x v="5"/>
    <x v="306"/>
    <n v="5750"/>
    <n v="546"/>
  </r>
  <r>
    <x v="2"/>
    <x v="0"/>
    <x v="2"/>
    <x v="2"/>
    <x v="91"/>
    <s v="Keebler Original Graham Crackers, 2 count packs"/>
    <x v="56"/>
    <s v="Mivila Foods"/>
    <x v="3"/>
    <x v="309"/>
    <n v="1409"/>
    <n v="4255"/>
  </r>
  <r>
    <x v="2"/>
    <x v="0"/>
    <x v="2"/>
    <x v="2"/>
    <x v="85"/>
    <s v="Embassy Cider Vinegar, 1 gallon containers"/>
    <x v="37"/>
    <s v="Mivila Foods"/>
    <x v="3"/>
    <x v="23"/>
    <n v="2004"/>
    <n v="468"/>
  </r>
  <r>
    <x v="2"/>
    <x v="0"/>
    <x v="1"/>
    <x v="1"/>
    <x v="369"/>
    <s v="Wyler's Raspberry Light Drink Mix, .63oz packets"/>
    <x v="192"/>
    <s v="Keefe Group"/>
    <x v="20"/>
    <x v="310"/>
    <n v="25439"/>
    <n v="66223"/>
  </r>
  <r>
    <x v="2"/>
    <x v="0"/>
    <x v="2"/>
    <x v="2"/>
    <x v="370"/>
    <s v="Tostitos &quot;Scoops&quot; Tortilla Chips, .875oz bags"/>
    <x v="193"/>
    <s v="Keefe Group"/>
    <x v="20"/>
    <x v="311"/>
    <n v="2553"/>
    <n v="11664"/>
  </r>
  <r>
    <x v="2"/>
    <x v="0"/>
    <x v="3"/>
    <x v="5"/>
    <x v="371"/>
    <s v="Quaker White Hominy Grits, 24oz boxes"/>
    <x v="22"/>
    <s v="Keefe Group"/>
    <x v="20"/>
    <x v="132"/>
    <n v="5400"/>
    <n v="4356"/>
  </r>
  <r>
    <x v="2"/>
    <x v="0"/>
    <x v="6"/>
    <x v="15"/>
    <x v="372"/>
    <s v="Libby's Sweet Corn, Whole, In Water, 14oz pouches"/>
    <x v="58"/>
    <s v="Keefe Group"/>
    <x v="20"/>
    <x v="312"/>
    <n v="38283"/>
    <n v="34127"/>
  </r>
  <r>
    <x v="2"/>
    <x v="0"/>
    <x v="2"/>
    <x v="2"/>
    <x v="373"/>
    <s v="International Delight Liquid Creamer, Vanilla, 13ml units"/>
    <x v="194"/>
    <s v="Keefe Group"/>
    <x v="20"/>
    <x v="313"/>
    <n v="37350"/>
    <n v="65160"/>
  </r>
  <r>
    <x v="2"/>
    <x v="0"/>
    <x v="2"/>
    <x v="2"/>
    <x v="374"/>
    <s v="Frito Lay Sunchips, Original Flavor, 1oz bags"/>
    <x v="195"/>
    <s v="Keefe Group"/>
    <x v="20"/>
    <x v="314"/>
    <n v="4108"/>
    <n v="16432"/>
  </r>
  <r>
    <x v="2"/>
    <x v="0"/>
    <x v="0"/>
    <x v="0"/>
    <x v="375"/>
    <s v="SALAD TUNA"/>
    <x v="190"/>
    <s v="Romeo Wholesale Meat Corp."/>
    <x v="5"/>
    <x v="292"/>
    <n v="11460"/>
    <n v="45725"/>
  </r>
  <r>
    <x v="2"/>
    <x v="0"/>
    <x v="5"/>
    <x v="17"/>
    <x v="376"/>
    <s v="MILK LACTAID 1/2 PT."/>
    <x v="196"/>
    <s v="Cream O Land"/>
    <x v="19"/>
    <x v="315"/>
    <n v="2680"/>
    <n v="3247"/>
  </r>
  <r>
    <x v="2"/>
    <x v="0"/>
    <x v="4"/>
    <x v="21"/>
    <x v="377"/>
    <s v="LAMB FOR STEWING, HALAL"/>
    <x v="151"/>
    <s v="Romeo Wholesale Meat Corp."/>
    <x v="5"/>
    <x v="79"/>
    <n v="800"/>
    <n v="76"/>
  </r>
  <r>
    <x v="2"/>
    <x v="0"/>
    <x v="1"/>
    <x v="1"/>
    <x v="144"/>
    <s v="Waister Watchers Diet Pepsi-Cola Beverage, 2 liter bottles"/>
    <x v="77"/>
    <s v="H. Schrier &amp; Company Inc."/>
    <x v="1"/>
    <x v="316"/>
    <n v="6320"/>
    <n v="19766"/>
  </r>
  <r>
    <x v="2"/>
    <x v="0"/>
    <x v="1"/>
    <x v="1"/>
    <x v="378"/>
    <s v="Waister Watchers Diet Orange Crush Beverage, 2 liter bottles"/>
    <x v="77"/>
    <s v="H. Schrier &amp; Company Inc."/>
    <x v="1"/>
    <x v="317"/>
    <n v="10122"/>
    <n v="31655"/>
  </r>
  <r>
    <x v="2"/>
    <x v="0"/>
    <x v="3"/>
    <x v="5"/>
    <x v="379"/>
    <s v="GLUTEN-FREE HAMBURGER BUNS"/>
    <x v="31"/>
    <s v="Jamac Frozen Foods"/>
    <x v="9"/>
    <x v="18"/>
    <n v="6"/>
    <n v="1053"/>
  </r>
  <r>
    <x v="2"/>
    <x v="0"/>
    <x v="1"/>
    <x v="1"/>
    <x v="380"/>
    <s v="Shop Rite Hot Chocolate, 5.3oz. packs"/>
    <x v="197"/>
    <s v="H. Schrier &amp; Company Inc."/>
    <x v="1"/>
    <x v="132"/>
    <n v="11925"/>
    <n v="4932"/>
  </r>
  <r>
    <x v="2"/>
    <x v="0"/>
    <x v="3"/>
    <x v="5"/>
    <x v="381"/>
    <s v="GLUTEN-FREE WHITE SANDWICH BREAD"/>
    <x v="31"/>
    <s v="Jamac Frozen Foods"/>
    <x v="9"/>
    <x v="116"/>
    <n v="216"/>
    <n v="1550"/>
  </r>
  <r>
    <x v="2"/>
    <x v="0"/>
    <x v="2"/>
    <x v="2"/>
    <x v="43"/>
    <s v="CROISSANT, WHOLE GRAIN"/>
    <x v="27"/>
    <s v="Jamac Frozen Foods"/>
    <x v="9"/>
    <x v="318"/>
    <n v="1785"/>
    <n v="4538"/>
  </r>
  <r>
    <x v="2"/>
    <x v="0"/>
    <x v="6"/>
    <x v="15"/>
    <x v="382"/>
    <s v="CORN, WHOLE KERNEL"/>
    <x v="157"/>
    <s v="Jamac Frozen Foods"/>
    <x v="9"/>
    <x v="18"/>
    <n v="840"/>
    <n v="7491"/>
  </r>
  <r>
    <x v="2"/>
    <x v="0"/>
    <x v="7"/>
    <x v="14"/>
    <x v="383"/>
    <s v="SALMON CAKES, FROZEN"/>
    <x v="198"/>
    <s v="Jamac Frozen Foods"/>
    <x v="9"/>
    <x v="319"/>
    <n v="5903"/>
    <n v="10885"/>
  </r>
  <r>
    <x v="2"/>
    <x v="0"/>
    <x v="4"/>
    <x v="6"/>
    <x v="384"/>
    <s v="MEATLOAF HALAL"/>
    <x v="199"/>
    <s v="Jamac Frozen Foods"/>
    <x v="9"/>
    <x v="320"/>
    <n v="47580"/>
    <n v="87071"/>
  </r>
  <r>
    <x v="2"/>
    <x v="0"/>
    <x v="4"/>
    <x v="6"/>
    <x v="385"/>
    <s v="MEATBALLS HALAL"/>
    <x v="200"/>
    <s v="Jamac Frozen Foods"/>
    <x v="9"/>
    <x v="321"/>
    <n v="16120"/>
    <n v="37236"/>
  </r>
  <r>
    <x v="2"/>
    <x v="0"/>
    <x v="4"/>
    <x v="6"/>
    <x v="385"/>
    <s v="MEATBALLS HALAL"/>
    <x v="200"/>
    <s v="Jamac Frozen Foods"/>
    <x v="9"/>
    <x v="321"/>
    <n v="16120"/>
    <n v="3726"/>
  </r>
  <r>
    <x v="2"/>
    <x v="0"/>
    <x v="2"/>
    <x v="2"/>
    <x v="17"/>
    <s v="Winston Mayonnaise, Individual Serve Pouches"/>
    <x v="14"/>
    <s v="Elwood International"/>
    <x v="7"/>
    <x v="322"/>
    <n v="4948"/>
    <n v="6430"/>
  </r>
  <r>
    <x v="2"/>
    <x v="0"/>
    <x v="2"/>
    <x v="2"/>
    <x v="386"/>
    <s v="Linden's Whole-Grain Oatmeal Raisin Cookies"/>
    <x v="12"/>
    <s v="Cookies &amp; More Inc."/>
    <x v="6"/>
    <x v="323"/>
    <n v="446"/>
    <n v="2417"/>
  </r>
  <r>
    <x v="2"/>
    <x v="0"/>
    <x v="2"/>
    <x v="2"/>
    <x v="15"/>
    <s v="Linden's Whole-Grain Fudge Chip Cookies"/>
    <x v="12"/>
    <s v="Cookies &amp; More Inc."/>
    <x v="6"/>
    <x v="323"/>
    <n v="446"/>
    <n v="2417"/>
  </r>
  <r>
    <x v="2"/>
    <x v="0"/>
    <x v="4"/>
    <x v="8"/>
    <x v="387"/>
    <s v="TURKEY WINGS"/>
    <x v="160"/>
    <s v="Jamac Frozen Foods"/>
    <x v="9"/>
    <x v="62"/>
    <n v="1290"/>
    <n v="3535"/>
  </r>
  <r>
    <x v="2"/>
    <x v="0"/>
    <x v="4"/>
    <x v="11"/>
    <x v="316"/>
    <s v="CHICKEN CUTLET BREAST"/>
    <x v="201"/>
    <s v="Jamac Frozen Foods"/>
    <x v="9"/>
    <x v="324"/>
    <n v="88960"/>
    <n v="14725"/>
  </r>
  <r>
    <x v="2"/>
    <x v="0"/>
    <x v="4"/>
    <x v="6"/>
    <x v="388"/>
    <s v="BEEF FRANKFURTERS"/>
    <x v="202"/>
    <s v="Jamac Frozen Foods"/>
    <x v="9"/>
    <x v="60"/>
    <n v="570"/>
    <n v="1966"/>
  </r>
  <r>
    <x v="2"/>
    <x v="0"/>
    <x v="0"/>
    <x v="0"/>
    <x v="389"/>
    <s v="WAGON WHEELS MAC 'N CHEESE"/>
    <x v="203"/>
    <s v="Jamac Frozen Foods"/>
    <x v="9"/>
    <x v="63"/>
    <n v="57"/>
    <n v="590"/>
  </r>
  <r>
    <x v="2"/>
    <x v="0"/>
    <x v="0"/>
    <x v="0"/>
    <x v="390"/>
    <s v="SWEET POTATOES, FRIES"/>
    <x v="204"/>
    <s v="Jamac Frozen Foods"/>
    <x v="9"/>
    <x v="75"/>
    <n v="615"/>
    <n v="795"/>
  </r>
  <r>
    <x v="2"/>
    <x v="0"/>
    <x v="0"/>
    <x v="0"/>
    <x v="391"/>
    <s v="SPAGHETTI LOOPS PASTA 'N MEAT SAUCE"/>
    <x v="205"/>
    <s v="Jamac Frozen Foods"/>
    <x v="9"/>
    <x v="53"/>
    <n v="60"/>
    <n v="556"/>
  </r>
  <r>
    <x v="2"/>
    <x v="0"/>
    <x v="2"/>
    <x v="2"/>
    <x v="392"/>
    <s v="Doritos Reduced Fat Cool Ranch Chips, 1oz bags"/>
    <x v="206"/>
    <s v="Keefe Group"/>
    <x v="20"/>
    <x v="325"/>
    <n v="15764"/>
    <n v="63054"/>
  </r>
  <r>
    <x v="2"/>
    <x v="0"/>
    <x v="4"/>
    <x v="6"/>
    <x v="393"/>
    <s v="Bushy Creek Seasoned Beef Crumbles, 6oz pouches"/>
    <x v="207"/>
    <s v="Keefe Group"/>
    <x v="20"/>
    <x v="326"/>
    <n v="11952"/>
    <n v="60557"/>
  </r>
  <r>
    <x v="2"/>
    <x v="0"/>
    <x v="2"/>
    <x v="2"/>
    <x v="22"/>
    <s v="Winston Mustard, Individual Serve Pouches"/>
    <x v="14"/>
    <s v="Elwood International"/>
    <x v="7"/>
    <x v="327"/>
    <n v="2665"/>
    <n v="2618"/>
  </r>
  <r>
    <x v="2"/>
    <x v="0"/>
    <x v="1"/>
    <x v="1"/>
    <x v="394"/>
    <s v="Wyler's Light Drink Mix on the Go, Lemonade, Kosher"/>
    <x v="192"/>
    <s v="Global Food Industries"/>
    <x v="8"/>
    <x v="328"/>
    <n v="1520"/>
    <n v="14960"/>
  </r>
  <r>
    <x v="2"/>
    <x v="0"/>
    <x v="2"/>
    <x v="2"/>
    <x v="17"/>
    <s v="Kraft Americana Single-Serve Mayonnaise, Kosher, 12 gm. packets"/>
    <x v="208"/>
    <s v="Wild Penguin Corporation"/>
    <x v="22"/>
    <x v="329"/>
    <n v="16742"/>
    <n v="33697"/>
  </r>
  <r>
    <x v="2"/>
    <x v="1"/>
    <x v="1"/>
    <x v="1"/>
    <x v="333"/>
    <s v="Regal Premium Freeze Dried Coffee"/>
    <x v="209"/>
    <s v="Pacto Corporation"/>
    <x v="21"/>
    <x v="330"/>
    <n v="10587"/>
    <n v="92014"/>
  </r>
  <r>
    <x v="2"/>
    <x v="1"/>
    <x v="1"/>
    <x v="1"/>
    <x v="395"/>
    <s v="Shop Rite Hot Chocolate, 5.3oz. packs"/>
    <x v="197"/>
    <s v="H. Schrier &amp; Company Inc."/>
    <x v="1"/>
    <x v="323"/>
    <n v="10733"/>
    <n v="4439"/>
  </r>
  <r>
    <x v="2"/>
    <x v="1"/>
    <x v="1"/>
    <x v="1"/>
    <x v="396"/>
    <s v="Wyler's Light Drink Mix on the Go, Lemonade, Kosher"/>
    <x v="192"/>
    <s v="Global Food Industries"/>
    <x v="8"/>
    <x v="331"/>
    <n v="1051"/>
    <n v="10341"/>
  </r>
  <r>
    <x v="2"/>
    <x v="1"/>
    <x v="1"/>
    <x v="1"/>
    <x v="396"/>
    <s v="Wyler's Raspberry Light Drink Mix, .63oz packets"/>
    <x v="192"/>
    <s v="Keefe Group"/>
    <x v="20"/>
    <x v="332"/>
    <n v="15377"/>
    <n v="40029"/>
  </r>
  <r>
    <x v="2"/>
    <x v="1"/>
    <x v="1"/>
    <x v="1"/>
    <x v="397"/>
    <s v="Arizona Tea Stix Sugar-Free Lemon Ice Tea w/ Splenda, Kosher"/>
    <x v="210"/>
    <s v="Cookies &amp; More Inc."/>
    <x v="6"/>
    <x v="333"/>
    <n v="11004"/>
    <n v="39803"/>
  </r>
  <r>
    <x v="2"/>
    <x v="1"/>
    <x v="1"/>
    <x v="1"/>
    <x v="398"/>
    <s v="Kedem Grape Juice, Kosher for Passover, 32 oz. bottles"/>
    <x v="125"/>
    <s v="Universal Coffee Corp"/>
    <x v="4"/>
    <x v="2"/>
    <n v="2400"/>
    <n v="3288"/>
  </r>
  <r>
    <x v="2"/>
    <x v="1"/>
    <x v="1"/>
    <x v="1"/>
    <x v="399"/>
    <s v="Kikkeman Pearl Soy Milk, Assorted Flavors, 1qt Containers x 12/Case"/>
    <x v="211"/>
    <s v="Teri Nichols"/>
    <x v="12"/>
    <x v="334"/>
    <n v="256873"/>
    <n v="18691"/>
  </r>
  <r>
    <x v="2"/>
    <x v="1"/>
    <x v="1"/>
    <x v="1"/>
    <x v="400"/>
    <s v="Bernard Hi-Pro Plus Food Supplement Powder Mix, Vanilla"/>
    <x v="212"/>
    <s v="Finesse Creations"/>
    <x v="15"/>
    <x v="335"/>
    <n v="1328"/>
    <n v="7611"/>
  </r>
  <r>
    <x v="2"/>
    <x v="1"/>
    <x v="1"/>
    <x v="1"/>
    <x v="368"/>
    <s v="Bromley's Exotic Tea Bags, Assorted"/>
    <x v="191"/>
    <s v="Universal Coffee Corp"/>
    <x v="4"/>
    <x v="308"/>
    <n v="891"/>
    <n v="13663"/>
  </r>
  <r>
    <x v="2"/>
    <x v="1"/>
    <x v="1"/>
    <x v="1"/>
    <x v="401"/>
    <s v="Alder Creek Drinking Water, 1 liter plastic bottles"/>
    <x v="161"/>
    <s v="Cookies &amp; More Inc."/>
    <x v="6"/>
    <x v="336"/>
    <n v="8703"/>
    <n v="18316"/>
  </r>
  <r>
    <x v="2"/>
    <x v="1"/>
    <x v="3"/>
    <x v="5"/>
    <x v="54"/>
    <s v="General Mills Cheerios Cereal - 1oz bowls"/>
    <x v="10"/>
    <s v="Jay Bee Distributor Group"/>
    <x v="2"/>
    <x v="337"/>
    <n v="46980"/>
    <n v="147752"/>
  </r>
  <r>
    <x v="2"/>
    <x v="1"/>
    <x v="3"/>
    <x v="5"/>
    <x v="345"/>
    <s v="General Mills Rice Chex Cereal, Cinnamon - 1oz bowls"/>
    <x v="10"/>
    <s v="Jay Bee Distributor Group"/>
    <x v="2"/>
    <x v="338"/>
    <n v="55296"/>
    <n v="173906"/>
  </r>
  <r>
    <x v="2"/>
    <x v="1"/>
    <x v="3"/>
    <x v="5"/>
    <x v="402"/>
    <s v="Quaker White Hominy Grits, 24oz boxes"/>
    <x v="22"/>
    <s v="Keefe Group"/>
    <x v="20"/>
    <x v="339"/>
    <n v="62676"/>
    <n v="50559"/>
  </r>
  <r>
    <x v="2"/>
    <x v="1"/>
    <x v="3"/>
    <x v="5"/>
    <x v="70"/>
    <s v="Malt-O-Meal Regular Cooking Rolled Oats, 42oz packs"/>
    <x v="48"/>
    <s v="Mivila Foods"/>
    <x v="3"/>
    <x v="340"/>
    <n v="32130"/>
    <n v="25296"/>
  </r>
  <r>
    <x v="2"/>
    <x v="1"/>
    <x v="3"/>
    <x v="5"/>
    <x v="134"/>
    <s v="Parade Instant Oatmeal, Regular, Kosher, 1 oz. packets"/>
    <x v="179"/>
    <s v="Wild Penguin Corporation"/>
    <x v="22"/>
    <x v="341"/>
    <n v="25938"/>
    <n v="59715"/>
  </r>
  <r>
    <x v="2"/>
    <x v="1"/>
    <x v="3"/>
    <x v="5"/>
    <x v="403"/>
    <s v="Sideshow Rock &amp; Pop Kettle Korn Popcorn, Kosher, 1 oz. packs"/>
    <x v="181"/>
    <s v="Jay Bee Distributor Group"/>
    <x v="2"/>
    <x v="284"/>
    <n v="1035"/>
    <n v="4889"/>
  </r>
  <r>
    <x v="2"/>
    <x v="1"/>
    <x v="3"/>
    <x v="5"/>
    <x v="239"/>
    <s v="Mission Hard Taco Shells, 5&quot; White Corn, 25 Tacos/Pack x 8/Case"/>
    <x v="45"/>
    <s v="Mivila Foods"/>
    <x v="3"/>
    <x v="13"/>
    <n v="0"/>
    <n v="179"/>
  </r>
  <r>
    <x v="2"/>
    <x v="1"/>
    <x v="3"/>
    <x v="5"/>
    <x v="334"/>
    <s v="Tumaros Tortillas, Premium White"/>
    <x v="213"/>
    <s v="Pacto Corporation"/>
    <x v="21"/>
    <x v="342"/>
    <n v="7237"/>
    <n v="23502"/>
  </r>
  <r>
    <x v="2"/>
    <x v="1"/>
    <x v="3"/>
    <x v="4"/>
    <x v="404"/>
    <s v="Sevilla Refried Pinto Beans, 8oz bags"/>
    <x v="171"/>
    <s v="Keefe Group"/>
    <x v="20"/>
    <x v="343"/>
    <n v="5490"/>
    <n v="8894"/>
  </r>
  <r>
    <x v="2"/>
    <x v="1"/>
    <x v="3"/>
    <x v="9"/>
    <x v="242"/>
    <s v="Parade Brown Long Grain Rice, Pre-Cooked, 3.5 oz. bags"/>
    <x v="179"/>
    <s v="Wild Penguin Corporation"/>
    <x v="22"/>
    <x v="344"/>
    <n v="26985"/>
    <n v="53790"/>
  </r>
  <r>
    <x v="2"/>
    <x v="1"/>
    <x v="3"/>
    <x v="3"/>
    <x v="405"/>
    <s v="Kar's Roasted Salted Almonds, 3 oz. packs"/>
    <x v="141"/>
    <s v="Global Food Industries"/>
    <x v="8"/>
    <x v="132"/>
    <n v="675"/>
    <n v="4044"/>
  </r>
  <r>
    <x v="2"/>
    <x v="1"/>
    <x v="3"/>
    <x v="3"/>
    <x v="406"/>
    <s v="King Nut Honey Roasted Peanuts, 1 Oz. Packs"/>
    <x v="214"/>
    <s v="Keefe Group"/>
    <x v="20"/>
    <x v="345"/>
    <n v="1400"/>
    <n v="5600"/>
  </r>
  <r>
    <x v="2"/>
    <x v="1"/>
    <x v="3"/>
    <x v="3"/>
    <x v="23"/>
    <s v="Keefe Kitchens Creamy Peanut Butter, 12oz jars"/>
    <x v="169"/>
    <s v="Keefe Group"/>
    <x v="20"/>
    <x v="346"/>
    <n v="38295"/>
    <n v="64846"/>
  </r>
  <r>
    <x v="2"/>
    <x v="1"/>
    <x v="2"/>
    <x v="2"/>
    <x v="407"/>
    <s v="Kind Cereal Bars, Almond &amp; Coconut, Kosher, 1.4 oz. packs"/>
    <x v="184"/>
    <s v="Jay Bee Distributor Group"/>
    <x v="2"/>
    <x v="132"/>
    <n v="1890"/>
    <n v="25395"/>
  </r>
  <r>
    <x v="2"/>
    <x v="1"/>
    <x v="2"/>
    <x v="2"/>
    <x v="365"/>
    <s v="Yorkville Soup Base, Vegetable, 4 lb. containers"/>
    <x v="44"/>
    <s v="Universal Coffee Corp"/>
    <x v="4"/>
    <x v="347"/>
    <n v="17280"/>
    <n v="13522"/>
  </r>
  <r>
    <x v="2"/>
    <x v="1"/>
    <x v="2"/>
    <x v="2"/>
    <x v="408"/>
    <s v="Atomic Fireball Individually Wrapped Candy"/>
    <x v="166"/>
    <s v="Keefe Group"/>
    <x v="20"/>
    <x v="133"/>
    <n v="0"/>
    <n v="21672"/>
  </r>
  <r>
    <x v="2"/>
    <x v="1"/>
    <x v="2"/>
    <x v="2"/>
    <x v="330"/>
    <s v="Regal Best Plain Potato Chips"/>
    <x v="209"/>
    <s v="Pacto Corporation"/>
    <x v="21"/>
    <x v="348"/>
    <n v="9792"/>
    <n v="33701"/>
  </r>
  <r>
    <x v="2"/>
    <x v="1"/>
    <x v="2"/>
    <x v="2"/>
    <x v="332"/>
    <s v="Regal Best Southern BBQ Potato Chips"/>
    <x v="209"/>
    <s v="Pacto Corporation"/>
    <x v="21"/>
    <x v="349"/>
    <n v="20077"/>
    <n v="69099"/>
  </r>
  <r>
    <x v="2"/>
    <x v="1"/>
    <x v="2"/>
    <x v="2"/>
    <x v="409"/>
    <s v="Regal Best Cheddar Potato Chips"/>
    <x v="209"/>
    <s v="Pacto Corporation"/>
    <x v="21"/>
    <x v="350"/>
    <n v="19696"/>
    <n v="67786"/>
  </r>
  <r>
    <x v="2"/>
    <x v="1"/>
    <x v="2"/>
    <x v="2"/>
    <x v="331"/>
    <s v="Regal Best Sour Cream and Onions Potato Chips"/>
    <x v="209"/>
    <s v="Pacto Corporation"/>
    <x v="21"/>
    <x v="351"/>
    <n v="20196"/>
    <n v="69508"/>
  </r>
  <r>
    <x v="2"/>
    <x v="1"/>
    <x v="2"/>
    <x v="2"/>
    <x v="410"/>
    <s v="Cape Cod Potato Chips, Kettle Cooked, Original, 1 oz. bags"/>
    <x v="188"/>
    <s v="Jay Bee Distributor Group"/>
    <x v="2"/>
    <x v="352"/>
    <n v="5550"/>
    <n v="22612"/>
  </r>
  <r>
    <x v="2"/>
    <x v="1"/>
    <x v="2"/>
    <x v="2"/>
    <x v="374"/>
    <s v="Frito Lay Sunchips, Original Flavor, 1oz bags"/>
    <x v="215"/>
    <s v="Keefe Group"/>
    <x v="20"/>
    <x v="353"/>
    <n v="2334"/>
    <n v="9334"/>
  </r>
  <r>
    <x v="2"/>
    <x v="1"/>
    <x v="2"/>
    <x v="2"/>
    <x v="411"/>
    <s v="Doritos Reduced Fat Cool Ranch Chips, 1oz bags"/>
    <x v="206"/>
    <s v="Keefe Group"/>
    <x v="20"/>
    <x v="354"/>
    <n v="11502"/>
    <n v="46008"/>
  </r>
  <r>
    <x v="2"/>
    <x v="1"/>
    <x v="2"/>
    <x v="2"/>
    <x v="412"/>
    <s v="Tostitos &quot;Scoops&quot; Tortilla Chips, .875oz bags"/>
    <x v="193"/>
    <s v="Keefe Group"/>
    <x v="20"/>
    <x v="355"/>
    <n v="1839"/>
    <n v="8406"/>
  </r>
  <r>
    <x v="2"/>
    <x v="1"/>
    <x v="2"/>
    <x v="2"/>
    <x v="17"/>
    <s v="Kraft Americana Single-Serve Mayonnaise, Kosher, 12 gm. packets"/>
    <x v="208"/>
    <s v="Wild Penguin Corporation"/>
    <x v="22"/>
    <x v="356"/>
    <n v="9870"/>
    <n v="19865"/>
  </r>
  <r>
    <x v="2"/>
    <x v="1"/>
    <x v="2"/>
    <x v="2"/>
    <x v="17"/>
    <s v="Winston Mayonnaise, Individual Serve Pouches"/>
    <x v="14"/>
    <s v="Elwood International"/>
    <x v="7"/>
    <x v="357"/>
    <n v="6005"/>
    <n v="7804"/>
  </r>
  <r>
    <x v="2"/>
    <x v="1"/>
    <x v="2"/>
    <x v="2"/>
    <x v="22"/>
    <s v="Winston Mustard, Individual Serve Pouches"/>
    <x v="14"/>
    <s v="Elwood International"/>
    <x v="7"/>
    <x v="358"/>
    <n v="5330"/>
    <n v="5236"/>
  </r>
  <r>
    <x v="2"/>
    <x v="1"/>
    <x v="2"/>
    <x v="2"/>
    <x v="34"/>
    <s v="Del Sol Indel Food Products Sweet Pickle Relish, 1 Gallon"/>
    <x v="20"/>
    <s v="Global Food Industries"/>
    <x v="8"/>
    <x v="359"/>
    <n v="30124"/>
    <n v="16073"/>
  </r>
  <r>
    <x v="2"/>
    <x v="1"/>
    <x v="2"/>
    <x v="2"/>
    <x v="413"/>
    <s v="Old Colony Cookies - Applesauce Oatmeal"/>
    <x v="173"/>
    <s v="Pacto Corporation"/>
    <x v="21"/>
    <x v="360"/>
    <n v="10710"/>
    <n v="43697"/>
  </r>
  <r>
    <x v="2"/>
    <x v="1"/>
    <x v="2"/>
    <x v="2"/>
    <x v="414"/>
    <s v="Karleen's Chocolate Chip Cookies, Kosher, 7 oz. units"/>
    <x v="178"/>
    <s v="Wild Penguin Corporation"/>
    <x v="22"/>
    <x v="361"/>
    <n v="43848"/>
    <n v="105674"/>
  </r>
  <r>
    <x v="2"/>
    <x v="1"/>
    <x v="2"/>
    <x v="2"/>
    <x v="415"/>
    <s v="Karleen's Coconut Crunch Cookies, Kosher, 7 oz. units"/>
    <x v="178"/>
    <s v="Wild Penguin Corporation"/>
    <x v="22"/>
    <x v="262"/>
    <n v="8190"/>
    <n v="20335"/>
  </r>
  <r>
    <x v="2"/>
    <x v="1"/>
    <x v="2"/>
    <x v="2"/>
    <x v="162"/>
    <s v="Linden's Whole-Grain Fudge Chip Cookies"/>
    <x v="12"/>
    <s v="Cookies &amp; More Inc."/>
    <x v="6"/>
    <x v="323"/>
    <n v="446"/>
    <n v="2417"/>
  </r>
  <r>
    <x v="2"/>
    <x v="1"/>
    <x v="2"/>
    <x v="2"/>
    <x v="327"/>
    <s v="Old Colony Cookies - Realemon Lemon"/>
    <x v="173"/>
    <s v="Pacto Corporation"/>
    <x v="21"/>
    <x v="362"/>
    <n v="5378"/>
    <n v="21940"/>
  </r>
  <r>
    <x v="2"/>
    <x v="1"/>
    <x v="2"/>
    <x v="2"/>
    <x v="163"/>
    <s v="Linden's Whole-Grain Oatmeal Raisin Cookies"/>
    <x v="12"/>
    <s v="Cookies &amp; More Inc."/>
    <x v="6"/>
    <x v="323"/>
    <n v="446"/>
    <n v="2417"/>
  </r>
  <r>
    <x v="2"/>
    <x v="1"/>
    <x v="2"/>
    <x v="2"/>
    <x v="416"/>
    <s v="Karleen's Iced Oatmeal Cookies, Kosher, 7 oz. units"/>
    <x v="178"/>
    <s v="Wild Penguin Corporation"/>
    <x v="22"/>
    <x v="363"/>
    <n v="21735"/>
    <n v="53965"/>
  </r>
  <r>
    <x v="2"/>
    <x v="1"/>
    <x v="2"/>
    <x v="2"/>
    <x v="417"/>
    <s v="Erin Baker's Mini Breakfast Cookies, Peanut Butter, Kosher"/>
    <x v="216"/>
    <s v="Global Food Industries"/>
    <x v="8"/>
    <x v="28"/>
    <n v="15"/>
    <n v="121"/>
  </r>
  <r>
    <x v="2"/>
    <x v="1"/>
    <x v="2"/>
    <x v="2"/>
    <x v="418"/>
    <s v="Old Colony Cookies - Walnut Shortbread"/>
    <x v="173"/>
    <s v="Pacto Corporation"/>
    <x v="21"/>
    <x v="364"/>
    <n v="11655"/>
    <n v="47552"/>
  </r>
  <r>
    <x v="2"/>
    <x v="1"/>
    <x v="2"/>
    <x v="2"/>
    <x v="166"/>
    <s v="Keebler Original Graham Crackers, 2 count packs"/>
    <x v="56"/>
    <s v="Mivila Foods"/>
    <x v="3"/>
    <x v="365"/>
    <n v="3001"/>
    <n v="9065"/>
  </r>
  <r>
    <x v="2"/>
    <x v="1"/>
    <x v="2"/>
    <x v="2"/>
    <x v="419"/>
    <s v="Yehuda Matzo for Passover, Plain, Unsalted, Kosher"/>
    <x v="217"/>
    <s v="Global Food Industries"/>
    <x v="8"/>
    <x v="1"/>
    <n v="6000"/>
    <n v="13330"/>
  </r>
  <r>
    <x v="2"/>
    <x v="1"/>
    <x v="2"/>
    <x v="2"/>
    <x v="420"/>
    <s v="International Delight Liquid Creamer, Vanilla, 13ml units"/>
    <x v="194"/>
    <s v="Keefe Group"/>
    <x v="20"/>
    <x v="366"/>
    <n v="26454"/>
    <n v="46152"/>
  </r>
  <r>
    <x v="2"/>
    <x v="1"/>
    <x v="2"/>
    <x v="2"/>
    <x v="317"/>
    <s v="Chefler Low-Sodium Salad Dressing, 1 gallon jars"/>
    <x v="165"/>
    <s v="H. Schrier &amp; Company Inc."/>
    <x v="1"/>
    <x v="367"/>
    <n v="52772"/>
    <n v="30715"/>
  </r>
  <r>
    <x v="2"/>
    <x v="1"/>
    <x v="2"/>
    <x v="2"/>
    <x v="421"/>
    <s v="Dyn-A-Max Bread Emulsifier, Pure Vegetable Type, 400lb Drums"/>
    <x v="218"/>
    <s v="Valente Yeast Company"/>
    <x v="23"/>
    <x v="28"/>
    <n v="1600"/>
    <n v="2194"/>
  </r>
  <r>
    <x v="2"/>
    <x v="1"/>
    <x v="2"/>
    <x v="2"/>
    <x v="422"/>
    <s v="Yorkville Yellow / Egg Shade Food Coloring, 16 oz. bottles"/>
    <x v="44"/>
    <s v="Universal Coffee Corp"/>
    <x v="4"/>
    <x v="368"/>
    <n v="2880"/>
    <n v="2263"/>
  </r>
  <r>
    <x v="2"/>
    <x v="1"/>
    <x v="2"/>
    <x v="2"/>
    <x v="423"/>
    <s v="Nu-Malt Dry Malt"/>
    <x v="219"/>
    <s v="Valente Yeast Company"/>
    <x v="23"/>
    <x v="369"/>
    <n v="1200"/>
    <n v="1080"/>
  </r>
  <r>
    <x v="2"/>
    <x v="1"/>
    <x v="2"/>
    <x v="2"/>
    <x v="424"/>
    <s v="Malt Diastase Dark Molasses, 645lb Drums"/>
    <x v="220"/>
    <s v="Valente Yeast Company"/>
    <x v="23"/>
    <x v="370"/>
    <n v="39990"/>
    <n v="19844"/>
  </r>
  <r>
    <x v="2"/>
    <x v="1"/>
    <x v="2"/>
    <x v="2"/>
    <x v="425"/>
    <s v="Cornerstone Sugar-Free Blueberry Muffins, 2.5oz Muffins"/>
    <x v="221"/>
    <s v="Jamac Frozen Foods"/>
    <x v="9"/>
    <x v="167"/>
    <n v="497"/>
    <n v="182"/>
  </r>
  <r>
    <x v="2"/>
    <x v="1"/>
    <x v="2"/>
    <x v="2"/>
    <x v="426"/>
    <s v="Cornerstone Sugar-Free Bran Muffins, 2.5oz Muffins"/>
    <x v="221"/>
    <s v="Jamac Frozen Foods"/>
    <x v="9"/>
    <x v="371"/>
    <n v="4397"/>
    <n v="1613"/>
  </r>
  <r>
    <x v="2"/>
    <x v="1"/>
    <x v="2"/>
    <x v="2"/>
    <x v="427"/>
    <s v="Cornerstone Sugar-Free Corn Muffins, 2.5oz Muffins"/>
    <x v="221"/>
    <s v="Jamac Frozen Foods"/>
    <x v="9"/>
    <x v="120"/>
    <n v="2438"/>
    <n v="894"/>
  </r>
  <r>
    <x v="2"/>
    <x v="1"/>
    <x v="2"/>
    <x v="2"/>
    <x v="10"/>
    <s v="Cleary Pan Greasing Oil, All Vegetable Type, 417lb Drums"/>
    <x v="222"/>
    <s v="Valente Yeast Company"/>
    <x v="23"/>
    <x v="35"/>
    <n v="2502"/>
    <n v="3128"/>
  </r>
  <r>
    <x v="2"/>
    <x v="1"/>
    <x v="2"/>
    <x v="2"/>
    <x v="428"/>
    <s v="Stern's Fudge Surprise Filled Pastry, Kosher, 3 oz. units"/>
    <x v="180"/>
    <s v="Wild Penguin Corporation"/>
    <x v="22"/>
    <x v="372"/>
    <n v="36769"/>
    <n v="160390"/>
  </r>
  <r>
    <x v="2"/>
    <x v="1"/>
    <x v="2"/>
    <x v="2"/>
    <x v="429"/>
    <s v="Stern's Cinnamon Danish, Kosher, 3.5 oz. units"/>
    <x v="180"/>
    <s v="Wild Penguin Corporation"/>
    <x v="22"/>
    <x v="373"/>
    <n v="46463"/>
    <n v="154875"/>
  </r>
  <r>
    <x v="2"/>
    <x v="1"/>
    <x v="2"/>
    <x v="2"/>
    <x v="430"/>
    <s v="Stern's Chocolate Danish, Kosher, 3.5 oz. units"/>
    <x v="180"/>
    <s v="Wild Penguin Corporation"/>
    <x v="22"/>
    <x v="374"/>
    <n v="3686"/>
    <n v="12285"/>
  </r>
  <r>
    <x v="2"/>
    <x v="1"/>
    <x v="2"/>
    <x v="2"/>
    <x v="109"/>
    <s v="Yorkville Browning &amp; Seasoning Sauce, 1 gallon jugs"/>
    <x v="44"/>
    <s v="Universal Coffee Corp"/>
    <x v="4"/>
    <x v="69"/>
    <n v="11690"/>
    <n v="11683"/>
  </r>
  <r>
    <x v="2"/>
    <x v="1"/>
    <x v="2"/>
    <x v="2"/>
    <x v="123"/>
    <s v="Yorkville Soy Sauce, Low Sodium, 1 gallon jugs"/>
    <x v="44"/>
    <s v="Universal Coffee Corp"/>
    <x v="4"/>
    <x v="375"/>
    <n v="12826"/>
    <n v="3241"/>
  </r>
  <r>
    <x v="2"/>
    <x v="1"/>
    <x v="2"/>
    <x v="2"/>
    <x v="363"/>
    <s v="Yorkville Worcestershire Sauce, 1 gallon jugs"/>
    <x v="44"/>
    <s v="Universal Coffee Corp"/>
    <x v="4"/>
    <x v="376"/>
    <n v="11222"/>
    <n v="2900"/>
  </r>
  <r>
    <x v="2"/>
    <x v="1"/>
    <x v="2"/>
    <x v="2"/>
    <x v="99"/>
    <s v="Yorkville Jerk Seasoning, Dried, 5 lb. containers"/>
    <x v="44"/>
    <s v="Universal Coffee Corp"/>
    <x v="4"/>
    <x v="377"/>
    <n v="3280"/>
    <n v="4408"/>
  </r>
  <r>
    <x v="2"/>
    <x v="1"/>
    <x v="2"/>
    <x v="2"/>
    <x v="75"/>
    <s v="Yorkville Taco Seasoning, 5 lb. containers"/>
    <x v="44"/>
    <s v="Universal Coffee Corp"/>
    <x v="4"/>
    <x v="111"/>
    <n v="1950"/>
    <n v="2917"/>
  </r>
  <r>
    <x v="2"/>
    <x v="1"/>
    <x v="2"/>
    <x v="2"/>
    <x v="431"/>
    <s v="Mr. Nature Trail Mix, Unsalted, 1.75 oz. packs"/>
    <x v="36"/>
    <s v="H. Schrier &amp; Company Inc."/>
    <x v="1"/>
    <x v="378"/>
    <n v="15520"/>
    <n v="43705"/>
  </r>
  <r>
    <x v="2"/>
    <x v="1"/>
    <x v="2"/>
    <x v="2"/>
    <x v="174"/>
    <s v="Roseleaf Bay Leaves, 16 oz. containers"/>
    <x v="223"/>
    <s v="H. Schrier &amp; Company Inc."/>
    <x v="1"/>
    <x v="79"/>
    <n v="120"/>
    <n v="378"/>
  </r>
  <r>
    <x v="2"/>
    <x v="1"/>
    <x v="2"/>
    <x v="2"/>
    <x v="175"/>
    <s v="Yorkville Chili Powder, 16 oz. containers"/>
    <x v="44"/>
    <s v="Universal Coffee Corp"/>
    <x v="4"/>
    <x v="379"/>
    <n v="2304"/>
    <n v="3500"/>
  </r>
  <r>
    <x v="2"/>
    <x v="1"/>
    <x v="2"/>
    <x v="2"/>
    <x v="178"/>
    <s v="Yorkville Curry Powder, 16 oz. containers"/>
    <x v="44"/>
    <s v="Universal Coffee Corp"/>
    <x v="4"/>
    <x v="380"/>
    <n v="2316"/>
    <n v="4001"/>
  </r>
  <r>
    <x v="2"/>
    <x v="1"/>
    <x v="2"/>
    <x v="2"/>
    <x v="102"/>
    <s v="Yorkville Garlic Powder, 16 oz. containers"/>
    <x v="44"/>
    <s v="Universal Coffee Corp"/>
    <x v="4"/>
    <x v="134"/>
    <n v="9600"/>
    <n v="18144"/>
  </r>
  <r>
    <x v="2"/>
    <x v="1"/>
    <x v="2"/>
    <x v="2"/>
    <x v="181"/>
    <s v="Yorkville Nutmeg, Ground, 16 oz. containers"/>
    <x v="44"/>
    <s v="Universal Coffee Corp"/>
    <x v="4"/>
    <x v="8"/>
    <n v="84"/>
    <n v="458"/>
  </r>
  <r>
    <x v="2"/>
    <x v="1"/>
    <x v="2"/>
    <x v="2"/>
    <x v="182"/>
    <s v="Roseleaf Oregano, Leaf, 16 oz. containers"/>
    <x v="223"/>
    <s v="H. Schrier &amp; Company Inc."/>
    <x v="1"/>
    <x v="381"/>
    <n v="1728"/>
    <n v="4314"/>
  </r>
  <r>
    <x v="2"/>
    <x v="1"/>
    <x v="2"/>
    <x v="2"/>
    <x v="183"/>
    <s v="Yorkville Paprika, Ground, 16 oz. containers"/>
    <x v="44"/>
    <s v="Universal Coffee Corp"/>
    <x v="4"/>
    <x v="382"/>
    <n v="3504"/>
    <n v="5469"/>
  </r>
  <r>
    <x v="2"/>
    <x v="1"/>
    <x v="2"/>
    <x v="2"/>
    <x v="432"/>
    <s v="Yorkville Black Pepper, Ground, 16 oz. containers"/>
    <x v="44"/>
    <s v="Universal Coffee Corp"/>
    <x v="4"/>
    <x v="132"/>
    <n v="3600"/>
    <n v="10125"/>
  </r>
  <r>
    <x v="2"/>
    <x v="1"/>
    <x v="2"/>
    <x v="2"/>
    <x v="433"/>
    <s v="Roseleaf Sage, Powdered or Ground, 12 oz. containers"/>
    <x v="223"/>
    <s v="H. Schrier &amp; Company Inc."/>
    <x v="1"/>
    <x v="34"/>
    <n v="72"/>
    <n v="158"/>
  </r>
  <r>
    <x v="2"/>
    <x v="1"/>
    <x v="2"/>
    <x v="2"/>
    <x v="185"/>
    <s v="Roseleaf Thyme, Powdered, 13 oz. containers"/>
    <x v="223"/>
    <s v="H. Schrier &amp; Company Inc."/>
    <x v="1"/>
    <x v="18"/>
    <n v="273"/>
    <n v="701"/>
  </r>
  <r>
    <x v="2"/>
    <x v="1"/>
    <x v="2"/>
    <x v="2"/>
    <x v="434"/>
    <s v="Elwood Imitation Grape Jelly Spread, Kosher, No Sugar Added"/>
    <x v="84"/>
    <s v="Elwood International"/>
    <x v="7"/>
    <x v="383"/>
    <n v="2095"/>
    <n v="2633"/>
  </r>
  <r>
    <x v="2"/>
    <x v="1"/>
    <x v="2"/>
    <x v="2"/>
    <x v="366"/>
    <s v="Yorkville Fine Granulated Sugar Packets"/>
    <x v="44"/>
    <s v="Universal Coffee Corp"/>
    <x v="4"/>
    <x v="384"/>
    <n v="102375"/>
    <n v="73546"/>
  </r>
  <r>
    <x v="2"/>
    <x v="1"/>
    <x v="2"/>
    <x v="2"/>
    <x v="364"/>
    <s v="Sweetmate Sugar Substsitute, 3.5oz packets"/>
    <x v="172"/>
    <s v="Keefe Group"/>
    <x v="20"/>
    <x v="385"/>
    <n v="572250"/>
    <n v="16742"/>
  </r>
  <r>
    <x v="2"/>
    <x v="1"/>
    <x v="2"/>
    <x v="2"/>
    <x v="364"/>
    <s v="Yorkville Sugar Substitute Packets"/>
    <x v="44"/>
    <s v="Universal Coffee Corp"/>
    <x v="4"/>
    <x v="347"/>
    <n v="39375"/>
    <n v="6466"/>
  </r>
  <r>
    <x v="2"/>
    <x v="1"/>
    <x v="2"/>
    <x v="2"/>
    <x v="85"/>
    <s v="Embassy Cider Vinegar, 1 gallon containers"/>
    <x v="37"/>
    <s v="Mivila Foods"/>
    <x v="3"/>
    <x v="386"/>
    <n v="26052"/>
    <n v="6084"/>
  </r>
  <r>
    <x v="2"/>
    <x v="1"/>
    <x v="2"/>
    <x v="2"/>
    <x v="435"/>
    <s v="Eagle Compressed Yeast Cakes"/>
    <x v="72"/>
    <s v="Valente Yeast Company"/>
    <x v="23"/>
    <x v="387"/>
    <n v="2080"/>
    <n v="1893"/>
  </r>
  <r>
    <x v="2"/>
    <x v="1"/>
    <x v="2"/>
    <x v="2"/>
    <x v="435"/>
    <s v="LeSaffre Food Yeast"/>
    <x v="224"/>
    <s v="Valente Yeast Company"/>
    <x v="23"/>
    <x v="369"/>
    <n v="1200"/>
    <n v="1272"/>
  </r>
  <r>
    <x v="2"/>
    <x v="1"/>
    <x v="0"/>
    <x v="0"/>
    <x v="436"/>
    <s v="Golden Platter Beef Meatloaf w/ Gravy, Frozen, 10oz Servings x 64/Case"/>
    <x v="225"/>
    <s v="Golden Platter Foods"/>
    <x v="24"/>
    <x v="388"/>
    <n v="12320"/>
    <n v="18776"/>
  </r>
  <r>
    <x v="2"/>
    <x v="1"/>
    <x v="0"/>
    <x v="0"/>
    <x v="437"/>
    <s v="Made Fresh Salads Egg Salad, 30lb Container x 1/Case"/>
    <x v="226"/>
    <s v="Made Fresh Salads Inc"/>
    <x v="25"/>
    <x v="389"/>
    <n v="38220"/>
    <n v="95550"/>
  </r>
  <r>
    <x v="2"/>
    <x v="1"/>
    <x v="0"/>
    <x v="0"/>
    <x v="256"/>
    <s v="Spring Valley Boiled Chicken Dinner for Passover"/>
    <x v="227"/>
    <s v="Cardinal Foods"/>
    <x v="14"/>
    <x v="390"/>
    <n v="851"/>
    <n v="4202"/>
  </r>
  <r>
    <x v="2"/>
    <x v="1"/>
    <x v="0"/>
    <x v="0"/>
    <x v="256"/>
    <s v="Spring Valley Roasted Chicken Dinner for Passover"/>
    <x v="227"/>
    <s v="Cardinal Foods"/>
    <x v="14"/>
    <x v="122"/>
    <n v="1365"/>
    <n v="6744"/>
  </r>
  <r>
    <x v="2"/>
    <x v="1"/>
    <x v="0"/>
    <x v="0"/>
    <x v="438"/>
    <s v="Spring Valley Pot Roast Dinner for Passover"/>
    <x v="227"/>
    <s v="Cardinal Foods"/>
    <x v="14"/>
    <x v="159"/>
    <n v="1040"/>
    <n v="5136"/>
  </r>
  <r>
    <x v="2"/>
    <x v="1"/>
    <x v="0"/>
    <x v="0"/>
    <x v="439"/>
    <s v="Spring Valley Filet of Sole Dinner for Passover"/>
    <x v="227"/>
    <s v="Cardinal Foods"/>
    <x v="14"/>
    <x v="224"/>
    <n v="1208"/>
    <n v="5966"/>
  </r>
  <r>
    <x v="2"/>
    <x v="1"/>
    <x v="0"/>
    <x v="0"/>
    <x v="440"/>
    <s v="Spring Valley Salisbury Steak Dinner for Passover"/>
    <x v="227"/>
    <s v="Cardinal Foods"/>
    <x v="14"/>
    <x v="159"/>
    <n v="1040"/>
    <n v="5136"/>
  </r>
  <r>
    <x v="2"/>
    <x v="1"/>
    <x v="0"/>
    <x v="0"/>
    <x v="257"/>
    <s v="Spring Valley Roasted Turkey Dinner for Passover"/>
    <x v="227"/>
    <s v="Cardinal Foods"/>
    <x v="14"/>
    <x v="159"/>
    <n v="1040"/>
    <n v="5136"/>
  </r>
  <r>
    <x v="2"/>
    <x v="1"/>
    <x v="0"/>
    <x v="0"/>
    <x v="441"/>
    <s v="Cardinal Foods Veggie Burger"/>
    <x v="99"/>
    <s v="Cardinal Foods"/>
    <x v="14"/>
    <x v="391"/>
    <n v="6870"/>
    <n v="18412"/>
  </r>
  <r>
    <x v="2"/>
    <x v="1"/>
    <x v="0"/>
    <x v="0"/>
    <x v="442"/>
    <s v="Golden Krust Italian Style Pizza Pocket, 48 Pockets/Case"/>
    <x v="228"/>
    <s v="Cardinal Foods"/>
    <x v="14"/>
    <x v="392"/>
    <n v="7770"/>
    <n v="11375"/>
  </r>
  <r>
    <x v="2"/>
    <x v="1"/>
    <x v="0"/>
    <x v="0"/>
    <x v="443"/>
    <s v="Hansen Brothers Ramen Noodles, Oriental-Style, Imitation Chicken Flavor, 3 oz. packs"/>
    <x v="229"/>
    <s v="Wild Penguin Corporation"/>
    <x v="22"/>
    <x v="393"/>
    <n v="28080"/>
    <n v="40560"/>
  </r>
  <r>
    <x v="2"/>
    <x v="1"/>
    <x v="0"/>
    <x v="0"/>
    <x v="444"/>
    <s v="Maruchan Chili Flavor Ramen Soup, 3oz packs"/>
    <x v="170"/>
    <s v="Keefe Group"/>
    <x v="20"/>
    <x v="394"/>
    <n v="134456"/>
    <n v="125492"/>
  </r>
  <r>
    <x v="2"/>
    <x v="1"/>
    <x v="0"/>
    <x v="0"/>
    <x v="445"/>
    <s v="Made Fresh Salads Tuna Salad, 30lb Container x 1/Case"/>
    <x v="226"/>
    <s v="Made Fresh Salads Inc"/>
    <x v="25"/>
    <x v="395"/>
    <n v="38520"/>
    <n v="115175"/>
  </r>
  <r>
    <x v="2"/>
    <x v="1"/>
    <x v="4"/>
    <x v="6"/>
    <x v="393"/>
    <s v="Bushy Creek Seasoned Beef Crumbles, 6oz pouches"/>
    <x v="207"/>
    <s v="Keefe Group"/>
    <x v="20"/>
    <x v="396"/>
    <n v="4392"/>
    <n v="22253"/>
  </r>
  <r>
    <x v="2"/>
    <x v="1"/>
    <x v="4"/>
    <x v="6"/>
    <x v="446"/>
    <s v="Fancy Lady Meatballs, Frozen, 1oz Meatballs x 320/Case"/>
    <x v="230"/>
    <s v="Jamac Frozen Foods"/>
    <x v="9"/>
    <x v="397"/>
    <n v="1160"/>
    <n v="4467"/>
  </r>
  <r>
    <x v="2"/>
    <x v="1"/>
    <x v="4"/>
    <x v="6"/>
    <x v="447"/>
    <s v="Weaver's Beef Sticks, 0.5 oz"/>
    <x v="183"/>
    <s v="Jay Bee Distributor Group"/>
    <x v="2"/>
    <x v="284"/>
    <n v="6469"/>
    <n v="57546"/>
  </r>
  <r>
    <x v="2"/>
    <x v="1"/>
    <x v="4"/>
    <x v="11"/>
    <x v="448"/>
    <s v="Sweet Sue, Chicken Breast, 3 oz. Pouch"/>
    <x v="164"/>
    <s v="Global Food Industries"/>
    <x v="8"/>
    <x v="220"/>
    <n v="3746"/>
    <n v="31091"/>
  </r>
  <r>
    <x v="2"/>
    <x v="1"/>
    <x v="4"/>
    <x v="11"/>
    <x v="449"/>
    <s v="Simmons Chicken Leg Quarters, Frozen, Halal"/>
    <x v="231"/>
    <s v="Golden Platter Foods"/>
    <x v="24"/>
    <x v="398"/>
    <n v="26513"/>
    <n v="24922"/>
  </r>
  <r>
    <x v="2"/>
    <x v="1"/>
    <x v="4"/>
    <x v="11"/>
    <x v="450"/>
    <s v="Integrity Foods Chicken Patties, Breaded &amp; Cooked, Frozen, 3oz Patties x 53/Case"/>
    <x v="232"/>
    <s v="Jamac Frozen Foods"/>
    <x v="9"/>
    <x v="399"/>
    <n v="4750"/>
    <n v="5679"/>
  </r>
  <r>
    <x v="2"/>
    <x v="1"/>
    <x v="4"/>
    <x v="21"/>
    <x v="451"/>
    <s v="Cardinal Foods Beef and Soy Burger Patties, 80 Patties/Case"/>
    <x v="99"/>
    <s v="Cardinal Foods"/>
    <x v="14"/>
    <x v="400"/>
    <n v="3080"/>
    <n v="4866"/>
  </r>
  <r>
    <x v="2"/>
    <x v="1"/>
    <x v="4"/>
    <x v="21"/>
    <x v="452"/>
    <s v="Cardinal Foods Beef/Soy Burgers, Halal, Frozen, 4oz Patties x 80/Case"/>
    <x v="99"/>
    <s v="Cardinal Foods"/>
    <x v="14"/>
    <x v="401"/>
    <n v="8400"/>
    <n v="13608"/>
  </r>
  <r>
    <x v="2"/>
    <x v="1"/>
    <x v="4"/>
    <x v="21"/>
    <x v="453"/>
    <s v="Golden Platter Veal Patties w/ Italian Breading, 53 Patties/Case"/>
    <x v="225"/>
    <s v="Golden Platter Foods"/>
    <x v="24"/>
    <x v="402"/>
    <n v="7250"/>
    <n v="18140"/>
  </r>
  <r>
    <x v="2"/>
    <x v="1"/>
    <x v="4"/>
    <x v="8"/>
    <x v="454"/>
    <s v="Romeo Foods Boneless Turkey Roast, Halal"/>
    <x v="11"/>
    <s v="Romeo Wholesale Meat Corp."/>
    <x v="5"/>
    <x v="403"/>
    <n v="1760"/>
    <n v="8782"/>
  </r>
  <r>
    <x v="2"/>
    <x v="1"/>
    <x v="4"/>
    <x v="8"/>
    <x v="261"/>
    <s v="Cardinal Foods Young Turkey Breast, Frozen"/>
    <x v="99"/>
    <s v="Cardinal Foods"/>
    <x v="14"/>
    <x v="404"/>
    <n v="4566"/>
    <n v="9087"/>
  </r>
  <r>
    <x v="2"/>
    <x v="1"/>
    <x v="4"/>
    <x v="8"/>
    <x v="455"/>
    <s v="Romeo Foods Boneless Turkey Thighs, Halal, Frozen, Cubed"/>
    <x v="11"/>
    <s v="Romeo Wholesale Meat Corp."/>
    <x v="5"/>
    <x v="405"/>
    <n v="8680"/>
    <n v="18749"/>
  </r>
  <r>
    <x v="2"/>
    <x v="1"/>
    <x v="4"/>
    <x v="8"/>
    <x v="262"/>
    <s v="Cardinal Ground Turkey, 90% Lean, Halal, Frozen"/>
    <x v="99"/>
    <s v="Cardinal Foods"/>
    <x v="14"/>
    <x v="406"/>
    <n v="31100"/>
    <n v="55047"/>
  </r>
  <r>
    <x v="2"/>
    <x v="1"/>
    <x v="4"/>
    <x v="8"/>
    <x v="262"/>
    <s v="Kingsland Prime Meats Ground Turkey, 90% Lean, Frozen"/>
    <x v="233"/>
    <s v="Kingsland Prime Meats"/>
    <x v="26"/>
    <x v="407"/>
    <n v="29880"/>
    <n v="34362"/>
  </r>
  <r>
    <x v="2"/>
    <x v="1"/>
    <x v="4"/>
    <x v="8"/>
    <x v="456"/>
    <s v="Golden Platter Cajun-Style Turkey Patties, Breaded &amp; Cooked, Frozen, 160 Patties/Case"/>
    <x v="225"/>
    <s v="Golden Platter Foods"/>
    <x v="24"/>
    <x v="408"/>
    <n v="14880"/>
    <n v="23699"/>
  </r>
  <r>
    <x v="2"/>
    <x v="1"/>
    <x v="4"/>
    <x v="8"/>
    <x v="457"/>
    <s v="Deen Halal Turkey Sticks"/>
    <x v="234"/>
    <s v="Global Food Industries"/>
    <x v="8"/>
    <x v="409"/>
    <n v="4860"/>
    <n v="50220"/>
  </r>
  <r>
    <x v="2"/>
    <x v="1"/>
    <x v="5"/>
    <x v="7"/>
    <x v="319"/>
    <s v="City Cow Cheddar Cheese bar 4 oz. 48/cs"/>
    <x v="167"/>
    <s v="Keefe Group"/>
    <x v="20"/>
    <x v="410"/>
    <n v="6000"/>
    <n v="37120"/>
  </r>
  <r>
    <x v="2"/>
    <x v="1"/>
    <x v="5"/>
    <x v="17"/>
    <x v="458"/>
    <s v="Franklin Farms Dried Whole Milk, 50lb Bag"/>
    <x v="235"/>
    <s v="Universal Coffee Corp"/>
    <x v="4"/>
    <x v="411"/>
    <n v="17750"/>
    <n v="39309"/>
  </r>
  <r>
    <x v="2"/>
    <x v="1"/>
    <x v="5"/>
    <x v="19"/>
    <x v="264"/>
    <s v="Breakstone's Light Sour Cream, 1lb Container x 12/Case"/>
    <x v="236"/>
    <s v="Teri Nichols"/>
    <x v="12"/>
    <x v="79"/>
    <n v="240"/>
    <n v="979"/>
  </r>
  <r>
    <x v="2"/>
    <x v="1"/>
    <x v="6"/>
    <x v="10"/>
    <x v="459"/>
    <s v="The Hemisphere Grow Whole Pitted Dates, 22lb Case"/>
    <x v="237"/>
    <s v="Universal Coffee Corp"/>
    <x v="4"/>
    <x v="111"/>
    <n v="1430"/>
    <n v="2007"/>
  </r>
  <r>
    <x v="2"/>
    <x v="1"/>
    <x v="6"/>
    <x v="10"/>
    <x v="460"/>
    <s v="Lion Seedless Raisins, 30lb Case"/>
    <x v="238"/>
    <s v="Universal Coffee Corp"/>
    <x v="4"/>
    <x v="13"/>
    <n v="360"/>
    <n v="680"/>
  </r>
  <r>
    <x v="2"/>
    <x v="1"/>
    <x v="6"/>
    <x v="18"/>
    <x v="461"/>
    <s v="Borboris Garlic, Chopped, 1 qt. bottles"/>
    <x v="239"/>
    <s v="Universal Coffee Corp"/>
    <x v="4"/>
    <x v="409"/>
    <n v="2027"/>
    <n v="2419"/>
  </r>
  <r>
    <x v="2"/>
    <x v="1"/>
    <x v="6"/>
    <x v="15"/>
    <x v="283"/>
    <s v="Church Brothers Celery"/>
    <x v="124"/>
    <s v="Plainfield Fruit &amp; Produce Co Inc"/>
    <x v="16"/>
    <x v="412"/>
    <n v="6480"/>
    <n v="2074"/>
  </r>
  <r>
    <x v="2"/>
    <x v="1"/>
    <x v="6"/>
    <x v="15"/>
    <x v="462"/>
    <s v="Libby's Sweet Corn, Whole, In Water, 14oz pouches"/>
    <x v="58"/>
    <s v="Keefe Group"/>
    <x v="20"/>
    <x v="413"/>
    <n v="26303"/>
    <n v="23447"/>
  </r>
  <r>
    <x v="2"/>
    <x v="1"/>
    <x v="6"/>
    <x v="15"/>
    <x v="463"/>
    <s v="Church Brothers Iceberg Lettuce"/>
    <x v="124"/>
    <s v="Plainfield Fruit &amp; Produce Co Inc"/>
    <x v="16"/>
    <x v="414"/>
    <n v="3700"/>
    <n v="1443"/>
  </r>
  <r>
    <x v="2"/>
    <x v="1"/>
    <x v="6"/>
    <x v="15"/>
    <x v="290"/>
    <s v="Del Campo Cherry Tomatoes"/>
    <x v="240"/>
    <s v="Plainfield Fruit &amp; Produce Co Inc"/>
    <x v="16"/>
    <x v="187"/>
    <n v="1584"/>
    <n v="157"/>
  </r>
  <r>
    <x v="2"/>
    <x v="1"/>
    <x v="6"/>
    <x v="15"/>
    <x v="291"/>
    <s v="SunSource Merit Frozen Mixed Vegetables, 2.5lb Bags, 12/Case"/>
    <x v="241"/>
    <s v="Jamac Frozen Foods"/>
    <x v="9"/>
    <x v="415"/>
    <n v="19500"/>
    <n v="17303"/>
  </r>
  <r>
    <x v="2"/>
    <x v="1"/>
    <x v="7"/>
    <x v="14"/>
    <x v="464"/>
    <s v="Mrs. Adler's Gefilte Fish, Kosher for Passover, 24 oz. jars"/>
    <x v="242"/>
    <s v="Universal Coffee Corp"/>
    <x v="4"/>
    <x v="28"/>
    <n v="72"/>
    <n v="220"/>
  </r>
  <r>
    <x v="2"/>
    <x v="1"/>
    <x v="7"/>
    <x v="14"/>
    <x v="465"/>
    <s v="Fresh Catch Mackerel Filet, in Soybean Oil, 3.53 oz. pouches."/>
    <x v="168"/>
    <s v="H. Schrier &amp; Company Inc."/>
    <x v="1"/>
    <x v="416"/>
    <n v="46289"/>
    <n v="168895"/>
  </r>
  <r>
    <x v="2"/>
    <x v="1"/>
    <x v="7"/>
    <x v="14"/>
    <x v="466"/>
    <s v="Fresh Catch Salmon Flakes, 3.53oz pouches"/>
    <x v="168"/>
    <s v="Keefe Group"/>
    <x v="20"/>
    <x v="417"/>
    <n v="21625"/>
    <n v="81353"/>
  </r>
  <r>
    <x v="2"/>
    <x v="1"/>
    <x v="7"/>
    <x v="14"/>
    <x v="467"/>
    <s v="Fresh Catch Sardines, 3.53oz pouches"/>
    <x v="168"/>
    <s v="Keefe Group"/>
    <x v="20"/>
    <x v="418"/>
    <n v="9526"/>
    <n v="19429"/>
  </r>
  <r>
    <x v="2"/>
    <x v="1"/>
    <x v="7"/>
    <x v="14"/>
    <x v="468"/>
    <s v="Bumble Bee Light Tuna, in Water, Wild-Caught, 5 oz. pouches"/>
    <x v="187"/>
    <s v="H. Schrier &amp; Company Inc."/>
    <x v="1"/>
    <x v="419"/>
    <n v="18240"/>
    <n v="101560"/>
  </r>
  <r>
    <x v="2"/>
    <x v="1"/>
    <x v="7"/>
    <x v="14"/>
    <x v="469"/>
    <s v="Fresh Catch Yellowfin Tuna Steak, 3.53oz pouches"/>
    <x v="168"/>
    <s v="Keefe Group"/>
    <x v="20"/>
    <x v="420"/>
    <n v="41137"/>
    <n v="298330"/>
  </r>
  <r>
    <x v="2"/>
    <x v="2"/>
    <x v="1"/>
    <x v="1"/>
    <x v="470"/>
    <s v="Yorkville Roasted Coffee, Ground, 14oz Packs x 24/Case"/>
    <x v="44"/>
    <s v="Universal Coffee Corp"/>
    <x v="4"/>
    <x v="64"/>
    <n v="1050"/>
    <n v="2237"/>
  </r>
  <r>
    <x v="2"/>
    <x v="2"/>
    <x v="1"/>
    <x v="1"/>
    <x v="471"/>
    <s v="Lemon-X/Refrasia Beverage Drink Base, Sugar-Free, 5gal Bags (DOC, See Description)"/>
    <x v="243"/>
    <s v="Finesse Creations"/>
    <x v="15"/>
    <x v="421"/>
    <n v="0"/>
    <n v="320958"/>
  </r>
  <r>
    <x v="2"/>
    <x v="2"/>
    <x v="1"/>
    <x v="1"/>
    <x v="141"/>
    <s v="Kedem Unsweetened Grape Juice, 32oz Plastic Bottles x 12/Case"/>
    <x v="125"/>
    <s v="Universal Coffee Corp"/>
    <x v="4"/>
    <x v="323"/>
    <n v="6480"/>
    <n v="8362"/>
  </r>
  <r>
    <x v="2"/>
    <x v="2"/>
    <x v="1"/>
    <x v="1"/>
    <x v="398"/>
    <s v="Kedem Grape Juice, Kosher for Passover, 32 oz. bottles"/>
    <x v="125"/>
    <s v="Universal Coffee Corp"/>
    <x v="4"/>
    <x v="2"/>
    <n v="2400"/>
    <n v="3288"/>
  </r>
  <r>
    <x v="2"/>
    <x v="2"/>
    <x v="1"/>
    <x v="1"/>
    <x v="399"/>
    <s v="Kikkeman Pearl Soy Milk, Assorted Flavors, 1qt Containers x 12/Case"/>
    <x v="211"/>
    <s v="Teri Nichols"/>
    <x v="12"/>
    <x v="422"/>
    <n v="1086607"/>
    <n v="25366"/>
  </r>
  <r>
    <x v="2"/>
    <x v="2"/>
    <x v="1"/>
    <x v="1"/>
    <x v="472"/>
    <s v="Golden Tip Teabags w/ Strings, 0.06oz Bags x 1,000/Case"/>
    <x v="244"/>
    <s v="Universal Coffee Corp"/>
    <x v="4"/>
    <x v="323"/>
    <n v="1013"/>
    <n v="4018"/>
  </r>
  <r>
    <x v="2"/>
    <x v="2"/>
    <x v="1"/>
    <x v="1"/>
    <x v="233"/>
    <s v="Crystal Springs Drinking Water, 5-gal Demijohn Bottles w/ Crates"/>
    <x v="127"/>
    <s v="DS Services of America / Primo Water"/>
    <x v="17"/>
    <x v="423"/>
    <n v="117260"/>
    <n v="11220"/>
  </r>
  <r>
    <x v="2"/>
    <x v="2"/>
    <x v="1"/>
    <x v="1"/>
    <x v="233"/>
    <s v="Nestle Pure Life Drinking Water, 5-gal Demijohn Bottles w/ Crates - Citywide"/>
    <x v="76"/>
    <s v="Nestle Waters North America"/>
    <x v="18"/>
    <x v="424"/>
    <n v="101623"/>
    <n v="13793"/>
  </r>
  <r>
    <x v="2"/>
    <x v="2"/>
    <x v="3"/>
    <x v="5"/>
    <x v="54"/>
    <s v="General Mills Cheerios Cereal - 1oz bowls"/>
    <x v="10"/>
    <s v="Jay Bee Distributor Group"/>
    <x v="2"/>
    <x v="425"/>
    <n v="26568"/>
    <n v="83556"/>
  </r>
  <r>
    <x v="2"/>
    <x v="2"/>
    <x v="3"/>
    <x v="5"/>
    <x v="345"/>
    <s v="General Mills Rice Chex Cereal, Cinnamon - 1oz bowls"/>
    <x v="10"/>
    <s v="Jay Bee Distributor Group"/>
    <x v="2"/>
    <x v="426"/>
    <n v="106560"/>
    <n v="108691"/>
  </r>
  <r>
    <x v="2"/>
    <x v="2"/>
    <x v="3"/>
    <x v="5"/>
    <x v="402"/>
    <s v="Quaker White Hominy Grits, 24oz boxes"/>
    <x v="22"/>
    <s v="Keefe Group"/>
    <x v="20"/>
    <x v="427"/>
    <n v="36720"/>
    <n v="29621"/>
  </r>
  <r>
    <x v="2"/>
    <x v="2"/>
    <x v="3"/>
    <x v="5"/>
    <x v="70"/>
    <s v="Malt-O-Meal Regular Cooking Rolled Oats, 42oz packs"/>
    <x v="48"/>
    <s v="Mivila Foods"/>
    <x v="3"/>
    <x v="428"/>
    <n v="20790"/>
    <n v="17558"/>
  </r>
  <r>
    <x v="2"/>
    <x v="2"/>
    <x v="3"/>
    <x v="5"/>
    <x v="473"/>
    <s v="Patria Whole Grain Macaroni, Enriched Elbow, 10lb Bags x 2/Case"/>
    <x v="24"/>
    <s v="Robbins Sales Company"/>
    <x v="27"/>
    <x v="429"/>
    <n v="5040"/>
    <n v="4526"/>
  </r>
  <r>
    <x v="2"/>
    <x v="2"/>
    <x v="3"/>
    <x v="5"/>
    <x v="153"/>
    <s v="Patria Whole Grain Spaghetti, 10lb Bags x 2/Case"/>
    <x v="24"/>
    <s v="Robbins Sales Company"/>
    <x v="27"/>
    <x v="430"/>
    <n v="11440"/>
    <n v="10273"/>
  </r>
  <r>
    <x v="2"/>
    <x v="2"/>
    <x v="3"/>
    <x v="5"/>
    <x v="474"/>
    <s v="Zerega Whole Grain Pasta, Bow-Tie, 10lb Bags x 2/Case"/>
    <x v="63"/>
    <s v="H. Schrier &amp; Company Inc."/>
    <x v="1"/>
    <x v="431"/>
    <n v="14260"/>
    <n v="11722"/>
  </r>
  <r>
    <x v="2"/>
    <x v="2"/>
    <x v="3"/>
    <x v="5"/>
    <x v="154"/>
    <s v="Patria Whole Grain Noodles, 1/2&quot; Wide Broad Form, 15b Bags x 2/Case"/>
    <x v="24"/>
    <s v="Robbins Sales Company"/>
    <x v="27"/>
    <x v="358"/>
    <n v="8800"/>
    <n v="5606"/>
  </r>
  <r>
    <x v="2"/>
    <x v="2"/>
    <x v="3"/>
    <x v="5"/>
    <x v="239"/>
    <s v="Tyson Hard Taco Shells, 5.25&quot; White Corn, 25 Tacos/Pack x 8/Case"/>
    <x v="32"/>
    <s v="Mivila Foods"/>
    <x v="3"/>
    <x v="432"/>
    <n v="0"/>
    <n v="29193"/>
  </r>
  <r>
    <x v="2"/>
    <x v="2"/>
    <x v="3"/>
    <x v="4"/>
    <x v="7"/>
    <s v="Jack and the Beanstalk Black Eyed Peas, 1lb Packs x 24/Case"/>
    <x v="245"/>
    <s v="H. Schrier &amp; Company Inc."/>
    <x v="1"/>
    <x v="23"/>
    <n v="1440"/>
    <n v="1530"/>
  </r>
  <r>
    <x v="2"/>
    <x v="2"/>
    <x v="3"/>
    <x v="4"/>
    <x v="475"/>
    <s v="Le Shova Vegetarian Chili Mix w/ Kidney Beans, 20.8oz Bags x 6/Case"/>
    <x v="133"/>
    <s v="Universal Coffee Corp"/>
    <x v="4"/>
    <x v="433"/>
    <n v="37378"/>
    <n v="128809"/>
  </r>
  <r>
    <x v="2"/>
    <x v="2"/>
    <x v="3"/>
    <x v="4"/>
    <x v="476"/>
    <s v="River Kidney Beans, Light Red, Dried, 50lb Bag"/>
    <x v="6"/>
    <s v="H. Schrier &amp; Company Inc."/>
    <x v="1"/>
    <x v="210"/>
    <n v="57500"/>
    <n v="47188"/>
  </r>
  <r>
    <x v="2"/>
    <x v="2"/>
    <x v="3"/>
    <x v="4"/>
    <x v="477"/>
    <s v="Brown's Best Lentils, Green, 25lb Bag"/>
    <x v="246"/>
    <s v="Mivila Foods"/>
    <x v="3"/>
    <x v="409"/>
    <n v="4050"/>
    <n v="2608"/>
  </r>
  <r>
    <x v="2"/>
    <x v="2"/>
    <x v="3"/>
    <x v="9"/>
    <x v="478"/>
    <s v="Gulf Pacific Brown Rice, Parboiled, Light Enriched, 50lb Bag"/>
    <x v="247"/>
    <s v="Robbins Sales Company"/>
    <x v="27"/>
    <x v="434"/>
    <n v="42000"/>
    <n v="23730"/>
  </r>
  <r>
    <x v="2"/>
    <x v="2"/>
    <x v="3"/>
    <x v="3"/>
    <x v="23"/>
    <s v="Azar Peanut Butter, Smooth, 5lb Containers x 6/Case"/>
    <x v="248"/>
    <s v="Atlantic Beverage Company"/>
    <x v="28"/>
    <x v="435"/>
    <n v="17760"/>
    <n v="18908"/>
  </r>
  <r>
    <x v="2"/>
    <x v="2"/>
    <x v="3"/>
    <x v="3"/>
    <x v="23"/>
    <s v="Winston Peanut Butter, Kosher"/>
    <x v="14"/>
    <s v="Elwood International"/>
    <x v="7"/>
    <x v="36"/>
    <n v="19"/>
    <n v="33"/>
  </r>
  <r>
    <x v="2"/>
    <x v="2"/>
    <x v="2"/>
    <x v="2"/>
    <x v="365"/>
    <s v="Yorkville Soup Base, Vegetable, 4 lb. containers"/>
    <x v="44"/>
    <s v="Universal Coffee Corp"/>
    <x v="4"/>
    <x v="436"/>
    <n v="11520"/>
    <n v="9014"/>
  </r>
  <r>
    <x v="2"/>
    <x v="2"/>
    <x v="2"/>
    <x v="2"/>
    <x v="26"/>
    <s v="Bella Vista Tomato Catsup, #10 Cans, 6/Case"/>
    <x v="52"/>
    <s v="Mivila Foods"/>
    <x v="3"/>
    <x v="437"/>
    <n v="83936"/>
    <n v="42846"/>
  </r>
  <r>
    <x v="2"/>
    <x v="2"/>
    <x v="2"/>
    <x v="2"/>
    <x v="17"/>
    <s v="Winston Mayonnaise, Individual Serve Pouches"/>
    <x v="14"/>
    <s v="Elwood International"/>
    <x v="7"/>
    <x v="27"/>
    <n v="180"/>
    <n v="234"/>
  </r>
  <r>
    <x v="2"/>
    <x v="2"/>
    <x v="2"/>
    <x v="2"/>
    <x v="22"/>
    <s v="Winston Mustard, Individual Serve Pouches"/>
    <x v="14"/>
    <s v="Elwood International"/>
    <x v="7"/>
    <x v="438"/>
    <n v="4028"/>
    <n v="3957"/>
  </r>
  <r>
    <x v="2"/>
    <x v="2"/>
    <x v="2"/>
    <x v="2"/>
    <x v="34"/>
    <s v="Del Sol Indel Food Products Sweet Pickle Relish, 1 Gallon"/>
    <x v="20"/>
    <s v="Global Food Industries"/>
    <x v="8"/>
    <x v="131"/>
    <n v="19149"/>
    <n v="13455"/>
  </r>
  <r>
    <x v="2"/>
    <x v="2"/>
    <x v="2"/>
    <x v="2"/>
    <x v="246"/>
    <s v="Yorkville Corn Starch, 1lb Pack x 24/Case"/>
    <x v="44"/>
    <s v="Universal Coffee Corp"/>
    <x v="4"/>
    <x v="170"/>
    <n v="1464"/>
    <n v="969"/>
  </r>
  <r>
    <x v="2"/>
    <x v="2"/>
    <x v="2"/>
    <x v="2"/>
    <x v="166"/>
    <s v="Keebler Original Graham Crackers, 2 count packs"/>
    <x v="56"/>
    <s v="Mivila Foods"/>
    <x v="3"/>
    <x v="439"/>
    <n v="1684"/>
    <n v="5088"/>
  </r>
  <r>
    <x v="2"/>
    <x v="2"/>
    <x v="2"/>
    <x v="2"/>
    <x v="419"/>
    <s v="Manischewitz Plain Matzo, Unsalted, Kosher, 12 Boxes/Case"/>
    <x v="249"/>
    <s v="Universal Coffee Corp"/>
    <x v="4"/>
    <x v="440"/>
    <n v="28245"/>
    <n v="51707"/>
  </r>
  <r>
    <x v="2"/>
    <x v="2"/>
    <x v="2"/>
    <x v="2"/>
    <x v="419"/>
    <s v="Yehuda Matzo for Passover, Plain, Unsalted, Kosher"/>
    <x v="217"/>
    <s v="Global Food Industries"/>
    <x v="8"/>
    <x v="1"/>
    <n v="6000"/>
    <n v="13330"/>
  </r>
  <r>
    <x v="2"/>
    <x v="2"/>
    <x v="2"/>
    <x v="2"/>
    <x v="317"/>
    <s v="Chefler Low-Sodium Salad Dressing, 1 gallon jars"/>
    <x v="165"/>
    <s v="H. Schrier &amp; Company Inc."/>
    <x v="1"/>
    <x v="441"/>
    <n v="46092"/>
    <n v="26827"/>
  </r>
  <r>
    <x v="2"/>
    <x v="2"/>
    <x v="2"/>
    <x v="2"/>
    <x v="479"/>
    <s v="Carnation Breakfast Essentials Protein Powder, French Vanilla, 0.705g Packets x 48/Case"/>
    <x v="250"/>
    <s v="Universal Coffee Corp"/>
    <x v="4"/>
    <x v="66"/>
    <n v="2"/>
    <n v="1256"/>
  </r>
  <r>
    <x v="2"/>
    <x v="2"/>
    <x v="2"/>
    <x v="2"/>
    <x v="422"/>
    <s v="Yorkville Yellow / Egg Shade Food Coloring, 16 oz. bottles"/>
    <x v="44"/>
    <s v="Universal Coffee Corp"/>
    <x v="4"/>
    <x v="442"/>
    <n v="1152"/>
    <n v="905"/>
  </r>
  <r>
    <x v="2"/>
    <x v="2"/>
    <x v="2"/>
    <x v="2"/>
    <x v="300"/>
    <s v="Dairy Sales Oleomargarine"/>
    <x v="251"/>
    <s v="Cardinal Foods"/>
    <x v="14"/>
    <x v="443"/>
    <n v="80640"/>
    <n v="133623"/>
  </r>
  <r>
    <x v="2"/>
    <x v="2"/>
    <x v="2"/>
    <x v="2"/>
    <x v="425"/>
    <s v="Cornerstone Sugar-Free Blueberry Muffins, 2.5oz each, 5doz/case"/>
    <x v="221"/>
    <s v="Jamac Frozen Foods"/>
    <x v="9"/>
    <x v="444"/>
    <n v="15844"/>
    <n v="29068"/>
  </r>
  <r>
    <x v="2"/>
    <x v="2"/>
    <x v="2"/>
    <x v="2"/>
    <x v="426"/>
    <s v="Cornerstone Sugar-Free Bran Muffins, 2.5oz each, 5doz/case"/>
    <x v="221"/>
    <s v="Jamac Frozen Foods"/>
    <x v="9"/>
    <x v="445"/>
    <n v="11541"/>
    <n v="21173"/>
  </r>
  <r>
    <x v="2"/>
    <x v="2"/>
    <x v="2"/>
    <x v="2"/>
    <x v="427"/>
    <s v="Cornerstone Sugar-Free Corn Muffins, 2.5oz each, 5doz/case"/>
    <x v="221"/>
    <s v="Jamac Frozen Foods"/>
    <x v="9"/>
    <x v="441"/>
    <n v="12938"/>
    <n v="23736"/>
  </r>
  <r>
    <x v="2"/>
    <x v="2"/>
    <x v="2"/>
    <x v="2"/>
    <x v="480"/>
    <s v="GEM Salad (Canola) Oil, 1gal Cans x 6/Case"/>
    <x v="252"/>
    <s v="Global Food Industries"/>
    <x v="8"/>
    <x v="446"/>
    <n v="18515"/>
    <n v="12534"/>
  </r>
  <r>
    <x v="2"/>
    <x v="2"/>
    <x v="2"/>
    <x v="2"/>
    <x v="251"/>
    <s v="Chef John's Tomato Paste, #10 Cans x 6/Case"/>
    <x v="17"/>
    <s v="Robbins Sales Company"/>
    <x v="27"/>
    <x v="345"/>
    <n v="9632"/>
    <n v="5242"/>
  </r>
  <r>
    <x v="2"/>
    <x v="2"/>
    <x v="2"/>
    <x v="2"/>
    <x v="481"/>
    <s v="Real Fresh Sugar-Free Vanilla Pudding, #10 Cans, 6/Case"/>
    <x v="253"/>
    <s v="Universal Coffee Corp"/>
    <x v="4"/>
    <x v="169"/>
    <n v="3010"/>
    <n v="2326"/>
  </r>
  <r>
    <x v="2"/>
    <x v="2"/>
    <x v="2"/>
    <x v="2"/>
    <x v="252"/>
    <s v="Le Shova Red Salsa, Mild, 1gal Container x 4/Case"/>
    <x v="133"/>
    <s v="Universal Coffee Corp"/>
    <x v="4"/>
    <x v="447"/>
    <n v="9908"/>
    <n v="8889"/>
  </r>
  <r>
    <x v="2"/>
    <x v="2"/>
    <x v="2"/>
    <x v="2"/>
    <x v="169"/>
    <s v="Superior Iodized Table Salt, 50lb Bags"/>
    <x v="254"/>
    <s v="H. Schrier &amp; Company Inc."/>
    <x v="1"/>
    <x v="144"/>
    <n v="14700"/>
    <n v="2287"/>
  </r>
  <r>
    <x v="2"/>
    <x v="2"/>
    <x v="2"/>
    <x v="2"/>
    <x v="109"/>
    <s v="Yorkville Browning &amp; Seasoning Sauce, 1 gallon jugs"/>
    <x v="44"/>
    <s v="Universal Coffee Corp"/>
    <x v="4"/>
    <x v="82"/>
    <n v="8350"/>
    <n v="8345"/>
  </r>
  <r>
    <x v="2"/>
    <x v="2"/>
    <x v="2"/>
    <x v="2"/>
    <x v="123"/>
    <s v="Yorkville Soy Sauce, Low Sodium, 1 gallon jugs"/>
    <x v="44"/>
    <s v="Universal Coffee Corp"/>
    <x v="4"/>
    <x v="306"/>
    <n v="4810"/>
    <n v="1215"/>
  </r>
  <r>
    <x v="2"/>
    <x v="2"/>
    <x v="2"/>
    <x v="2"/>
    <x v="363"/>
    <s v="Yorkville Worcestershire Sauce, 1 gallon jugs"/>
    <x v="44"/>
    <s v="Universal Coffee Corp"/>
    <x v="4"/>
    <x v="72"/>
    <n v="1703"/>
    <n v="440"/>
  </r>
  <r>
    <x v="2"/>
    <x v="2"/>
    <x v="2"/>
    <x v="2"/>
    <x v="99"/>
    <s v="Yorkville Jerk Seasoning, Dried, 5 lb. containers"/>
    <x v="44"/>
    <s v="Universal Coffee Corp"/>
    <x v="4"/>
    <x v="448"/>
    <n v="3520"/>
    <n v="4731"/>
  </r>
  <r>
    <x v="2"/>
    <x v="2"/>
    <x v="2"/>
    <x v="2"/>
    <x v="75"/>
    <s v="Yorkville Taco Seasoning, 5 lb. containers"/>
    <x v="44"/>
    <s v="Universal Coffee Corp"/>
    <x v="4"/>
    <x v="335"/>
    <n v="1770"/>
    <n v="2648"/>
  </r>
  <r>
    <x v="2"/>
    <x v="2"/>
    <x v="2"/>
    <x v="2"/>
    <x v="174"/>
    <s v="Roseleaf Bay Leaves, 16 oz. containers"/>
    <x v="223"/>
    <s v="H. Schrier &amp; Company Inc."/>
    <x v="1"/>
    <x v="36"/>
    <n v="12"/>
    <n v="38"/>
  </r>
  <r>
    <x v="2"/>
    <x v="2"/>
    <x v="2"/>
    <x v="2"/>
    <x v="175"/>
    <s v="Yorkville Chili Powder, 16 oz. containers"/>
    <x v="44"/>
    <s v="Universal Coffee Corp"/>
    <x v="4"/>
    <x v="449"/>
    <n v="1176"/>
    <n v="1787"/>
  </r>
  <r>
    <x v="2"/>
    <x v="2"/>
    <x v="2"/>
    <x v="2"/>
    <x v="176"/>
    <s v="Yorkville Cinnamon, Ground, 16 oz. containers"/>
    <x v="44"/>
    <s v="Universal Coffee Corp"/>
    <x v="4"/>
    <x v="36"/>
    <n v="24"/>
    <n v="46"/>
  </r>
  <r>
    <x v="2"/>
    <x v="2"/>
    <x v="2"/>
    <x v="2"/>
    <x v="178"/>
    <s v="Yorkville Curry Powder, 16 oz. containers"/>
    <x v="44"/>
    <s v="Universal Coffee Corp"/>
    <x v="4"/>
    <x v="450"/>
    <n v="1164"/>
    <n v="2011"/>
  </r>
  <r>
    <x v="2"/>
    <x v="2"/>
    <x v="2"/>
    <x v="2"/>
    <x v="102"/>
    <s v="Yorkville Garlic Powder, 16 oz. containers"/>
    <x v="44"/>
    <s v="Universal Coffee Corp"/>
    <x v="4"/>
    <x v="132"/>
    <n v="3600"/>
    <n v="6804"/>
  </r>
  <r>
    <x v="2"/>
    <x v="2"/>
    <x v="2"/>
    <x v="2"/>
    <x v="181"/>
    <s v="Yorkville Nutmeg, Ground, 16 oz. containers"/>
    <x v="44"/>
    <s v="Universal Coffee Corp"/>
    <x v="4"/>
    <x v="36"/>
    <n v="24"/>
    <n v="131"/>
  </r>
  <r>
    <x v="2"/>
    <x v="2"/>
    <x v="2"/>
    <x v="2"/>
    <x v="182"/>
    <s v="Roseleaf Oregano, Leaf, 16 oz. containers"/>
    <x v="223"/>
    <s v="H. Schrier &amp; Company Inc."/>
    <x v="1"/>
    <x v="442"/>
    <n v="576"/>
    <n v="1438"/>
  </r>
  <r>
    <x v="2"/>
    <x v="2"/>
    <x v="2"/>
    <x v="2"/>
    <x v="183"/>
    <s v="Yorkville Paprika, Ground, 16 oz. containers"/>
    <x v="44"/>
    <s v="Universal Coffee Corp"/>
    <x v="4"/>
    <x v="2"/>
    <n v="1200"/>
    <n v="1873"/>
  </r>
  <r>
    <x v="2"/>
    <x v="2"/>
    <x v="2"/>
    <x v="2"/>
    <x v="432"/>
    <s v="Yorkville Black Pepper, Ground, 16 oz. containers"/>
    <x v="44"/>
    <s v="Universal Coffee Corp"/>
    <x v="4"/>
    <x v="86"/>
    <n v="1212"/>
    <n v="3409"/>
  </r>
  <r>
    <x v="2"/>
    <x v="2"/>
    <x v="2"/>
    <x v="2"/>
    <x v="433"/>
    <s v="Roseleaf Sage, Powdered or Ground, 12 oz. containers"/>
    <x v="223"/>
    <s v="H. Schrier &amp; Company Inc."/>
    <x v="1"/>
    <x v="34"/>
    <n v="72"/>
    <n v="158"/>
  </r>
  <r>
    <x v="2"/>
    <x v="2"/>
    <x v="2"/>
    <x v="2"/>
    <x v="185"/>
    <s v="Roseleaf Thyme, Powdered, 13 oz. containers"/>
    <x v="223"/>
    <s v="H. Schrier &amp; Company Inc."/>
    <x v="1"/>
    <x v="31"/>
    <n v="156"/>
    <n v="401"/>
  </r>
  <r>
    <x v="2"/>
    <x v="2"/>
    <x v="2"/>
    <x v="2"/>
    <x v="111"/>
    <s v="Premium Grape Jelly, #10 Cans, 6/Case"/>
    <x v="21"/>
    <s v="Robbins Sales Company"/>
    <x v="27"/>
    <x v="451"/>
    <n v="93568"/>
    <n v="96723"/>
  </r>
  <r>
    <x v="2"/>
    <x v="2"/>
    <x v="2"/>
    <x v="2"/>
    <x v="434"/>
    <s v="Elwood Imitation Grape Jelly Spread, Kosher, No Sugar Added"/>
    <x v="84"/>
    <s v="Elwood International"/>
    <x v="7"/>
    <x v="152"/>
    <n v="1048"/>
    <n v="1317"/>
  </r>
  <r>
    <x v="2"/>
    <x v="2"/>
    <x v="2"/>
    <x v="2"/>
    <x v="482"/>
    <s v="Domino Fine Granulated Sugar, 50lb Bags"/>
    <x v="91"/>
    <s v="Valente Yeast Company"/>
    <x v="23"/>
    <x v="452"/>
    <n v="27500"/>
    <n v="15059"/>
  </r>
  <r>
    <x v="2"/>
    <x v="2"/>
    <x v="2"/>
    <x v="2"/>
    <x v="366"/>
    <s v="Yorkville Fine Granulated Sugar Packets"/>
    <x v="44"/>
    <s v="Universal Coffee Corp"/>
    <x v="4"/>
    <x v="453"/>
    <n v="34650"/>
    <n v="26972"/>
  </r>
  <r>
    <x v="2"/>
    <x v="2"/>
    <x v="2"/>
    <x v="2"/>
    <x v="364"/>
    <s v="Yorkville Sugar Substitute Packets"/>
    <x v="44"/>
    <s v="Universal Coffee Corp"/>
    <x v="4"/>
    <x v="121"/>
    <n v="6563"/>
    <n v="1078"/>
  </r>
  <r>
    <x v="2"/>
    <x v="2"/>
    <x v="2"/>
    <x v="2"/>
    <x v="400"/>
    <s v="Bernard Hi-Pro Plus Food Supplement Powder Mix, Vanilla"/>
    <x v="212"/>
    <s v="Finesse Creations"/>
    <x v="15"/>
    <x v="23"/>
    <n v="1350"/>
    <n v="7740"/>
  </r>
  <r>
    <x v="2"/>
    <x v="2"/>
    <x v="2"/>
    <x v="2"/>
    <x v="85"/>
    <s v="Embassy Cider Vinegar, 1 gallon containers"/>
    <x v="37"/>
    <s v="Mivila Foods"/>
    <x v="3"/>
    <x v="454"/>
    <n v="6814"/>
    <n v="1591"/>
  </r>
  <r>
    <x v="2"/>
    <x v="2"/>
    <x v="0"/>
    <x v="0"/>
    <x v="1"/>
    <s v="Similac Expert Alimentum Ready-to-Feed Infant Formula, 2 fl oz bottles"/>
    <x v="4"/>
    <s v="Babylab Inc."/>
    <x v="0"/>
    <x v="6"/>
    <n v="25"/>
    <n v="310"/>
  </r>
  <r>
    <x v="2"/>
    <x v="2"/>
    <x v="0"/>
    <x v="0"/>
    <x v="436"/>
    <s v="Golden Platter Beef Meatloaf w/ Gravy, Frozen, 10oz Servings x 64/Case"/>
    <x v="225"/>
    <s v="Golden Platter Foods"/>
    <x v="24"/>
    <x v="348"/>
    <n v="54400"/>
    <n v="84513"/>
  </r>
  <r>
    <x v="2"/>
    <x v="2"/>
    <x v="0"/>
    <x v="0"/>
    <x v="483"/>
    <s v="Golden Platter Beef Meatloaf w/ Gravy, Halal, Frozen, 5oz Units x 64/Case"/>
    <x v="225"/>
    <s v="Golden Platter Foods"/>
    <x v="24"/>
    <x v="455"/>
    <n v="6100"/>
    <n v="15369"/>
  </r>
  <r>
    <x v="2"/>
    <x v="2"/>
    <x v="0"/>
    <x v="0"/>
    <x v="256"/>
    <s v="Meal Mart Bone-In Chicken Dinner, Glatt Kosher (NYS, 12oz Packs x 12/Case)"/>
    <x v="255"/>
    <s v="Jamac Frozen Foods"/>
    <x v="9"/>
    <x v="456"/>
    <n v="2448"/>
    <n v="13355"/>
  </r>
  <r>
    <x v="2"/>
    <x v="2"/>
    <x v="0"/>
    <x v="0"/>
    <x v="256"/>
    <s v="Meal Mart Chicken Cacciatore Dinner, Kosher (NYS, 14oz. Containers x 12/Case)"/>
    <x v="255"/>
    <s v="Jamac Frozen Foods"/>
    <x v="9"/>
    <x v="457"/>
    <n v="11004"/>
    <n v="31859"/>
  </r>
  <r>
    <x v="2"/>
    <x v="2"/>
    <x v="0"/>
    <x v="0"/>
    <x v="256"/>
    <s v="Meal Mart Roast Chicken Dinner, Kosher (NYS, 14oz. Containers x 12/Case)"/>
    <x v="255"/>
    <s v="Jamac Frozen Foods"/>
    <x v="9"/>
    <x v="458"/>
    <n v="7812"/>
    <n v="22618"/>
  </r>
  <r>
    <x v="2"/>
    <x v="2"/>
    <x v="0"/>
    <x v="0"/>
    <x v="256"/>
    <s v="Spring Valley Boiled Chicken Dinner for Passover"/>
    <x v="227"/>
    <s v="Cardinal Foods"/>
    <x v="14"/>
    <x v="169"/>
    <n v="735"/>
    <n v="3632"/>
  </r>
  <r>
    <x v="2"/>
    <x v="2"/>
    <x v="0"/>
    <x v="0"/>
    <x v="256"/>
    <s v="Spring Valley Roasted Chicken Dinner for Passover"/>
    <x v="227"/>
    <s v="Cardinal Foods"/>
    <x v="14"/>
    <x v="135"/>
    <n v="1103"/>
    <n v="5447"/>
  </r>
  <r>
    <x v="2"/>
    <x v="2"/>
    <x v="0"/>
    <x v="0"/>
    <x v="484"/>
    <s v="Meal Mart Chicken Puree Dinner, Kosher (NYS, 14oz. Containers x 12/Case)"/>
    <x v="255"/>
    <s v="Jamac Frozen Foods"/>
    <x v="9"/>
    <x v="10"/>
    <n v="14"/>
    <n v="74"/>
  </r>
  <r>
    <x v="2"/>
    <x v="2"/>
    <x v="0"/>
    <x v="0"/>
    <x v="485"/>
    <s v="Meal Mart Cold Egg Salad Dinner, Kosher (NYS, 14oz. Containers x 12/Case)"/>
    <x v="255"/>
    <s v="Jamac Frozen Foods"/>
    <x v="9"/>
    <x v="123"/>
    <n v="1575"/>
    <n v="4080"/>
  </r>
  <r>
    <x v="2"/>
    <x v="2"/>
    <x v="0"/>
    <x v="0"/>
    <x v="486"/>
    <s v="Meal Mart Gefilte Fish, Kosher (NYS, 24oz. Jars x 12/Case)"/>
    <x v="255"/>
    <s v="Jamac Frozen Foods"/>
    <x v="9"/>
    <x v="10"/>
    <n v="54"/>
    <n v="162"/>
  </r>
  <r>
    <x v="2"/>
    <x v="2"/>
    <x v="0"/>
    <x v="0"/>
    <x v="487"/>
    <s v="Meal Mart Fish Puree Dinner, Kosher (NYS, 14oz. Containers x 12/Case)"/>
    <x v="255"/>
    <s v="Jamac Frozen Foods"/>
    <x v="9"/>
    <x v="79"/>
    <n v="90"/>
    <n v="0"/>
  </r>
  <r>
    <x v="2"/>
    <x v="2"/>
    <x v="0"/>
    <x v="0"/>
    <x v="488"/>
    <s v="Meal-Mart Flounder Filet Dinner, Kosher (14oz. Containers, 12/Case)"/>
    <x v="255"/>
    <s v="Jamac Frozen Foods"/>
    <x v="9"/>
    <x v="459"/>
    <n v="13713"/>
    <n v="47669"/>
  </r>
  <r>
    <x v="2"/>
    <x v="2"/>
    <x v="0"/>
    <x v="0"/>
    <x v="489"/>
    <s v="Meal Mart Franks &amp; Beans Dinner, Glatt Kosher (NYS, 12oz. Packs x 12/Case)"/>
    <x v="255"/>
    <s v="Jamac Frozen Foods"/>
    <x v="9"/>
    <x v="158"/>
    <n v="1773"/>
    <n v="9259"/>
  </r>
  <r>
    <x v="2"/>
    <x v="2"/>
    <x v="0"/>
    <x v="0"/>
    <x v="490"/>
    <s v="Meal Mart Italian Cheese Lasagna Dinner, Kosher (NYS, 14oz Containers x 12/Case)"/>
    <x v="255"/>
    <s v="Jamac Frozen Foods"/>
    <x v="9"/>
    <x v="460"/>
    <n v="25284"/>
    <n v="62969"/>
  </r>
  <r>
    <x v="2"/>
    <x v="2"/>
    <x v="0"/>
    <x v="0"/>
    <x v="438"/>
    <s v="Spring Valley Pot Roast Dinner for Passover"/>
    <x v="227"/>
    <s v="Cardinal Foods"/>
    <x v="14"/>
    <x v="128"/>
    <n v="1470"/>
    <n v="7263"/>
  </r>
  <r>
    <x v="2"/>
    <x v="2"/>
    <x v="0"/>
    <x v="0"/>
    <x v="491"/>
    <s v="Meal Mart Cheese Ravioli Dinner, Glatt Kosher (NYS, 12oz. Packs x 12/Case)"/>
    <x v="255"/>
    <s v="Jamac Frozen Foods"/>
    <x v="9"/>
    <x v="461"/>
    <n v="2817"/>
    <n v="9515"/>
  </r>
  <r>
    <x v="2"/>
    <x v="2"/>
    <x v="0"/>
    <x v="0"/>
    <x v="492"/>
    <s v="Meal Mart Cold Salami Dinner, Kosher (NYS, 14oz. Containers x 12/Case)"/>
    <x v="255"/>
    <s v="Jamac Frozen Foods"/>
    <x v="9"/>
    <x v="66"/>
    <n v="315"/>
    <n v="993"/>
  </r>
  <r>
    <x v="2"/>
    <x v="2"/>
    <x v="0"/>
    <x v="0"/>
    <x v="493"/>
    <s v="Bruno Fillet of Salmon with Rice, Glatt Kosher, 12oz. Tray x 12/Case (NYS)"/>
    <x v="256"/>
    <s v="Bruno Specialty Foods"/>
    <x v="29"/>
    <x v="462"/>
    <n v="6390"/>
    <n v="28968"/>
  </r>
  <r>
    <x v="2"/>
    <x v="2"/>
    <x v="0"/>
    <x v="0"/>
    <x v="439"/>
    <s v="Spring Valley Filet of Sole Dinner for Passover"/>
    <x v="227"/>
    <s v="Cardinal Foods"/>
    <x v="14"/>
    <x v="169"/>
    <n v="735"/>
    <n v="3632"/>
  </r>
  <r>
    <x v="2"/>
    <x v="2"/>
    <x v="0"/>
    <x v="0"/>
    <x v="494"/>
    <s v="Meal Mart Meatball &amp; Spaghetti Dinner, Kosher (NYS, 14oz. Containers x 12/Case)"/>
    <x v="255"/>
    <s v="Jamac Frozen Foods"/>
    <x v="9"/>
    <x v="463"/>
    <n v="22061"/>
    <n v="63870"/>
  </r>
  <r>
    <x v="2"/>
    <x v="2"/>
    <x v="0"/>
    <x v="0"/>
    <x v="440"/>
    <s v="Spring Valley Salisbury Steak Dinner for Passover"/>
    <x v="227"/>
    <s v="Cardinal Foods"/>
    <x v="14"/>
    <x v="135"/>
    <n v="1103"/>
    <n v="5447"/>
  </r>
  <r>
    <x v="2"/>
    <x v="2"/>
    <x v="0"/>
    <x v="0"/>
    <x v="495"/>
    <s v="Meal Mart Salisbury Steak w/ Potato Dinner, Glatt Kosher (NYS, 12 oz. Packs x 12/Case)"/>
    <x v="255"/>
    <s v="Jamac Frozen Foods"/>
    <x v="9"/>
    <x v="464"/>
    <n v="2322"/>
    <n v="12229"/>
  </r>
  <r>
    <x v="2"/>
    <x v="2"/>
    <x v="0"/>
    <x v="0"/>
    <x v="496"/>
    <s v="Bruno Vegetarian Stuffed Shells, Glatt Kosher, 12oz. Tray x 12/Case (NYS)"/>
    <x v="256"/>
    <s v="Bruno Specialty Foods"/>
    <x v="29"/>
    <x v="465"/>
    <n v="8190"/>
    <n v="27255"/>
  </r>
  <r>
    <x v="2"/>
    <x v="2"/>
    <x v="0"/>
    <x v="0"/>
    <x v="497"/>
    <s v="Bruno Cold Tuna Salad Dinner (Kosher), 14oz. Tray x 12/Case (NYS)"/>
    <x v="256"/>
    <s v="Bruno Specialty Foods"/>
    <x v="29"/>
    <x v="466"/>
    <n v="2489"/>
    <n v="6861"/>
  </r>
  <r>
    <x v="2"/>
    <x v="2"/>
    <x v="0"/>
    <x v="0"/>
    <x v="257"/>
    <s v="Meal Mart Cold Sliced Turkey Dinner, Kosher (NYS, 14oz. Containers x 12/Case)"/>
    <x v="255"/>
    <s v="Jamac Frozen Foods"/>
    <x v="9"/>
    <x v="79"/>
    <n v="210"/>
    <n v="641"/>
  </r>
  <r>
    <x v="2"/>
    <x v="2"/>
    <x v="0"/>
    <x v="0"/>
    <x v="257"/>
    <s v="Meal Mart Roasted Turkey Dinner, Kosher (NYS, 14oz. Containers x 12/Case)"/>
    <x v="255"/>
    <s v="Jamac Frozen Foods"/>
    <x v="9"/>
    <x v="467"/>
    <n v="12485"/>
    <n v="36146"/>
  </r>
  <r>
    <x v="2"/>
    <x v="2"/>
    <x v="0"/>
    <x v="0"/>
    <x v="257"/>
    <s v="Spring Valley Roasted Turkey Dinner for Passover"/>
    <x v="227"/>
    <s v="Cardinal Foods"/>
    <x v="14"/>
    <x v="128"/>
    <n v="1470"/>
    <n v="7263"/>
  </r>
  <r>
    <x v="2"/>
    <x v="2"/>
    <x v="0"/>
    <x v="0"/>
    <x v="441"/>
    <s v="Cardinal Foods Veggie Burger"/>
    <x v="99"/>
    <s v="Cardinal Foods"/>
    <x v="14"/>
    <x v="468"/>
    <n v="91260"/>
    <n v="244577"/>
  </r>
  <r>
    <x v="2"/>
    <x v="2"/>
    <x v="0"/>
    <x v="0"/>
    <x v="442"/>
    <s v="Golden Krust Italian Style Pizza Pocket, 48 Pockets/Case"/>
    <x v="228"/>
    <s v="Cardinal Foods"/>
    <x v="14"/>
    <x v="469"/>
    <n v="47895"/>
    <n v="70118"/>
  </r>
  <r>
    <x v="2"/>
    <x v="2"/>
    <x v="0"/>
    <x v="0"/>
    <x v="498"/>
    <s v="Golden Krust Jamaican-Style Beef Patties, Frozen, 5oz Patties x 50/Case"/>
    <x v="228"/>
    <s v="Chef's Choice Cash &amp; Carry Food Distributor Inc"/>
    <x v="30"/>
    <x v="470"/>
    <n v="42906"/>
    <n v="83753"/>
  </r>
  <r>
    <x v="2"/>
    <x v="2"/>
    <x v="0"/>
    <x v="0"/>
    <x v="499"/>
    <s v="Golden Krust Jamaican-Style Beef Patties, Halal, Frozen, 5oz Patties x 50/Case"/>
    <x v="228"/>
    <s v="Chef's Choice Cash &amp; Carry Food Distributor Inc"/>
    <x v="30"/>
    <x v="155"/>
    <n v="3281"/>
    <n v="6903"/>
  </r>
  <r>
    <x v="2"/>
    <x v="2"/>
    <x v="4"/>
    <x v="6"/>
    <x v="500"/>
    <s v="Romeo Foods Bottom Round Beef, Frozen"/>
    <x v="11"/>
    <s v="Romeo Wholesale Meat Corp."/>
    <x v="5"/>
    <x v="471"/>
    <n v="5520"/>
    <n v="14849"/>
  </r>
  <r>
    <x v="2"/>
    <x v="2"/>
    <x v="4"/>
    <x v="6"/>
    <x v="501"/>
    <s v="Romeo Foods Halal Bottom Round Beef, Frozen, Halal"/>
    <x v="11"/>
    <s v="Romeo Wholesale Meat Corp."/>
    <x v="5"/>
    <x v="472"/>
    <n v="1918"/>
    <n v="7653"/>
  </r>
  <r>
    <x v="2"/>
    <x v="2"/>
    <x v="4"/>
    <x v="6"/>
    <x v="125"/>
    <s v="Romeo Foods Stewing Beef, Cubed, Frozen"/>
    <x v="11"/>
    <s v="Romeo Wholesale Meat Corp."/>
    <x v="5"/>
    <x v="473"/>
    <n v="30760"/>
    <n v="129932"/>
  </r>
  <r>
    <x v="2"/>
    <x v="2"/>
    <x v="4"/>
    <x v="6"/>
    <x v="502"/>
    <s v="Romeo Foods Stewing Beef, Halal, Frozen, Cubed"/>
    <x v="11"/>
    <s v="Romeo Wholesale Meat Corp."/>
    <x v="5"/>
    <x v="474"/>
    <n v="5320"/>
    <n v="21227"/>
  </r>
  <r>
    <x v="2"/>
    <x v="2"/>
    <x v="4"/>
    <x v="6"/>
    <x v="388"/>
    <s v="Stahl-Meyer Beef Frankfurters"/>
    <x v="257"/>
    <s v="Jamac Frozen Foods"/>
    <x v="9"/>
    <x v="475"/>
    <n v="26700"/>
    <n v="99591"/>
  </r>
  <r>
    <x v="2"/>
    <x v="2"/>
    <x v="4"/>
    <x v="6"/>
    <x v="503"/>
    <s v="Stahy-Meyer Beef Frankfurters, Halal, Frozen"/>
    <x v="258"/>
    <s v="Jamac Frozen Foods"/>
    <x v="9"/>
    <x v="476"/>
    <n v="900"/>
    <n v="3699"/>
  </r>
  <r>
    <x v="2"/>
    <x v="2"/>
    <x v="4"/>
    <x v="6"/>
    <x v="446"/>
    <s v="Fancy Lady Meatballs, Frozen, 1oz Meatballs x 320/Case"/>
    <x v="259"/>
    <s v="Jamac Frozen Foods"/>
    <x v="9"/>
    <x v="477"/>
    <n v="13600"/>
    <n v="52367"/>
  </r>
  <r>
    <x v="2"/>
    <x v="2"/>
    <x v="4"/>
    <x v="6"/>
    <x v="504"/>
    <s v="Fancy Lady Meatballs, Halal, Frozen, 1oz x 80/Tray x 4/Case"/>
    <x v="259"/>
    <s v="Jamac Frozen Foods"/>
    <x v="9"/>
    <x v="478"/>
    <n v="3260"/>
    <n v="12699"/>
  </r>
  <r>
    <x v="2"/>
    <x v="2"/>
    <x v="4"/>
    <x v="6"/>
    <x v="505"/>
    <s v="Stahy-Meyer Beef Salami, Halal, Frozen"/>
    <x v="258"/>
    <s v="Jamac Frozen Foods"/>
    <x v="9"/>
    <x v="479"/>
    <n v="600"/>
    <n v="2976"/>
  </r>
  <r>
    <x v="2"/>
    <x v="2"/>
    <x v="4"/>
    <x v="6"/>
    <x v="506"/>
    <s v="Stahl-Meyer Beef Salami, Sliced, Frozen"/>
    <x v="257"/>
    <s v="Jamac Frozen Foods"/>
    <x v="9"/>
    <x v="480"/>
    <n v="6315"/>
    <n v="29744"/>
  </r>
  <r>
    <x v="2"/>
    <x v="2"/>
    <x v="4"/>
    <x v="6"/>
    <x v="453"/>
    <s v="Golden Platter Veal Patties w/ Italian Breading, 53 Patties/Case"/>
    <x v="225"/>
    <s v="Golden Platter Foods"/>
    <x v="24"/>
    <x v="481"/>
    <n v="33790"/>
    <n v="115224"/>
  </r>
  <r>
    <x v="2"/>
    <x v="2"/>
    <x v="4"/>
    <x v="6"/>
    <x v="507"/>
    <s v="Golden Platter Veal Patties, Italian Breading, Halal, Frozen, 3oz Patties x 53/Case"/>
    <x v="225"/>
    <s v="Golden Platter Foods"/>
    <x v="24"/>
    <x v="482"/>
    <n v="2643"/>
    <n v="9732"/>
  </r>
  <r>
    <x v="2"/>
    <x v="2"/>
    <x v="4"/>
    <x v="11"/>
    <x v="196"/>
    <s v="Simmons Chicken Leg Quarters, Frozen"/>
    <x v="231"/>
    <s v="Golden Platter Foods"/>
    <x v="24"/>
    <x v="483"/>
    <n v="298266"/>
    <n v="259491"/>
  </r>
  <r>
    <x v="2"/>
    <x v="2"/>
    <x v="4"/>
    <x v="11"/>
    <x v="450"/>
    <s v="Integrity Foods Chicken Patties, Breaded &amp; Cooked, Frozen, 3oz Patties x 53/Case"/>
    <x v="232"/>
    <s v="Jamac Frozen Foods"/>
    <x v="9"/>
    <x v="484"/>
    <n v="50204"/>
    <n v="60018"/>
  </r>
  <r>
    <x v="2"/>
    <x v="2"/>
    <x v="4"/>
    <x v="11"/>
    <x v="508"/>
    <s v="Golden Platter Chicken Patties, Breaded &amp; Cooked, Halal, Frozen, 3oz Patties x 53/Case"/>
    <x v="225"/>
    <s v="Golden Platter Foods"/>
    <x v="24"/>
    <x v="485"/>
    <n v="4581"/>
    <n v="5993"/>
  </r>
  <r>
    <x v="2"/>
    <x v="2"/>
    <x v="4"/>
    <x v="13"/>
    <x v="509"/>
    <s v="Newburg Whole Eggs, Frozen, 5lb Units x 6/Case"/>
    <x v="260"/>
    <s v="H. Schrier &amp; Company Inc."/>
    <x v="1"/>
    <x v="26"/>
    <n v="750"/>
    <n v="850"/>
  </r>
  <r>
    <x v="2"/>
    <x v="2"/>
    <x v="4"/>
    <x v="13"/>
    <x v="126"/>
    <s v="Golbon Eggs, Large, White or Brown, 1 Dozen x 30/Case"/>
    <x v="261"/>
    <s v="Teri Nichols"/>
    <x v="12"/>
    <x v="486"/>
    <n v="0"/>
    <n v="71101"/>
  </r>
  <r>
    <x v="2"/>
    <x v="2"/>
    <x v="4"/>
    <x v="21"/>
    <x v="451"/>
    <s v="Cardinal Foods Beef and Soy Burger Patties, 80 Patties/Case"/>
    <x v="99"/>
    <s v="Cardinal Foods"/>
    <x v="14"/>
    <x v="487"/>
    <n v="61600"/>
    <n v="97328"/>
  </r>
  <r>
    <x v="2"/>
    <x v="2"/>
    <x v="4"/>
    <x v="21"/>
    <x v="510"/>
    <s v="Romeo Foods Stewing Lamb, Halal, Frozen, Cubed"/>
    <x v="11"/>
    <s v="Romeo Wholesale Meat Corp."/>
    <x v="5"/>
    <x v="134"/>
    <n v="800"/>
    <n v="4792"/>
  </r>
  <r>
    <x v="2"/>
    <x v="2"/>
    <x v="4"/>
    <x v="8"/>
    <x v="511"/>
    <s v="Golden Platter Cajun-Style Turkey, Breaded &amp; Cooked, Halal, Frozen, 3oz Units x 80/Case"/>
    <x v="225"/>
    <s v="Golden Platter Foods"/>
    <x v="24"/>
    <x v="454"/>
    <n v="3060"/>
    <n v="12909"/>
  </r>
  <r>
    <x v="2"/>
    <x v="2"/>
    <x v="4"/>
    <x v="8"/>
    <x v="455"/>
    <s v="Romeo Foods Boneless Turkey Thighs, Halal, Frozen, Cubed"/>
    <x v="11"/>
    <s v="Romeo Wholesale Meat Corp."/>
    <x v="5"/>
    <x v="488"/>
    <n v="3320"/>
    <n v="7935"/>
  </r>
  <r>
    <x v="2"/>
    <x v="2"/>
    <x v="4"/>
    <x v="8"/>
    <x v="512"/>
    <s v="Stahl-Meyer Sliced Turkey, Frozen"/>
    <x v="257"/>
    <s v="Jamac Frozen Foods"/>
    <x v="9"/>
    <x v="489"/>
    <n v="12100"/>
    <n v="41382"/>
  </r>
  <r>
    <x v="2"/>
    <x v="2"/>
    <x v="4"/>
    <x v="8"/>
    <x v="262"/>
    <s v="Kingsland Prime Meats Ground Turkey, 90% Lean, Frozen"/>
    <x v="233"/>
    <s v="Kingsland Prime Meats"/>
    <x v="26"/>
    <x v="490"/>
    <n v="137320"/>
    <n v="157918"/>
  </r>
  <r>
    <x v="2"/>
    <x v="2"/>
    <x v="4"/>
    <x v="8"/>
    <x v="456"/>
    <s v="Golden Platter Cajun-Style Turkey Patties, Breaded &amp; Cooked, Frozen, 160 Patties/Case"/>
    <x v="225"/>
    <s v="Golden Platter Foods"/>
    <x v="24"/>
    <x v="491"/>
    <n v="32490"/>
    <n v="51746"/>
  </r>
  <r>
    <x v="2"/>
    <x v="2"/>
    <x v="4"/>
    <x v="8"/>
    <x v="513"/>
    <s v="Stahl-Meyer Smoked Turkey Sausage, Frozen"/>
    <x v="257"/>
    <s v="Jamac Frozen Foods"/>
    <x v="9"/>
    <x v="492"/>
    <n v="16280"/>
    <n v="31909"/>
  </r>
  <r>
    <x v="2"/>
    <x v="2"/>
    <x v="4"/>
    <x v="8"/>
    <x v="513"/>
    <s v="Stahy-Meyer Smoked Turkey Sausage, Halal, Frozen"/>
    <x v="258"/>
    <s v="Jamac Frozen Foods"/>
    <x v="9"/>
    <x v="258"/>
    <n v="2700"/>
    <n v="10935"/>
  </r>
  <r>
    <x v="2"/>
    <x v="2"/>
    <x v="4"/>
    <x v="8"/>
    <x v="514"/>
    <s v="Stahy-Meyer Sliced Turkey, Halal, Frozen"/>
    <x v="258"/>
    <s v="Jamac Frozen Foods"/>
    <x v="9"/>
    <x v="493"/>
    <n v="614"/>
    <n v="2874"/>
  </r>
  <r>
    <x v="2"/>
    <x v="2"/>
    <x v="4"/>
    <x v="8"/>
    <x v="515"/>
    <s v="Romeo Foods Turkey Thigh Meat, Boneless/Skinless, Cubed, Frozen"/>
    <x v="11"/>
    <s v="Romeo Wholesale Meat Corp."/>
    <x v="5"/>
    <x v="494"/>
    <n v="49000"/>
    <n v="100470"/>
  </r>
  <r>
    <x v="2"/>
    <x v="2"/>
    <x v="5"/>
    <x v="7"/>
    <x v="128"/>
    <s v="Starfield American Cheese, Sliced"/>
    <x v="67"/>
    <s v="Teri Nichols"/>
    <x v="12"/>
    <x v="495"/>
    <n v="898"/>
    <n v="1464"/>
  </r>
  <r>
    <x v="2"/>
    <x v="2"/>
    <x v="5"/>
    <x v="17"/>
    <x v="294"/>
    <s v="Cream-O-Land 1% Milk, 1/2pt. Containers x 70/Case"/>
    <x v="262"/>
    <s v="Cream O Land"/>
    <x v="19"/>
    <x v="496"/>
    <n v="687870"/>
    <n v="212552"/>
  </r>
  <r>
    <x v="2"/>
    <x v="2"/>
    <x v="5"/>
    <x v="17"/>
    <x v="294"/>
    <s v="Cream-O-Land 1% Milk, 1/4pt. Containers x 75/Case"/>
    <x v="262"/>
    <s v="Cream O Land"/>
    <x v="19"/>
    <x v="497"/>
    <n v="1353"/>
    <n v="860"/>
  </r>
  <r>
    <x v="2"/>
    <x v="2"/>
    <x v="5"/>
    <x v="17"/>
    <x v="357"/>
    <s v="Cream-O-Land Skim Milk, 1/2pt. Containers x 70/Case"/>
    <x v="262"/>
    <s v="Cream O Land"/>
    <x v="19"/>
    <x v="498"/>
    <n v="45456"/>
    <n v="13320"/>
  </r>
  <r>
    <x v="2"/>
    <x v="2"/>
    <x v="6"/>
    <x v="10"/>
    <x v="60"/>
    <s v="Pavero Apples"/>
    <x v="105"/>
    <s v="Frank Gargiulo &amp; Sons"/>
    <x v="10"/>
    <x v="499"/>
    <n v="240700"/>
    <n v="81838"/>
  </r>
  <r>
    <x v="2"/>
    <x v="2"/>
    <x v="6"/>
    <x v="10"/>
    <x v="516"/>
    <s v="Premium Unsweetened Applesauce, #10 Cans, 6/Case"/>
    <x v="21"/>
    <s v="Robbins Sales Company"/>
    <x v="27"/>
    <x v="500"/>
    <n v="2408"/>
    <n v="1158"/>
  </r>
  <r>
    <x v="2"/>
    <x v="2"/>
    <x v="6"/>
    <x v="10"/>
    <x v="206"/>
    <s v="Cabana Canvendish Bananas"/>
    <x v="106"/>
    <s v="Frank Gargiulo &amp; Sons"/>
    <x v="10"/>
    <x v="501"/>
    <n v="276440"/>
    <n v="88461"/>
  </r>
  <r>
    <x v="2"/>
    <x v="2"/>
    <x v="6"/>
    <x v="10"/>
    <x v="270"/>
    <s v="Sunkist California Valencia Oranges"/>
    <x v="109"/>
    <s v="Frank Gargiulo &amp; Sons"/>
    <x v="10"/>
    <x v="502"/>
    <n v="221950"/>
    <n v="93219"/>
  </r>
  <r>
    <x v="2"/>
    <x v="2"/>
    <x v="6"/>
    <x v="10"/>
    <x v="271"/>
    <s v="Sunfield Peach Halves in Natural Juice, #10 Cans, 6/Case"/>
    <x v="263"/>
    <s v="Atlantic Beverage Company"/>
    <x v="28"/>
    <x v="503"/>
    <n v="79464"/>
    <n v="42948"/>
  </r>
  <r>
    <x v="2"/>
    <x v="2"/>
    <x v="6"/>
    <x v="10"/>
    <x v="213"/>
    <s v="Trout Pears"/>
    <x v="264"/>
    <s v="Frank Gargiulo &amp; Sons"/>
    <x v="10"/>
    <x v="504"/>
    <n v="83660"/>
    <n v="55216"/>
  </r>
  <r>
    <x v="2"/>
    <x v="2"/>
    <x v="6"/>
    <x v="10"/>
    <x v="272"/>
    <s v="Sunfield Bartlett Pears, Sliced, in Natural Juice, #10 Cans, 6/Case"/>
    <x v="263"/>
    <s v="Atlantic Beverage Company"/>
    <x v="28"/>
    <x v="505"/>
    <n v="52976"/>
    <n v="24812"/>
  </r>
  <r>
    <x v="2"/>
    <x v="2"/>
    <x v="6"/>
    <x v="10"/>
    <x v="273"/>
    <s v="Sunfield Crushed/Tidbits Pineapple in Natural Juice, #10 Cans, 6/Case"/>
    <x v="265"/>
    <s v="Atlantic Beverage Company"/>
    <x v="28"/>
    <x v="506"/>
    <n v="72240"/>
    <n v="33331"/>
  </r>
  <r>
    <x v="2"/>
    <x v="2"/>
    <x v="6"/>
    <x v="10"/>
    <x v="215"/>
    <s v="Family Farm Plums"/>
    <x v="266"/>
    <s v="Frank Gargiulo &amp; Sons"/>
    <x v="10"/>
    <x v="507"/>
    <n v="106244"/>
    <n v="81808"/>
  </r>
  <r>
    <x v="2"/>
    <x v="2"/>
    <x v="6"/>
    <x v="18"/>
    <x v="517"/>
    <s v="Sunfield Diced Beets, Medium, #10 Cans, 6/Case"/>
    <x v="267"/>
    <s v="Atlantic Beverage Company"/>
    <x v="28"/>
    <x v="508"/>
    <n v="67510"/>
    <n v="24555"/>
  </r>
  <r>
    <x v="2"/>
    <x v="2"/>
    <x v="6"/>
    <x v="18"/>
    <x v="217"/>
    <s v="D'Angelo Carrots"/>
    <x v="119"/>
    <s v="Frank Gargiulo &amp; Sons"/>
    <x v="10"/>
    <x v="509"/>
    <n v="25300"/>
    <n v="7843"/>
  </r>
  <r>
    <x v="2"/>
    <x v="2"/>
    <x v="6"/>
    <x v="18"/>
    <x v="518"/>
    <s v="Sunfield Diced Carrots, #10 Cans, 6/Case"/>
    <x v="267"/>
    <s v="Atlantic Beverage Company"/>
    <x v="28"/>
    <x v="510"/>
    <n v="185416"/>
    <n v="64163"/>
  </r>
  <r>
    <x v="2"/>
    <x v="2"/>
    <x v="6"/>
    <x v="18"/>
    <x v="220"/>
    <s v="Debruyn Yellow Onions"/>
    <x v="268"/>
    <s v="Frank Gargiulo &amp; Sons"/>
    <x v="10"/>
    <x v="511"/>
    <n v="6700"/>
    <n v="1943"/>
  </r>
  <r>
    <x v="2"/>
    <x v="2"/>
    <x v="6"/>
    <x v="18"/>
    <x v="220"/>
    <s v="Gurda Yellow Onions"/>
    <x v="269"/>
    <s v="Frank Gargiulo &amp; Sons"/>
    <x v="10"/>
    <x v="512"/>
    <n v="7000"/>
    <n v="2030"/>
  </r>
  <r>
    <x v="2"/>
    <x v="2"/>
    <x v="6"/>
    <x v="18"/>
    <x v="519"/>
    <s v="Idaho Potatoes"/>
    <x v="270"/>
    <s v="Frank Gargiulo &amp; Sons"/>
    <x v="10"/>
    <x v="200"/>
    <n v="10000"/>
    <n v="2700"/>
  </r>
  <r>
    <x v="2"/>
    <x v="2"/>
    <x v="6"/>
    <x v="18"/>
    <x v="520"/>
    <s v="Basic American White Potato, Sliced, Dehydrated, 5lb Bags x 4/Case"/>
    <x v="271"/>
    <s v="Robbins Sales Company"/>
    <x v="27"/>
    <x v="513"/>
    <n v="55420"/>
    <n v="95018"/>
  </r>
  <r>
    <x v="2"/>
    <x v="2"/>
    <x v="6"/>
    <x v="18"/>
    <x v="521"/>
    <s v="Golden Harvest Sweet Potato, Cut, in Syrup, #10 Cans, 6/Case"/>
    <x v="272"/>
    <s v="Robbins Sales Company"/>
    <x v="27"/>
    <x v="514"/>
    <n v="57147"/>
    <n v="31045"/>
  </r>
  <r>
    <x v="2"/>
    <x v="2"/>
    <x v="6"/>
    <x v="15"/>
    <x v="223"/>
    <s v="Dagele White Cabbage"/>
    <x v="273"/>
    <s v="Frank Gargiulo &amp; Sons"/>
    <x v="10"/>
    <x v="515"/>
    <n v="32050"/>
    <n v="7051"/>
  </r>
  <r>
    <x v="2"/>
    <x v="2"/>
    <x v="6"/>
    <x v="15"/>
    <x v="223"/>
    <s v="D'Angelo White Cabbage"/>
    <x v="119"/>
    <s v="Frank Gargiulo &amp; Sons"/>
    <x v="10"/>
    <x v="516"/>
    <n v="36600"/>
    <n v="8052"/>
  </r>
  <r>
    <x v="2"/>
    <x v="2"/>
    <x v="6"/>
    <x v="15"/>
    <x v="283"/>
    <s v="Banner Celery"/>
    <x v="118"/>
    <s v="Plainfield Fruit &amp; Produce Co Inc"/>
    <x v="16"/>
    <x v="517"/>
    <n v="67260"/>
    <n v="26904"/>
  </r>
  <r>
    <x v="2"/>
    <x v="2"/>
    <x v="6"/>
    <x v="15"/>
    <x v="522"/>
    <s v="Margaret Holmes Collard Greens, Cut/Chopped, #10 Cans, 6/Case"/>
    <x v="274"/>
    <s v="Robbins Sales Company"/>
    <x v="27"/>
    <x v="518"/>
    <n v="80023"/>
    <n v="43882"/>
  </r>
  <r>
    <x v="2"/>
    <x v="2"/>
    <x v="6"/>
    <x v="15"/>
    <x v="523"/>
    <s v="Valley Fresh Collard Greens, Chopped, Frozen, 3lb Units x 12/Case"/>
    <x v="275"/>
    <s v="Jamac Frozen Foods"/>
    <x v="9"/>
    <x v="123"/>
    <n v="5400"/>
    <n v="3402"/>
  </r>
  <r>
    <x v="2"/>
    <x v="2"/>
    <x v="6"/>
    <x v="15"/>
    <x v="524"/>
    <s v="Sunfield Golden Corn, Whole Kernel, #10 Cans, 6/Case"/>
    <x v="265"/>
    <s v="Atlantic Beverage Company"/>
    <x v="28"/>
    <x v="519"/>
    <n v="48160"/>
    <n v="19421"/>
  </r>
  <r>
    <x v="2"/>
    <x v="2"/>
    <x v="6"/>
    <x v="15"/>
    <x v="525"/>
    <s v="Chill Ripe Corn, Whole Kernel, Frozen, 2.5lb Bags x 12/Case"/>
    <x v="241"/>
    <s v="Jamac Frozen Foods"/>
    <x v="9"/>
    <x v="520"/>
    <n v="8700"/>
    <n v="7151"/>
  </r>
  <r>
    <x v="2"/>
    <x v="2"/>
    <x v="6"/>
    <x v="15"/>
    <x v="284"/>
    <s v="Banner Cucumbers"/>
    <x v="118"/>
    <s v="Plainfield Fruit &amp; Produce Co Inc"/>
    <x v="16"/>
    <x v="521"/>
    <n v="39450"/>
    <n v="19331"/>
  </r>
  <r>
    <x v="2"/>
    <x v="2"/>
    <x v="6"/>
    <x v="15"/>
    <x v="526"/>
    <s v="Premium Green Beans, #10 Cans, 6/Case"/>
    <x v="21"/>
    <s v="Robbins Sales Company"/>
    <x v="27"/>
    <x v="522"/>
    <n v="115025"/>
    <n v="54249"/>
  </r>
  <r>
    <x v="2"/>
    <x v="2"/>
    <x v="6"/>
    <x v="15"/>
    <x v="463"/>
    <s v="Dagele Brothers Iceberg Lettuce"/>
    <x v="273"/>
    <s v="Plainfield Fruit &amp; Produce Co Inc"/>
    <x v="16"/>
    <x v="523"/>
    <n v="29600"/>
    <n v="15096"/>
  </r>
  <r>
    <x v="2"/>
    <x v="2"/>
    <x v="6"/>
    <x v="15"/>
    <x v="527"/>
    <s v="Margaret Holmes Spinach, Cut/Chopped, #10 Cans, 6/Case"/>
    <x v="274"/>
    <s v="Robbins Sales Company"/>
    <x v="27"/>
    <x v="524"/>
    <n v="40033"/>
    <n v="22558"/>
  </r>
  <r>
    <x v="2"/>
    <x v="2"/>
    <x v="6"/>
    <x v="15"/>
    <x v="528"/>
    <s v="Valley Fresh Spinach, Chopped, Frozen, 3lb Bags x 12/Case"/>
    <x v="275"/>
    <s v="Jamac Frozen Foods"/>
    <x v="9"/>
    <x v="123"/>
    <n v="5400"/>
    <n v="2916"/>
  </r>
  <r>
    <x v="2"/>
    <x v="2"/>
    <x v="6"/>
    <x v="15"/>
    <x v="290"/>
    <s v="Del Campo Cherry Tomatoes"/>
    <x v="240"/>
    <s v="Plainfield Fruit &amp; Produce Co Inc"/>
    <x v="16"/>
    <x v="56"/>
    <n v="456"/>
    <n v="751"/>
  </r>
  <r>
    <x v="2"/>
    <x v="2"/>
    <x v="6"/>
    <x v="15"/>
    <x v="529"/>
    <s v="Sunny Farm Mixed Vegetables, #10 Cans, 6/Case"/>
    <x v="276"/>
    <s v="Atlantic Beverage Company"/>
    <x v="28"/>
    <x v="525"/>
    <n v="154112"/>
    <n v="78060"/>
  </r>
  <r>
    <x v="2"/>
    <x v="2"/>
    <x v="6"/>
    <x v="15"/>
    <x v="291"/>
    <s v="SunSource Merit Frozen Mixed Vegetables, 2.5lb Bags, 12/Case"/>
    <x v="241"/>
    <s v="Jamac Frozen Foods"/>
    <x v="9"/>
    <x v="123"/>
    <n v="4500"/>
    <n v="3993"/>
  </r>
  <r>
    <x v="2"/>
    <x v="2"/>
    <x v="7"/>
    <x v="14"/>
    <x v="464"/>
    <s v="Mrs. Adler's Gefilte Fish, Kosher for Passover, 24 oz. jars"/>
    <x v="242"/>
    <s v="Universal Coffee Corp"/>
    <x v="4"/>
    <x v="36"/>
    <n v="36"/>
    <n v="110"/>
  </r>
  <r>
    <x v="2"/>
    <x v="2"/>
    <x v="7"/>
    <x v="14"/>
    <x v="530"/>
    <s v="North Atlantic Brand Salmon Cakes, Breaded &amp; Cooked, Frozen, 3oz Cakes x 54/Case"/>
    <x v="277"/>
    <s v="Channel Fish Processing"/>
    <x v="31"/>
    <x v="526"/>
    <n v="66998"/>
    <n v="113945"/>
  </r>
  <r>
    <x v="2"/>
    <x v="2"/>
    <x v="7"/>
    <x v="14"/>
    <x v="531"/>
    <s v="North Atlantic Brand Whiting Fish, Battered &amp; Cooked, Frozen"/>
    <x v="277"/>
    <s v="Channel Fish Processing"/>
    <x v="31"/>
    <x v="527"/>
    <n v="124530"/>
    <n v="245324"/>
  </r>
  <r>
    <x v="3"/>
    <x v="1"/>
    <x v="1"/>
    <x v="1"/>
    <x v="532"/>
    <s v="Catering Tea Bags Ind"/>
    <x v="278"/>
    <s v="FoodCo"/>
    <x v="32"/>
    <x v="59"/>
    <n v="0"/>
    <n v="26"/>
  </r>
  <r>
    <x v="3"/>
    <x v="2"/>
    <x v="5"/>
    <x v="17"/>
    <x v="205"/>
    <s v="Milk Low Fat 1%"/>
    <x v="279"/>
    <s v="FoodCo"/>
    <x v="32"/>
    <x v="528"/>
    <n v="3282175"/>
    <n v="1865628"/>
  </r>
  <r>
    <x v="4"/>
    <x v="0"/>
    <x v="3"/>
    <x v="5"/>
    <x v="533"/>
    <s v="Instant Oatmeal, 16 oz. units, 12/Case"/>
    <x v="280"/>
    <s v="H. Schrier &amp; Company Inc."/>
    <x v="1"/>
    <x v="529"/>
    <n v="28800"/>
    <n v="17952"/>
  </r>
  <r>
    <x v="4"/>
    <x v="0"/>
    <x v="2"/>
    <x v="2"/>
    <x v="534"/>
    <s v="Grape Jelly, Reduced Sugar, 19 oz. Bottles (12/case)"/>
    <x v="281"/>
    <s v="Wild Penguin Corporation"/>
    <x v="22"/>
    <x v="530"/>
    <n v="135389"/>
    <n v="186600"/>
  </r>
  <r>
    <x v="4"/>
    <x v="0"/>
    <x v="7"/>
    <x v="14"/>
    <x v="535"/>
    <s v="Canned Salmon, in Water, 14.75oz Cans, 24/Case"/>
    <x v="282"/>
    <s v="H. Schrier &amp; Company Inc."/>
    <x v="1"/>
    <x v="531"/>
    <n v="177000"/>
    <n v="507600"/>
  </r>
  <r>
    <x v="4"/>
    <x v="0"/>
    <x v="4"/>
    <x v="11"/>
    <x v="536"/>
    <s v="Chicken Leg Quarters, IQF, 3-4lb Packages x 6/Case (Non-NYS, for HRA)"/>
    <x v="99"/>
    <s v="Cardinal Foods"/>
    <x v="14"/>
    <x v="532"/>
    <n v="158298"/>
    <n v="216039"/>
  </r>
  <r>
    <x v="4"/>
    <x v="0"/>
    <x v="7"/>
    <x v="14"/>
    <x v="537"/>
    <s v="Tuna Fish, Light Chunk, 43oz. Pouches, 6/Case"/>
    <x v="68"/>
    <s v="Atlantic Beverage Company"/>
    <x v="28"/>
    <x v="533"/>
    <n v="47956"/>
    <n v="103971"/>
  </r>
  <r>
    <x v="4"/>
    <x v="0"/>
    <x v="4"/>
    <x v="11"/>
    <x v="538"/>
    <s v="Canned Chicken Breast, In Water, 4.5oz. Cans, 24/Case"/>
    <x v="283"/>
    <s v="Atlantic Beverage Company"/>
    <x v="28"/>
    <x v="534"/>
    <n v="75735"/>
    <n v="197023"/>
  </r>
  <r>
    <x v="4"/>
    <x v="0"/>
    <x v="2"/>
    <x v="2"/>
    <x v="131"/>
    <s v="Olive Oil, 32oz. Bottles (12/case)"/>
    <x v="44"/>
    <s v="Universal Coffee Corp"/>
    <x v="4"/>
    <x v="535"/>
    <n v="48000"/>
    <n v="69260"/>
  </r>
  <r>
    <x v="4"/>
    <x v="0"/>
    <x v="7"/>
    <x v="14"/>
    <x v="539"/>
    <s v="Canned Sardines in Water, 3.75oz Cans, 50 Cans / Case"/>
    <x v="21"/>
    <s v="Robbins Sales Company"/>
    <x v="27"/>
    <x v="536"/>
    <n v="21973"/>
    <n v="42863"/>
  </r>
  <r>
    <x v="4"/>
    <x v="0"/>
    <x v="6"/>
    <x v="15"/>
    <x v="540"/>
    <s v="Whole Kernel Corn, 15.25oz cans"/>
    <x v="55"/>
    <s v="Mivila Foods"/>
    <x v="3"/>
    <x v="431"/>
    <n v="16310"/>
    <n v="28413"/>
  </r>
  <r>
    <x v="4"/>
    <x v="0"/>
    <x v="2"/>
    <x v="2"/>
    <x v="247"/>
    <s v="Tomato Sauce, 8oz cans"/>
    <x v="55"/>
    <s v="Mivila Foods"/>
    <x v="3"/>
    <x v="537"/>
    <n v="119928"/>
    <n v="184639"/>
  </r>
  <r>
    <x v="4"/>
    <x v="0"/>
    <x v="6"/>
    <x v="15"/>
    <x v="541"/>
    <s v="Mixed Vegetables, 14.5oz cans"/>
    <x v="55"/>
    <s v="Mivila Foods"/>
    <x v="3"/>
    <x v="538"/>
    <n v="83139"/>
    <n v="182333"/>
  </r>
  <r>
    <x v="4"/>
    <x v="0"/>
    <x v="6"/>
    <x v="15"/>
    <x v="526"/>
    <s v="Cut Green Beans, 14.5oz cans"/>
    <x v="55"/>
    <s v="Mivila Foods"/>
    <x v="3"/>
    <x v="539"/>
    <n v="10908"/>
    <n v="39970"/>
  </r>
  <r>
    <x v="4"/>
    <x v="0"/>
    <x v="7"/>
    <x v="14"/>
    <x v="130"/>
    <s v="White Albacore Tuna in Water - Chunk, 5oz cans"/>
    <x v="284"/>
    <s v="Mivila Foods"/>
    <x v="3"/>
    <x v="540"/>
    <n v="50340"/>
    <n v="267473"/>
  </r>
  <r>
    <x v="4"/>
    <x v="0"/>
    <x v="0"/>
    <x v="0"/>
    <x v="542"/>
    <s v="Vegetable Soup, 7.25oz cans"/>
    <x v="285"/>
    <s v="Mivila Foods"/>
    <x v="3"/>
    <x v="541"/>
    <n v="43228"/>
    <n v="95201"/>
  </r>
  <r>
    <x v="4"/>
    <x v="0"/>
    <x v="5"/>
    <x v="17"/>
    <x v="294"/>
    <s v="1% Milk, 32oz. Cartons (12/case)"/>
    <x v="104"/>
    <s v="Jay Bee Distributor Group"/>
    <x v="2"/>
    <x v="542"/>
    <n v="358200"/>
    <n v="197756"/>
  </r>
  <r>
    <x v="4"/>
    <x v="0"/>
    <x v="3"/>
    <x v="5"/>
    <x v="54"/>
    <s v="Cheerios Cereal - 1oz bowls - for ACS"/>
    <x v="10"/>
    <s v="Jay Bee Distributor Group"/>
    <x v="2"/>
    <x v="543"/>
    <n v="366"/>
    <n v="111384"/>
  </r>
  <r>
    <x v="4"/>
    <x v="0"/>
    <x v="1"/>
    <x v="1"/>
    <x v="49"/>
    <s v="Apple Juice, Kosher, 4.23oz boxes w/ attached straw"/>
    <x v="33"/>
    <s v="Jay Bee Distributor Group"/>
    <x v="2"/>
    <x v="544"/>
    <n v="2036"/>
    <n v="54670"/>
  </r>
  <r>
    <x v="4"/>
    <x v="0"/>
    <x v="6"/>
    <x v="15"/>
    <x v="291"/>
    <s v="Merit Frozen Mixed Vegetables, 2.5lb Bags, 12/Case"/>
    <x v="286"/>
    <s v="Jamac Frozen Foods"/>
    <x v="9"/>
    <x v="545"/>
    <n v="90000"/>
    <n v="79860"/>
  </r>
  <r>
    <x v="4"/>
    <x v="0"/>
    <x v="7"/>
    <x v="14"/>
    <x v="543"/>
    <s v="Frozen Tilapia Filets, 1lb. Portions, 12/Case"/>
    <x v="277"/>
    <s v="Jamac Frozen Foods"/>
    <x v="9"/>
    <x v="546"/>
    <n v="49200"/>
    <n v="134644"/>
  </r>
  <r>
    <x v="4"/>
    <x v="0"/>
    <x v="1"/>
    <x v="1"/>
    <x v="127"/>
    <s v="Apple Juice, Unsweetened, 46oz. Bottles, 12/Case"/>
    <x v="23"/>
    <s v="H. Schrier &amp; Company Inc."/>
    <x v="1"/>
    <x v="547"/>
    <n v="198375"/>
    <n v="80155"/>
  </r>
  <r>
    <x v="4"/>
    <x v="0"/>
    <x v="3"/>
    <x v="5"/>
    <x v="544"/>
    <s v="Special K Oats and Honey Cereal, 13.2oz. Boxes, 10/Case"/>
    <x v="28"/>
    <s v="H. Schrier &amp; Company Inc."/>
    <x v="1"/>
    <x v="548"/>
    <n v="25080"/>
    <n v="38517"/>
  </r>
  <r>
    <x v="4"/>
    <x v="0"/>
    <x v="2"/>
    <x v="2"/>
    <x v="545"/>
    <s v="Nutri-Grain Cereal Bars, Strawberry, 1.03 oz. Bars, 48/Case"/>
    <x v="28"/>
    <s v="H. Schrier &amp; Company Inc."/>
    <x v="1"/>
    <x v="549"/>
    <n v="12978"/>
    <n v="33768"/>
  </r>
  <r>
    <x v="4"/>
    <x v="0"/>
    <x v="2"/>
    <x v="2"/>
    <x v="546"/>
    <s v="Nutri-Grain Cereal Bars, Blueberry, 1.03 oz. Bars, 48/Case"/>
    <x v="28"/>
    <s v="H. Schrier &amp; Company Inc."/>
    <x v="1"/>
    <x v="549"/>
    <n v="12978"/>
    <n v="33768"/>
  </r>
  <r>
    <x v="4"/>
    <x v="0"/>
    <x v="1"/>
    <x v="1"/>
    <x v="49"/>
    <s v="Apple Juice, Shelf-Stable Boxes w/ Straw Attached, 4.23oz Boxes, 40/Case"/>
    <x v="287"/>
    <s v="H. Schrier &amp; Company Inc."/>
    <x v="1"/>
    <x v="550"/>
    <n v="68632"/>
    <n v="37512"/>
  </r>
  <r>
    <x v="4"/>
    <x v="0"/>
    <x v="0"/>
    <x v="0"/>
    <x v="547"/>
    <s v="Non NYS,Instant Potatoes, Kosher, 28oz. Containers, 12/Case"/>
    <x v="280"/>
    <s v="H. Schrier &amp; Company Inc."/>
    <x v="1"/>
    <x v="551"/>
    <n v="37800"/>
    <n v="37692"/>
  </r>
  <r>
    <x v="4"/>
    <x v="0"/>
    <x v="3"/>
    <x v="5"/>
    <x v="548"/>
    <s v="Non NYS, Instant/Quick Ready Hominy Grits, 24oz. Containers, 12/Case"/>
    <x v="280"/>
    <s v="H. Schrier &amp; Company Inc."/>
    <x v="1"/>
    <x v="552"/>
    <n v="41472"/>
    <n v="17695"/>
  </r>
  <r>
    <x v="4"/>
    <x v="0"/>
    <x v="3"/>
    <x v="9"/>
    <x v="549"/>
    <s v="Long Grain White Rice, Not Parboiled, 1lb. Box/Bag, 24/ Case"/>
    <x v="280"/>
    <s v="H. Schrier &amp; Company Inc."/>
    <x v="1"/>
    <x v="553"/>
    <n v="80640"/>
    <n v="42773"/>
  </r>
  <r>
    <x v="4"/>
    <x v="0"/>
    <x v="3"/>
    <x v="4"/>
    <x v="550"/>
    <s v="Dried Pigeon Peas, 1lb Package, 24/Case"/>
    <x v="280"/>
    <s v="H. Schrier &amp; Company Inc."/>
    <x v="1"/>
    <x v="554"/>
    <n v="78336"/>
    <n v="55423"/>
  </r>
  <r>
    <x v="4"/>
    <x v="0"/>
    <x v="3"/>
    <x v="4"/>
    <x v="551"/>
    <s v="Dried Great Northern Beans, 1lb Package, 24/Case"/>
    <x v="280"/>
    <s v="H. Schrier &amp; Company Inc."/>
    <x v="1"/>
    <x v="554"/>
    <n v="78336"/>
    <n v="51180"/>
  </r>
  <r>
    <x v="4"/>
    <x v="0"/>
    <x v="0"/>
    <x v="0"/>
    <x v="389"/>
    <s v="Pasta Macaroni &amp; Cheese Dinner, Reduced Sodium, 7.25oz Boxes, 24/Case"/>
    <x v="288"/>
    <s v="H. Schrier &amp; Company Inc."/>
    <x v="1"/>
    <x v="555"/>
    <n v="53757"/>
    <n v="147906"/>
  </r>
  <r>
    <x v="4"/>
    <x v="0"/>
    <x v="3"/>
    <x v="5"/>
    <x v="54"/>
    <s v="&quot;Cheerios&quot; Cereal, Kosher, 1oz. Containers, 96/Case"/>
    <x v="289"/>
    <s v="H. Schrier &amp; Company Inc."/>
    <x v="1"/>
    <x v="552"/>
    <n v="13824"/>
    <n v="41196"/>
  </r>
  <r>
    <x v="4"/>
    <x v="0"/>
    <x v="7"/>
    <x v="14"/>
    <x v="552"/>
    <s v="Canned Tuna, in Water, Chunk Light, 5oz. Cans, 48/Case"/>
    <x v="282"/>
    <s v="H. Schrier &amp; Company Inc."/>
    <x v="1"/>
    <x v="556"/>
    <n v="66660"/>
    <n v="128787"/>
  </r>
  <r>
    <x v="4"/>
    <x v="0"/>
    <x v="0"/>
    <x v="0"/>
    <x v="553"/>
    <s v="Healthy Request Chicken Noodle Soup, 50oz. Cans, 12/Case"/>
    <x v="285"/>
    <s v="H. Schrier &amp; Company Inc."/>
    <x v="1"/>
    <x v="557"/>
    <n v="30938"/>
    <n v="27209"/>
  </r>
  <r>
    <x v="4"/>
    <x v="0"/>
    <x v="2"/>
    <x v="2"/>
    <x v="480"/>
    <s v="Canola Oil, Non-Kosher, 48oz Bottles, 12 per Case"/>
    <x v="290"/>
    <s v="Finesse Creations"/>
    <x v="15"/>
    <x v="535"/>
    <n v="72000"/>
    <n v="64000"/>
  </r>
  <r>
    <x v="4"/>
    <x v="0"/>
    <x v="1"/>
    <x v="1"/>
    <x v="554"/>
    <s v="Orange Juice, Pulp Free, 64oz. Bottles, 8/Case"/>
    <x v="291"/>
    <s v="Cardinal Foods"/>
    <x v="14"/>
    <x v="558"/>
    <n v="264896"/>
    <n v="151819"/>
  </r>
  <r>
    <x v="4"/>
    <x v="1"/>
    <x v="1"/>
    <x v="1"/>
    <x v="127"/>
    <s v="Ruby Kist Apple Juice, Unsweetened, 46oz. Bottles, 12/Case"/>
    <x v="23"/>
    <s v="H. Schrier &amp; Company Inc."/>
    <x v="1"/>
    <x v="559"/>
    <n v="132446"/>
    <n v="53516"/>
  </r>
  <r>
    <x v="4"/>
    <x v="1"/>
    <x v="1"/>
    <x v="1"/>
    <x v="49"/>
    <s v="Apple &amp; Eve Apple Juice, Kosher, 4.23oz boxes w/ attached straw"/>
    <x v="33"/>
    <s v="Jay Bee Distributor Group"/>
    <x v="2"/>
    <x v="560"/>
    <n v="48857"/>
    <n v="32802"/>
  </r>
  <r>
    <x v="4"/>
    <x v="1"/>
    <x v="1"/>
    <x v="1"/>
    <x v="49"/>
    <s v="Juicy Juice Apple Juice, Shelf-Stable Boxes w/ Straw Attached, 4.23oz Boxes, 40/Case"/>
    <x v="287"/>
    <s v="H. Schrier &amp; Company Inc."/>
    <x v="1"/>
    <x v="561"/>
    <n v="134303"/>
    <n v="73406"/>
  </r>
  <r>
    <x v="4"/>
    <x v="1"/>
    <x v="1"/>
    <x v="1"/>
    <x v="554"/>
    <s v="Cherry Central Orange Juice, Pulp Free, 64oz. Bottles, 8/Case"/>
    <x v="291"/>
    <s v="Cardinal Foods"/>
    <x v="14"/>
    <x v="562"/>
    <n v="161216"/>
    <n v="92397"/>
  </r>
  <r>
    <x v="4"/>
    <x v="1"/>
    <x v="3"/>
    <x v="5"/>
    <x v="555"/>
    <s v="Hospitality &quot;Cheerios&quot; Cereal, Kosher, 1oz. Containers, 96/Case"/>
    <x v="289"/>
    <s v="H. Schrier &amp; Company Inc."/>
    <x v="1"/>
    <x v="563"/>
    <n v="28134"/>
    <n v="83839"/>
  </r>
  <r>
    <x v="4"/>
    <x v="1"/>
    <x v="3"/>
    <x v="5"/>
    <x v="54"/>
    <s v="General Mills Cheerios Cereal - 1oz bowls"/>
    <x v="10"/>
    <s v="Jay Bee Distributor Group"/>
    <x v="2"/>
    <x v="262"/>
    <n v="7020"/>
    <n v="22277"/>
  </r>
  <r>
    <x v="4"/>
    <x v="1"/>
    <x v="3"/>
    <x v="5"/>
    <x v="556"/>
    <s v="Ralston Raisin Bran Crunch Cereal, 18.2oz. Boxes, 12/Case"/>
    <x v="292"/>
    <s v="Robbins Sales Company"/>
    <x v="27"/>
    <x v="564"/>
    <n v="27518"/>
    <n v="44896"/>
  </r>
  <r>
    <x v="4"/>
    <x v="1"/>
    <x v="3"/>
    <x v="5"/>
    <x v="557"/>
    <s v="Kellogg's Special K Oats and Honey Cereal, 13.2oz. Boxes, 10/Case"/>
    <x v="28"/>
    <s v="H. Schrier &amp; Company Inc."/>
    <x v="1"/>
    <x v="565"/>
    <n v="41976"/>
    <n v="64465"/>
  </r>
  <r>
    <x v="4"/>
    <x v="1"/>
    <x v="3"/>
    <x v="5"/>
    <x v="558"/>
    <s v="Jack &amp; Beanstalk Non NYS, Instant/Quick Ready Hominy Grits, 24oz. Containers, 12/Case"/>
    <x v="280"/>
    <s v="H. Schrier &amp; Company Inc."/>
    <x v="1"/>
    <x v="566"/>
    <n v="156384"/>
    <n v="66724"/>
  </r>
  <r>
    <x v="4"/>
    <x v="1"/>
    <x v="3"/>
    <x v="5"/>
    <x v="533"/>
    <s v="Jack &amp; Beanstalk Instant Oatmeal, 16 oz. units, 12/Case"/>
    <x v="280"/>
    <s v="H. Schrier &amp; Company Inc."/>
    <x v="1"/>
    <x v="567"/>
    <n v="57600"/>
    <n v="35904"/>
  </r>
  <r>
    <x v="4"/>
    <x v="1"/>
    <x v="3"/>
    <x v="5"/>
    <x v="41"/>
    <s v="Vitale Spaghetti Pasta, 16oz. Boxes, 20/Case"/>
    <x v="293"/>
    <s v="H. Schrier &amp; Company Inc."/>
    <x v="1"/>
    <x v="568"/>
    <n v="75520"/>
    <n v="36174"/>
  </r>
  <r>
    <x v="4"/>
    <x v="1"/>
    <x v="3"/>
    <x v="4"/>
    <x v="30"/>
    <s v="Furmano's Black Beans, 15.5oz Cans , 24 Cans / Case"/>
    <x v="294"/>
    <s v="Robbins Sales Company"/>
    <x v="27"/>
    <x v="569"/>
    <n v="37549"/>
    <n v="17458"/>
  </r>
  <r>
    <x v="4"/>
    <x v="1"/>
    <x v="3"/>
    <x v="4"/>
    <x v="551"/>
    <s v="Jack &amp; Beanstalk Dried Great Northern Beans, 1lb Package, 24/Case"/>
    <x v="280"/>
    <s v="H. Schrier &amp; Company Inc."/>
    <x v="1"/>
    <x v="570"/>
    <n v="62352"/>
    <n v="40737"/>
  </r>
  <r>
    <x v="4"/>
    <x v="1"/>
    <x v="3"/>
    <x v="4"/>
    <x v="78"/>
    <s v="Furmano's Red Kidney Beans, 15.5oz Cans, 24 Cans / Case"/>
    <x v="294"/>
    <s v="Robbins Sales Company"/>
    <x v="27"/>
    <x v="569"/>
    <n v="37549"/>
    <n v="18120"/>
  </r>
  <r>
    <x v="4"/>
    <x v="1"/>
    <x v="3"/>
    <x v="4"/>
    <x v="559"/>
    <s v="Jack &amp; Beanstalk Dried Pigeon Peas, 1lb Package, 24/Case"/>
    <x v="280"/>
    <s v="H. Schrier &amp; Company Inc."/>
    <x v="1"/>
    <x v="570"/>
    <n v="62352"/>
    <n v="44114"/>
  </r>
  <r>
    <x v="4"/>
    <x v="1"/>
    <x v="3"/>
    <x v="9"/>
    <x v="242"/>
    <s v="C&amp;F Long Grain Brown Rice, Parboiled, 1lb. Box/Bag, 24/Case"/>
    <x v="8"/>
    <s v="H. Schrier &amp; Company Inc."/>
    <x v="1"/>
    <x v="506"/>
    <n v="40320"/>
    <n v="19622"/>
  </r>
  <r>
    <x v="4"/>
    <x v="1"/>
    <x v="3"/>
    <x v="9"/>
    <x v="549"/>
    <s v="Jack &amp; Beanstalk Long Grain White Rice, Not Parboiled, 1lb. Box/Bag, 24/ Case"/>
    <x v="280"/>
    <s v="H. Schrier &amp; Company Inc."/>
    <x v="1"/>
    <x v="571"/>
    <n v="146088"/>
    <n v="77488"/>
  </r>
  <r>
    <x v="4"/>
    <x v="1"/>
    <x v="2"/>
    <x v="2"/>
    <x v="244"/>
    <s v="Kellogg's Nutri-Grain Cereal Bars, Blueberry, 1.03 oz. Bars, 48/Case"/>
    <x v="28"/>
    <s v="H. Schrier &amp; Company Inc."/>
    <x v="1"/>
    <x v="572"/>
    <n v="25956"/>
    <n v="67536"/>
  </r>
  <r>
    <x v="4"/>
    <x v="1"/>
    <x v="2"/>
    <x v="2"/>
    <x v="245"/>
    <s v="Kellogg's Nutri-Grain Cereal Bars, Strawberry, 1.03 oz. Bars, 48/Case"/>
    <x v="28"/>
    <s v="H. Schrier &amp; Company Inc."/>
    <x v="1"/>
    <x v="572"/>
    <n v="25956"/>
    <n v="67536"/>
  </r>
  <r>
    <x v="4"/>
    <x v="1"/>
    <x v="2"/>
    <x v="2"/>
    <x v="480"/>
    <s v="Butcher Boy Canola Oil, Non-Kosher, 48oz Bottles, 12 per Case"/>
    <x v="290"/>
    <s v="Finesse Creations"/>
    <x v="15"/>
    <x v="535"/>
    <n v="72000"/>
    <n v="64000"/>
  </r>
  <r>
    <x v="4"/>
    <x v="1"/>
    <x v="2"/>
    <x v="2"/>
    <x v="131"/>
    <s v="Yorkville Olive Oil, 32oz. Bottles (12/case)"/>
    <x v="44"/>
    <s v="Universal Coffee Corp"/>
    <x v="4"/>
    <x v="573"/>
    <n v="110016"/>
    <n v="158744"/>
  </r>
  <r>
    <x v="4"/>
    <x v="1"/>
    <x v="2"/>
    <x v="2"/>
    <x v="247"/>
    <s v="Del Monte Tomato Sauce, 8oz cans"/>
    <x v="55"/>
    <s v="Mivila Foods"/>
    <x v="3"/>
    <x v="537"/>
    <n v="119928"/>
    <n v="184639"/>
  </r>
  <r>
    <x v="4"/>
    <x v="1"/>
    <x v="2"/>
    <x v="2"/>
    <x v="560"/>
    <s v="Blackburnâ€™s Grape Jelly, Reduced Sugar, 19 oz. Bottles (12/case)"/>
    <x v="281"/>
    <s v="Wild Penguin Corporation"/>
    <x v="22"/>
    <x v="574"/>
    <n v="136330"/>
    <n v="187896"/>
  </r>
  <r>
    <x v="4"/>
    <x v="1"/>
    <x v="0"/>
    <x v="0"/>
    <x v="561"/>
    <s v="Ital Pasta Macaroni &amp; Cheese Dinner, Reduced Sodium, 7.25oz Boxes, 24/Case"/>
    <x v="295"/>
    <s v="H. Schrier &amp; Company Inc."/>
    <x v="1"/>
    <x v="575"/>
    <n v="43006"/>
    <n v="118325"/>
  </r>
  <r>
    <x v="4"/>
    <x v="1"/>
    <x v="0"/>
    <x v="0"/>
    <x v="547"/>
    <s v="Jack &amp; Beanstalk Non NYS,Instant Potatoes, Kosher, 28oz. Containers, 12/Case"/>
    <x v="280"/>
    <s v="H. Schrier &amp; Company Inc."/>
    <x v="1"/>
    <x v="576"/>
    <n v="112896"/>
    <n v="112573"/>
  </r>
  <r>
    <x v="4"/>
    <x v="1"/>
    <x v="0"/>
    <x v="0"/>
    <x v="553"/>
    <s v="Campbell's Healthy Request Chicken Noodle Soup, 50oz. Cans, 12/Case"/>
    <x v="285"/>
    <s v="H. Schrier &amp; Company Inc."/>
    <x v="1"/>
    <x v="577"/>
    <n v="61875"/>
    <n v="54417"/>
  </r>
  <r>
    <x v="4"/>
    <x v="1"/>
    <x v="0"/>
    <x v="0"/>
    <x v="191"/>
    <s v="Venice Maid Chicken w/ Noodles Soup, Low Sodium, 15oz. Cans, 12/Case"/>
    <x v="93"/>
    <s v="H. Schrier &amp; Company Inc."/>
    <x v="1"/>
    <x v="578"/>
    <n v="64125"/>
    <n v="52326"/>
  </r>
  <r>
    <x v="4"/>
    <x v="1"/>
    <x v="0"/>
    <x v="0"/>
    <x v="562"/>
    <s v="Campbell's Vegetable Soup, 7.25oz cans"/>
    <x v="285"/>
    <s v="Mivila Foods"/>
    <x v="3"/>
    <x v="541"/>
    <n v="43228"/>
    <n v="95201"/>
  </r>
  <r>
    <x v="4"/>
    <x v="1"/>
    <x v="0"/>
    <x v="0"/>
    <x v="563"/>
    <s v="Venice Maid Vegetable Soup, Reduced Sodium 10.5oz. Cans, 12/Case"/>
    <x v="93"/>
    <s v="H. Schrier &amp; Company Inc."/>
    <x v="1"/>
    <x v="579"/>
    <n v="62606"/>
    <n v="56763"/>
  </r>
  <r>
    <x v="4"/>
    <x v="1"/>
    <x v="4"/>
    <x v="11"/>
    <x v="564"/>
    <s v="Crider Canned Chicken Breast, In Water, 4.5oz. Cans, 24/Case"/>
    <x v="296"/>
    <s v="Atlantic Beverage Company"/>
    <x v="28"/>
    <x v="580"/>
    <n v="25245"/>
    <n v="65674"/>
  </r>
  <r>
    <x v="4"/>
    <x v="1"/>
    <x v="5"/>
    <x v="17"/>
    <x v="205"/>
    <s v="Natrel 1% Milk, 32oz. Cartons (12/case)"/>
    <x v="104"/>
    <s v="Jay Bee Distributor Group"/>
    <x v="2"/>
    <x v="581"/>
    <n v="93600"/>
    <n v="51675"/>
  </r>
  <r>
    <x v="4"/>
    <x v="1"/>
    <x v="5"/>
    <x v="17"/>
    <x v="294"/>
    <s v="Dairy Pure 1% Milk, 8oz. Cartons (27/case)"/>
    <x v="297"/>
    <s v="Jay Bee Distributor Group"/>
    <x v="2"/>
    <x v="307"/>
    <n v="34020"/>
    <n v="29308"/>
  </r>
  <r>
    <x v="4"/>
    <x v="1"/>
    <x v="6"/>
    <x v="10"/>
    <x v="565"/>
    <s v="AppleSnax Unsweetened Applesauce, 4oz. Cups, 72 Cups / Case"/>
    <x v="298"/>
    <s v="Robbins Sales Company"/>
    <x v="27"/>
    <x v="582"/>
    <n v="37800"/>
    <n v="24444"/>
  </r>
  <r>
    <x v="4"/>
    <x v="1"/>
    <x v="6"/>
    <x v="10"/>
    <x v="271"/>
    <s v="Premium Sliced Peaches in Natural Juice, 15oz Cans, 12 Cans / Case"/>
    <x v="21"/>
    <s v="Robbins Sales Company"/>
    <x v="27"/>
    <x v="583"/>
    <n v="83340"/>
    <n v="35966"/>
  </r>
  <r>
    <x v="4"/>
    <x v="1"/>
    <x v="6"/>
    <x v="15"/>
    <x v="566"/>
    <s v="Del Monte Whole Kernel Corn, 15.25oz cans"/>
    <x v="55"/>
    <s v="Mivila Foods"/>
    <x v="3"/>
    <x v="431"/>
    <n v="16310"/>
    <n v="28413"/>
  </r>
  <r>
    <x v="4"/>
    <x v="1"/>
    <x v="6"/>
    <x v="15"/>
    <x v="566"/>
    <s v="Premium Whole Kernel Corn, 15oz. Cans, 12 Cans / Case"/>
    <x v="21"/>
    <s v="Robbins Sales Company"/>
    <x v="27"/>
    <x v="584"/>
    <n v="69671"/>
    <n v="44590"/>
  </r>
  <r>
    <x v="4"/>
    <x v="1"/>
    <x v="6"/>
    <x v="15"/>
    <x v="566"/>
    <s v="Premium Whole Kernel Corn, 16oz. Cans, 12 Cans / Case"/>
    <x v="21"/>
    <s v="Robbins Sales Company"/>
    <x v="27"/>
    <x v="585"/>
    <n v="51221"/>
    <n v="32782"/>
  </r>
  <r>
    <x v="4"/>
    <x v="1"/>
    <x v="6"/>
    <x v="15"/>
    <x v="526"/>
    <s v="Del Monte Cut Green Beans, 14.5oz cans"/>
    <x v="55"/>
    <s v="Mivila Foods"/>
    <x v="3"/>
    <x v="539"/>
    <n v="10908"/>
    <n v="39970"/>
  </r>
  <r>
    <x v="4"/>
    <x v="1"/>
    <x v="6"/>
    <x v="15"/>
    <x v="291"/>
    <s v="SunSource Merit Frozen Mixed Vegetables, 2.5lb Bags, 12/Case"/>
    <x v="241"/>
    <s v="Jamac Frozen Foods"/>
    <x v="9"/>
    <x v="545"/>
    <n v="90000"/>
    <n v="79860"/>
  </r>
  <r>
    <x v="4"/>
    <x v="1"/>
    <x v="6"/>
    <x v="15"/>
    <x v="541"/>
    <s v="Bonduelle Canned Mixed Vegetables, #10 Can, 6/Case"/>
    <x v="299"/>
    <s v="H. Schrier &amp; Company Inc."/>
    <x v="1"/>
    <x v="577"/>
    <n v="70950"/>
    <n v="30426"/>
  </r>
  <r>
    <x v="4"/>
    <x v="1"/>
    <x v="6"/>
    <x v="15"/>
    <x v="541"/>
    <s v="Del Monte Mixed Vegetables, 14.5oz cans"/>
    <x v="55"/>
    <s v="Mivila Foods"/>
    <x v="3"/>
    <x v="538"/>
    <n v="83139"/>
    <n v="182333"/>
  </r>
  <r>
    <x v="4"/>
    <x v="1"/>
    <x v="7"/>
    <x v="14"/>
    <x v="535"/>
    <s v="Duchess Canned Salmon, in Water, 14.75oz Cans, 24/Case"/>
    <x v="282"/>
    <s v="H. Schrier &amp; Company Inc."/>
    <x v="1"/>
    <x v="586"/>
    <n v="235698"/>
    <n v="675933"/>
  </r>
  <r>
    <x v="4"/>
    <x v="1"/>
    <x v="7"/>
    <x v="14"/>
    <x v="539"/>
    <s v="Premium Canned Sardines in Water, 3.75oz Cans, 50 Cans / Case"/>
    <x v="21"/>
    <s v="Robbins Sales Company"/>
    <x v="27"/>
    <x v="587"/>
    <n v="77930"/>
    <n v="165532"/>
  </r>
  <r>
    <x v="4"/>
    <x v="1"/>
    <x v="7"/>
    <x v="14"/>
    <x v="543"/>
    <s v="North Atlantic Frozen Tilapia Filets, 1lb. Portions, 12/Case"/>
    <x v="300"/>
    <s v="Jamac Frozen Foods"/>
    <x v="9"/>
    <x v="588"/>
    <n v="97200"/>
    <n v="266004"/>
  </r>
  <r>
    <x v="4"/>
    <x v="1"/>
    <x v="7"/>
    <x v="14"/>
    <x v="129"/>
    <s v="Chicken of the Sea White Albacore Tuna in Water - Chunk, 5oz cans"/>
    <x v="284"/>
    <s v="Mivila Foods"/>
    <x v="3"/>
    <x v="540"/>
    <n v="50340"/>
    <n v="267473"/>
  </r>
  <r>
    <x v="4"/>
    <x v="1"/>
    <x v="7"/>
    <x v="14"/>
    <x v="129"/>
    <s v="Duchess Canned Tuna, in Water, Chunk Light, 5oz. Cans, 48/Case"/>
    <x v="282"/>
    <s v="H. Schrier &amp; Company Inc."/>
    <x v="1"/>
    <x v="589"/>
    <n v="129645"/>
    <n v="250474"/>
  </r>
  <r>
    <x v="4"/>
    <x v="1"/>
    <x v="7"/>
    <x v="14"/>
    <x v="567"/>
    <s v="Oceania Tuna Fish, Light Chunk, 43oz. Pouches, 6/Case"/>
    <x v="301"/>
    <s v="Atlantic Beverage Company"/>
    <x v="28"/>
    <x v="590"/>
    <n v="79238"/>
    <n v="171793"/>
  </r>
  <r>
    <x v="4"/>
    <x v="2"/>
    <x v="1"/>
    <x v="1"/>
    <x v="127"/>
    <s v="Ruby Kist Apple Juice, Unsweetened, 46oz. Bottles, 12/Case"/>
    <x v="23"/>
    <s v="H. Schrier &amp; Company Inc."/>
    <x v="1"/>
    <x v="591"/>
    <n v="66999"/>
    <n v="27071"/>
  </r>
  <r>
    <x v="4"/>
    <x v="2"/>
    <x v="1"/>
    <x v="1"/>
    <x v="49"/>
    <s v="Juicy Juice Apple Juice, Shelf-Stable Boxes w/ Straw Attached, 4.23oz Boxes, 40/Case"/>
    <x v="287"/>
    <s v="H. Schrier &amp; Company Inc."/>
    <x v="1"/>
    <x v="412"/>
    <n v="68526"/>
    <n v="37454"/>
  </r>
  <r>
    <x v="4"/>
    <x v="2"/>
    <x v="1"/>
    <x v="1"/>
    <x v="554"/>
    <s v="Cherry Central Orange Juice, Pulp Free, 64oz. Bottles, 8/Case"/>
    <x v="302"/>
    <s v="Cardinal Foods"/>
    <x v="14"/>
    <x v="592"/>
    <n v="101088"/>
    <n v="57936"/>
  </r>
  <r>
    <x v="4"/>
    <x v="2"/>
    <x v="1"/>
    <x v="1"/>
    <x v="233"/>
    <s v="Crystal Springs Drinking Water, 5-gal Demijohn Bottles w/ Crates"/>
    <x v="127"/>
    <s v="DS Services of America / Primo Water"/>
    <x v="17"/>
    <x v="109"/>
    <n v="15054"/>
    <n v="1440"/>
  </r>
  <r>
    <x v="4"/>
    <x v="2"/>
    <x v="1"/>
    <x v="1"/>
    <x v="233"/>
    <s v="Nestle Pure Life Drinking Water, 5-gal Demijohn Bottles w/ Crates - Citywide"/>
    <x v="76"/>
    <s v="Nestle Waters North America"/>
    <x v="18"/>
    <x v="593"/>
    <n v="3169"/>
    <n v="430"/>
  </r>
  <r>
    <x v="4"/>
    <x v="2"/>
    <x v="3"/>
    <x v="5"/>
    <x v="555"/>
    <s v="Hospitality &quot;Cheerios&quot; Cereal, Kosher, 1oz. Containers, 96/Case"/>
    <x v="289"/>
    <s v="H. Schrier &amp; Company Inc."/>
    <x v="1"/>
    <x v="552"/>
    <n v="13824"/>
    <n v="42013"/>
  </r>
  <r>
    <x v="4"/>
    <x v="2"/>
    <x v="3"/>
    <x v="5"/>
    <x v="556"/>
    <s v="Ralston Raisin Bran Crunch Cereal, 18.2oz. Boxes, 12/Case"/>
    <x v="292"/>
    <s v="Robbins Sales Company"/>
    <x v="27"/>
    <x v="594"/>
    <n v="109732"/>
    <n v="179029"/>
  </r>
  <r>
    <x v="4"/>
    <x v="2"/>
    <x v="3"/>
    <x v="5"/>
    <x v="557"/>
    <s v="Kellogg's Special K Original, 12oz. Boxes, 14/Case"/>
    <x v="28"/>
    <s v="H. Schrier &amp; Company Inc."/>
    <x v="1"/>
    <x v="595"/>
    <n v="26082"/>
    <n v="28839"/>
  </r>
  <r>
    <x v="4"/>
    <x v="2"/>
    <x v="3"/>
    <x v="5"/>
    <x v="558"/>
    <s v="Jack &amp; Beanstalk Non NYS, Instant/Quick Ready Hominy Grits, 24oz. Containers, 12/Case"/>
    <x v="280"/>
    <s v="H. Schrier &amp; Company Inc."/>
    <x v="1"/>
    <x v="596"/>
    <n v="74304"/>
    <n v="31703"/>
  </r>
  <r>
    <x v="4"/>
    <x v="2"/>
    <x v="3"/>
    <x v="5"/>
    <x v="533"/>
    <s v="Jack &amp; Beanstalk Instant Oatmeal, 16 oz. units, 12/Case"/>
    <x v="280"/>
    <s v="H. Schrier &amp; Company Inc."/>
    <x v="1"/>
    <x v="597"/>
    <n v="86388"/>
    <n v="54569"/>
  </r>
  <r>
    <x v="4"/>
    <x v="2"/>
    <x v="3"/>
    <x v="5"/>
    <x v="41"/>
    <s v="Pasta City Spaghetti Pasta, 1 pound cellophane bag, 20/Case"/>
    <x v="303"/>
    <s v="H. Schrier &amp; Company Inc."/>
    <x v="1"/>
    <x v="598"/>
    <n v="97600"/>
    <n v="46750"/>
  </r>
  <r>
    <x v="4"/>
    <x v="2"/>
    <x v="3"/>
    <x v="5"/>
    <x v="41"/>
    <s v="Vitale Spaghetti Pasta, 1 pound cellophane bag, 20/Case"/>
    <x v="293"/>
    <s v="H. Schrier &amp; Company Inc."/>
    <x v="1"/>
    <x v="599"/>
    <n v="166400"/>
    <n v="79706"/>
  </r>
  <r>
    <x v="4"/>
    <x v="2"/>
    <x v="3"/>
    <x v="4"/>
    <x v="30"/>
    <s v="Furmano's Black Beans, 15.5oz Cans , 24 Cans / Case"/>
    <x v="294"/>
    <s v="Robbins Sales Company"/>
    <x v="27"/>
    <x v="600"/>
    <n v="187139"/>
    <n v="95314"/>
  </r>
  <r>
    <x v="4"/>
    <x v="2"/>
    <x v="3"/>
    <x v="4"/>
    <x v="78"/>
    <s v="Furmano's Red Kidney Beans, 15.5oz Cans, 24 Cans / Case"/>
    <x v="294"/>
    <s v="Robbins Sales Company"/>
    <x v="27"/>
    <x v="601"/>
    <n v="185744"/>
    <n v="98218"/>
  </r>
  <r>
    <x v="4"/>
    <x v="2"/>
    <x v="3"/>
    <x v="9"/>
    <x v="242"/>
    <s v="Jack &amp; Beanstalk Long Grain Brown Rice, Parboiled, 1lb. Box/Bag, 24/Case"/>
    <x v="280"/>
    <s v="H. Schrier &amp; Company Inc."/>
    <x v="1"/>
    <x v="506"/>
    <n v="40320"/>
    <n v="25435"/>
  </r>
  <r>
    <x v="4"/>
    <x v="2"/>
    <x v="3"/>
    <x v="9"/>
    <x v="242"/>
    <s v="Jack &amp; the Beanstalk Long Grain Brown Rice, Parboiled, 1lb. Box/Bag, 24/Case"/>
    <x v="280"/>
    <s v="H. Schrier &amp; Company Inc."/>
    <x v="1"/>
    <x v="506"/>
    <n v="40320"/>
    <n v="22814"/>
  </r>
  <r>
    <x v="4"/>
    <x v="2"/>
    <x v="3"/>
    <x v="9"/>
    <x v="549"/>
    <s v="Jack &amp; Beanstalk Long Grain White Rice, Not Parboiled, 1lb. Box/Bag, 24/ Case"/>
    <x v="280"/>
    <s v="H. Schrier &amp; Company Inc."/>
    <x v="1"/>
    <x v="602"/>
    <n v="143136"/>
    <n v="78207"/>
  </r>
  <r>
    <x v="4"/>
    <x v="2"/>
    <x v="3"/>
    <x v="3"/>
    <x v="23"/>
    <s v="Hampton Farms Peanut Butter, 18oz. Jars, 12/Case"/>
    <x v="304"/>
    <s v="H. Schrier &amp; Company Inc."/>
    <x v="1"/>
    <x v="603"/>
    <n v="34223"/>
    <n v="45478"/>
  </r>
  <r>
    <x v="4"/>
    <x v="2"/>
    <x v="2"/>
    <x v="2"/>
    <x v="245"/>
    <s v="Kellogg's Nutri-Grain Cereal Bars, Strawberry, 1.03 oz. Bars, 48/Case"/>
    <x v="28"/>
    <s v="H. Schrier &amp; Company Inc."/>
    <x v="1"/>
    <x v="604"/>
    <n v="33372"/>
    <n v="88008"/>
  </r>
  <r>
    <x v="4"/>
    <x v="2"/>
    <x v="2"/>
    <x v="2"/>
    <x v="568"/>
    <s v="Baker's Harvest Saltine Crackers, 1lb. Boxes, 12/Case"/>
    <x v="305"/>
    <s v="Wild Penguin Corporation"/>
    <x v="22"/>
    <x v="582"/>
    <n v="25200"/>
    <n v="46536"/>
  </r>
  <r>
    <x v="4"/>
    <x v="2"/>
    <x v="2"/>
    <x v="2"/>
    <x v="480"/>
    <s v="Butcher Boy Canola Oil, Non-Kosher, 48oz Bottles, 12 per Case"/>
    <x v="290"/>
    <s v="Finesse Creations"/>
    <x v="15"/>
    <x v="605"/>
    <n v="214200"/>
    <n v="190400"/>
  </r>
  <r>
    <x v="4"/>
    <x v="2"/>
    <x v="2"/>
    <x v="2"/>
    <x v="131"/>
    <s v="Yorkville Olive Oil, 32oz. Bottles (12/case)"/>
    <x v="44"/>
    <s v="Universal Coffee Corp"/>
    <x v="4"/>
    <x v="2"/>
    <n v="2400"/>
    <n v="3463"/>
  </r>
  <r>
    <x v="4"/>
    <x v="2"/>
    <x v="2"/>
    <x v="2"/>
    <x v="560"/>
    <s v="Blackburnâ€™s Grape Jelly, Reduced Sugar, 19 oz. Bottles (12/case)"/>
    <x v="281"/>
    <s v="Wild Penguin Corporation"/>
    <x v="22"/>
    <x v="419"/>
    <n v="69312"/>
    <n v="95529"/>
  </r>
  <r>
    <x v="4"/>
    <x v="2"/>
    <x v="0"/>
    <x v="0"/>
    <x v="561"/>
    <s v="Besler Macaroni &amp; Cheese Dinner, Reduced Sodium, 7.25oz Boxes, 24/Case"/>
    <x v="306"/>
    <s v="H. Schrier &amp; Company Inc."/>
    <x v="1"/>
    <x v="606"/>
    <n v="150423"/>
    <n v="413300"/>
  </r>
  <r>
    <x v="4"/>
    <x v="2"/>
    <x v="0"/>
    <x v="0"/>
    <x v="553"/>
    <s v="Campbell's Healthy Request Chicken Noodle Soup, 50oz. Cans, 12/Case"/>
    <x v="285"/>
    <s v="H. Schrier &amp; Company Inc."/>
    <x v="1"/>
    <x v="607"/>
    <n v="107100"/>
    <n v="94191"/>
  </r>
  <r>
    <x v="4"/>
    <x v="2"/>
    <x v="4"/>
    <x v="11"/>
    <x v="564"/>
    <s v="Crider Canned Chicken Breast, In Water, 4.5oz. Cans, 24/Case"/>
    <x v="296"/>
    <s v="Atlantic Beverage Company"/>
    <x v="28"/>
    <x v="608"/>
    <n v="75465"/>
    <n v="196321"/>
  </r>
  <r>
    <x v="4"/>
    <x v="2"/>
    <x v="5"/>
    <x v="17"/>
    <x v="205"/>
    <s v="Natrel 1% Milk, 32oz. Cartons (12/case)"/>
    <x v="104"/>
    <s v="Jay Bee Distributor Group"/>
    <x v="2"/>
    <x v="609"/>
    <n v="188808"/>
    <n v="111067"/>
  </r>
  <r>
    <x v="4"/>
    <x v="2"/>
    <x v="6"/>
    <x v="10"/>
    <x v="565"/>
    <s v="AppleSnax Unsweetened Applesauce, 4oz. Cups, 72 Cups / Case"/>
    <x v="298"/>
    <s v="Robbins Sales Company"/>
    <x v="27"/>
    <x v="610"/>
    <n v="113364"/>
    <n v="73309"/>
  </r>
  <r>
    <x v="4"/>
    <x v="2"/>
    <x v="6"/>
    <x v="10"/>
    <x v="271"/>
    <s v="Premium Sliced Peaches in Natural Juice, 15oz Cans, 12 Cans / Case"/>
    <x v="21"/>
    <s v="Robbins Sales Company"/>
    <x v="27"/>
    <x v="611"/>
    <n v="221175"/>
    <n v="95449"/>
  </r>
  <r>
    <x v="4"/>
    <x v="2"/>
    <x v="6"/>
    <x v="15"/>
    <x v="569"/>
    <s v="Nonpareil Frozen Broccoli Spears/Stalks, 2lb. Bag, 12/Case"/>
    <x v="307"/>
    <s v="Jamac Frozen Foods"/>
    <x v="9"/>
    <x v="612"/>
    <n v="77880"/>
    <n v="59189"/>
  </r>
  <r>
    <x v="4"/>
    <x v="2"/>
    <x v="6"/>
    <x v="15"/>
    <x v="291"/>
    <s v="SunSource Merit Frozen Mixed Vegetables, 2.5lb Bags, 12/Case"/>
    <x v="241"/>
    <s v="Jamac Frozen Foods"/>
    <x v="9"/>
    <x v="78"/>
    <n v="12000"/>
    <n v="10648"/>
  </r>
  <r>
    <x v="4"/>
    <x v="2"/>
    <x v="7"/>
    <x v="20"/>
    <x v="570"/>
    <s v="Dagim Canned Tuna, Solid, White in Water (6 oz. Cans, 48/Case)"/>
    <x v="308"/>
    <s v="Finesse Creations"/>
    <x v="15"/>
    <x v="69"/>
    <n v="6300"/>
    <n v="33250"/>
  </r>
  <r>
    <x v="4"/>
    <x v="2"/>
    <x v="7"/>
    <x v="14"/>
    <x v="535"/>
    <s v="Duchess Canned Salmon, in Water, 14.75oz Cans, 24/Case"/>
    <x v="282"/>
    <s v="H. Schrier &amp; Company Inc."/>
    <x v="1"/>
    <x v="613"/>
    <n v="149189"/>
    <n v="427843"/>
  </r>
  <r>
    <x v="4"/>
    <x v="2"/>
    <x v="7"/>
    <x v="14"/>
    <x v="539"/>
    <s v="Premium Canned Sardines in Water, 3.75oz Cans, 50 Cans / Case"/>
    <x v="21"/>
    <s v="Robbins Sales Company"/>
    <x v="27"/>
    <x v="614"/>
    <n v="149578"/>
    <n v="327907"/>
  </r>
  <r>
    <x v="4"/>
    <x v="2"/>
    <x v="7"/>
    <x v="14"/>
    <x v="543"/>
    <s v="North Atlantic Frozen Tilapia Filets, 1lb. Portions, 12/Case"/>
    <x v="300"/>
    <s v="Jamac Frozen Foods"/>
    <x v="9"/>
    <x v="615"/>
    <n v="121596"/>
    <n v="332768"/>
  </r>
  <r>
    <x v="4"/>
    <x v="2"/>
    <x v="7"/>
    <x v="14"/>
    <x v="129"/>
    <s v="Duchess Canned Tuna, in Water, Chunk Light, 5oz. Cans, 48/Case"/>
    <x v="282"/>
    <s v="H. Schrier &amp; Company Inc."/>
    <x v="1"/>
    <x v="572"/>
    <n v="126000"/>
    <n v="292068"/>
  </r>
  <r>
    <x v="4"/>
    <x v="2"/>
    <x v="7"/>
    <x v="14"/>
    <x v="567"/>
    <s v="Oceania Tuna Fish, Light Chunk, 43oz. Pouches, 6/Case"/>
    <x v="301"/>
    <s v="Atlantic Beverage Company"/>
    <x v="28"/>
    <x v="616"/>
    <n v="29670"/>
    <n v="64326"/>
  </r>
  <r>
    <x v="3"/>
    <x v="0"/>
    <x v="7"/>
    <x v="14"/>
    <x v="571"/>
    <s v="Fish Tuna Light Canned USDA"/>
    <x v="309"/>
    <s v="USDA Foods"/>
    <x v="11"/>
    <x v="617"/>
    <n v="55488"/>
    <n v="125568"/>
  </r>
  <r>
    <x v="3"/>
    <x v="0"/>
    <x v="6"/>
    <x v="10"/>
    <x v="572"/>
    <s v="Fruit Apple Slices Ind USDA"/>
    <x v="310"/>
    <s v="USDA Foods"/>
    <x v="11"/>
    <x v="618"/>
    <n v="2413088"/>
    <n v="1237431"/>
  </r>
  <r>
    <x v="3"/>
    <x v="0"/>
    <x v="6"/>
    <x v="15"/>
    <x v="573"/>
    <s v="Veg Squash Butternut Diced No Salt Added Frzn USDA 5lbs bags (VRO)"/>
    <x v="310"/>
    <s v="USDA Foods"/>
    <x v="11"/>
    <x v="619"/>
    <n v="16448"/>
    <n v="8952"/>
  </r>
  <r>
    <x v="3"/>
    <x v="0"/>
    <x v="6"/>
    <x v="10"/>
    <x v="574"/>
    <s v="Fruit Apples Fresh USDA"/>
    <x v="310"/>
    <s v="USDA Foods"/>
    <x v="11"/>
    <x v="620"/>
    <n v="117120"/>
    <n v="58865"/>
  </r>
  <r>
    <x v="3"/>
    <x v="0"/>
    <x v="6"/>
    <x v="15"/>
    <x v="575"/>
    <s v="Veg Broccoli Spears Frzn USDA (VDG)"/>
    <x v="310"/>
    <s v="USDA Foods"/>
    <x v="11"/>
    <x v="621"/>
    <n v="162015"/>
    <n v="212191"/>
  </r>
  <r>
    <x v="3"/>
    <x v="0"/>
    <x v="6"/>
    <x v="15"/>
    <x v="576"/>
    <s v="Veg Spinach Chopped USDA"/>
    <x v="310"/>
    <s v="USDA Foods"/>
    <x v="11"/>
    <x v="622"/>
    <n v="64140"/>
    <n v="50305"/>
  </r>
  <r>
    <x v="3"/>
    <x v="1"/>
    <x v="1"/>
    <x v="1"/>
    <x v="577"/>
    <s v="Coffee Decaffeinated Instant"/>
    <x v="311"/>
    <s v="Driscoll Foods Food Service / Metropolitan Foods Inc."/>
    <x v="11"/>
    <x v="34"/>
    <n v="5000"/>
    <n v="432"/>
  </r>
  <r>
    <x v="3"/>
    <x v="1"/>
    <x v="1"/>
    <x v="1"/>
    <x v="577"/>
    <s v="Coffee Decaffeinated Instant"/>
    <x v="311"/>
    <s v="FoodCo"/>
    <x v="32"/>
    <x v="59"/>
    <n v="625"/>
    <n v="73"/>
  </r>
  <r>
    <x v="3"/>
    <x v="1"/>
    <x v="1"/>
    <x v="1"/>
    <x v="578"/>
    <s v="Catering Coffee Regular Grind Can"/>
    <x v="312"/>
    <s v="Driscoll Foods Food Service / Metropolitan Foods Inc."/>
    <x v="11"/>
    <x v="57"/>
    <n v="1638"/>
    <n v="8736"/>
  </r>
  <r>
    <x v="3"/>
    <x v="1"/>
    <x v="1"/>
    <x v="1"/>
    <x v="578"/>
    <s v="Catering Coffee Regular Grind Can"/>
    <x v="313"/>
    <s v="Teri Nichols"/>
    <x v="12"/>
    <x v="34"/>
    <n v="144"/>
    <n v="506"/>
  </r>
  <r>
    <x v="3"/>
    <x v="1"/>
    <x v="1"/>
    <x v="1"/>
    <x v="578"/>
    <s v="Catering Coffee Regular Grind Can"/>
    <x v="314"/>
    <s v="FoodCo"/>
    <x v="32"/>
    <x v="51"/>
    <n v="414"/>
    <n v="2485"/>
  </r>
  <r>
    <x v="3"/>
    <x v="1"/>
    <x v="1"/>
    <x v="1"/>
    <x v="127"/>
    <s v="Juice Apple 46 oz Can"/>
    <x v="315"/>
    <s v="Driscoll Foods Food Service / Metropolitan Foods Inc."/>
    <x v="11"/>
    <x v="623"/>
    <n v="6090"/>
    <n v="4176"/>
  </r>
  <r>
    <x v="3"/>
    <x v="1"/>
    <x v="1"/>
    <x v="1"/>
    <x v="127"/>
    <s v="Juice Apple 46 oz Can"/>
    <x v="315"/>
    <s v="Teri Nichols"/>
    <x v="12"/>
    <x v="624"/>
    <n v="46375"/>
    <n v="33095"/>
  </r>
  <r>
    <x v="3"/>
    <x v="1"/>
    <x v="1"/>
    <x v="1"/>
    <x v="127"/>
    <s v="Juice Apple 46 oz Can"/>
    <x v="316"/>
    <s v="FoodCo"/>
    <x v="32"/>
    <x v="73"/>
    <n v="1575"/>
    <n v="1107"/>
  </r>
  <r>
    <x v="3"/>
    <x v="1"/>
    <x v="1"/>
    <x v="1"/>
    <x v="49"/>
    <s v="Juice Apple 4 oz cup"/>
    <x v="317"/>
    <s v="Driscoll Foods Food Service / Metropolitan Foods Inc."/>
    <x v="11"/>
    <x v="625"/>
    <n v="921960"/>
    <n v="643211"/>
  </r>
  <r>
    <x v="3"/>
    <x v="1"/>
    <x v="1"/>
    <x v="1"/>
    <x v="49"/>
    <s v="Juice Apple 4 oz cup"/>
    <x v="317"/>
    <s v="FoodCo"/>
    <x v="32"/>
    <x v="626"/>
    <n v="287964"/>
    <n v="235659"/>
  </r>
  <r>
    <x v="3"/>
    <x v="1"/>
    <x v="1"/>
    <x v="1"/>
    <x v="49"/>
    <s v="Juice Apple 4 oz cup"/>
    <x v="317"/>
    <s v="Teri Nichols"/>
    <x v="12"/>
    <x v="627"/>
    <n v="494406"/>
    <n v="417686"/>
  </r>
  <r>
    <x v="3"/>
    <x v="1"/>
    <x v="1"/>
    <x v="1"/>
    <x v="49"/>
    <s v="Juice Apple 4.2 oz Box"/>
    <x v="318"/>
    <s v="Driscoll Foods Food Service / Metropolitan Foods Inc."/>
    <x v="11"/>
    <x v="628"/>
    <n v="106632"/>
    <n v="105510"/>
  </r>
  <r>
    <x v="3"/>
    <x v="1"/>
    <x v="1"/>
    <x v="1"/>
    <x v="49"/>
    <s v="Juice Apple 4.2 oz Box"/>
    <x v="318"/>
    <s v="FoodCo"/>
    <x v="32"/>
    <x v="629"/>
    <n v="40884"/>
    <n v="48571"/>
  </r>
  <r>
    <x v="3"/>
    <x v="1"/>
    <x v="1"/>
    <x v="1"/>
    <x v="49"/>
    <s v="Juice Apple 4.2 oz Box"/>
    <x v="318"/>
    <s v="Teri Nichols"/>
    <x v="12"/>
    <x v="630"/>
    <n v="74376"/>
    <n v="80910"/>
  </r>
  <r>
    <x v="3"/>
    <x v="1"/>
    <x v="1"/>
    <x v="1"/>
    <x v="579"/>
    <s v="Juice Fruit Punch 4.2 oz Box"/>
    <x v="318"/>
    <s v="Driscoll Foods Food Service / Metropolitan Foods Inc."/>
    <x v="11"/>
    <x v="631"/>
    <n v="81948"/>
    <n v="81029"/>
  </r>
  <r>
    <x v="3"/>
    <x v="1"/>
    <x v="1"/>
    <x v="1"/>
    <x v="579"/>
    <s v="Juice Fruit Punch 4.2 oz Box"/>
    <x v="318"/>
    <s v="FoodCo"/>
    <x v="32"/>
    <x v="632"/>
    <n v="33924"/>
    <n v="40448"/>
  </r>
  <r>
    <x v="3"/>
    <x v="1"/>
    <x v="1"/>
    <x v="1"/>
    <x v="579"/>
    <s v="Juice Fruit Punch 4.2 oz Box"/>
    <x v="318"/>
    <s v="Teri Nichols"/>
    <x v="12"/>
    <x v="633"/>
    <n v="54240"/>
    <n v="59010"/>
  </r>
  <r>
    <x v="3"/>
    <x v="1"/>
    <x v="1"/>
    <x v="1"/>
    <x v="2"/>
    <s v="Juice Fruit Punch 4 oz cup"/>
    <x v="317"/>
    <s v="Driscoll Foods Food Service / Metropolitan Foods Inc."/>
    <x v="11"/>
    <x v="634"/>
    <n v="583902"/>
    <n v="401834"/>
  </r>
  <r>
    <x v="3"/>
    <x v="1"/>
    <x v="1"/>
    <x v="1"/>
    <x v="2"/>
    <s v="Juice Fruit Punch 4 oz cup"/>
    <x v="317"/>
    <s v="FoodCo"/>
    <x v="32"/>
    <x v="635"/>
    <n v="213606"/>
    <n v="172818"/>
  </r>
  <r>
    <x v="3"/>
    <x v="1"/>
    <x v="1"/>
    <x v="1"/>
    <x v="2"/>
    <s v="Juice Fruit Punch 4 oz cup"/>
    <x v="317"/>
    <s v="Teri Nichols"/>
    <x v="12"/>
    <x v="636"/>
    <n v="343044"/>
    <n v="286722"/>
  </r>
  <r>
    <x v="3"/>
    <x v="1"/>
    <x v="1"/>
    <x v="1"/>
    <x v="141"/>
    <s v="Juice Grape 46 oz Can"/>
    <x v="315"/>
    <s v="Driscoll Foods Food Service / Metropolitan Foods Inc."/>
    <x v="11"/>
    <x v="243"/>
    <n v="5460"/>
    <n v="4424"/>
  </r>
  <r>
    <x v="3"/>
    <x v="1"/>
    <x v="1"/>
    <x v="1"/>
    <x v="141"/>
    <s v="Juice Grape 46 oz Can"/>
    <x v="315"/>
    <s v="Teri Nichols"/>
    <x v="12"/>
    <x v="637"/>
    <n v="23450"/>
    <n v="20137"/>
  </r>
  <r>
    <x v="3"/>
    <x v="1"/>
    <x v="1"/>
    <x v="1"/>
    <x v="141"/>
    <s v="Juice Grape 46 oz Can"/>
    <x v="316"/>
    <s v="FoodCo"/>
    <x v="32"/>
    <x v="63"/>
    <n v="630"/>
    <n v="533"/>
  </r>
  <r>
    <x v="3"/>
    <x v="1"/>
    <x v="1"/>
    <x v="1"/>
    <x v="51"/>
    <s v="Juice Grape 4 oz cup"/>
    <x v="317"/>
    <s v="Driscoll Foods Food Service / Metropolitan Foods Inc."/>
    <x v="11"/>
    <x v="638"/>
    <n v="389826"/>
    <n v="320316"/>
  </r>
  <r>
    <x v="3"/>
    <x v="1"/>
    <x v="1"/>
    <x v="1"/>
    <x v="51"/>
    <s v="Juice Grape 4 oz cup"/>
    <x v="317"/>
    <s v="FoodCo"/>
    <x v="32"/>
    <x v="639"/>
    <n v="96318"/>
    <n v="89862"/>
  </r>
  <r>
    <x v="3"/>
    <x v="1"/>
    <x v="1"/>
    <x v="1"/>
    <x v="51"/>
    <s v="Juice Grape 4 oz cup"/>
    <x v="317"/>
    <s v="Teri Nichols"/>
    <x v="12"/>
    <x v="640"/>
    <n v="206910"/>
    <n v="200329"/>
  </r>
  <r>
    <x v="3"/>
    <x v="1"/>
    <x v="1"/>
    <x v="1"/>
    <x v="554"/>
    <s v="Juice Orange 46 oz Can"/>
    <x v="319"/>
    <s v="Teri Nichols"/>
    <x v="12"/>
    <x v="641"/>
    <n v="42945"/>
    <n v="34288"/>
  </r>
  <r>
    <x v="3"/>
    <x v="1"/>
    <x v="1"/>
    <x v="1"/>
    <x v="554"/>
    <s v="Juice Orange 46 oz Can"/>
    <x v="315"/>
    <s v="Driscoll Foods Food Service / Metropolitan Foods Inc."/>
    <x v="11"/>
    <x v="642"/>
    <n v="16275"/>
    <n v="12403"/>
  </r>
  <r>
    <x v="3"/>
    <x v="1"/>
    <x v="1"/>
    <x v="1"/>
    <x v="554"/>
    <s v="Juice Orange 46 oz Can"/>
    <x v="316"/>
    <s v="FoodCo"/>
    <x v="32"/>
    <x v="643"/>
    <n v="3080"/>
    <n v="2427"/>
  </r>
  <r>
    <x v="3"/>
    <x v="1"/>
    <x v="1"/>
    <x v="1"/>
    <x v="42"/>
    <s v="Juice Orange 4 oz cup"/>
    <x v="317"/>
    <s v="Driscoll Foods Food Service / Metropolitan Foods Inc."/>
    <x v="11"/>
    <x v="644"/>
    <n v="770346"/>
    <n v="535276"/>
  </r>
  <r>
    <x v="3"/>
    <x v="1"/>
    <x v="1"/>
    <x v="1"/>
    <x v="42"/>
    <s v="Juice Orange 4 oz cup"/>
    <x v="317"/>
    <s v="FoodCo"/>
    <x v="32"/>
    <x v="645"/>
    <n v="246636"/>
    <n v="201051"/>
  </r>
  <r>
    <x v="3"/>
    <x v="1"/>
    <x v="1"/>
    <x v="1"/>
    <x v="42"/>
    <s v="Juice Orange 4 oz cup"/>
    <x v="317"/>
    <s v="Teri Nichols"/>
    <x v="12"/>
    <x v="646"/>
    <n v="330786"/>
    <n v="278991"/>
  </r>
  <r>
    <x v="3"/>
    <x v="1"/>
    <x v="1"/>
    <x v="1"/>
    <x v="42"/>
    <s v="Juice Orange 4.2 oz Box"/>
    <x v="318"/>
    <s v="Driscoll Foods Food Service / Metropolitan Foods Inc."/>
    <x v="11"/>
    <x v="647"/>
    <n v="55082"/>
    <n v="56551"/>
  </r>
  <r>
    <x v="3"/>
    <x v="1"/>
    <x v="1"/>
    <x v="1"/>
    <x v="42"/>
    <s v="Juice Orange 4.2 oz Box"/>
    <x v="318"/>
    <s v="FoodCo"/>
    <x v="32"/>
    <x v="648"/>
    <n v="27501"/>
    <n v="34204"/>
  </r>
  <r>
    <x v="3"/>
    <x v="1"/>
    <x v="1"/>
    <x v="1"/>
    <x v="42"/>
    <s v="Juice Orange 4.2 oz Box"/>
    <x v="318"/>
    <s v="Teri Nichols"/>
    <x v="12"/>
    <x v="649"/>
    <n v="35747"/>
    <n v="40356"/>
  </r>
  <r>
    <x v="3"/>
    <x v="1"/>
    <x v="1"/>
    <x v="1"/>
    <x v="84"/>
    <s v="Juice Pineapple 46 oz Can"/>
    <x v="315"/>
    <s v="Driscoll Foods Food Service / Metropolitan Foods Inc."/>
    <x v="11"/>
    <x v="650"/>
    <n v="4235"/>
    <n v="3063"/>
  </r>
  <r>
    <x v="3"/>
    <x v="1"/>
    <x v="1"/>
    <x v="1"/>
    <x v="84"/>
    <s v="Juice Pineapple 46 oz Can"/>
    <x v="315"/>
    <s v="Teri Nichols"/>
    <x v="12"/>
    <x v="651"/>
    <n v="11970"/>
    <n v="8998"/>
  </r>
  <r>
    <x v="3"/>
    <x v="1"/>
    <x v="1"/>
    <x v="1"/>
    <x v="84"/>
    <s v="Juice Pineapple 46 oz Can"/>
    <x v="316"/>
    <s v="FoodCo"/>
    <x v="32"/>
    <x v="34"/>
    <n v="280"/>
    <n v="210"/>
  </r>
  <r>
    <x v="3"/>
    <x v="1"/>
    <x v="1"/>
    <x v="1"/>
    <x v="580"/>
    <s v="Juice Strawberry/Kiwi 4.2 oz Box"/>
    <x v="318"/>
    <s v="Driscoll Foods Food Service / Metropolitan Foods Inc."/>
    <x v="11"/>
    <x v="652"/>
    <n v="40332"/>
    <n v="39796"/>
  </r>
  <r>
    <x v="3"/>
    <x v="1"/>
    <x v="1"/>
    <x v="1"/>
    <x v="580"/>
    <s v="Juice Strawberry/Kiwi 4.2 oz Box"/>
    <x v="318"/>
    <s v="FoodCo"/>
    <x v="32"/>
    <x v="653"/>
    <n v="17832"/>
    <n v="21094"/>
  </r>
  <r>
    <x v="3"/>
    <x v="1"/>
    <x v="1"/>
    <x v="1"/>
    <x v="580"/>
    <s v="Juice Strawberry/Kiwi 4.2 oz Box"/>
    <x v="318"/>
    <s v="Teri Nichols"/>
    <x v="12"/>
    <x v="654"/>
    <n v="29076"/>
    <n v="31533"/>
  </r>
  <r>
    <x v="3"/>
    <x v="1"/>
    <x v="1"/>
    <x v="1"/>
    <x v="350"/>
    <s v="Dairy Milk Soy UHT"/>
    <x v="320"/>
    <s v="Driscoll Foods Food Service / Metropolitan Foods Inc."/>
    <x v="11"/>
    <x v="655"/>
    <n v="20340"/>
    <n v="31389"/>
  </r>
  <r>
    <x v="3"/>
    <x v="1"/>
    <x v="1"/>
    <x v="1"/>
    <x v="350"/>
    <s v="Dairy Milk Soy UHT"/>
    <x v="320"/>
    <s v="FoodCo"/>
    <x v="32"/>
    <x v="656"/>
    <n v="16632"/>
    <n v="29333"/>
  </r>
  <r>
    <x v="3"/>
    <x v="1"/>
    <x v="1"/>
    <x v="1"/>
    <x v="350"/>
    <s v="Dairy Milk Soy UHT"/>
    <x v="320"/>
    <s v="Teri Nichols"/>
    <x v="12"/>
    <x v="657"/>
    <n v="16764"/>
    <n v="27637"/>
  </r>
  <r>
    <x v="3"/>
    <x v="1"/>
    <x v="1"/>
    <x v="1"/>
    <x v="581"/>
    <s v="Beverage Soda - Cola Caffeinated"/>
    <x v="321"/>
    <s v="Driscoll Foods Food Service / Metropolitan Foods Inc."/>
    <x v="11"/>
    <x v="658"/>
    <n v="2232"/>
    <n v="1663"/>
  </r>
  <r>
    <x v="3"/>
    <x v="1"/>
    <x v="1"/>
    <x v="1"/>
    <x v="581"/>
    <s v="Beverage Soda - Cola Caffeinated"/>
    <x v="321"/>
    <s v="FoodCo"/>
    <x v="32"/>
    <x v="79"/>
    <n v="360"/>
    <n v="355"/>
  </r>
  <r>
    <x v="3"/>
    <x v="1"/>
    <x v="1"/>
    <x v="1"/>
    <x v="581"/>
    <s v="Beverage Soda - Cola Caffeinated"/>
    <x v="321"/>
    <s v="Teri Nichols"/>
    <x v="12"/>
    <x v="63"/>
    <n v="324"/>
    <n v="298"/>
  </r>
  <r>
    <x v="3"/>
    <x v="1"/>
    <x v="1"/>
    <x v="1"/>
    <x v="144"/>
    <s v="Beverage Soda - Diet Cola Caffeinated"/>
    <x v="321"/>
    <s v="Driscoll Foods Food Service / Metropolitan Foods Inc."/>
    <x v="11"/>
    <x v="370"/>
    <n v="1116"/>
    <n v="827"/>
  </r>
  <r>
    <x v="3"/>
    <x v="1"/>
    <x v="1"/>
    <x v="1"/>
    <x v="144"/>
    <s v="Beverage Soda - Diet Cola Caffeinated"/>
    <x v="321"/>
    <s v="FoodCo"/>
    <x v="32"/>
    <x v="26"/>
    <n v="450"/>
    <n v="442"/>
  </r>
  <r>
    <x v="3"/>
    <x v="1"/>
    <x v="1"/>
    <x v="1"/>
    <x v="144"/>
    <s v="Beverage Soda - Diet Cola Caffeinated"/>
    <x v="321"/>
    <s v="Teri Nichols"/>
    <x v="12"/>
    <x v="31"/>
    <n v="288"/>
    <n v="264"/>
  </r>
  <r>
    <x v="3"/>
    <x v="1"/>
    <x v="1"/>
    <x v="1"/>
    <x v="582"/>
    <s v="Beverage Soda/Premium - Ginger Ale"/>
    <x v="321"/>
    <s v="FoodCo"/>
    <x v="32"/>
    <x v="116"/>
    <n v="432"/>
    <n v="424"/>
  </r>
  <r>
    <x v="3"/>
    <x v="1"/>
    <x v="1"/>
    <x v="1"/>
    <x v="582"/>
    <s v="Beverage Soda/Premium - Ginger Ale"/>
    <x v="322"/>
    <s v="Driscoll Foods Food Service / Metropolitan Foods Inc."/>
    <x v="11"/>
    <x v="41"/>
    <n v="2322"/>
    <n v="1738"/>
  </r>
  <r>
    <x v="3"/>
    <x v="1"/>
    <x v="1"/>
    <x v="1"/>
    <x v="582"/>
    <s v="Beverage Soda/Premium - Ginger Ale"/>
    <x v="322"/>
    <s v="Teri Nichols"/>
    <x v="12"/>
    <x v="79"/>
    <n v="360"/>
    <n v="331"/>
  </r>
  <r>
    <x v="3"/>
    <x v="1"/>
    <x v="1"/>
    <x v="1"/>
    <x v="583"/>
    <s v="Beverage Soda/Premium - Diet Ginger Ale"/>
    <x v="321"/>
    <s v="FoodCo"/>
    <x v="32"/>
    <x v="36"/>
    <n v="36"/>
    <n v="36"/>
  </r>
  <r>
    <x v="3"/>
    <x v="1"/>
    <x v="1"/>
    <x v="1"/>
    <x v="583"/>
    <s v="Beverage Soda/Premium - Diet Ginger Ale"/>
    <x v="322"/>
    <s v="Teri Nichols"/>
    <x v="12"/>
    <x v="34"/>
    <n v="144"/>
    <n v="132"/>
  </r>
  <r>
    <x v="3"/>
    <x v="1"/>
    <x v="1"/>
    <x v="1"/>
    <x v="583"/>
    <s v="Beverage Soda/Premium - Diet Ginger Ale"/>
    <x v="323"/>
    <s v="Driscoll Foods Food Service / Metropolitan Foods Inc."/>
    <x v="11"/>
    <x v="659"/>
    <n v="378"/>
    <n v="279"/>
  </r>
  <r>
    <x v="3"/>
    <x v="1"/>
    <x v="1"/>
    <x v="1"/>
    <x v="145"/>
    <s v="Beverage Soda/Premium - Lemon Lime"/>
    <x v="324"/>
    <s v="FoodCo"/>
    <x v="32"/>
    <x v="34"/>
    <n v="144"/>
    <n v="141"/>
  </r>
  <r>
    <x v="3"/>
    <x v="1"/>
    <x v="1"/>
    <x v="1"/>
    <x v="145"/>
    <s v="Beverage Soda/Premium - Lemon Lime"/>
    <x v="325"/>
    <s v="Driscoll Foods Food Service / Metropolitan Foods Inc."/>
    <x v="11"/>
    <x v="170"/>
    <n v="1098"/>
    <n v="820"/>
  </r>
  <r>
    <x v="3"/>
    <x v="1"/>
    <x v="1"/>
    <x v="1"/>
    <x v="352"/>
    <s v="Beverage Soda/Premium - Diet Lemon Lime"/>
    <x v="325"/>
    <s v="Driscoll Foods Food Service / Metropolitan Foods Inc."/>
    <x v="11"/>
    <x v="60"/>
    <n v="342"/>
    <n v="250"/>
  </r>
  <r>
    <x v="3"/>
    <x v="1"/>
    <x v="1"/>
    <x v="1"/>
    <x v="532"/>
    <s v="Catering Tea Bags Ind"/>
    <x v="326"/>
    <s v="Teri Nichols"/>
    <x v="12"/>
    <x v="36"/>
    <n v="0"/>
    <n v="45"/>
  </r>
  <r>
    <x v="3"/>
    <x v="1"/>
    <x v="1"/>
    <x v="1"/>
    <x v="532"/>
    <s v="Catering Tea Bags Ind"/>
    <x v="327"/>
    <s v="Driscoll Foods Food Service / Metropolitan Foods Inc."/>
    <x v="11"/>
    <x v="34"/>
    <n v="0"/>
    <n v="301"/>
  </r>
  <r>
    <x v="3"/>
    <x v="1"/>
    <x v="1"/>
    <x v="1"/>
    <x v="584"/>
    <s v="Catering Tea Herbal Ind"/>
    <x v="328"/>
    <s v="Driscoll Foods Food Service / Metropolitan Foods Inc."/>
    <x v="11"/>
    <x v="59"/>
    <n v="3"/>
    <n v="20"/>
  </r>
  <r>
    <x v="3"/>
    <x v="1"/>
    <x v="1"/>
    <x v="1"/>
    <x v="584"/>
    <s v="Catering Tea Herbal Ind"/>
    <x v="328"/>
    <s v="FoodCo"/>
    <x v="32"/>
    <x v="8"/>
    <n v="21"/>
    <n v="172"/>
  </r>
  <r>
    <x v="3"/>
    <x v="1"/>
    <x v="1"/>
    <x v="1"/>
    <x v="584"/>
    <s v="Catering Tea Herbal Ind"/>
    <x v="327"/>
    <s v="Teri Nichols"/>
    <x v="12"/>
    <x v="28"/>
    <n v="12"/>
    <n v="92"/>
  </r>
  <r>
    <x v="3"/>
    <x v="1"/>
    <x v="1"/>
    <x v="1"/>
    <x v="585"/>
    <s v="Beverage Ice Tea - Lemon"/>
    <x v="329"/>
    <s v="Driscoll Foods Food Service / Metropolitan Foods Inc."/>
    <x v="11"/>
    <x v="60"/>
    <n v="342"/>
    <n v="313"/>
  </r>
  <r>
    <x v="3"/>
    <x v="1"/>
    <x v="1"/>
    <x v="1"/>
    <x v="585"/>
    <s v="Beverage Ice Tea - Lemon"/>
    <x v="329"/>
    <s v="FoodCo"/>
    <x v="32"/>
    <x v="35"/>
    <n v="108"/>
    <n v="111"/>
  </r>
  <r>
    <x v="3"/>
    <x v="1"/>
    <x v="1"/>
    <x v="1"/>
    <x v="585"/>
    <s v="Beverage Ice Tea - Lemon"/>
    <x v="329"/>
    <s v="Teri Nichols"/>
    <x v="12"/>
    <x v="35"/>
    <n v="108"/>
    <n v="104"/>
  </r>
  <r>
    <x v="3"/>
    <x v="1"/>
    <x v="1"/>
    <x v="1"/>
    <x v="586"/>
    <s v="Beverage Ice Tea - Diet Lemon"/>
    <x v="329"/>
    <s v="Driscoll Foods Food Service / Metropolitan Foods Inc."/>
    <x v="11"/>
    <x v="56"/>
    <n v="684"/>
    <n v="627"/>
  </r>
  <r>
    <x v="3"/>
    <x v="1"/>
    <x v="1"/>
    <x v="1"/>
    <x v="586"/>
    <s v="Beverage Ice Tea - Diet Lemon"/>
    <x v="329"/>
    <s v="Teri Nichols"/>
    <x v="12"/>
    <x v="35"/>
    <n v="108"/>
    <n v="104"/>
  </r>
  <r>
    <x v="3"/>
    <x v="1"/>
    <x v="1"/>
    <x v="1"/>
    <x v="587"/>
    <s v="Beverage Ice Tea - Peach"/>
    <x v="329"/>
    <s v="Driscoll Foods Food Service / Metropolitan Foods Inc."/>
    <x v="11"/>
    <x v="660"/>
    <n v="972"/>
    <n v="892"/>
  </r>
  <r>
    <x v="3"/>
    <x v="1"/>
    <x v="1"/>
    <x v="1"/>
    <x v="587"/>
    <s v="Beverage Ice Tea - Peach"/>
    <x v="329"/>
    <s v="FoodCo"/>
    <x v="32"/>
    <x v="32"/>
    <n v="252"/>
    <n v="260"/>
  </r>
  <r>
    <x v="3"/>
    <x v="1"/>
    <x v="1"/>
    <x v="1"/>
    <x v="587"/>
    <s v="Beverage Ice Tea - Peach"/>
    <x v="329"/>
    <s v="Teri Nichols"/>
    <x v="12"/>
    <x v="10"/>
    <n v="54"/>
    <n v="52"/>
  </r>
  <r>
    <x v="3"/>
    <x v="1"/>
    <x v="1"/>
    <x v="1"/>
    <x v="588"/>
    <s v="Beverage Ice Tea - Raspberry"/>
    <x v="329"/>
    <s v="Driscoll Foods Food Service / Metropolitan Foods Inc."/>
    <x v="11"/>
    <x v="10"/>
    <n v="54"/>
    <n v="49"/>
  </r>
  <r>
    <x v="3"/>
    <x v="1"/>
    <x v="1"/>
    <x v="1"/>
    <x v="589"/>
    <s v="Beverage Soda/Premium - Seltzer"/>
    <x v="321"/>
    <s v="FoodCo"/>
    <x v="32"/>
    <x v="67"/>
    <n v="576"/>
    <n v="566"/>
  </r>
  <r>
    <x v="3"/>
    <x v="1"/>
    <x v="1"/>
    <x v="1"/>
    <x v="589"/>
    <s v="Beverage Soda/Premium - Seltzer"/>
    <x v="322"/>
    <s v="Driscoll Foods Food Service / Metropolitan Foods Inc."/>
    <x v="11"/>
    <x v="187"/>
    <n v="2376"/>
    <n v="1772"/>
  </r>
  <r>
    <x v="3"/>
    <x v="1"/>
    <x v="1"/>
    <x v="1"/>
    <x v="589"/>
    <s v="Beverage Soda/Premium - Seltzer"/>
    <x v="322"/>
    <s v="Teri Nichols"/>
    <x v="12"/>
    <x v="36"/>
    <n v="36"/>
    <n v="34"/>
  </r>
  <r>
    <x v="3"/>
    <x v="1"/>
    <x v="1"/>
    <x v="1"/>
    <x v="590"/>
    <s v="Beverage Water - Bottled"/>
    <x v="330"/>
    <s v="Teri Nichols"/>
    <x v="12"/>
    <x v="661"/>
    <n v="113496"/>
    <n v="42073"/>
  </r>
  <r>
    <x v="3"/>
    <x v="1"/>
    <x v="1"/>
    <x v="1"/>
    <x v="590"/>
    <s v="Beverage Water - Bottled"/>
    <x v="331"/>
    <s v="Driscoll Foods Food Service / Metropolitan Foods Inc."/>
    <x v="11"/>
    <x v="662"/>
    <n v="107120"/>
    <n v="37299"/>
  </r>
  <r>
    <x v="3"/>
    <x v="1"/>
    <x v="1"/>
    <x v="1"/>
    <x v="590"/>
    <s v="Beverage Water - Bottled"/>
    <x v="331"/>
    <s v="FoodCo"/>
    <x v="32"/>
    <x v="663"/>
    <n v="39367"/>
    <n v="18163"/>
  </r>
  <r>
    <x v="3"/>
    <x v="1"/>
    <x v="1"/>
    <x v="1"/>
    <x v="590"/>
    <s v="Beverage Water - Bottled 2.5 Gallon"/>
    <x v="332"/>
    <s v="Driscoll Foods Food Service / Metropolitan Foods Inc."/>
    <x v="11"/>
    <x v="664"/>
    <n v="518869"/>
    <n v="106195"/>
  </r>
  <r>
    <x v="3"/>
    <x v="1"/>
    <x v="1"/>
    <x v="1"/>
    <x v="590"/>
    <s v="Beverage Water - Bottled 2.5 Gallon"/>
    <x v="333"/>
    <s v="Teri Nichols"/>
    <x v="12"/>
    <x v="665"/>
    <n v="269204"/>
    <n v="62814"/>
  </r>
  <r>
    <x v="3"/>
    <x v="1"/>
    <x v="1"/>
    <x v="1"/>
    <x v="590"/>
    <s v="Beverage Water - Bottled 2.5 Gallon"/>
    <x v="334"/>
    <s v="FoodCo"/>
    <x v="32"/>
    <x v="666"/>
    <n v="152930"/>
    <n v="39382"/>
  </r>
  <r>
    <x v="3"/>
    <x v="1"/>
    <x v="3"/>
    <x v="5"/>
    <x v="591"/>
    <s v="Bagel 7 Grain Hand Rolled"/>
    <x v="335"/>
    <s v="Grocery Haulers Inc."/>
    <x v="33"/>
    <x v="129"/>
    <n v="165"/>
    <n v="182"/>
  </r>
  <r>
    <x v="3"/>
    <x v="1"/>
    <x v="3"/>
    <x v="5"/>
    <x v="592"/>
    <s v="Bagel Cinnamon Raisin - Hand Rolled"/>
    <x v="335"/>
    <s v="Grocery Haulers Inc."/>
    <x v="33"/>
    <x v="593"/>
    <n v="285"/>
    <n v="315"/>
  </r>
  <r>
    <x v="3"/>
    <x v="1"/>
    <x v="3"/>
    <x v="5"/>
    <x v="593"/>
    <s v="Bread Bagel Cinn Raisin 2oz White Wheat"/>
    <x v="336"/>
    <s v="Grocery Haulers Inc."/>
    <x v="33"/>
    <x v="667"/>
    <n v="21870"/>
    <n v="37382"/>
  </r>
  <r>
    <x v="3"/>
    <x v="1"/>
    <x v="3"/>
    <x v="5"/>
    <x v="593"/>
    <s v="Bread Bagel Cinn Raisin 3oz White Wheat"/>
    <x v="336"/>
    <s v="Grocery Haulers Inc."/>
    <x v="33"/>
    <x v="668"/>
    <n v="29255"/>
    <n v="35577"/>
  </r>
  <r>
    <x v="3"/>
    <x v="1"/>
    <x v="3"/>
    <x v="5"/>
    <x v="594"/>
    <s v="Bread Bagel Plain 2oz White Wheat"/>
    <x v="336"/>
    <s v="Grocery Haulers Inc."/>
    <x v="33"/>
    <x v="669"/>
    <n v="68904"/>
    <n v="110972"/>
  </r>
  <r>
    <x v="3"/>
    <x v="1"/>
    <x v="3"/>
    <x v="5"/>
    <x v="594"/>
    <s v="Bread Bagel Plain 3oz White Wheat"/>
    <x v="336"/>
    <s v="Grocery Haulers Inc."/>
    <x v="33"/>
    <x v="670"/>
    <n v="84210"/>
    <n v="93347"/>
  </r>
  <r>
    <x v="3"/>
    <x v="1"/>
    <x v="3"/>
    <x v="5"/>
    <x v="595"/>
    <s v="Bread Bagel Plain 2oz White Wheat IND"/>
    <x v="336"/>
    <s v="Grocery Haulers Inc."/>
    <x v="33"/>
    <x v="671"/>
    <n v="618840"/>
    <n v="1069388"/>
  </r>
  <r>
    <x v="3"/>
    <x v="1"/>
    <x v="3"/>
    <x v="5"/>
    <x v="596"/>
    <s v="Bread Bagel Stick 7 Grain"/>
    <x v="335"/>
    <s v="Grocery Haulers Inc."/>
    <x v="33"/>
    <x v="672"/>
    <n v="9917"/>
    <n v="23284"/>
  </r>
  <r>
    <x v="3"/>
    <x v="1"/>
    <x v="3"/>
    <x v="5"/>
    <x v="597"/>
    <s v="Bread Bagel Stick Blueberry"/>
    <x v="335"/>
    <s v="Grocery Haulers Inc."/>
    <x v="33"/>
    <x v="673"/>
    <n v="38841"/>
    <n v="90988"/>
  </r>
  <r>
    <x v="3"/>
    <x v="1"/>
    <x v="0"/>
    <x v="0"/>
    <x v="598"/>
    <s v="Meal Kosher BKFST Day 5"/>
    <x v="337"/>
    <s v="Teri Nichols"/>
    <x v="12"/>
    <x v="386"/>
    <n v="0"/>
    <n v="6021"/>
  </r>
  <r>
    <x v="3"/>
    <x v="1"/>
    <x v="3"/>
    <x v="5"/>
    <x v="599"/>
    <s v="Bread Bagel Stick Cinn Raisin"/>
    <x v="335"/>
    <s v="Grocery Haulers Inc."/>
    <x v="33"/>
    <x v="674"/>
    <n v="35822"/>
    <n v="86342"/>
  </r>
  <r>
    <x v="3"/>
    <x v="1"/>
    <x v="3"/>
    <x v="5"/>
    <x v="600"/>
    <s v="Bread Bagel Sticks Cranberry"/>
    <x v="335"/>
    <s v="Grocery Haulers Inc."/>
    <x v="33"/>
    <x v="658"/>
    <n v="2046"/>
    <n v="4762"/>
  </r>
  <r>
    <x v="3"/>
    <x v="1"/>
    <x v="3"/>
    <x v="5"/>
    <x v="601"/>
    <s v="Bread Bagel Sticks French Toast"/>
    <x v="335"/>
    <s v="Grocery Haulers Inc."/>
    <x v="33"/>
    <x v="675"/>
    <n v="44253"/>
    <n v="103615"/>
  </r>
  <r>
    <x v="3"/>
    <x v="1"/>
    <x v="3"/>
    <x v="5"/>
    <x v="602"/>
    <s v="Bread Bagel Stick Plain"/>
    <x v="335"/>
    <s v="Grocery Haulers Inc."/>
    <x v="33"/>
    <x v="676"/>
    <n v="82715"/>
    <n v="199302"/>
  </r>
  <r>
    <x v="3"/>
    <x v="1"/>
    <x v="3"/>
    <x v="5"/>
    <x v="603"/>
    <s v="Bread Bagel Stick Poppy"/>
    <x v="335"/>
    <s v="Grocery Haulers Inc."/>
    <x v="33"/>
    <x v="117"/>
    <n v="611"/>
    <n v="1463"/>
  </r>
  <r>
    <x v="3"/>
    <x v="1"/>
    <x v="3"/>
    <x v="5"/>
    <x v="46"/>
    <s v="Bagel Whole Wheat Hand Rolled"/>
    <x v="335"/>
    <s v="Grocery Haulers Inc."/>
    <x v="33"/>
    <x v="115"/>
    <n v="158"/>
    <n v="150"/>
  </r>
  <r>
    <x v="3"/>
    <x v="1"/>
    <x v="3"/>
    <x v="5"/>
    <x v="148"/>
    <s v="Buttermilk Biscuit Honey Whole Grain"/>
    <x v="338"/>
    <s v="Grocery Haulers Inc."/>
    <x v="33"/>
    <x v="677"/>
    <n v="347715"/>
    <n v="490988"/>
  </r>
  <r>
    <x v="3"/>
    <x v="1"/>
    <x v="3"/>
    <x v="5"/>
    <x v="604"/>
    <s v="BreadWG Cinnamon Twist IW"/>
    <x v="339"/>
    <s v="Grocery Haulers Inc."/>
    <x v="33"/>
    <x v="678"/>
    <n v="288413"/>
    <n v="832456"/>
  </r>
  <r>
    <x v="3"/>
    <x v="1"/>
    <x v="3"/>
    <x v="5"/>
    <x v="605"/>
    <s v="Bread Garlic Toast"/>
    <x v="340"/>
    <s v="Grocery Haulers Inc."/>
    <x v="33"/>
    <x v="679"/>
    <n v="0"/>
    <n v="1327000"/>
  </r>
  <r>
    <x v="3"/>
    <x v="1"/>
    <x v="3"/>
    <x v="5"/>
    <x v="606"/>
    <s v="Bread Multi Grain Pre-Sliced"/>
    <x v="341"/>
    <s v="Grocery Haulers Inc."/>
    <x v="33"/>
    <x v="680"/>
    <n v="370"/>
    <n v="319"/>
  </r>
  <r>
    <x v="3"/>
    <x v="1"/>
    <x v="3"/>
    <x v="5"/>
    <x v="607"/>
    <s v="Bread Oat Bran Pre-sliced"/>
    <x v="341"/>
    <s v="Grocery Haulers Inc."/>
    <x v="33"/>
    <x v="118"/>
    <n v="199"/>
    <n v="148"/>
  </r>
  <r>
    <x v="3"/>
    <x v="1"/>
    <x v="3"/>
    <x v="5"/>
    <x v="608"/>
    <s v="Bread Ciabatta Sandwich Roll  2.5oz"/>
    <x v="342"/>
    <s v="Grocery Haulers Inc."/>
    <x v="33"/>
    <x v="681"/>
    <n v="688181"/>
    <n v="1421476"/>
  </r>
  <r>
    <x v="3"/>
    <x v="1"/>
    <x v="3"/>
    <x v="5"/>
    <x v="609"/>
    <s v="Bread Dinner Roll Par Baked"/>
    <x v="342"/>
    <s v="Grocery Haulers Inc."/>
    <x v="33"/>
    <x v="682"/>
    <n v="372715"/>
    <n v="741513"/>
  </r>
  <r>
    <x v="3"/>
    <x v="1"/>
    <x v="3"/>
    <x v="5"/>
    <x v="610"/>
    <s v="Bread Wheat French Red. Sodium"/>
    <x v="343"/>
    <s v="Grocery Haulers Inc."/>
    <x v="33"/>
    <x v="683"/>
    <n v="442"/>
    <n v="1531"/>
  </r>
  <r>
    <x v="3"/>
    <x v="1"/>
    <x v="3"/>
    <x v="5"/>
    <x v="611"/>
    <s v="Bread Whole Wheat Pre-sliced"/>
    <x v="341"/>
    <s v="Grocery Haulers Inc."/>
    <x v="33"/>
    <x v="684"/>
    <n v="3148918"/>
    <n v="1796031"/>
  </r>
  <r>
    <x v="3"/>
    <x v="1"/>
    <x v="3"/>
    <x v="5"/>
    <x v="612"/>
    <s v="Breadstick Par Baked Whole Grain"/>
    <x v="342"/>
    <s v="Grocery Haulers Inc."/>
    <x v="33"/>
    <x v="118"/>
    <n v="1924"/>
    <n v="4692"/>
  </r>
  <r>
    <x v="3"/>
    <x v="1"/>
    <x v="3"/>
    <x v="5"/>
    <x v="613"/>
    <s v="Bread Hamburger Bun Large Whole Wheat (HS Only)"/>
    <x v="344"/>
    <s v="Grocery Haulers Inc."/>
    <x v="33"/>
    <x v="685"/>
    <n v="476294"/>
    <n v="665099"/>
  </r>
  <r>
    <x v="3"/>
    <x v="1"/>
    <x v="3"/>
    <x v="5"/>
    <x v="613"/>
    <s v="Bread Hamburger Bun Small Whole Wheat"/>
    <x v="341"/>
    <s v="Grocery Haulers Inc."/>
    <x v="33"/>
    <x v="686"/>
    <n v="867245"/>
    <n v="970716"/>
  </r>
  <r>
    <x v="3"/>
    <x v="1"/>
    <x v="3"/>
    <x v="5"/>
    <x v="614"/>
    <s v="Bread Knot Plain"/>
    <x v="342"/>
    <s v="Grocery Haulers Inc."/>
    <x v="33"/>
    <x v="687"/>
    <n v="144653"/>
    <n v="557368"/>
  </r>
  <r>
    <x v="3"/>
    <x v="1"/>
    <x v="3"/>
    <x v="5"/>
    <x v="615"/>
    <s v="Cereal Multigrain Oats"/>
    <x v="345"/>
    <s v="Driscoll Foods Food Service / Metropolitan Foods Inc."/>
    <x v="11"/>
    <x v="688"/>
    <n v="161778"/>
    <n v="549560"/>
  </r>
  <r>
    <x v="3"/>
    <x v="1"/>
    <x v="3"/>
    <x v="5"/>
    <x v="615"/>
    <s v="Cereal Multigrain Oats"/>
    <x v="345"/>
    <s v="FoodCo"/>
    <x v="32"/>
    <x v="689"/>
    <n v="49074"/>
    <n v="184830"/>
  </r>
  <r>
    <x v="3"/>
    <x v="1"/>
    <x v="3"/>
    <x v="5"/>
    <x v="615"/>
    <s v="Cereal Multigrain Oats"/>
    <x v="345"/>
    <s v="Teri Nichols"/>
    <x v="12"/>
    <x v="690"/>
    <n v="141948"/>
    <n v="572189"/>
  </r>
  <r>
    <x v="3"/>
    <x v="1"/>
    <x v="3"/>
    <x v="5"/>
    <x v="616"/>
    <s v="Cereal Cinnamon Clusters"/>
    <x v="346"/>
    <s v="Driscoll Foods Food Service / Metropolitan Foods Inc."/>
    <x v="11"/>
    <x v="149"/>
    <n v="1036"/>
    <n v="6691"/>
  </r>
  <r>
    <x v="3"/>
    <x v="1"/>
    <x v="3"/>
    <x v="5"/>
    <x v="616"/>
    <s v="Cereal Cinnamon Clusters"/>
    <x v="346"/>
    <s v="FoodCo"/>
    <x v="32"/>
    <x v="691"/>
    <n v="524"/>
    <n v="3714"/>
  </r>
  <r>
    <x v="3"/>
    <x v="1"/>
    <x v="3"/>
    <x v="5"/>
    <x v="616"/>
    <s v="Cereal Cinnamon Clusters"/>
    <x v="346"/>
    <s v="Teri Nichols"/>
    <x v="12"/>
    <x v="113"/>
    <n v="208"/>
    <n v="1400"/>
  </r>
  <r>
    <x v="3"/>
    <x v="1"/>
    <x v="3"/>
    <x v="5"/>
    <x v="617"/>
    <s v="Cereal Cinnamon Flakes"/>
    <x v="347"/>
    <s v="FoodCo"/>
    <x v="32"/>
    <x v="692"/>
    <n v="43902"/>
    <n v="210329"/>
  </r>
  <r>
    <x v="3"/>
    <x v="1"/>
    <x v="3"/>
    <x v="5"/>
    <x v="617"/>
    <s v="Cereal Cinnamon Flakes"/>
    <x v="347"/>
    <s v="Teri Nichols"/>
    <x v="12"/>
    <x v="693"/>
    <n v="123576"/>
    <n v="573205"/>
  </r>
  <r>
    <x v="3"/>
    <x v="1"/>
    <x v="3"/>
    <x v="5"/>
    <x v="617"/>
    <s v="Cereal Cinnamon Flakes"/>
    <x v="348"/>
    <s v="Driscoll Foods Food Service / Metropolitan Foods Inc."/>
    <x v="11"/>
    <x v="694"/>
    <n v="138582"/>
    <n v="612471"/>
  </r>
  <r>
    <x v="3"/>
    <x v="1"/>
    <x v="3"/>
    <x v="5"/>
    <x v="618"/>
    <s v="Cereal Purple Corn Flakes"/>
    <x v="349"/>
    <s v="Driscoll Foods Food Service / Metropolitan Foods Inc."/>
    <x v="11"/>
    <x v="695"/>
    <n v="596"/>
    <n v="3846"/>
  </r>
  <r>
    <x v="3"/>
    <x v="1"/>
    <x v="3"/>
    <x v="5"/>
    <x v="618"/>
    <s v="Cereal Purple Corn Flakes"/>
    <x v="349"/>
    <s v="FoodCo"/>
    <x v="32"/>
    <x v="123"/>
    <n v="600"/>
    <n v="4261"/>
  </r>
  <r>
    <x v="3"/>
    <x v="1"/>
    <x v="3"/>
    <x v="5"/>
    <x v="618"/>
    <s v="Cereal Purple Corn Flakes"/>
    <x v="349"/>
    <s v="Teri Nichols"/>
    <x v="12"/>
    <x v="166"/>
    <n v="836"/>
    <n v="5635"/>
  </r>
  <r>
    <x v="3"/>
    <x v="1"/>
    <x v="3"/>
    <x v="5"/>
    <x v="619"/>
    <s v="Cereal Frosted Mini Wheats"/>
    <x v="350"/>
    <s v="Driscoll Foods Food Service / Metropolitan Foods Inc."/>
    <x v="11"/>
    <x v="696"/>
    <n v="112338"/>
    <n v="488730"/>
  </r>
  <r>
    <x v="3"/>
    <x v="1"/>
    <x v="3"/>
    <x v="5"/>
    <x v="619"/>
    <s v="Cereal Frosted Mini Wheats"/>
    <x v="350"/>
    <s v="FoodCo"/>
    <x v="32"/>
    <x v="697"/>
    <n v="36858"/>
    <n v="176032"/>
  </r>
  <r>
    <x v="3"/>
    <x v="1"/>
    <x v="3"/>
    <x v="5"/>
    <x v="619"/>
    <s v="Cereal Frosted Mini Wheats"/>
    <x v="350"/>
    <s v="Teri Nichols"/>
    <x v="12"/>
    <x v="698"/>
    <n v="103980"/>
    <n v="480206"/>
  </r>
  <r>
    <x v="3"/>
    <x v="1"/>
    <x v="3"/>
    <x v="5"/>
    <x v="620"/>
    <s v="Cereal Granola Apple Cinn Ind"/>
    <x v="351"/>
    <s v="Driscoll Foods Food Service / Metropolitan Foods Inc."/>
    <x v="11"/>
    <x v="699"/>
    <n v="20339"/>
    <n v="124644"/>
  </r>
  <r>
    <x v="3"/>
    <x v="1"/>
    <x v="3"/>
    <x v="5"/>
    <x v="620"/>
    <s v="Cereal Granola Apple Cinn Ind"/>
    <x v="352"/>
    <s v="FoodCo"/>
    <x v="32"/>
    <x v="700"/>
    <n v="7172"/>
    <n v="44534"/>
  </r>
  <r>
    <x v="3"/>
    <x v="1"/>
    <x v="3"/>
    <x v="5"/>
    <x v="620"/>
    <s v="Cereal Granola Apple Cinn Ind"/>
    <x v="352"/>
    <s v="Teri Nichols"/>
    <x v="12"/>
    <x v="701"/>
    <n v="12971"/>
    <n v="68982"/>
  </r>
  <r>
    <x v="3"/>
    <x v="1"/>
    <x v="3"/>
    <x v="5"/>
    <x v="621"/>
    <s v="Cereal Granola Blueberry Ind"/>
    <x v="353"/>
    <s v="FoodCo"/>
    <x v="32"/>
    <x v="702"/>
    <n v="5712"/>
    <n v="35584"/>
  </r>
  <r>
    <x v="3"/>
    <x v="1"/>
    <x v="3"/>
    <x v="5"/>
    <x v="621"/>
    <s v="Cereal Granola Blueberry Ind"/>
    <x v="354"/>
    <s v="Driscoll Foods Food Service / Metropolitan Foods Inc."/>
    <x v="11"/>
    <x v="703"/>
    <n v="14584"/>
    <n v="89247"/>
  </r>
  <r>
    <x v="3"/>
    <x v="1"/>
    <x v="3"/>
    <x v="5"/>
    <x v="621"/>
    <s v="Cereal Granola Blueberry Ind"/>
    <x v="355"/>
    <s v="Teri Nichols"/>
    <x v="12"/>
    <x v="704"/>
    <n v="11816"/>
    <n v="62857"/>
  </r>
  <r>
    <x v="3"/>
    <x v="1"/>
    <x v="3"/>
    <x v="5"/>
    <x v="622"/>
    <s v="Cereal Toasted Oats"/>
    <x v="356"/>
    <s v="Driscoll Foods Food Service / Metropolitan Foods Inc."/>
    <x v="11"/>
    <x v="705"/>
    <n v="32475"/>
    <n v="134646"/>
  </r>
  <r>
    <x v="3"/>
    <x v="1"/>
    <x v="3"/>
    <x v="5"/>
    <x v="622"/>
    <s v="Cereal Toasted Oats"/>
    <x v="356"/>
    <s v="FoodCo"/>
    <x v="32"/>
    <x v="536"/>
    <n v="9375"/>
    <n v="42283"/>
  </r>
  <r>
    <x v="3"/>
    <x v="1"/>
    <x v="3"/>
    <x v="5"/>
    <x v="622"/>
    <s v="Cereal Toasted Oats"/>
    <x v="356"/>
    <s v="Teri Nichols"/>
    <x v="12"/>
    <x v="706"/>
    <n v="29865"/>
    <n v="128525"/>
  </r>
  <r>
    <x v="3"/>
    <x v="1"/>
    <x v="3"/>
    <x v="5"/>
    <x v="623"/>
    <s v="Bread English Muffin Whole Grain"/>
    <x v="357"/>
    <s v="Grocery Haulers Inc."/>
    <x v="33"/>
    <x v="707"/>
    <n v="218402"/>
    <n v="308437"/>
  </r>
  <r>
    <x v="3"/>
    <x v="1"/>
    <x v="3"/>
    <x v="5"/>
    <x v="624"/>
    <s v="Flat Bread- Whole Grain (Loco Bread)"/>
    <x v="358"/>
    <s v="Grocery Haulers Inc."/>
    <x v="33"/>
    <x v="708"/>
    <n v="65456"/>
    <n v="95857"/>
  </r>
  <r>
    <x v="3"/>
    <x v="1"/>
    <x v="3"/>
    <x v="5"/>
    <x v="70"/>
    <s v="Cereal Rolled Oats"/>
    <x v="359"/>
    <s v="Driscoll Foods Food Service / Metropolitan Foods Inc."/>
    <x v="11"/>
    <x v="709"/>
    <n v="23688"/>
    <n v="31193"/>
  </r>
  <r>
    <x v="3"/>
    <x v="1"/>
    <x v="3"/>
    <x v="5"/>
    <x v="70"/>
    <s v="Cereal Rolled Oats"/>
    <x v="359"/>
    <s v="FoodCo"/>
    <x v="32"/>
    <x v="208"/>
    <n v="8148"/>
    <n v="11605"/>
  </r>
  <r>
    <x v="3"/>
    <x v="1"/>
    <x v="3"/>
    <x v="5"/>
    <x v="70"/>
    <s v="Cereal Rolled Oats"/>
    <x v="359"/>
    <s v="Teri Nichols"/>
    <x v="12"/>
    <x v="710"/>
    <n v="15435"/>
    <n v="21301"/>
  </r>
  <r>
    <x v="3"/>
    <x v="1"/>
    <x v="3"/>
    <x v="5"/>
    <x v="625"/>
    <s v="Pasta Penne Whole Grain"/>
    <x v="360"/>
    <s v="Driscoll Foods Food Service / Metropolitan Foods Inc."/>
    <x v="11"/>
    <x v="711"/>
    <n v="17080"/>
    <n v="15205"/>
  </r>
  <r>
    <x v="3"/>
    <x v="1"/>
    <x v="3"/>
    <x v="5"/>
    <x v="625"/>
    <s v="Pasta Penne Whole Grain"/>
    <x v="360"/>
    <s v="FoodCo"/>
    <x v="32"/>
    <x v="309"/>
    <n v="4600"/>
    <n v="4655"/>
  </r>
  <r>
    <x v="3"/>
    <x v="1"/>
    <x v="3"/>
    <x v="5"/>
    <x v="625"/>
    <s v="Pasta Penne Whole Grain"/>
    <x v="360"/>
    <s v="Teri Nichols"/>
    <x v="12"/>
    <x v="712"/>
    <n v="8620"/>
    <n v="8180"/>
  </r>
  <r>
    <x v="3"/>
    <x v="1"/>
    <x v="3"/>
    <x v="5"/>
    <x v="626"/>
    <s v="Pasta Rotini Whole Grain"/>
    <x v="360"/>
    <s v="Driscoll Foods Food Service / Metropolitan Foods Inc."/>
    <x v="11"/>
    <x v="713"/>
    <n v="7800"/>
    <n v="6927"/>
  </r>
  <r>
    <x v="3"/>
    <x v="1"/>
    <x v="3"/>
    <x v="5"/>
    <x v="626"/>
    <s v="Pasta Rotini Whole Grain"/>
    <x v="360"/>
    <s v="FoodCo"/>
    <x v="32"/>
    <x v="111"/>
    <n v="1300"/>
    <n v="1326"/>
  </r>
  <r>
    <x v="3"/>
    <x v="1"/>
    <x v="3"/>
    <x v="5"/>
    <x v="626"/>
    <s v="Pasta Rotini Whole Grain"/>
    <x v="360"/>
    <s v="Teri Nichols"/>
    <x v="12"/>
    <x v="714"/>
    <n v="4500"/>
    <n v="4255"/>
  </r>
  <r>
    <x v="3"/>
    <x v="1"/>
    <x v="3"/>
    <x v="5"/>
    <x v="41"/>
    <s v="Pasta Spaghetti Dried"/>
    <x v="360"/>
    <s v="Driscoll Foods Food Service / Metropolitan Foods Inc."/>
    <x v="11"/>
    <x v="715"/>
    <n v="6780"/>
    <n v="6005"/>
  </r>
  <r>
    <x v="3"/>
    <x v="1"/>
    <x v="3"/>
    <x v="5"/>
    <x v="41"/>
    <s v="Pasta Spaghetti Dried"/>
    <x v="360"/>
    <s v="FoodCo"/>
    <x v="32"/>
    <x v="716"/>
    <n v="1680"/>
    <n v="1697"/>
  </r>
  <r>
    <x v="3"/>
    <x v="1"/>
    <x v="3"/>
    <x v="5"/>
    <x v="41"/>
    <s v="Pasta Spaghetti Dried"/>
    <x v="360"/>
    <s v="Teri Nichols"/>
    <x v="12"/>
    <x v="86"/>
    <n v="2020"/>
    <n v="1916"/>
  </r>
  <r>
    <x v="3"/>
    <x v="1"/>
    <x v="3"/>
    <x v="5"/>
    <x v="627"/>
    <s v="Bread 5&quot; Whole Wheat Hero Roll Red. Sodium"/>
    <x v="343"/>
    <s v="Grocery Haulers Inc."/>
    <x v="33"/>
    <x v="717"/>
    <n v="41222"/>
    <n v="44471"/>
  </r>
  <r>
    <x v="3"/>
    <x v="1"/>
    <x v="3"/>
    <x v="5"/>
    <x v="628"/>
    <s v="Bread 5&quot; Wheat Kaiser/Vienna Roll"/>
    <x v="343"/>
    <s v="Grocery Haulers Inc."/>
    <x v="33"/>
    <x v="718"/>
    <n v="385274"/>
    <n v="507762"/>
  </r>
  <r>
    <x v="3"/>
    <x v="1"/>
    <x v="3"/>
    <x v="5"/>
    <x v="629"/>
    <s v="Grain Taco Tubs WG"/>
    <x v="361"/>
    <s v="Driscoll Foods Food Service / Metropolitan Foods Inc."/>
    <x v="11"/>
    <x v="719"/>
    <n v="4748"/>
    <n v="22510"/>
  </r>
  <r>
    <x v="3"/>
    <x v="1"/>
    <x v="3"/>
    <x v="5"/>
    <x v="629"/>
    <s v="Grain Taco Tubs WG"/>
    <x v="361"/>
    <s v="FoodCo"/>
    <x v="32"/>
    <x v="720"/>
    <n v="4193"/>
    <n v="20848"/>
  </r>
  <r>
    <x v="3"/>
    <x v="1"/>
    <x v="3"/>
    <x v="5"/>
    <x v="629"/>
    <s v="Grain Taco Tubs WG"/>
    <x v="361"/>
    <s v="Teri Nichols"/>
    <x v="12"/>
    <x v="721"/>
    <n v="5275"/>
    <n v="25554"/>
  </r>
  <r>
    <x v="3"/>
    <x v="1"/>
    <x v="3"/>
    <x v="5"/>
    <x v="630"/>
    <s v="BreadWhole Wheat tortilla 6.25 inch"/>
    <x v="358"/>
    <s v="Grocery Haulers Inc."/>
    <x v="33"/>
    <x v="722"/>
    <n v="0"/>
    <n v="6066"/>
  </r>
  <r>
    <x v="3"/>
    <x v="1"/>
    <x v="3"/>
    <x v="5"/>
    <x v="630"/>
    <s v="Tortilla Whole Wheat- 9&quot; (Wrap)"/>
    <x v="358"/>
    <s v="Grocery Haulers Inc."/>
    <x v="33"/>
    <x v="723"/>
    <n v="242175"/>
    <n v="280741"/>
  </r>
  <r>
    <x v="3"/>
    <x v="1"/>
    <x v="3"/>
    <x v="4"/>
    <x v="30"/>
    <s v="Beans Black Canned"/>
    <x v="362"/>
    <s v="Driscoll Foods Food Service / Metropolitan Foods Inc."/>
    <x v="11"/>
    <x v="724"/>
    <n v="247076"/>
    <n v="129842"/>
  </r>
  <r>
    <x v="3"/>
    <x v="1"/>
    <x v="3"/>
    <x v="4"/>
    <x v="30"/>
    <s v="Beans Black Canned"/>
    <x v="362"/>
    <s v="FoodCo"/>
    <x v="32"/>
    <x v="725"/>
    <n v="76508"/>
    <n v="43600"/>
  </r>
  <r>
    <x v="3"/>
    <x v="1"/>
    <x v="3"/>
    <x v="4"/>
    <x v="30"/>
    <s v="Beans Black Canned"/>
    <x v="362"/>
    <s v="Teri Nichols"/>
    <x v="12"/>
    <x v="726"/>
    <n v="116143"/>
    <n v="63403"/>
  </r>
  <r>
    <x v="3"/>
    <x v="1"/>
    <x v="3"/>
    <x v="4"/>
    <x v="31"/>
    <s v="Beans Garbanzo Canned"/>
    <x v="362"/>
    <s v="Driscoll Foods Food Service / Metropolitan Foods Inc."/>
    <x v="11"/>
    <x v="727"/>
    <n v="510141"/>
    <n v="268632"/>
  </r>
  <r>
    <x v="3"/>
    <x v="1"/>
    <x v="3"/>
    <x v="4"/>
    <x v="31"/>
    <s v="Beans Garbanzo Canned"/>
    <x v="362"/>
    <s v="FoodCo"/>
    <x v="32"/>
    <x v="204"/>
    <n v="141440"/>
    <n v="80632"/>
  </r>
  <r>
    <x v="3"/>
    <x v="1"/>
    <x v="3"/>
    <x v="4"/>
    <x v="31"/>
    <s v="Beans Garbanzo Canned"/>
    <x v="362"/>
    <s v="Teri Nichols"/>
    <x v="12"/>
    <x v="728"/>
    <n v="300893"/>
    <n v="163449"/>
  </r>
  <r>
    <x v="3"/>
    <x v="1"/>
    <x v="3"/>
    <x v="4"/>
    <x v="631"/>
    <s v="Beans Red Kidney"/>
    <x v="362"/>
    <s v="Driscoll Foods Food Service / Metropolitan Foods Inc."/>
    <x v="11"/>
    <x v="729"/>
    <n v="106995"/>
    <n v="62073"/>
  </r>
  <r>
    <x v="3"/>
    <x v="1"/>
    <x v="3"/>
    <x v="4"/>
    <x v="631"/>
    <s v="Beans Red Kidney"/>
    <x v="362"/>
    <s v="FoodCo"/>
    <x v="32"/>
    <x v="730"/>
    <n v="34486"/>
    <n v="20980"/>
  </r>
  <r>
    <x v="3"/>
    <x v="1"/>
    <x v="3"/>
    <x v="4"/>
    <x v="631"/>
    <s v="Beans Red Kidney"/>
    <x v="362"/>
    <s v="Teri Nichols"/>
    <x v="12"/>
    <x v="731"/>
    <n v="58198"/>
    <n v="36766"/>
  </r>
  <r>
    <x v="3"/>
    <x v="1"/>
    <x v="3"/>
    <x v="4"/>
    <x v="632"/>
    <s v="Beans Pinto Canned"/>
    <x v="362"/>
    <s v="Driscoll Foods Food Service / Metropolitan Foods Inc."/>
    <x v="11"/>
    <x v="732"/>
    <n v="100506"/>
    <n v="49408"/>
  </r>
  <r>
    <x v="3"/>
    <x v="1"/>
    <x v="3"/>
    <x v="4"/>
    <x v="632"/>
    <s v="Beans Pinto Canned"/>
    <x v="362"/>
    <s v="FoodCo"/>
    <x v="32"/>
    <x v="733"/>
    <n v="32406"/>
    <n v="17537"/>
  </r>
  <r>
    <x v="3"/>
    <x v="1"/>
    <x v="3"/>
    <x v="4"/>
    <x v="632"/>
    <s v="Beans Pinto Canned"/>
    <x v="362"/>
    <s v="Teri Nichols"/>
    <x v="12"/>
    <x v="734"/>
    <n v="55702"/>
    <n v="28902"/>
  </r>
  <r>
    <x v="3"/>
    <x v="1"/>
    <x v="3"/>
    <x v="4"/>
    <x v="633"/>
    <s v="Beans Pinto Stewed Frzn"/>
    <x v="363"/>
    <s v="Driscoll Foods Food Service / Metropolitan Foods Inc."/>
    <x v="11"/>
    <x v="714"/>
    <n v="7200"/>
    <n v="10246"/>
  </r>
  <r>
    <x v="3"/>
    <x v="1"/>
    <x v="3"/>
    <x v="4"/>
    <x v="633"/>
    <s v="Beans Pinto Stewed Frzn"/>
    <x v="363"/>
    <s v="FoodCo"/>
    <x v="32"/>
    <x v="86"/>
    <n v="3232"/>
    <n v="4844"/>
  </r>
  <r>
    <x v="3"/>
    <x v="1"/>
    <x v="3"/>
    <x v="4"/>
    <x v="633"/>
    <s v="Beans Pinto Stewed Frzn"/>
    <x v="363"/>
    <s v="Teri Nichols"/>
    <x v="12"/>
    <x v="135"/>
    <n v="3360"/>
    <n v="4959"/>
  </r>
  <r>
    <x v="3"/>
    <x v="1"/>
    <x v="3"/>
    <x v="4"/>
    <x v="634"/>
    <s v="Vegetarian Tofu Extra Firm"/>
    <x v="364"/>
    <s v="Driscoll Foods Food Service / Metropolitan Foods Inc."/>
    <x v="11"/>
    <x v="121"/>
    <n v="1260"/>
    <n v="2351"/>
  </r>
  <r>
    <x v="3"/>
    <x v="1"/>
    <x v="3"/>
    <x v="4"/>
    <x v="634"/>
    <s v="Vegetarian Tofu Extra Firm"/>
    <x v="364"/>
    <s v="FoodCo"/>
    <x v="32"/>
    <x v="735"/>
    <n v="777"/>
    <n v="1618"/>
  </r>
  <r>
    <x v="3"/>
    <x v="1"/>
    <x v="3"/>
    <x v="4"/>
    <x v="634"/>
    <s v="Vegetarian Tofu Extra Firm"/>
    <x v="364"/>
    <s v="Teri Nichols"/>
    <x v="12"/>
    <x v="104"/>
    <n v="1838"/>
    <n v="3869"/>
  </r>
  <r>
    <x v="3"/>
    <x v="1"/>
    <x v="3"/>
    <x v="9"/>
    <x v="27"/>
    <s v="Rice Brown Long Grain"/>
    <x v="365"/>
    <s v="Driscoll Foods Food Service / Metropolitan Foods Inc."/>
    <x v="11"/>
    <x v="736"/>
    <n v="29675"/>
    <n v="18264"/>
  </r>
  <r>
    <x v="3"/>
    <x v="1"/>
    <x v="3"/>
    <x v="9"/>
    <x v="27"/>
    <s v="Rice Brown Long Grain"/>
    <x v="365"/>
    <s v="Teri Nichols"/>
    <x v="12"/>
    <x v="737"/>
    <n v="32600"/>
    <n v="21269"/>
  </r>
  <r>
    <x v="3"/>
    <x v="1"/>
    <x v="3"/>
    <x v="9"/>
    <x v="27"/>
    <s v="Rice Brown Long Grain"/>
    <x v="366"/>
    <s v="FoodCo"/>
    <x v="32"/>
    <x v="738"/>
    <n v="24550"/>
    <n v="25215"/>
  </r>
  <r>
    <x v="3"/>
    <x v="1"/>
    <x v="3"/>
    <x v="3"/>
    <x v="23"/>
    <s v="Peanut Butter 5lb Tub"/>
    <x v="367"/>
    <s v="Driscoll Foods Food Service / Metropolitan Foods Inc."/>
    <x v="11"/>
    <x v="739"/>
    <n v="454470"/>
    <n v="523683"/>
  </r>
  <r>
    <x v="3"/>
    <x v="1"/>
    <x v="3"/>
    <x v="3"/>
    <x v="23"/>
    <s v="Peanut Butter 5lb Tub"/>
    <x v="367"/>
    <s v="FoodCo"/>
    <x v="32"/>
    <x v="740"/>
    <n v="114390"/>
    <n v="145683"/>
  </r>
  <r>
    <x v="3"/>
    <x v="1"/>
    <x v="3"/>
    <x v="3"/>
    <x v="23"/>
    <s v="Peanut Butter 5lb Tub"/>
    <x v="367"/>
    <s v="Teri Nichols"/>
    <x v="12"/>
    <x v="741"/>
    <n v="257490"/>
    <n v="335189"/>
  </r>
  <r>
    <x v="3"/>
    <x v="1"/>
    <x v="3"/>
    <x v="3"/>
    <x v="635"/>
    <s v="Misc Sunflower Seeds Honey Roasted Ind"/>
    <x v="368"/>
    <s v="Driscoll Foods Food Service / Metropolitan Foods Inc."/>
    <x v="11"/>
    <x v="742"/>
    <n v="32558"/>
    <n v="98620"/>
  </r>
  <r>
    <x v="3"/>
    <x v="1"/>
    <x v="3"/>
    <x v="3"/>
    <x v="635"/>
    <s v="Misc Sunflower Seeds Honey Roasted Ind"/>
    <x v="369"/>
    <s v="FoodCo"/>
    <x v="32"/>
    <x v="743"/>
    <n v="14186"/>
    <n v="45789"/>
  </r>
  <r>
    <x v="3"/>
    <x v="1"/>
    <x v="3"/>
    <x v="3"/>
    <x v="635"/>
    <s v="Misc Sunflower Seeds Honey Roasted Ind"/>
    <x v="369"/>
    <s v="Teri Nichols"/>
    <x v="12"/>
    <x v="744"/>
    <n v="21724"/>
    <n v="68175"/>
  </r>
  <r>
    <x v="3"/>
    <x v="1"/>
    <x v="2"/>
    <x v="2"/>
    <x v="243"/>
    <s v="Misc Baking Powder Double Acting"/>
    <x v="370"/>
    <s v="Driscoll Foods Food Service / Metropolitan Foods Inc."/>
    <x v="11"/>
    <x v="28"/>
    <n v="0"/>
    <n v="0"/>
  </r>
  <r>
    <x v="3"/>
    <x v="1"/>
    <x v="2"/>
    <x v="2"/>
    <x v="158"/>
    <s v="Misc Baking Soda Box"/>
    <x v="371"/>
    <s v="Teri Nichols"/>
    <x v="12"/>
    <x v="55"/>
    <n v="528"/>
    <n v="491"/>
  </r>
  <r>
    <x v="3"/>
    <x v="1"/>
    <x v="2"/>
    <x v="2"/>
    <x v="158"/>
    <s v="Misc Baking Soda Box"/>
    <x v="372"/>
    <s v="Driscoll Foods Food Service / Metropolitan Foods Inc."/>
    <x v="11"/>
    <x v="168"/>
    <n v="936"/>
    <n v="841"/>
  </r>
  <r>
    <x v="3"/>
    <x v="1"/>
    <x v="2"/>
    <x v="2"/>
    <x v="158"/>
    <s v="Misc Baking Soda Box"/>
    <x v="372"/>
    <s v="FoodCo"/>
    <x v="32"/>
    <x v="79"/>
    <n v="480"/>
    <n v="569"/>
  </r>
  <r>
    <x v="3"/>
    <x v="1"/>
    <x v="2"/>
    <x v="2"/>
    <x v="636"/>
    <s v="Cereal Granola Bar Ind"/>
    <x v="373"/>
    <s v="Driscoll Foods Food Service / Metropolitan Foods Inc."/>
    <x v="11"/>
    <x v="745"/>
    <n v="56801"/>
    <n v="198953"/>
  </r>
  <r>
    <x v="3"/>
    <x v="1"/>
    <x v="2"/>
    <x v="2"/>
    <x v="636"/>
    <s v="Cereal Granola Bar Ind"/>
    <x v="373"/>
    <s v="FoodCo"/>
    <x v="32"/>
    <x v="746"/>
    <n v="22262"/>
    <n v="81164"/>
  </r>
  <r>
    <x v="3"/>
    <x v="1"/>
    <x v="2"/>
    <x v="2"/>
    <x v="636"/>
    <s v="Cereal Granola Bar Ind"/>
    <x v="373"/>
    <s v="Teri Nichols"/>
    <x v="12"/>
    <x v="747"/>
    <n v="33512"/>
    <n v="120005"/>
  </r>
  <r>
    <x v="3"/>
    <x v="1"/>
    <x v="2"/>
    <x v="2"/>
    <x v="637"/>
    <s v="Bread Sweet Cinnamon Crumble IND"/>
    <x v="374"/>
    <s v="Grocery Haulers Inc."/>
    <x v="33"/>
    <x v="748"/>
    <n v="253827"/>
    <n v="872005"/>
  </r>
  <r>
    <x v="3"/>
    <x v="1"/>
    <x v="2"/>
    <x v="2"/>
    <x v="374"/>
    <s v="Grain Sun Chip Ind"/>
    <x v="375"/>
    <s v="Driscoll Foods Food Service / Metropolitan Foods Inc."/>
    <x v="11"/>
    <x v="749"/>
    <n v="14593"/>
    <n v="40489"/>
  </r>
  <r>
    <x v="3"/>
    <x v="1"/>
    <x v="2"/>
    <x v="2"/>
    <x v="374"/>
    <s v="Grain Sun Chip Ind"/>
    <x v="375"/>
    <s v="FoodCo"/>
    <x v="32"/>
    <x v="750"/>
    <n v="4979"/>
    <n v="15961"/>
  </r>
  <r>
    <x v="3"/>
    <x v="1"/>
    <x v="2"/>
    <x v="2"/>
    <x v="374"/>
    <s v="Grain Sun Chip Ind"/>
    <x v="375"/>
    <s v="Teri Nichols"/>
    <x v="12"/>
    <x v="751"/>
    <n v="9126"/>
    <n v="28277"/>
  </r>
  <r>
    <x v="3"/>
    <x v="1"/>
    <x v="2"/>
    <x v="2"/>
    <x v="638"/>
    <s v="Grain Tortilla Chip Baked Ind"/>
    <x v="375"/>
    <s v="Driscoll Foods Food Service / Metropolitan Foods Inc."/>
    <x v="11"/>
    <x v="752"/>
    <n v="193159"/>
    <n v="699045"/>
  </r>
  <r>
    <x v="3"/>
    <x v="1"/>
    <x v="2"/>
    <x v="2"/>
    <x v="638"/>
    <s v="Grain Tortilla Chip Baked Ind"/>
    <x v="375"/>
    <s v="FoodCo"/>
    <x v="32"/>
    <x v="753"/>
    <n v="56519"/>
    <n v="243753"/>
  </r>
  <r>
    <x v="3"/>
    <x v="1"/>
    <x v="2"/>
    <x v="2"/>
    <x v="638"/>
    <s v="Grain Tortilla Chip Baked Ind"/>
    <x v="375"/>
    <s v="Teri Nichols"/>
    <x v="12"/>
    <x v="754"/>
    <n v="129098"/>
    <n v="525520"/>
  </r>
  <r>
    <x v="3"/>
    <x v="1"/>
    <x v="2"/>
    <x v="2"/>
    <x v="21"/>
    <s v="Condiment Hot Sauce PC"/>
    <x v="376"/>
    <s v="FoodCo"/>
    <x v="32"/>
    <x v="755"/>
    <n v="2559"/>
    <n v="9721"/>
  </r>
  <r>
    <x v="3"/>
    <x v="1"/>
    <x v="2"/>
    <x v="2"/>
    <x v="21"/>
    <s v="Condiment Hot Sauce PC"/>
    <x v="376"/>
    <s v="Teri Nichols"/>
    <x v="12"/>
    <x v="756"/>
    <n v="11049"/>
    <n v="36258"/>
  </r>
  <r>
    <x v="3"/>
    <x v="1"/>
    <x v="2"/>
    <x v="2"/>
    <x v="21"/>
    <s v="Condiment Hot Sauce PC"/>
    <x v="377"/>
    <s v="Driscoll Foods Food Service / Metropolitan Foods Inc."/>
    <x v="11"/>
    <x v="757"/>
    <n v="11235"/>
    <n v="42407"/>
  </r>
  <r>
    <x v="3"/>
    <x v="1"/>
    <x v="2"/>
    <x v="2"/>
    <x v="639"/>
    <s v="Condiment Ketchup PC"/>
    <x v="378"/>
    <s v="FoodCo"/>
    <x v="32"/>
    <x v="758"/>
    <n v="126265"/>
    <n v="136619"/>
  </r>
  <r>
    <x v="3"/>
    <x v="1"/>
    <x v="2"/>
    <x v="2"/>
    <x v="639"/>
    <s v="Condiment Ketchup PC"/>
    <x v="378"/>
    <s v="Teri Nichols"/>
    <x v="12"/>
    <x v="759"/>
    <n v="329314"/>
    <n v="341444"/>
  </r>
  <r>
    <x v="3"/>
    <x v="1"/>
    <x v="2"/>
    <x v="2"/>
    <x v="639"/>
    <s v="Condiment Ketchup PC"/>
    <x v="379"/>
    <s v="Driscoll Foods Food Service / Metropolitan Foods Inc."/>
    <x v="11"/>
    <x v="760"/>
    <n v="425106"/>
    <n v="415020"/>
  </r>
  <r>
    <x v="3"/>
    <x v="1"/>
    <x v="2"/>
    <x v="2"/>
    <x v="640"/>
    <s v="Condiment Mayonnaise Gal"/>
    <x v="380"/>
    <s v="Driscoll Foods Food Service / Metropolitan Foods Inc."/>
    <x v="11"/>
    <x v="761"/>
    <n v="43232"/>
    <n v="31428"/>
  </r>
  <r>
    <x v="3"/>
    <x v="1"/>
    <x v="2"/>
    <x v="2"/>
    <x v="640"/>
    <s v="Condiment Mayonnaise Gal"/>
    <x v="380"/>
    <s v="FoodCo"/>
    <x v="32"/>
    <x v="762"/>
    <n v="23616"/>
    <n v="21989"/>
  </r>
  <r>
    <x v="3"/>
    <x v="1"/>
    <x v="2"/>
    <x v="2"/>
    <x v="640"/>
    <s v="Condiment Mayonnaise Gal"/>
    <x v="380"/>
    <s v="Teri Nichols"/>
    <x v="12"/>
    <x v="763"/>
    <n v="36640"/>
    <n v="34013"/>
  </r>
  <r>
    <x v="3"/>
    <x v="1"/>
    <x v="2"/>
    <x v="2"/>
    <x v="17"/>
    <s v="Condiment Mayonnaise PC"/>
    <x v="381"/>
    <s v="FoodCo"/>
    <x v="32"/>
    <x v="764"/>
    <n v="38309"/>
    <n v="87657"/>
  </r>
  <r>
    <x v="3"/>
    <x v="1"/>
    <x v="2"/>
    <x v="2"/>
    <x v="17"/>
    <s v="Condiment Mayonnaise PC"/>
    <x v="381"/>
    <s v="Teri Nichols"/>
    <x v="12"/>
    <x v="765"/>
    <n v="61383"/>
    <n v="138051"/>
  </r>
  <r>
    <x v="3"/>
    <x v="1"/>
    <x v="0"/>
    <x v="0"/>
    <x v="641"/>
    <s v="Pasta Stuffed Shells Frzn"/>
    <x v="382"/>
    <s v="FoodCo"/>
    <x v="32"/>
    <x v="766"/>
    <n v="100864"/>
    <n v="205361"/>
  </r>
  <r>
    <x v="3"/>
    <x v="1"/>
    <x v="2"/>
    <x v="2"/>
    <x v="17"/>
    <s v="Condiment Mayonnaise PC"/>
    <x v="383"/>
    <s v="Driscoll Foods Food Service / Metropolitan Foods Inc."/>
    <x v="11"/>
    <x v="767"/>
    <n v="111752"/>
    <n v="201920"/>
  </r>
  <r>
    <x v="3"/>
    <x v="1"/>
    <x v="2"/>
    <x v="2"/>
    <x v="161"/>
    <s v="Condiment Mustard Gal"/>
    <x v="384"/>
    <s v="Driscoll Foods Food Service / Metropolitan Foods Inc."/>
    <x v="11"/>
    <x v="448"/>
    <n v="5632"/>
    <n v="2895"/>
  </r>
  <r>
    <x v="3"/>
    <x v="1"/>
    <x v="2"/>
    <x v="2"/>
    <x v="161"/>
    <s v="Condiment Mustard Gal"/>
    <x v="385"/>
    <s v="FoodCo"/>
    <x v="32"/>
    <x v="768"/>
    <n v="2496"/>
    <n v="1487"/>
  </r>
  <r>
    <x v="3"/>
    <x v="1"/>
    <x v="2"/>
    <x v="2"/>
    <x v="161"/>
    <s v="Condiment Mustard Gal"/>
    <x v="385"/>
    <s v="Teri Nichols"/>
    <x v="12"/>
    <x v="121"/>
    <n v="3840"/>
    <n v="2216"/>
  </r>
  <r>
    <x v="3"/>
    <x v="1"/>
    <x v="2"/>
    <x v="2"/>
    <x v="22"/>
    <s v="Condiment Mustard PC"/>
    <x v="386"/>
    <s v="Driscoll Foods Food Service / Metropolitan Foods Inc."/>
    <x v="11"/>
    <x v="769"/>
    <n v="0"/>
    <n v="54900"/>
  </r>
  <r>
    <x v="3"/>
    <x v="1"/>
    <x v="2"/>
    <x v="2"/>
    <x v="22"/>
    <s v="Condiment Mustard PC"/>
    <x v="386"/>
    <s v="FoodCo"/>
    <x v="32"/>
    <x v="770"/>
    <n v="0"/>
    <n v="29330"/>
  </r>
  <r>
    <x v="3"/>
    <x v="1"/>
    <x v="2"/>
    <x v="2"/>
    <x v="22"/>
    <s v="Condiment Mustard PC"/>
    <x v="386"/>
    <s v="Teri Nichols"/>
    <x v="12"/>
    <x v="771"/>
    <n v="0"/>
    <n v="48919"/>
  </r>
  <r>
    <x v="3"/>
    <x v="1"/>
    <x v="2"/>
    <x v="2"/>
    <x v="642"/>
    <s v="Veg Pickle Chips Canned (VO)"/>
    <x v="387"/>
    <s v="Driscoll Foods Food Service / Metropolitan Foods Inc."/>
    <x v="11"/>
    <x v="772"/>
    <n v="160396"/>
    <n v="106825"/>
  </r>
  <r>
    <x v="3"/>
    <x v="1"/>
    <x v="2"/>
    <x v="2"/>
    <x v="642"/>
    <s v="Veg Pickle Chips Canned (VO)"/>
    <x v="387"/>
    <s v="FoodCo"/>
    <x v="32"/>
    <x v="773"/>
    <n v="58353"/>
    <n v="46479"/>
  </r>
  <r>
    <x v="3"/>
    <x v="1"/>
    <x v="2"/>
    <x v="2"/>
    <x v="642"/>
    <s v="Veg Pickle Chips Canned (VO)"/>
    <x v="387"/>
    <s v="Teri Nichols"/>
    <x v="12"/>
    <x v="774"/>
    <n v="127359"/>
    <n v="99491"/>
  </r>
  <r>
    <x v="3"/>
    <x v="1"/>
    <x v="2"/>
    <x v="2"/>
    <x v="643"/>
    <s v="Veg Pimentos Small Can (VRO)"/>
    <x v="388"/>
    <s v="Driscoll Foods Food Service / Metropolitan Foods Inc."/>
    <x v="11"/>
    <x v="775"/>
    <n v="17514"/>
    <n v="25525"/>
  </r>
  <r>
    <x v="3"/>
    <x v="1"/>
    <x v="2"/>
    <x v="2"/>
    <x v="643"/>
    <s v="Veg Pimentos Small Can (VRO)"/>
    <x v="388"/>
    <s v="FoodCo"/>
    <x v="32"/>
    <x v="623"/>
    <n v="3654"/>
    <n v="5484"/>
  </r>
  <r>
    <x v="3"/>
    <x v="1"/>
    <x v="2"/>
    <x v="2"/>
    <x v="643"/>
    <s v="Veg Pimentos Small Can (VRO)"/>
    <x v="388"/>
    <s v="Teri Nichols"/>
    <x v="12"/>
    <x v="776"/>
    <n v="8463"/>
    <n v="12391"/>
  </r>
  <r>
    <x v="3"/>
    <x v="1"/>
    <x v="2"/>
    <x v="2"/>
    <x v="34"/>
    <s v="Condiment Relish Sweet"/>
    <x v="389"/>
    <s v="Driscoll Foods Food Service / Metropolitan Foods Inc."/>
    <x v="11"/>
    <x v="323"/>
    <n v="8640"/>
    <n v="7342"/>
  </r>
  <r>
    <x v="3"/>
    <x v="1"/>
    <x v="2"/>
    <x v="2"/>
    <x v="34"/>
    <s v="Condiment Relish Sweet"/>
    <x v="389"/>
    <s v="FoodCo"/>
    <x v="32"/>
    <x v="76"/>
    <n v="4416"/>
    <n v="3902"/>
  </r>
  <r>
    <x v="3"/>
    <x v="1"/>
    <x v="2"/>
    <x v="2"/>
    <x v="34"/>
    <s v="Condiment Relish Sweet"/>
    <x v="389"/>
    <s v="Teri Nichols"/>
    <x v="12"/>
    <x v="237"/>
    <n v="6112"/>
    <n v="5111"/>
  </r>
  <r>
    <x v="3"/>
    <x v="1"/>
    <x v="2"/>
    <x v="2"/>
    <x v="644"/>
    <s v="CondimentTaco PC"/>
    <x v="390"/>
    <s v="Driscoll Foods Food Service / Metropolitan Foods Inc."/>
    <x v="11"/>
    <x v="777"/>
    <n v="4481"/>
    <n v="11386"/>
  </r>
  <r>
    <x v="3"/>
    <x v="1"/>
    <x v="2"/>
    <x v="2"/>
    <x v="644"/>
    <s v="CondimentTaco PC"/>
    <x v="390"/>
    <s v="FoodCo"/>
    <x v="32"/>
    <x v="121"/>
    <n v="1236"/>
    <n v="3419"/>
  </r>
  <r>
    <x v="3"/>
    <x v="1"/>
    <x v="2"/>
    <x v="2"/>
    <x v="644"/>
    <s v="CondimentTaco PC"/>
    <x v="390"/>
    <s v="Teri Nichols"/>
    <x v="12"/>
    <x v="778"/>
    <n v="2585"/>
    <n v="6855"/>
  </r>
  <r>
    <x v="3"/>
    <x v="1"/>
    <x v="2"/>
    <x v="2"/>
    <x v="24"/>
    <s v="Condiment Syrup PC"/>
    <x v="386"/>
    <s v="Teri Nichols"/>
    <x v="12"/>
    <x v="779"/>
    <n v="131975"/>
    <n v="221261"/>
  </r>
  <r>
    <x v="3"/>
    <x v="1"/>
    <x v="2"/>
    <x v="2"/>
    <x v="24"/>
    <s v="Condiment Syrup PC"/>
    <x v="391"/>
    <s v="Driscoll Foods Food Service / Metropolitan Foods Inc."/>
    <x v="11"/>
    <x v="780"/>
    <n v="191031"/>
    <n v="267689"/>
  </r>
  <r>
    <x v="3"/>
    <x v="1"/>
    <x v="2"/>
    <x v="2"/>
    <x v="24"/>
    <s v="Condiment Syrup PC"/>
    <x v="392"/>
    <s v="FoodCo"/>
    <x v="32"/>
    <x v="781"/>
    <n v="56844"/>
    <n v="109869"/>
  </r>
  <r>
    <x v="3"/>
    <x v="1"/>
    <x v="2"/>
    <x v="2"/>
    <x v="645"/>
    <s v="Cookies Gourmet Butter Cookies"/>
    <x v="393"/>
    <s v="Grocery Haulers Inc."/>
    <x v="33"/>
    <x v="148"/>
    <n v="292"/>
    <n v="2892"/>
  </r>
  <r>
    <x v="3"/>
    <x v="1"/>
    <x v="2"/>
    <x v="2"/>
    <x v="645"/>
    <s v="Grain Cookies Butter Crunch 2 pack"/>
    <x v="394"/>
    <s v="Driscoll Foods Food Service / Metropolitan Foods Inc."/>
    <x v="11"/>
    <x v="434"/>
    <n v="12516"/>
    <n v="46352"/>
  </r>
  <r>
    <x v="3"/>
    <x v="1"/>
    <x v="2"/>
    <x v="2"/>
    <x v="645"/>
    <s v="Grain Cookies Butter Crunch 2 pack"/>
    <x v="394"/>
    <s v="FoodCo"/>
    <x v="32"/>
    <x v="782"/>
    <n v="4589"/>
    <n v="17666"/>
  </r>
  <r>
    <x v="3"/>
    <x v="1"/>
    <x v="2"/>
    <x v="2"/>
    <x v="645"/>
    <s v="Grain Cookies Butter Crunch 2 pack"/>
    <x v="394"/>
    <s v="Teri Nichols"/>
    <x v="12"/>
    <x v="783"/>
    <n v="9789"/>
    <n v="36789"/>
  </r>
  <r>
    <x v="3"/>
    <x v="1"/>
    <x v="2"/>
    <x v="2"/>
    <x v="645"/>
    <s v="Grain Cookies Butter Crunch Mini"/>
    <x v="394"/>
    <s v="Driscoll Foods Food Service / Metropolitan Foods Inc."/>
    <x v="11"/>
    <x v="784"/>
    <n v="54099"/>
    <n v="207707"/>
  </r>
  <r>
    <x v="3"/>
    <x v="1"/>
    <x v="2"/>
    <x v="2"/>
    <x v="645"/>
    <s v="Grain Cookies Butter Crunch Mini"/>
    <x v="394"/>
    <s v="FoodCo"/>
    <x v="32"/>
    <x v="785"/>
    <n v="15280"/>
    <n v="61379"/>
  </r>
  <r>
    <x v="3"/>
    <x v="1"/>
    <x v="2"/>
    <x v="2"/>
    <x v="645"/>
    <s v="Grain Cookies Butter Crunch Mini"/>
    <x v="394"/>
    <s v="Teri Nichols"/>
    <x v="12"/>
    <x v="786"/>
    <n v="44694"/>
    <n v="174190"/>
  </r>
  <r>
    <x v="3"/>
    <x v="1"/>
    <x v="0"/>
    <x v="0"/>
    <x v="641"/>
    <s v="Pasta Stuffed Shells Frzn"/>
    <x v="382"/>
    <s v="Teri Nichols"/>
    <x v="12"/>
    <x v="787"/>
    <n v="235840"/>
    <n v="477598"/>
  </r>
  <r>
    <x v="3"/>
    <x v="1"/>
    <x v="2"/>
    <x v="2"/>
    <x v="336"/>
    <s v="Grain Cookies Choc Chip 2 pack"/>
    <x v="394"/>
    <s v="Driscoll Foods Food Service / Metropolitan Foods Inc."/>
    <x v="11"/>
    <x v="788"/>
    <n v="270346"/>
    <n v="998958"/>
  </r>
  <r>
    <x v="3"/>
    <x v="1"/>
    <x v="2"/>
    <x v="2"/>
    <x v="336"/>
    <s v="Grain Cookies Choc Chip 2 pack"/>
    <x v="394"/>
    <s v="FoodCo"/>
    <x v="32"/>
    <x v="789"/>
    <n v="61761"/>
    <n v="235350"/>
  </r>
  <r>
    <x v="3"/>
    <x v="1"/>
    <x v="2"/>
    <x v="2"/>
    <x v="336"/>
    <s v="Grain Cookies Choc Chip 2 pack"/>
    <x v="394"/>
    <s v="Teri Nichols"/>
    <x v="12"/>
    <x v="790"/>
    <n v="174911"/>
    <n v="652464"/>
  </r>
  <r>
    <x v="3"/>
    <x v="1"/>
    <x v="2"/>
    <x v="2"/>
    <x v="646"/>
    <s v="Grain Cookies Choc Chip Mini"/>
    <x v="394"/>
    <s v="Driscoll Foods Food Service / Metropolitan Foods Inc."/>
    <x v="11"/>
    <x v="791"/>
    <n v="6024"/>
    <n v="23017"/>
  </r>
  <r>
    <x v="3"/>
    <x v="1"/>
    <x v="2"/>
    <x v="2"/>
    <x v="646"/>
    <s v="Grain Cookies Choc Chip Mini"/>
    <x v="394"/>
    <s v="FoodCo"/>
    <x v="32"/>
    <x v="158"/>
    <n v="2108"/>
    <n v="8514"/>
  </r>
  <r>
    <x v="3"/>
    <x v="1"/>
    <x v="2"/>
    <x v="2"/>
    <x v="646"/>
    <s v="Grain Cookies Choc Chip Mini"/>
    <x v="394"/>
    <s v="Teri Nichols"/>
    <x v="12"/>
    <x v="792"/>
    <n v="5190"/>
    <n v="20302"/>
  </r>
  <r>
    <x v="3"/>
    <x v="1"/>
    <x v="2"/>
    <x v="2"/>
    <x v="15"/>
    <s v="Grain Cookies Fudge Chip 2 pack"/>
    <x v="394"/>
    <s v="Driscoll Foods Food Service / Metropolitan Foods Inc."/>
    <x v="11"/>
    <x v="793"/>
    <n v="89117"/>
    <n v="329579"/>
  </r>
  <r>
    <x v="3"/>
    <x v="1"/>
    <x v="2"/>
    <x v="2"/>
    <x v="15"/>
    <s v="Grain Cookies Fudge Chip 2 pack"/>
    <x v="394"/>
    <s v="FoodCo"/>
    <x v="32"/>
    <x v="794"/>
    <n v="22529"/>
    <n v="86225"/>
  </r>
  <r>
    <x v="3"/>
    <x v="1"/>
    <x v="2"/>
    <x v="2"/>
    <x v="15"/>
    <s v="Grain Cookies Fudge Chip 2 pack"/>
    <x v="394"/>
    <s v="Teri Nichols"/>
    <x v="12"/>
    <x v="795"/>
    <n v="55607"/>
    <n v="208178"/>
  </r>
  <r>
    <x v="3"/>
    <x v="1"/>
    <x v="2"/>
    <x v="2"/>
    <x v="647"/>
    <s v="Grain Cookies Oatmeal Raisin 2 pack"/>
    <x v="394"/>
    <s v="Teri Nichols"/>
    <x v="12"/>
    <x v="28"/>
    <n v="60"/>
    <n v="224"/>
  </r>
  <r>
    <x v="3"/>
    <x v="1"/>
    <x v="2"/>
    <x v="2"/>
    <x v="105"/>
    <s v="Misc Corn Starch"/>
    <x v="395"/>
    <s v="Driscoll Foods Food Service / Metropolitan Foods Inc."/>
    <x v="11"/>
    <x v="796"/>
    <n v="1639"/>
    <n v="5704"/>
  </r>
  <r>
    <x v="3"/>
    <x v="1"/>
    <x v="2"/>
    <x v="2"/>
    <x v="105"/>
    <s v="Misc Corn Starch"/>
    <x v="395"/>
    <s v="FoodCo"/>
    <x v="32"/>
    <x v="209"/>
    <n v="410"/>
    <n v="977"/>
  </r>
  <r>
    <x v="3"/>
    <x v="1"/>
    <x v="2"/>
    <x v="2"/>
    <x v="105"/>
    <s v="Misc Corn Starch"/>
    <x v="396"/>
    <s v="Teri Nichols"/>
    <x v="12"/>
    <x v="738"/>
    <n v="982"/>
    <n v="3167"/>
  </r>
  <r>
    <x v="3"/>
    <x v="1"/>
    <x v="2"/>
    <x v="2"/>
    <x v="164"/>
    <s v="Grain Crackers Animal Ind"/>
    <x v="397"/>
    <s v="Driscoll Foods Food Service / Metropolitan Foods Inc."/>
    <x v="11"/>
    <x v="797"/>
    <n v="37564"/>
    <n v="121151"/>
  </r>
  <r>
    <x v="3"/>
    <x v="1"/>
    <x v="2"/>
    <x v="2"/>
    <x v="164"/>
    <s v="Grain Crackers Animal Ind"/>
    <x v="397"/>
    <s v="FoodCo"/>
    <x v="32"/>
    <x v="798"/>
    <n v="16505"/>
    <n v="58021"/>
  </r>
  <r>
    <x v="3"/>
    <x v="1"/>
    <x v="2"/>
    <x v="2"/>
    <x v="164"/>
    <s v="Grain Crackers Animal Ind"/>
    <x v="397"/>
    <s v="Teri Nichols"/>
    <x v="12"/>
    <x v="799"/>
    <n v="24785"/>
    <n v="84163"/>
  </r>
  <r>
    <x v="3"/>
    <x v="1"/>
    <x v="2"/>
    <x v="2"/>
    <x v="648"/>
    <s v="Honey Graham Biscuit- SNACK/ EXPRESS BREAKFAST ITEM"/>
    <x v="398"/>
    <s v="Driscoll Foods Food Service / Metropolitan Foods Inc."/>
    <x v="11"/>
    <x v="800"/>
    <n v="14280"/>
    <n v="52976"/>
  </r>
  <r>
    <x v="3"/>
    <x v="1"/>
    <x v="2"/>
    <x v="2"/>
    <x v="648"/>
    <s v="Honey Graham Biscuit- SNACK/ EXPRESS BREAKFAST ITEM"/>
    <x v="398"/>
    <s v="FoodCo"/>
    <x v="32"/>
    <x v="388"/>
    <n v="7392"/>
    <n v="28564"/>
  </r>
  <r>
    <x v="3"/>
    <x v="1"/>
    <x v="2"/>
    <x v="2"/>
    <x v="648"/>
    <s v="Honey Graham Biscuit- SNACK/ EXPRESS BREAKFAST ITEM"/>
    <x v="398"/>
    <s v="Teri Nichols"/>
    <x v="12"/>
    <x v="801"/>
    <n v="15396"/>
    <n v="60658"/>
  </r>
  <r>
    <x v="3"/>
    <x v="1"/>
    <x v="2"/>
    <x v="2"/>
    <x v="649"/>
    <s v="Grain Crackers Honey Graham Ind"/>
    <x v="399"/>
    <s v="Driscoll Foods Food Service / Metropolitan Foods Inc."/>
    <x v="11"/>
    <x v="802"/>
    <n v="25465"/>
    <n v="54559"/>
  </r>
  <r>
    <x v="3"/>
    <x v="1"/>
    <x v="2"/>
    <x v="2"/>
    <x v="649"/>
    <s v="Grain Crackers Honey Graham Ind"/>
    <x v="399"/>
    <s v="FoodCo"/>
    <x v="32"/>
    <x v="803"/>
    <n v="7943"/>
    <n v="18443"/>
  </r>
  <r>
    <x v="3"/>
    <x v="1"/>
    <x v="2"/>
    <x v="2"/>
    <x v="649"/>
    <s v="Grain Crackers Honey Graham Ind"/>
    <x v="399"/>
    <s v="Teri Nichols"/>
    <x v="12"/>
    <x v="804"/>
    <n v="15585"/>
    <n v="35019"/>
  </r>
  <r>
    <x v="3"/>
    <x v="1"/>
    <x v="2"/>
    <x v="2"/>
    <x v="650"/>
    <s v="Grain Crackers Whole Grain Ind"/>
    <x v="400"/>
    <s v="Teri Nichols"/>
    <x v="12"/>
    <x v="805"/>
    <n v="0"/>
    <n v="255143"/>
  </r>
  <r>
    <x v="3"/>
    <x v="1"/>
    <x v="2"/>
    <x v="2"/>
    <x v="650"/>
    <s v="Grain Crackers Whole Grain Ind"/>
    <x v="401"/>
    <s v="Driscoll Foods Food Service / Metropolitan Foods Inc."/>
    <x v="11"/>
    <x v="806"/>
    <n v="0"/>
    <n v="289459"/>
  </r>
  <r>
    <x v="3"/>
    <x v="1"/>
    <x v="2"/>
    <x v="2"/>
    <x v="650"/>
    <s v="Grain Crackers Whole Grain Ind"/>
    <x v="401"/>
    <s v="FoodCo"/>
    <x v="32"/>
    <x v="807"/>
    <n v="0"/>
    <n v="111346"/>
  </r>
  <r>
    <x v="3"/>
    <x v="1"/>
    <x v="2"/>
    <x v="2"/>
    <x v="651"/>
    <s v="Cake - Black &amp; White Layer Cake (Round)"/>
    <x v="402"/>
    <s v="Grocery Haulers Inc."/>
    <x v="33"/>
    <x v="6"/>
    <n v="0"/>
    <n v="99"/>
  </r>
  <r>
    <x v="3"/>
    <x v="1"/>
    <x v="2"/>
    <x v="2"/>
    <x v="652"/>
    <s v="Cake - Carrot Layer (Round)"/>
    <x v="393"/>
    <s v="Grocery Haulers Inc."/>
    <x v="33"/>
    <x v="21"/>
    <n v="592"/>
    <n v="2943"/>
  </r>
  <r>
    <x v="3"/>
    <x v="1"/>
    <x v="2"/>
    <x v="2"/>
    <x v="653"/>
    <s v="Cake - Coconut Layer"/>
    <x v="402"/>
    <s v="Grocery Haulers Inc."/>
    <x v="33"/>
    <x v="62"/>
    <n v="0"/>
    <n v="850"/>
  </r>
  <r>
    <x v="3"/>
    <x v="1"/>
    <x v="2"/>
    <x v="2"/>
    <x v="654"/>
    <s v="Cake - Mocha Layer (Round)"/>
    <x v="402"/>
    <s v="Grocery Haulers Inc."/>
    <x v="33"/>
    <x v="36"/>
    <n v="0"/>
    <n v="40"/>
  </r>
  <r>
    <x v="3"/>
    <x v="1"/>
    <x v="2"/>
    <x v="2"/>
    <x v="655"/>
    <s v="Cake - Pound Cake"/>
    <x v="393"/>
    <s v="Grocery Haulers Inc."/>
    <x v="33"/>
    <x v="695"/>
    <n v="447"/>
    <n v="1781"/>
  </r>
  <r>
    <x v="3"/>
    <x v="1"/>
    <x v="2"/>
    <x v="2"/>
    <x v="656"/>
    <s v="Cake - Vanilla Sheet"/>
    <x v="402"/>
    <s v="Grocery Haulers Inc."/>
    <x v="33"/>
    <x v="110"/>
    <n v="0"/>
    <n v="728"/>
  </r>
  <r>
    <x v="3"/>
    <x v="1"/>
    <x v="2"/>
    <x v="2"/>
    <x v="657"/>
    <s v="Dressing Balsamic Gal"/>
    <x v="403"/>
    <s v="Driscoll Foods Food Service / Metropolitan Foods Inc."/>
    <x v="11"/>
    <x v="808"/>
    <n v="41216"/>
    <n v="46452"/>
  </r>
  <r>
    <x v="3"/>
    <x v="1"/>
    <x v="2"/>
    <x v="2"/>
    <x v="657"/>
    <s v="Dressing Balsamic Gal"/>
    <x v="403"/>
    <s v="FoodCo"/>
    <x v="32"/>
    <x v="809"/>
    <n v="12096"/>
    <n v="14759"/>
  </r>
  <r>
    <x v="3"/>
    <x v="1"/>
    <x v="2"/>
    <x v="2"/>
    <x v="657"/>
    <s v="Dressing Balsamic Gal"/>
    <x v="403"/>
    <s v="Teri Nichols"/>
    <x v="12"/>
    <x v="810"/>
    <n v="30656"/>
    <n v="34446"/>
  </r>
  <r>
    <x v="3"/>
    <x v="1"/>
    <x v="2"/>
    <x v="2"/>
    <x v="658"/>
    <s v="Dressing Chipotle Ranch Gallon"/>
    <x v="403"/>
    <s v="Driscoll Foods Food Service / Metropolitan Foods Inc."/>
    <x v="11"/>
    <x v="811"/>
    <n v="21728"/>
    <n v="24911"/>
  </r>
  <r>
    <x v="3"/>
    <x v="1"/>
    <x v="2"/>
    <x v="2"/>
    <x v="658"/>
    <s v="Dressing Chipotle Ranch Gallon"/>
    <x v="403"/>
    <s v="FoodCo"/>
    <x v="32"/>
    <x v="97"/>
    <n v="5376"/>
    <n v="6647"/>
  </r>
  <r>
    <x v="3"/>
    <x v="1"/>
    <x v="2"/>
    <x v="2"/>
    <x v="658"/>
    <s v="Dressing Chipotle Ranch Gallon"/>
    <x v="403"/>
    <s v="Teri Nichols"/>
    <x v="12"/>
    <x v="812"/>
    <n v="12032"/>
    <n v="14287"/>
  </r>
  <r>
    <x v="3"/>
    <x v="1"/>
    <x v="2"/>
    <x v="2"/>
    <x v="659"/>
    <s v="Dressing Chipotle Ranch 1oz Cup"/>
    <x v="404"/>
    <s v="Driscoll Foods Food Service / Metropolitan Foods Inc."/>
    <x v="11"/>
    <x v="813"/>
    <n v="65884"/>
    <n v="127378"/>
  </r>
  <r>
    <x v="3"/>
    <x v="1"/>
    <x v="2"/>
    <x v="2"/>
    <x v="659"/>
    <s v="Dressing Chipotle Ranch 1oz Cup"/>
    <x v="404"/>
    <s v="FoodCo"/>
    <x v="32"/>
    <x v="814"/>
    <n v="23699"/>
    <n v="49919"/>
  </r>
  <r>
    <x v="3"/>
    <x v="1"/>
    <x v="2"/>
    <x v="2"/>
    <x v="659"/>
    <s v="Dressing Chipotle Ranch 1oz Cup"/>
    <x v="404"/>
    <s v="Teri Nichols"/>
    <x v="12"/>
    <x v="581"/>
    <n v="50700"/>
    <n v="102652"/>
  </r>
  <r>
    <x v="3"/>
    <x v="1"/>
    <x v="2"/>
    <x v="2"/>
    <x v="660"/>
    <s v="Dressing French 1oz Cup"/>
    <x v="404"/>
    <s v="Driscoll Foods Food Service / Metropolitan Foods Inc."/>
    <x v="11"/>
    <x v="815"/>
    <n v="89875"/>
    <n v="180488"/>
  </r>
  <r>
    <x v="3"/>
    <x v="1"/>
    <x v="2"/>
    <x v="2"/>
    <x v="660"/>
    <s v="Dressing French 1oz Cup"/>
    <x v="404"/>
    <s v="FoodCo"/>
    <x v="32"/>
    <x v="816"/>
    <n v="29800"/>
    <n v="65383"/>
  </r>
  <r>
    <x v="3"/>
    <x v="1"/>
    <x v="2"/>
    <x v="2"/>
    <x v="660"/>
    <s v="Dressing French 1oz Cup"/>
    <x v="404"/>
    <s v="Teri Nichols"/>
    <x v="12"/>
    <x v="817"/>
    <n v="64550"/>
    <n v="135506"/>
  </r>
  <r>
    <x v="3"/>
    <x v="1"/>
    <x v="2"/>
    <x v="2"/>
    <x v="661"/>
    <s v="Dressing Honey Mustard 1oz Cup"/>
    <x v="386"/>
    <s v="Driscoll Foods Food Service / Metropolitan Foods Inc."/>
    <x v="11"/>
    <x v="818"/>
    <n v="79250"/>
    <n v="135457"/>
  </r>
  <r>
    <x v="3"/>
    <x v="1"/>
    <x v="2"/>
    <x v="2"/>
    <x v="661"/>
    <s v="Dressing Honey Mustard 1oz Cup"/>
    <x v="386"/>
    <s v="FoodCo"/>
    <x v="32"/>
    <x v="819"/>
    <n v="24975"/>
    <n v="47161"/>
  </r>
  <r>
    <x v="3"/>
    <x v="1"/>
    <x v="2"/>
    <x v="2"/>
    <x v="661"/>
    <s v="Dressing Honey Mustard 1oz Cup"/>
    <x v="386"/>
    <s v="Teri Nichols"/>
    <x v="12"/>
    <x v="820"/>
    <n v="68950"/>
    <n v="124380"/>
  </r>
  <r>
    <x v="3"/>
    <x v="1"/>
    <x v="2"/>
    <x v="2"/>
    <x v="662"/>
    <s v="Condiment Low Fat Ranch"/>
    <x v="405"/>
    <s v="Driscoll Foods Food Service / Metropolitan Foods Inc."/>
    <x v="11"/>
    <x v="821"/>
    <n v="13536"/>
    <n v="19451"/>
  </r>
  <r>
    <x v="3"/>
    <x v="1"/>
    <x v="2"/>
    <x v="2"/>
    <x v="662"/>
    <s v="Condiment Low Fat Ranch"/>
    <x v="405"/>
    <s v="FoodCo"/>
    <x v="32"/>
    <x v="138"/>
    <n v="2624"/>
    <n v="3532"/>
  </r>
  <r>
    <x v="3"/>
    <x v="1"/>
    <x v="2"/>
    <x v="2"/>
    <x v="662"/>
    <s v="Condiment Low Fat Ranch"/>
    <x v="405"/>
    <s v="Teri Nichols"/>
    <x v="12"/>
    <x v="822"/>
    <n v="7072"/>
    <n v="10200"/>
  </r>
  <r>
    <x v="3"/>
    <x v="1"/>
    <x v="2"/>
    <x v="2"/>
    <x v="112"/>
    <s v="Dressing Ranch 1oz Cups"/>
    <x v="386"/>
    <s v="Driscoll Foods Food Service / Metropolitan Foods Inc."/>
    <x v="11"/>
    <x v="823"/>
    <n v="67875"/>
    <n v="115931"/>
  </r>
  <r>
    <x v="3"/>
    <x v="1"/>
    <x v="2"/>
    <x v="2"/>
    <x v="112"/>
    <s v="Dressing Ranch 1oz Cups"/>
    <x v="386"/>
    <s v="FoodCo"/>
    <x v="32"/>
    <x v="824"/>
    <n v="18613"/>
    <n v="35047"/>
  </r>
  <r>
    <x v="3"/>
    <x v="1"/>
    <x v="2"/>
    <x v="2"/>
    <x v="112"/>
    <s v="Dressing Ranch 1oz Cups"/>
    <x v="386"/>
    <s v="Teri Nichols"/>
    <x v="12"/>
    <x v="825"/>
    <n v="46400"/>
    <n v="83855"/>
  </r>
  <r>
    <x v="3"/>
    <x v="1"/>
    <x v="2"/>
    <x v="2"/>
    <x v="663"/>
    <s v="Dressing Asian Sesame Gal"/>
    <x v="406"/>
    <s v="Driscoll Foods Food Service / Metropolitan Foods Inc."/>
    <x v="11"/>
    <x v="826"/>
    <n v="89119"/>
    <n v="120853"/>
  </r>
  <r>
    <x v="3"/>
    <x v="1"/>
    <x v="2"/>
    <x v="2"/>
    <x v="663"/>
    <s v="Dressing Asian Sesame Gal"/>
    <x v="406"/>
    <s v="FoodCo"/>
    <x v="32"/>
    <x v="827"/>
    <n v="25190"/>
    <n v="37452"/>
  </r>
  <r>
    <x v="3"/>
    <x v="1"/>
    <x v="2"/>
    <x v="2"/>
    <x v="663"/>
    <s v="Dressing Asian Sesame Gal"/>
    <x v="406"/>
    <s v="Teri Nichols"/>
    <x v="12"/>
    <x v="828"/>
    <n v="69438"/>
    <n v="106431"/>
  </r>
  <r>
    <x v="3"/>
    <x v="1"/>
    <x v="2"/>
    <x v="2"/>
    <x v="664"/>
    <s v="Fruit Ices Wild Cherry Frzn"/>
    <x v="407"/>
    <s v="Driscoll Foods Food Service / Metropolitan Foods Inc."/>
    <x v="11"/>
    <x v="829"/>
    <n v="125352"/>
    <n v="148918"/>
  </r>
  <r>
    <x v="3"/>
    <x v="1"/>
    <x v="2"/>
    <x v="2"/>
    <x v="664"/>
    <s v="Fruit Ices Wild Cherry Frzn"/>
    <x v="407"/>
    <s v="FoodCo"/>
    <x v="32"/>
    <x v="830"/>
    <n v="36096"/>
    <n v="46015"/>
  </r>
  <r>
    <x v="3"/>
    <x v="1"/>
    <x v="2"/>
    <x v="2"/>
    <x v="664"/>
    <s v="Fruit Ices Wild Cherry Frzn"/>
    <x v="407"/>
    <s v="Teri Nichols"/>
    <x v="12"/>
    <x v="831"/>
    <n v="92736"/>
    <n v="119115"/>
  </r>
  <r>
    <x v="3"/>
    <x v="1"/>
    <x v="2"/>
    <x v="2"/>
    <x v="665"/>
    <s v="Fruit Ices Orange/Pineapple/Cherry Frzn"/>
    <x v="407"/>
    <s v="Driscoll Foods Food Service / Metropolitan Foods Inc."/>
    <x v="11"/>
    <x v="832"/>
    <n v="138918"/>
    <n v="155829"/>
  </r>
  <r>
    <x v="3"/>
    <x v="1"/>
    <x v="2"/>
    <x v="2"/>
    <x v="665"/>
    <s v="Fruit Ices Orange/Pineapple/Cherry Frzn"/>
    <x v="407"/>
    <s v="FoodCo"/>
    <x v="32"/>
    <x v="833"/>
    <n v="44954"/>
    <n v="53976"/>
  </r>
  <r>
    <x v="3"/>
    <x v="1"/>
    <x v="2"/>
    <x v="2"/>
    <x v="665"/>
    <s v="Fruit Ices Orange/Pineapple/Cherry Frzn"/>
    <x v="407"/>
    <s v="Teri Nichols"/>
    <x v="12"/>
    <x v="834"/>
    <n v="112996"/>
    <n v="134017"/>
  </r>
  <r>
    <x v="3"/>
    <x v="1"/>
    <x v="2"/>
    <x v="2"/>
    <x v="666"/>
    <s v="Fruit Ices Orange/Pineapple Frzn"/>
    <x v="407"/>
    <s v="Driscoll Foods Food Service / Metropolitan Foods Inc."/>
    <x v="11"/>
    <x v="835"/>
    <n v="128784"/>
    <n v="152001"/>
  </r>
  <r>
    <x v="3"/>
    <x v="1"/>
    <x v="2"/>
    <x v="2"/>
    <x v="666"/>
    <s v="Fruit Ices Orange/Pineapple Frzn"/>
    <x v="407"/>
    <s v="FoodCo"/>
    <x v="32"/>
    <x v="836"/>
    <n v="29208"/>
    <n v="37572"/>
  </r>
  <r>
    <x v="3"/>
    <x v="1"/>
    <x v="2"/>
    <x v="2"/>
    <x v="666"/>
    <s v="Fruit Ices Orange/Pineapple Frzn"/>
    <x v="407"/>
    <s v="Teri Nichols"/>
    <x v="12"/>
    <x v="837"/>
    <n v="88056"/>
    <n v="113060"/>
  </r>
  <r>
    <x v="3"/>
    <x v="1"/>
    <x v="2"/>
    <x v="2"/>
    <x v="667"/>
    <s v="Fruit Ices Strawberry/Pomegranate Frzn"/>
    <x v="407"/>
    <s v="Driscoll Foods Food Service / Metropolitan Foods Inc."/>
    <x v="11"/>
    <x v="838"/>
    <n v="108696"/>
    <n v="128926"/>
  </r>
  <r>
    <x v="3"/>
    <x v="1"/>
    <x v="2"/>
    <x v="2"/>
    <x v="667"/>
    <s v="Fruit Ices Strawberry/Pomegranate Frzn"/>
    <x v="407"/>
    <s v="FoodCo"/>
    <x v="32"/>
    <x v="839"/>
    <n v="28224"/>
    <n v="36376"/>
  </r>
  <r>
    <x v="3"/>
    <x v="1"/>
    <x v="2"/>
    <x v="2"/>
    <x v="667"/>
    <s v="Fruit Ices Strawberry/Pomegranate Frzn"/>
    <x v="407"/>
    <s v="Teri Nichols"/>
    <x v="12"/>
    <x v="840"/>
    <n v="82008"/>
    <n v="105275"/>
  </r>
  <r>
    <x v="3"/>
    <x v="1"/>
    <x v="2"/>
    <x v="2"/>
    <x v="668"/>
    <s v="Sauce Gravy Vegetarian"/>
    <x v="408"/>
    <s v="Driscoll Foods Food Service / Metropolitan Foods Inc."/>
    <x v="11"/>
    <x v="179"/>
    <n v="77040"/>
    <n v="70989"/>
  </r>
  <r>
    <x v="3"/>
    <x v="1"/>
    <x v="2"/>
    <x v="2"/>
    <x v="668"/>
    <s v="Sauce Gravy Vegetarian"/>
    <x v="408"/>
    <s v="FoodCo"/>
    <x v="32"/>
    <x v="841"/>
    <n v="23004"/>
    <n v="23717"/>
  </r>
  <r>
    <x v="3"/>
    <x v="1"/>
    <x v="2"/>
    <x v="2"/>
    <x v="668"/>
    <s v="Sauce Gravy Vegetarian"/>
    <x v="408"/>
    <s v="Teri Nichols"/>
    <x v="12"/>
    <x v="842"/>
    <n v="51048"/>
    <n v="49083"/>
  </r>
  <r>
    <x v="3"/>
    <x v="1"/>
    <x v="2"/>
    <x v="2"/>
    <x v="94"/>
    <s v="Condiment Honey"/>
    <x v="409"/>
    <s v="Driscoll Foods Food Service / Metropolitan Foods Inc."/>
    <x v="11"/>
    <x v="843"/>
    <n v="11424"/>
    <n v="36892"/>
  </r>
  <r>
    <x v="3"/>
    <x v="1"/>
    <x v="2"/>
    <x v="2"/>
    <x v="94"/>
    <s v="Condiment Honey"/>
    <x v="409"/>
    <s v="FoodCo"/>
    <x v="32"/>
    <x v="150"/>
    <n v="4272"/>
    <n v="13209"/>
  </r>
  <r>
    <x v="3"/>
    <x v="1"/>
    <x v="2"/>
    <x v="2"/>
    <x v="94"/>
    <s v="Condiment Honey"/>
    <x v="409"/>
    <s v="Teri Nichols"/>
    <x v="12"/>
    <x v="145"/>
    <n v="8496"/>
    <n v="25593"/>
  </r>
  <r>
    <x v="3"/>
    <x v="1"/>
    <x v="2"/>
    <x v="2"/>
    <x v="669"/>
    <s v="Loaf Banana Yogurt Mini"/>
    <x v="393"/>
    <s v="Grocery Haulers Inc."/>
    <x v="33"/>
    <x v="844"/>
    <n v="91249"/>
    <n v="217913"/>
  </r>
  <r>
    <x v="3"/>
    <x v="1"/>
    <x v="2"/>
    <x v="2"/>
    <x v="670"/>
    <s v="Loaf Very Berry Yogurt Mini"/>
    <x v="393"/>
    <s v="Grocery Haulers Inc."/>
    <x v="33"/>
    <x v="845"/>
    <n v="54551"/>
    <n v="129965"/>
  </r>
  <r>
    <x v="3"/>
    <x v="1"/>
    <x v="2"/>
    <x v="2"/>
    <x v="671"/>
    <s v="Loaf Blueberry Yogurt Mini"/>
    <x v="393"/>
    <s v="Grocery Haulers Inc."/>
    <x v="33"/>
    <x v="846"/>
    <n v="197314"/>
    <n v="467610"/>
  </r>
  <r>
    <x v="3"/>
    <x v="1"/>
    <x v="2"/>
    <x v="2"/>
    <x v="672"/>
    <s v="Loaf Carrot Cheese Mini"/>
    <x v="393"/>
    <s v="Grocery Haulers Inc."/>
    <x v="33"/>
    <x v="847"/>
    <n v="55890"/>
    <n v="133133"/>
  </r>
  <r>
    <x v="3"/>
    <x v="1"/>
    <x v="2"/>
    <x v="2"/>
    <x v="673"/>
    <s v="Loaf Honey Corn Mini"/>
    <x v="393"/>
    <s v="Grocery Haulers Inc."/>
    <x v="33"/>
    <x v="6"/>
    <n v="56"/>
    <n v="121"/>
  </r>
  <r>
    <x v="3"/>
    <x v="1"/>
    <x v="2"/>
    <x v="2"/>
    <x v="674"/>
    <s v="Loaf Zucchini Carrot Mini"/>
    <x v="393"/>
    <s v="Grocery Haulers Inc."/>
    <x v="33"/>
    <x v="848"/>
    <n v="153608"/>
    <n v="304990"/>
  </r>
  <r>
    <x v="3"/>
    <x v="1"/>
    <x v="2"/>
    <x v="2"/>
    <x v="675"/>
    <s v="Bread Sweet Apple Cinn Muffin"/>
    <x v="393"/>
    <s v="Grocery Haulers Inc."/>
    <x v="33"/>
    <x v="849"/>
    <n v="317576"/>
    <n v="702899"/>
  </r>
  <r>
    <x v="3"/>
    <x v="1"/>
    <x v="2"/>
    <x v="2"/>
    <x v="676"/>
    <s v="Bread Sweet Banana Yogurt Muffin"/>
    <x v="393"/>
    <s v="Grocery Haulers Inc."/>
    <x v="33"/>
    <x v="850"/>
    <n v="22163"/>
    <n v="48541"/>
  </r>
  <r>
    <x v="3"/>
    <x v="1"/>
    <x v="2"/>
    <x v="2"/>
    <x v="677"/>
    <s v="Bread Sweet Blueberry Yogurt Muffin"/>
    <x v="393"/>
    <s v="Grocery Haulers Inc."/>
    <x v="33"/>
    <x v="851"/>
    <n v="20531"/>
    <n v="44968"/>
  </r>
  <r>
    <x v="3"/>
    <x v="1"/>
    <x v="2"/>
    <x v="2"/>
    <x v="678"/>
    <s v="Bread Sweet Honey Corn Muffin"/>
    <x v="393"/>
    <s v="Grocery Haulers Inc."/>
    <x v="33"/>
    <x v="852"/>
    <n v="615240"/>
    <n v="1357874"/>
  </r>
  <r>
    <x v="3"/>
    <x v="1"/>
    <x v="2"/>
    <x v="2"/>
    <x v="679"/>
    <s v="Bread Sweet Potato Oatmeal Muffin"/>
    <x v="410"/>
    <s v="Grocery Haulers Inc."/>
    <x v="33"/>
    <x v="853"/>
    <n v="548325"/>
    <n v="1770441"/>
  </r>
  <r>
    <x v="3"/>
    <x v="1"/>
    <x v="2"/>
    <x v="2"/>
    <x v="680"/>
    <s v="Muffin Large Variety Pack- Teacher"/>
    <x v="411"/>
    <s v="Grocery Haulers Inc."/>
    <x v="33"/>
    <x v="854"/>
    <n v="3175"/>
    <n v="9686"/>
  </r>
  <r>
    <x v="3"/>
    <x v="1"/>
    <x v="2"/>
    <x v="2"/>
    <x v="681"/>
    <s v="Sauce Soy 1 Gallon per Container"/>
    <x v="412"/>
    <s v="Teri Nichols"/>
    <x v="12"/>
    <x v="855"/>
    <n v="4646"/>
    <n v="7933"/>
  </r>
  <r>
    <x v="3"/>
    <x v="1"/>
    <x v="2"/>
    <x v="2"/>
    <x v="682"/>
    <s v="Misc Oil Non GMO"/>
    <x v="413"/>
    <s v="Driscoll Foods Food Service / Metropolitan Foods Inc."/>
    <x v="11"/>
    <x v="856"/>
    <n v="138592"/>
    <n v="163134"/>
  </r>
  <r>
    <x v="3"/>
    <x v="1"/>
    <x v="2"/>
    <x v="2"/>
    <x v="682"/>
    <s v="Misc Oil Non GMO"/>
    <x v="413"/>
    <s v="FoodCo"/>
    <x v="32"/>
    <x v="857"/>
    <n v="30752"/>
    <n v="38793"/>
  </r>
  <r>
    <x v="3"/>
    <x v="1"/>
    <x v="2"/>
    <x v="2"/>
    <x v="682"/>
    <s v="Misc Oil Non GMO"/>
    <x v="413"/>
    <s v="Teri Nichols"/>
    <x v="12"/>
    <x v="858"/>
    <n v="88896"/>
    <n v="105957"/>
  </r>
  <r>
    <x v="3"/>
    <x v="1"/>
    <x v="2"/>
    <x v="2"/>
    <x v="683"/>
    <s v="Bread WF Croissant Ind"/>
    <x v="414"/>
    <s v="Grocery Haulers Inc."/>
    <x v="33"/>
    <x v="859"/>
    <n v="50249"/>
    <n v="230746"/>
  </r>
  <r>
    <x v="3"/>
    <x v="1"/>
    <x v="2"/>
    <x v="2"/>
    <x v="684"/>
    <s v="Veg Salsa Canned (VRO)"/>
    <x v="415"/>
    <s v="FoodCo"/>
    <x v="32"/>
    <x v="860"/>
    <n v="7164"/>
    <n v="5522"/>
  </r>
  <r>
    <x v="3"/>
    <x v="1"/>
    <x v="2"/>
    <x v="2"/>
    <x v="684"/>
    <s v="Veg Salsa Canned (VRO)"/>
    <x v="416"/>
    <s v="Teri Nichols"/>
    <x v="12"/>
    <x v="861"/>
    <n v="43183"/>
    <n v="32736"/>
  </r>
  <r>
    <x v="3"/>
    <x v="1"/>
    <x v="2"/>
    <x v="2"/>
    <x v="684"/>
    <s v="Veg Salsa Canned (VRO)"/>
    <x v="417"/>
    <s v="Driscoll Foods Food Service / Metropolitan Foods Inc."/>
    <x v="11"/>
    <x v="862"/>
    <n v="28298"/>
    <n v="20024"/>
  </r>
  <r>
    <x v="3"/>
    <x v="1"/>
    <x v="2"/>
    <x v="2"/>
    <x v="685"/>
    <s v="Condiment Salsa 3 oz Cup"/>
    <x v="418"/>
    <s v="Driscoll Foods Food Service / Metropolitan Foods Inc."/>
    <x v="11"/>
    <x v="863"/>
    <n v="231966"/>
    <n v="406035"/>
  </r>
  <r>
    <x v="3"/>
    <x v="1"/>
    <x v="2"/>
    <x v="2"/>
    <x v="685"/>
    <s v="Condiment Salsa 3 oz Cup"/>
    <x v="418"/>
    <s v="FoodCo"/>
    <x v="32"/>
    <x v="864"/>
    <n v="71064"/>
    <n v="129784"/>
  </r>
  <r>
    <x v="3"/>
    <x v="1"/>
    <x v="2"/>
    <x v="2"/>
    <x v="685"/>
    <s v="Condiment Salsa 3 oz Cup"/>
    <x v="418"/>
    <s v="Teri Nichols"/>
    <x v="12"/>
    <x v="865"/>
    <n v="152870"/>
    <n v="275346"/>
  </r>
  <r>
    <x v="3"/>
    <x v="1"/>
    <x v="2"/>
    <x v="2"/>
    <x v="169"/>
    <s v="Spices Salt 26 oz"/>
    <x v="376"/>
    <s v="Driscoll Foods Food Service / Metropolitan Foods Inc."/>
    <x v="11"/>
    <x v="182"/>
    <n v="16692"/>
    <n v="6489"/>
  </r>
  <r>
    <x v="3"/>
    <x v="1"/>
    <x v="2"/>
    <x v="2"/>
    <x v="169"/>
    <s v="Spices Salt 26 oz"/>
    <x v="376"/>
    <s v="Teri Nichols"/>
    <x v="12"/>
    <x v="866"/>
    <n v="13026"/>
    <n v="5166"/>
  </r>
  <r>
    <x v="3"/>
    <x v="1"/>
    <x v="2"/>
    <x v="2"/>
    <x v="169"/>
    <s v="Spices Salt 26 oz"/>
    <x v="372"/>
    <s v="FoodCo"/>
    <x v="32"/>
    <x v="76"/>
    <n v="5382"/>
    <n v="2657"/>
  </r>
  <r>
    <x v="3"/>
    <x v="1"/>
    <x v="2"/>
    <x v="2"/>
    <x v="18"/>
    <s v="Sauce BBQ Gal"/>
    <x v="419"/>
    <s v="Driscoll Foods Food Service / Metropolitan Foods Inc."/>
    <x v="11"/>
    <x v="867"/>
    <n v="107994"/>
    <n v="94374"/>
  </r>
  <r>
    <x v="3"/>
    <x v="1"/>
    <x v="2"/>
    <x v="2"/>
    <x v="18"/>
    <s v="Sauce BBQ Gal"/>
    <x v="419"/>
    <s v="FoodCo"/>
    <x v="32"/>
    <x v="868"/>
    <n v="28954"/>
    <n v="26940"/>
  </r>
  <r>
    <x v="3"/>
    <x v="1"/>
    <x v="2"/>
    <x v="2"/>
    <x v="18"/>
    <s v="Sauce BBQ Gal"/>
    <x v="419"/>
    <s v="Teri Nichols"/>
    <x v="12"/>
    <x v="869"/>
    <n v="71885"/>
    <n v="64877"/>
  </r>
  <r>
    <x v="3"/>
    <x v="1"/>
    <x v="2"/>
    <x v="2"/>
    <x v="686"/>
    <s v="Sauce Korean BBQ"/>
    <x v="420"/>
    <s v="Driscoll Foods Food Service / Metropolitan Foods Inc."/>
    <x v="11"/>
    <x v="187"/>
    <n v="5280"/>
    <n v="11159"/>
  </r>
  <r>
    <x v="3"/>
    <x v="1"/>
    <x v="2"/>
    <x v="2"/>
    <x v="686"/>
    <s v="Sauce Korean BBQ"/>
    <x v="420"/>
    <s v="FoodCo"/>
    <x v="32"/>
    <x v="28"/>
    <n v="160"/>
    <n v="351"/>
  </r>
  <r>
    <x v="3"/>
    <x v="1"/>
    <x v="2"/>
    <x v="2"/>
    <x v="686"/>
    <s v="Sauce Korean BBQ"/>
    <x v="420"/>
    <s v="Teri Nichols"/>
    <x v="12"/>
    <x v="138"/>
    <n v="3280"/>
    <n v="7036"/>
  </r>
  <r>
    <x v="3"/>
    <x v="1"/>
    <x v="2"/>
    <x v="2"/>
    <x v="687"/>
    <s v="Condiment Sauce BBQ 1oz Cups"/>
    <x v="421"/>
    <s v="Driscoll Foods Food Service / Metropolitan Foods Inc."/>
    <x v="11"/>
    <x v="870"/>
    <n v="194925"/>
    <n v="293203"/>
  </r>
  <r>
    <x v="3"/>
    <x v="1"/>
    <x v="2"/>
    <x v="2"/>
    <x v="687"/>
    <s v="Condiment Sauce BBQ 1oz Cups"/>
    <x v="421"/>
    <s v="FoodCo"/>
    <x v="32"/>
    <x v="871"/>
    <n v="58225"/>
    <n v="97043"/>
  </r>
  <r>
    <x v="3"/>
    <x v="1"/>
    <x v="2"/>
    <x v="2"/>
    <x v="687"/>
    <s v="Condiment Sauce BBQ 1oz Cups"/>
    <x v="421"/>
    <s v="Teri Nichols"/>
    <x v="12"/>
    <x v="872"/>
    <n v="143313"/>
    <n v="229186"/>
  </r>
  <r>
    <x v="3"/>
    <x v="1"/>
    <x v="2"/>
    <x v="2"/>
    <x v="688"/>
    <s v="Condiment Duck Sauce PC"/>
    <x v="422"/>
    <s v="Driscoll Foods Food Service / Metropolitan Foods Inc."/>
    <x v="11"/>
    <x v="323"/>
    <n v="3615"/>
    <n v="8764"/>
  </r>
  <r>
    <x v="3"/>
    <x v="1"/>
    <x v="2"/>
    <x v="2"/>
    <x v="688"/>
    <s v="Condiment Duck Sauce PC"/>
    <x v="422"/>
    <s v="FoodCo"/>
    <x v="32"/>
    <x v="593"/>
    <n v="1018"/>
    <n v="2669"/>
  </r>
  <r>
    <x v="3"/>
    <x v="1"/>
    <x v="2"/>
    <x v="2"/>
    <x v="688"/>
    <s v="Condiment Duck Sauce PC"/>
    <x v="422"/>
    <s v="Teri Nichols"/>
    <x v="12"/>
    <x v="873"/>
    <n v="2290"/>
    <n v="5752"/>
  </r>
  <r>
    <x v="3"/>
    <x v="1"/>
    <x v="2"/>
    <x v="2"/>
    <x v="689"/>
    <s v="Sauce Kung Pao"/>
    <x v="423"/>
    <s v="Driscoll Foods Food Service / Metropolitan Foods Inc."/>
    <x v="11"/>
    <x v="13"/>
    <n v="360"/>
    <n v="555"/>
  </r>
  <r>
    <x v="3"/>
    <x v="1"/>
    <x v="2"/>
    <x v="2"/>
    <x v="689"/>
    <s v="Sauce Kung Pao"/>
    <x v="423"/>
    <s v="FoodCo"/>
    <x v="32"/>
    <x v="34"/>
    <n v="240"/>
    <n v="392"/>
  </r>
  <r>
    <x v="3"/>
    <x v="1"/>
    <x v="2"/>
    <x v="2"/>
    <x v="689"/>
    <s v="Sauce Kung Pao"/>
    <x v="423"/>
    <s v="Teri Nichols"/>
    <x v="12"/>
    <x v="32"/>
    <n v="420"/>
    <n v="674"/>
  </r>
  <r>
    <x v="3"/>
    <x v="1"/>
    <x v="2"/>
    <x v="2"/>
    <x v="681"/>
    <s v="Sauce Soy 1 Gallon per Container"/>
    <x v="412"/>
    <s v="Driscoll Foods Food Service / Metropolitan Foods Inc."/>
    <x v="11"/>
    <x v="874"/>
    <n v="6645"/>
    <n v="14367"/>
  </r>
  <r>
    <x v="3"/>
    <x v="1"/>
    <x v="2"/>
    <x v="2"/>
    <x v="681"/>
    <s v="Sauce Soy 1 Gallon per Container"/>
    <x v="412"/>
    <s v="FoodCo"/>
    <x v="32"/>
    <x v="435"/>
    <n v="2818"/>
    <n v="2788"/>
  </r>
  <r>
    <x v="3"/>
    <x v="1"/>
    <x v="2"/>
    <x v="2"/>
    <x v="690"/>
    <s v="Sauce Spaghetti Canned"/>
    <x v="382"/>
    <s v="Driscoll Foods Food Service / Metropolitan Foods Inc."/>
    <x v="11"/>
    <x v="875"/>
    <n v="385622"/>
    <n v="244739"/>
  </r>
  <r>
    <x v="3"/>
    <x v="1"/>
    <x v="2"/>
    <x v="2"/>
    <x v="690"/>
    <s v="Sauce Spaghetti Canned"/>
    <x v="382"/>
    <s v="FoodCo"/>
    <x v="32"/>
    <x v="876"/>
    <n v="101132"/>
    <n v="67836"/>
  </r>
  <r>
    <x v="3"/>
    <x v="1"/>
    <x v="2"/>
    <x v="2"/>
    <x v="690"/>
    <s v="Sauce Spaghetti Canned"/>
    <x v="382"/>
    <s v="Teri Nichols"/>
    <x v="12"/>
    <x v="877"/>
    <n v="285366"/>
    <n v="193526"/>
  </r>
  <r>
    <x v="3"/>
    <x v="1"/>
    <x v="2"/>
    <x v="2"/>
    <x v="691"/>
    <s v="Sauce Sweet &amp; Sour"/>
    <x v="423"/>
    <s v="Driscoll Foods Food Service / Metropolitan Foods Inc."/>
    <x v="11"/>
    <x v="878"/>
    <n v="44850"/>
    <n v="53475"/>
  </r>
  <r>
    <x v="3"/>
    <x v="1"/>
    <x v="2"/>
    <x v="2"/>
    <x v="691"/>
    <s v="Sauce Sweet &amp; Sour"/>
    <x v="423"/>
    <s v="FoodCo"/>
    <x v="32"/>
    <x v="812"/>
    <n v="11280"/>
    <n v="14296"/>
  </r>
  <r>
    <x v="3"/>
    <x v="1"/>
    <x v="2"/>
    <x v="2"/>
    <x v="691"/>
    <s v="Sauce Sweet &amp; Sour"/>
    <x v="423"/>
    <s v="Teri Nichols"/>
    <x v="12"/>
    <x v="879"/>
    <n v="29790"/>
    <n v="37272"/>
  </r>
  <r>
    <x v="3"/>
    <x v="1"/>
    <x v="2"/>
    <x v="2"/>
    <x v="692"/>
    <s v="Sauce Teriyaki"/>
    <x v="423"/>
    <s v="Driscoll Foods Food Service / Metropolitan Foods Inc."/>
    <x v="11"/>
    <x v="580"/>
    <n v="112200"/>
    <n v="153866"/>
  </r>
  <r>
    <x v="3"/>
    <x v="1"/>
    <x v="2"/>
    <x v="2"/>
    <x v="692"/>
    <s v="Sauce Teriyaki"/>
    <x v="423"/>
    <s v="FoodCo"/>
    <x v="32"/>
    <x v="880"/>
    <n v="26670"/>
    <n v="38495"/>
  </r>
  <r>
    <x v="3"/>
    <x v="1"/>
    <x v="2"/>
    <x v="2"/>
    <x v="692"/>
    <s v="Sauce Teriyaki"/>
    <x v="423"/>
    <s v="Teri Nichols"/>
    <x v="12"/>
    <x v="881"/>
    <n v="69540"/>
    <n v="99335"/>
  </r>
  <r>
    <x v="3"/>
    <x v="1"/>
    <x v="2"/>
    <x v="2"/>
    <x v="170"/>
    <s v="Spices Cajun Seasoning"/>
    <x v="424"/>
    <s v="FoodCo"/>
    <x v="32"/>
    <x v="23"/>
    <n v="518"/>
    <n v="1672"/>
  </r>
  <r>
    <x v="3"/>
    <x v="1"/>
    <x v="2"/>
    <x v="2"/>
    <x v="170"/>
    <s v="Spices Cajun Seasoning"/>
    <x v="425"/>
    <s v="Driscoll Foods Food Service / Metropolitan Foods Inc."/>
    <x v="11"/>
    <x v="19"/>
    <n v="923"/>
    <n v="3271"/>
  </r>
  <r>
    <x v="3"/>
    <x v="1"/>
    <x v="2"/>
    <x v="2"/>
    <x v="170"/>
    <s v="Spices Cajun Seasoning"/>
    <x v="425"/>
    <s v="Teri Nichols"/>
    <x v="12"/>
    <x v="76"/>
    <n v="1190"/>
    <n v="4357"/>
  </r>
  <r>
    <x v="3"/>
    <x v="1"/>
    <x v="2"/>
    <x v="2"/>
    <x v="693"/>
    <s v="Spices Caribbean (Jerk) Seasoning"/>
    <x v="425"/>
    <s v="Driscoll Foods Food Service / Metropolitan Foods Inc."/>
    <x v="11"/>
    <x v="379"/>
    <n v="1728"/>
    <n v="4380"/>
  </r>
  <r>
    <x v="3"/>
    <x v="1"/>
    <x v="2"/>
    <x v="2"/>
    <x v="693"/>
    <s v="Spices Caribbean (Jerk) Seasoning"/>
    <x v="425"/>
    <s v="FoodCo"/>
    <x v="32"/>
    <x v="397"/>
    <n v="522"/>
    <n v="1464"/>
  </r>
  <r>
    <x v="3"/>
    <x v="1"/>
    <x v="2"/>
    <x v="2"/>
    <x v="693"/>
    <s v="Spices Caribbean (Jerk) Seasoning"/>
    <x v="425"/>
    <s v="Teri Nichols"/>
    <x v="12"/>
    <x v="42"/>
    <n v="747"/>
    <n v="2003"/>
  </r>
  <r>
    <x v="3"/>
    <x v="1"/>
    <x v="2"/>
    <x v="2"/>
    <x v="694"/>
    <s v="Spices Poultry Seasoning"/>
    <x v="424"/>
    <s v="FoodCo"/>
    <x v="32"/>
    <x v="882"/>
    <n v="4562"/>
    <n v="14021"/>
  </r>
  <r>
    <x v="3"/>
    <x v="1"/>
    <x v="2"/>
    <x v="2"/>
    <x v="694"/>
    <s v="Spices Poultry Seasoning"/>
    <x v="425"/>
    <s v="Driscoll Foods Food Service / Metropolitan Foods Inc."/>
    <x v="11"/>
    <x v="883"/>
    <n v="10940"/>
    <n v="34471"/>
  </r>
  <r>
    <x v="3"/>
    <x v="1"/>
    <x v="2"/>
    <x v="2"/>
    <x v="694"/>
    <s v="Spices Poultry Seasoning"/>
    <x v="425"/>
    <s v="Teri Nichols"/>
    <x v="12"/>
    <x v="884"/>
    <n v="7013"/>
    <n v="24778"/>
  </r>
  <r>
    <x v="3"/>
    <x v="1"/>
    <x v="2"/>
    <x v="2"/>
    <x v="695"/>
    <s v="Grain Pretzels Heart Shaped Ind"/>
    <x v="426"/>
    <s v="Driscoll Foods Food Service / Metropolitan Foods Inc."/>
    <x v="11"/>
    <x v="885"/>
    <n v="150914"/>
    <n v="719647"/>
  </r>
  <r>
    <x v="3"/>
    <x v="1"/>
    <x v="2"/>
    <x v="2"/>
    <x v="695"/>
    <s v="Grain Pretzels Heart Shaped Ind"/>
    <x v="426"/>
    <s v="FoodCo"/>
    <x v="32"/>
    <x v="886"/>
    <n v="45969"/>
    <n v="241285"/>
  </r>
  <r>
    <x v="3"/>
    <x v="1"/>
    <x v="2"/>
    <x v="2"/>
    <x v="695"/>
    <s v="Grain Pretzels Heart Shaped Ind"/>
    <x v="426"/>
    <s v="Teri Nichols"/>
    <x v="12"/>
    <x v="887"/>
    <n v="106179"/>
    <n v="534544"/>
  </r>
  <r>
    <x v="3"/>
    <x v="1"/>
    <x v="2"/>
    <x v="2"/>
    <x v="696"/>
    <s v="Pretzel Whole Wheat"/>
    <x v="427"/>
    <s v="Grocery Haulers Inc."/>
    <x v="33"/>
    <x v="377"/>
    <n v="2558"/>
    <n v="2381"/>
  </r>
  <r>
    <x v="3"/>
    <x v="1"/>
    <x v="2"/>
    <x v="2"/>
    <x v="173"/>
    <s v="Herbs Basil Dried"/>
    <x v="428"/>
    <s v="Driscoll Foods Food Service / Metropolitan Foods Inc."/>
    <x v="11"/>
    <x v="888"/>
    <n v="3180"/>
    <n v="3071"/>
  </r>
  <r>
    <x v="3"/>
    <x v="1"/>
    <x v="2"/>
    <x v="2"/>
    <x v="173"/>
    <s v="Herbs Basil Dried"/>
    <x v="428"/>
    <s v="Teri Nichols"/>
    <x v="12"/>
    <x v="866"/>
    <n v="2004"/>
    <n v="1733"/>
  </r>
  <r>
    <x v="3"/>
    <x v="1"/>
    <x v="2"/>
    <x v="2"/>
    <x v="173"/>
    <s v="Herbs Basil Dried"/>
    <x v="429"/>
    <s v="FoodCo"/>
    <x v="32"/>
    <x v="623"/>
    <n v="1044"/>
    <n v="726"/>
  </r>
  <r>
    <x v="3"/>
    <x v="1"/>
    <x v="2"/>
    <x v="2"/>
    <x v="176"/>
    <s v="Spices Cinnamon"/>
    <x v="428"/>
    <s v="Driscoll Foods Food Service / Metropolitan Foods Inc."/>
    <x v="11"/>
    <x v="889"/>
    <n v="1041"/>
    <n v="5328"/>
  </r>
  <r>
    <x v="3"/>
    <x v="1"/>
    <x v="2"/>
    <x v="2"/>
    <x v="176"/>
    <s v="Spices Cinnamon"/>
    <x v="430"/>
    <s v="Teri Nichols"/>
    <x v="12"/>
    <x v="890"/>
    <n v="622"/>
    <n v="2846"/>
  </r>
  <r>
    <x v="3"/>
    <x v="1"/>
    <x v="2"/>
    <x v="2"/>
    <x v="176"/>
    <s v="Spices Cinnamon"/>
    <x v="429"/>
    <s v="FoodCo"/>
    <x v="32"/>
    <x v="891"/>
    <n v="318"/>
    <n v="1135"/>
  </r>
  <r>
    <x v="3"/>
    <x v="1"/>
    <x v="2"/>
    <x v="2"/>
    <x v="104"/>
    <s v="Spices Cumin Ground"/>
    <x v="428"/>
    <s v="Driscoll Foods Food Service / Metropolitan Foods Inc."/>
    <x v="11"/>
    <x v="892"/>
    <n v="453"/>
    <n v="2435"/>
  </r>
  <r>
    <x v="3"/>
    <x v="1"/>
    <x v="2"/>
    <x v="2"/>
    <x v="104"/>
    <s v="Spices Cumin Ground"/>
    <x v="430"/>
    <s v="Teri Nichols"/>
    <x v="12"/>
    <x v="70"/>
    <n v="276"/>
    <n v="1308"/>
  </r>
  <r>
    <x v="3"/>
    <x v="1"/>
    <x v="2"/>
    <x v="2"/>
    <x v="104"/>
    <s v="Spices Cumin Ground"/>
    <x v="429"/>
    <s v="FoodCo"/>
    <x v="32"/>
    <x v="409"/>
    <n v="162"/>
    <n v="578"/>
  </r>
  <r>
    <x v="3"/>
    <x v="1"/>
    <x v="2"/>
    <x v="2"/>
    <x v="103"/>
    <s v="Spices Curry Powder"/>
    <x v="428"/>
    <s v="Driscoll Foods Food Service / Metropolitan Foods Inc."/>
    <x v="11"/>
    <x v="720"/>
    <n v="430"/>
    <n v="2439"/>
  </r>
  <r>
    <x v="3"/>
    <x v="1"/>
    <x v="2"/>
    <x v="2"/>
    <x v="103"/>
    <s v="Spices Curry Powder"/>
    <x v="430"/>
    <s v="Teri Nichols"/>
    <x v="12"/>
    <x v="106"/>
    <n v="264"/>
    <n v="1389"/>
  </r>
  <r>
    <x v="3"/>
    <x v="1"/>
    <x v="2"/>
    <x v="2"/>
    <x v="103"/>
    <s v="Spices Curry Powder"/>
    <x v="429"/>
    <s v="FoodCo"/>
    <x v="32"/>
    <x v="48"/>
    <n v="143"/>
    <n v="447"/>
  </r>
  <r>
    <x v="3"/>
    <x v="1"/>
    <x v="2"/>
    <x v="2"/>
    <x v="697"/>
    <s v="Spices Garlic Dry Ground"/>
    <x v="431"/>
    <s v="Teri Nichols"/>
    <x v="12"/>
    <x v="893"/>
    <n v="0"/>
    <n v="23666"/>
  </r>
  <r>
    <x v="3"/>
    <x v="1"/>
    <x v="2"/>
    <x v="2"/>
    <x v="697"/>
    <s v="Spices Garlic Dry Ground"/>
    <x v="428"/>
    <s v="Driscoll Foods Food Service / Metropolitan Foods Inc."/>
    <x v="11"/>
    <x v="894"/>
    <n v="0"/>
    <n v="35830"/>
  </r>
  <r>
    <x v="3"/>
    <x v="1"/>
    <x v="2"/>
    <x v="2"/>
    <x v="697"/>
    <s v="Spices Garlic Dry Ground"/>
    <x v="429"/>
    <s v="FoodCo"/>
    <x v="32"/>
    <x v="460"/>
    <n v="0"/>
    <n v="8581"/>
  </r>
  <r>
    <x v="3"/>
    <x v="1"/>
    <x v="2"/>
    <x v="2"/>
    <x v="101"/>
    <s v="Spices Ginger Ground"/>
    <x v="432"/>
    <s v="FoodCo"/>
    <x v="32"/>
    <x v="702"/>
    <n v="262"/>
    <n v="870"/>
  </r>
  <r>
    <x v="3"/>
    <x v="1"/>
    <x v="2"/>
    <x v="2"/>
    <x v="101"/>
    <s v="Spices Ginger Ground"/>
    <x v="428"/>
    <s v="Driscoll Foods Food Service / Metropolitan Foods Inc."/>
    <x v="11"/>
    <x v="895"/>
    <n v="839"/>
    <n v="5428"/>
  </r>
  <r>
    <x v="3"/>
    <x v="1"/>
    <x v="2"/>
    <x v="2"/>
    <x v="101"/>
    <s v="Spices Ginger Ground"/>
    <x v="429"/>
    <s v="Teri Nichols"/>
    <x v="12"/>
    <x v="452"/>
    <n v="550"/>
    <n v="2527"/>
  </r>
  <r>
    <x v="3"/>
    <x v="1"/>
    <x v="2"/>
    <x v="2"/>
    <x v="698"/>
    <s v="Spices Granulated Onion"/>
    <x v="433"/>
    <s v="FoodCo"/>
    <x v="32"/>
    <x v="896"/>
    <n v="3158"/>
    <n v="5008"/>
  </r>
  <r>
    <x v="3"/>
    <x v="1"/>
    <x v="2"/>
    <x v="2"/>
    <x v="698"/>
    <s v="Spices Granulated Onion"/>
    <x v="434"/>
    <s v="Driscoll Foods Food Service / Metropolitan Foods Inc."/>
    <x v="11"/>
    <x v="897"/>
    <n v="6833"/>
    <n v="25805"/>
  </r>
  <r>
    <x v="3"/>
    <x v="1"/>
    <x v="2"/>
    <x v="2"/>
    <x v="698"/>
    <s v="Spices Granulated Onion"/>
    <x v="434"/>
    <s v="Teri Nichols"/>
    <x v="12"/>
    <x v="898"/>
    <n v="5918"/>
    <n v="23053"/>
  </r>
  <r>
    <x v="3"/>
    <x v="1"/>
    <x v="2"/>
    <x v="2"/>
    <x v="183"/>
    <s v="Spices Paprika"/>
    <x v="428"/>
    <s v="Driscoll Foods Food Service / Metropolitan Foods Inc."/>
    <x v="11"/>
    <x v="899"/>
    <n v="882"/>
    <n v="4403"/>
  </r>
  <r>
    <x v="3"/>
    <x v="1"/>
    <x v="2"/>
    <x v="2"/>
    <x v="183"/>
    <s v="Spices Paprika"/>
    <x v="430"/>
    <s v="Teri Nichols"/>
    <x v="12"/>
    <x v="900"/>
    <n v="621"/>
    <n v="3214"/>
  </r>
  <r>
    <x v="3"/>
    <x v="1"/>
    <x v="2"/>
    <x v="2"/>
    <x v="183"/>
    <s v="Spices Paprika"/>
    <x v="429"/>
    <s v="FoodCo"/>
    <x v="32"/>
    <x v="700"/>
    <n v="329"/>
    <n v="1140"/>
  </r>
  <r>
    <x v="3"/>
    <x v="1"/>
    <x v="2"/>
    <x v="2"/>
    <x v="699"/>
    <s v="Spices Pepper Black"/>
    <x v="428"/>
    <s v="Driscoll Foods Food Service / Metropolitan Foods Inc."/>
    <x v="11"/>
    <x v="901"/>
    <n v="1662"/>
    <n v="14902"/>
  </r>
  <r>
    <x v="3"/>
    <x v="1"/>
    <x v="2"/>
    <x v="2"/>
    <x v="699"/>
    <s v="Spices Pepper Black"/>
    <x v="429"/>
    <s v="FoodCo"/>
    <x v="32"/>
    <x v="902"/>
    <n v="636"/>
    <n v="4166"/>
  </r>
  <r>
    <x v="3"/>
    <x v="1"/>
    <x v="2"/>
    <x v="2"/>
    <x v="699"/>
    <s v="Spices Pepper Black"/>
    <x v="429"/>
    <s v="Teri Nichols"/>
    <x v="12"/>
    <x v="903"/>
    <n v="1687"/>
    <n v="11692"/>
  </r>
  <r>
    <x v="3"/>
    <x v="1"/>
    <x v="2"/>
    <x v="2"/>
    <x v="700"/>
    <s v="Spices Chili Powder"/>
    <x v="433"/>
    <s v="Driscoll Foods Food Service / Metropolitan Foods Inc."/>
    <x v="11"/>
    <x v="904"/>
    <n v="618"/>
    <n v="3324"/>
  </r>
  <r>
    <x v="3"/>
    <x v="1"/>
    <x v="2"/>
    <x v="2"/>
    <x v="700"/>
    <s v="Spices Chili Powder"/>
    <x v="434"/>
    <s v="Teri Nichols"/>
    <x v="12"/>
    <x v="482"/>
    <n v="266"/>
    <n v="1372"/>
  </r>
  <r>
    <x v="3"/>
    <x v="1"/>
    <x v="2"/>
    <x v="2"/>
    <x v="700"/>
    <s v="Spices Chili Powder"/>
    <x v="435"/>
    <s v="FoodCo"/>
    <x v="32"/>
    <x v="905"/>
    <n v="169"/>
    <n v="608"/>
  </r>
  <r>
    <x v="3"/>
    <x v="1"/>
    <x v="2"/>
    <x v="2"/>
    <x v="701"/>
    <s v="Spices Red Pepper Flakes"/>
    <x v="431"/>
    <s v="FoodCo"/>
    <x v="32"/>
    <x v="906"/>
    <n v="287"/>
    <n v="1028"/>
  </r>
  <r>
    <x v="3"/>
    <x v="1"/>
    <x v="2"/>
    <x v="2"/>
    <x v="701"/>
    <s v="Spices Red Pepper Flakes"/>
    <x v="431"/>
    <s v="Teri Nichols"/>
    <x v="12"/>
    <x v="907"/>
    <n v="1006"/>
    <n v="3901"/>
  </r>
  <r>
    <x v="3"/>
    <x v="1"/>
    <x v="2"/>
    <x v="2"/>
    <x v="701"/>
    <s v="Spices Red Pepper Flakes"/>
    <x v="436"/>
    <s v="Driscoll Foods Food Service / Metropolitan Foods Inc."/>
    <x v="11"/>
    <x v="908"/>
    <n v="1691"/>
    <n v="9567"/>
  </r>
  <r>
    <x v="3"/>
    <x v="1"/>
    <x v="2"/>
    <x v="2"/>
    <x v="185"/>
    <s v="Herbs Thyme Dried"/>
    <x v="431"/>
    <s v="FoodCo"/>
    <x v="32"/>
    <x v="65"/>
    <n v="79"/>
    <n v="457"/>
  </r>
  <r>
    <x v="3"/>
    <x v="1"/>
    <x v="2"/>
    <x v="2"/>
    <x v="185"/>
    <s v="Herbs Thyme Dried"/>
    <x v="431"/>
    <s v="Teri Nichols"/>
    <x v="12"/>
    <x v="909"/>
    <n v="108"/>
    <n v="650"/>
  </r>
  <r>
    <x v="3"/>
    <x v="1"/>
    <x v="2"/>
    <x v="2"/>
    <x v="185"/>
    <s v="Herbs Thyme Dried"/>
    <x v="428"/>
    <s v="Driscoll Foods Food Service / Metropolitan Foods Inc."/>
    <x v="11"/>
    <x v="121"/>
    <n v="120"/>
    <n v="820"/>
  </r>
  <r>
    <x v="3"/>
    <x v="1"/>
    <x v="2"/>
    <x v="2"/>
    <x v="71"/>
    <s v="Spices Tumeric"/>
    <x v="431"/>
    <s v="FoodCo"/>
    <x v="32"/>
    <x v="135"/>
    <n v="105"/>
    <n v="347"/>
  </r>
  <r>
    <x v="3"/>
    <x v="1"/>
    <x v="2"/>
    <x v="2"/>
    <x v="71"/>
    <s v="Spices Tumeric"/>
    <x v="428"/>
    <s v="Driscoll Foods Food Service / Metropolitan Foods Inc."/>
    <x v="11"/>
    <x v="237"/>
    <n v="191"/>
    <n v="1208"/>
  </r>
  <r>
    <x v="3"/>
    <x v="1"/>
    <x v="2"/>
    <x v="2"/>
    <x v="71"/>
    <s v="Spices Tumeric"/>
    <x v="429"/>
    <s v="Teri Nichols"/>
    <x v="12"/>
    <x v="910"/>
    <n v="145"/>
    <n v="680"/>
  </r>
  <r>
    <x v="3"/>
    <x v="1"/>
    <x v="2"/>
    <x v="2"/>
    <x v="702"/>
    <s v="Vegetarian Hummus Fresh Ind"/>
    <x v="437"/>
    <s v="Driscoll Foods Food Service / Metropolitan Foods Inc."/>
    <x v="11"/>
    <x v="911"/>
    <n v="337452"/>
    <n v="897614"/>
  </r>
  <r>
    <x v="3"/>
    <x v="1"/>
    <x v="2"/>
    <x v="2"/>
    <x v="702"/>
    <s v="Vegetarian Hummus Fresh Ind"/>
    <x v="437"/>
    <s v="FoodCo"/>
    <x v="32"/>
    <x v="912"/>
    <n v="133416"/>
    <n v="376046"/>
  </r>
  <r>
    <x v="3"/>
    <x v="1"/>
    <x v="2"/>
    <x v="2"/>
    <x v="702"/>
    <s v="Vegetarian Hummus Fresh Ind"/>
    <x v="437"/>
    <s v="Teri Nichols"/>
    <x v="12"/>
    <x v="913"/>
    <n v="306624"/>
    <n v="882174"/>
  </r>
  <r>
    <x v="3"/>
    <x v="1"/>
    <x v="2"/>
    <x v="2"/>
    <x v="111"/>
    <s v="Condiment Jelly Grape Canned"/>
    <x v="438"/>
    <s v="Driscoll Foods Food Service / Metropolitan Foods Inc."/>
    <x v="11"/>
    <x v="417"/>
    <n v="196032"/>
    <n v="201277"/>
  </r>
  <r>
    <x v="3"/>
    <x v="1"/>
    <x v="2"/>
    <x v="2"/>
    <x v="111"/>
    <s v="Condiment Jelly Grape Canned"/>
    <x v="438"/>
    <s v="FoodCo"/>
    <x v="32"/>
    <x v="914"/>
    <n v="68160"/>
    <n v="73364"/>
  </r>
  <r>
    <x v="3"/>
    <x v="1"/>
    <x v="2"/>
    <x v="2"/>
    <x v="111"/>
    <s v="Condiment Jelly Grape Canned"/>
    <x v="438"/>
    <s v="Teri Nichols"/>
    <x v="12"/>
    <x v="915"/>
    <n v="128976"/>
    <n v="135676"/>
  </r>
  <r>
    <x v="3"/>
    <x v="1"/>
    <x v="2"/>
    <x v="2"/>
    <x v="703"/>
    <s v="Condiment Jelly Grape PC"/>
    <x v="386"/>
    <s v="FoodCo"/>
    <x v="32"/>
    <x v="916"/>
    <n v="27969"/>
    <n v="66219"/>
  </r>
  <r>
    <x v="3"/>
    <x v="1"/>
    <x v="2"/>
    <x v="2"/>
    <x v="703"/>
    <s v="Condiment Jelly Grape PC"/>
    <x v="383"/>
    <s v="Teri Nichols"/>
    <x v="12"/>
    <x v="917"/>
    <n v="72131"/>
    <n v="159572"/>
  </r>
  <r>
    <x v="3"/>
    <x v="1"/>
    <x v="2"/>
    <x v="2"/>
    <x v="703"/>
    <s v="Condiment Jelly Grape PC"/>
    <x v="391"/>
    <s v="Driscoll Foods Food Service / Metropolitan Foods Inc."/>
    <x v="11"/>
    <x v="918"/>
    <n v="107875"/>
    <n v="218285"/>
  </r>
  <r>
    <x v="3"/>
    <x v="1"/>
    <x v="2"/>
    <x v="2"/>
    <x v="186"/>
    <s v="Misc Sugar Brown"/>
    <x v="439"/>
    <s v="Driscoll Foods Food Service / Metropolitan Foods Inc."/>
    <x v="11"/>
    <x v="919"/>
    <n v="16728"/>
    <n v="22248"/>
  </r>
  <r>
    <x v="3"/>
    <x v="1"/>
    <x v="2"/>
    <x v="2"/>
    <x v="186"/>
    <s v="Misc Sugar Brown"/>
    <x v="439"/>
    <s v="FoodCo"/>
    <x v="32"/>
    <x v="920"/>
    <n v="5448"/>
    <n v="7010"/>
  </r>
  <r>
    <x v="3"/>
    <x v="1"/>
    <x v="2"/>
    <x v="2"/>
    <x v="186"/>
    <s v="Misc Sugar Brown"/>
    <x v="439"/>
    <s v="Teri Nichols"/>
    <x v="12"/>
    <x v="436"/>
    <n v="11520"/>
    <n v="14415"/>
  </r>
  <r>
    <x v="3"/>
    <x v="1"/>
    <x v="2"/>
    <x v="2"/>
    <x v="704"/>
    <s v="Misc Sugar Ind Packets"/>
    <x v="386"/>
    <s v="FoodCo"/>
    <x v="32"/>
    <x v="3"/>
    <n v="125"/>
    <n v="185"/>
  </r>
  <r>
    <x v="3"/>
    <x v="1"/>
    <x v="2"/>
    <x v="2"/>
    <x v="704"/>
    <s v="Misc Sugar Ind Packets"/>
    <x v="440"/>
    <s v="Driscoll Foods Food Service / Metropolitan Foods Inc."/>
    <x v="11"/>
    <x v="110"/>
    <n v="575"/>
    <n v="768"/>
  </r>
  <r>
    <x v="3"/>
    <x v="1"/>
    <x v="2"/>
    <x v="2"/>
    <x v="704"/>
    <s v="Misc Sugar Ind Packets"/>
    <x v="440"/>
    <s v="Teri Nichols"/>
    <x v="12"/>
    <x v="6"/>
    <n v="63"/>
    <n v="93"/>
  </r>
  <r>
    <x v="3"/>
    <x v="1"/>
    <x v="2"/>
    <x v="2"/>
    <x v="705"/>
    <s v="Catering Nutrasweet"/>
    <x v="376"/>
    <s v="Teri Nichols"/>
    <x v="12"/>
    <x v="59"/>
    <n v="100"/>
    <n v="29"/>
  </r>
  <r>
    <x v="3"/>
    <x v="1"/>
    <x v="2"/>
    <x v="2"/>
    <x v="705"/>
    <s v="Catering Nutrasweet"/>
    <x v="441"/>
    <s v="Driscoll Foods Food Service / Metropolitan Foods Inc."/>
    <x v="11"/>
    <x v="10"/>
    <n v="300"/>
    <n v="54"/>
  </r>
  <r>
    <x v="3"/>
    <x v="1"/>
    <x v="2"/>
    <x v="2"/>
    <x v="364"/>
    <s v="Catering Sugar Substitute Ind Packets"/>
    <x v="440"/>
    <s v="Driscoll Foods Food Service / Metropolitan Foods Inc."/>
    <x v="11"/>
    <x v="28"/>
    <n v="14"/>
    <n v="74"/>
  </r>
  <r>
    <x v="3"/>
    <x v="1"/>
    <x v="2"/>
    <x v="2"/>
    <x v="706"/>
    <s v="Veg Tomatoes Diced Canned (VRO) (6 #10/CS)"/>
    <x v="442"/>
    <s v="Driscoll Foods Food Service / Metropolitan Foods Inc."/>
    <x v="11"/>
    <x v="921"/>
    <n v="35136"/>
    <n v="21827"/>
  </r>
  <r>
    <x v="3"/>
    <x v="1"/>
    <x v="2"/>
    <x v="2"/>
    <x v="706"/>
    <s v="Veg Tomatoes Diced Canned (VRO) (6 #10/CS)"/>
    <x v="443"/>
    <s v="Teri Nichols"/>
    <x v="12"/>
    <x v="922"/>
    <n v="16666"/>
    <n v="9263"/>
  </r>
  <r>
    <x v="3"/>
    <x v="1"/>
    <x v="2"/>
    <x v="2"/>
    <x v="706"/>
    <s v="Veg Tomatoes Diced Canned (VRO) (6 #10/CS)"/>
    <x v="444"/>
    <s v="FoodCo"/>
    <x v="32"/>
    <x v="923"/>
    <n v="9677"/>
    <n v="5804"/>
  </r>
  <r>
    <x v="3"/>
    <x v="1"/>
    <x v="2"/>
    <x v="2"/>
    <x v="85"/>
    <s v="Misc Vinegar Cider"/>
    <x v="445"/>
    <s v="Driscoll Foods Food Service / Metropolitan Foods Inc."/>
    <x v="11"/>
    <x v="924"/>
    <n v="53664"/>
    <n v="12561"/>
  </r>
  <r>
    <x v="3"/>
    <x v="1"/>
    <x v="2"/>
    <x v="2"/>
    <x v="85"/>
    <s v="Misc Vinegar Cider"/>
    <x v="445"/>
    <s v="Teri Nichols"/>
    <x v="12"/>
    <x v="925"/>
    <n v="35872"/>
    <n v="4705"/>
  </r>
  <r>
    <x v="3"/>
    <x v="1"/>
    <x v="2"/>
    <x v="2"/>
    <x v="85"/>
    <s v="Misc Vinegar Cider"/>
    <x v="446"/>
    <s v="FoodCo"/>
    <x v="32"/>
    <x v="926"/>
    <n v="21792"/>
    <n v="7443"/>
  </r>
  <r>
    <x v="3"/>
    <x v="1"/>
    <x v="2"/>
    <x v="2"/>
    <x v="187"/>
    <s v="Misc Vinegar White"/>
    <x v="447"/>
    <s v="Driscoll Foods Food Service / Metropolitan Foods Inc."/>
    <x v="11"/>
    <x v="927"/>
    <n v="27168"/>
    <n v="10063"/>
  </r>
  <r>
    <x v="3"/>
    <x v="1"/>
    <x v="2"/>
    <x v="2"/>
    <x v="187"/>
    <s v="Misc Vinegar White"/>
    <x v="448"/>
    <s v="FoodCo"/>
    <x v="32"/>
    <x v="379"/>
    <n v="6144"/>
    <n v="2365"/>
  </r>
  <r>
    <x v="3"/>
    <x v="1"/>
    <x v="2"/>
    <x v="2"/>
    <x v="187"/>
    <s v="Misc Vinegar White"/>
    <x v="448"/>
    <s v="Teri Nichols"/>
    <x v="12"/>
    <x v="928"/>
    <n v="15776"/>
    <n v="5368"/>
  </r>
  <r>
    <x v="3"/>
    <x v="1"/>
    <x v="0"/>
    <x v="0"/>
    <x v="707"/>
    <s v="Baby Food Apricots w/ Pears &amp; Apples"/>
    <x v="449"/>
    <s v="Teri Nichols"/>
    <x v="12"/>
    <x v="929"/>
    <n v="167"/>
    <n v="1448"/>
  </r>
  <r>
    <x v="3"/>
    <x v="1"/>
    <x v="0"/>
    <x v="0"/>
    <x v="708"/>
    <s v="Baby Food Beef &amp; Broth"/>
    <x v="449"/>
    <s v="Driscoll Foods Food Service / Metropolitan Foods Inc."/>
    <x v="11"/>
    <x v="52"/>
    <n v="74"/>
    <n v="711"/>
  </r>
  <r>
    <x v="3"/>
    <x v="1"/>
    <x v="0"/>
    <x v="0"/>
    <x v="708"/>
    <s v="Baby Food Beef &amp; Broth"/>
    <x v="449"/>
    <s v="Teri Nichols"/>
    <x v="12"/>
    <x v="930"/>
    <n v="221"/>
    <n v="2339"/>
  </r>
  <r>
    <x v="3"/>
    <x v="1"/>
    <x v="0"/>
    <x v="0"/>
    <x v="709"/>
    <s v="Baby Food Carrots"/>
    <x v="449"/>
    <s v="Teri Nichols"/>
    <x v="12"/>
    <x v="931"/>
    <n v="226"/>
    <n v="1818"/>
  </r>
  <r>
    <x v="3"/>
    <x v="1"/>
    <x v="0"/>
    <x v="0"/>
    <x v="709"/>
    <s v="Baby Food Carrots"/>
    <x v="450"/>
    <s v="Teri Nichols"/>
    <x v="12"/>
    <x v="36"/>
    <n v="3"/>
    <n v="52"/>
  </r>
  <r>
    <x v="3"/>
    <x v="1"/>
    <x v="0"/>
    <x v="0"/>
    <x v="710"/>
    <s v="Baby Food Chicken &amp; Broth"/>
    <x v="449"/>
    <s v="Driscoll Foods Food Service / Metropolitan Foods Inc."/>
    <x v="11"/>
    <x v="52"/>
    <n v="74"/>
    <n v="711"/>
  </r>
  <r>
    <x v="3"/>
    <x v="1"/>
    <x v="0"/>
    <x v="0"/>
    <x v="710"/>
    <s v="Baby Food Chicken &amp; Broth"/>
    <x v="449"/>
    <s v="Teri Nichols"/>
    <x v="12"/>
    <x v="104"/>
    <n v="263"/>
    <n v="2774"/>
  </r>
  <r>
    <x v="3"/>
    <x v="1"/>
    <x v="0"/>
    <x v="0"/>
    <x v="711"/>
    <s v="Beans Mexicali Frzn"/>
    <x v="363"/>
    <s v="Driscoll Foods Food Service / Metropolitan Foods Inc."/>
    <x v="11"/>
    <x v="932"/>
    <n v="40416"/>
    <n v="55619"/>
  </r>
  <r>
    <x v="3"/>
    <x v="1"/>
    <x v="0"/>
    <x v="0"/>
    <x v="711"/>
    <s v="Beans Mexicali Frzn"/>
    <x v="363"/>
    <s v="FoodCo"/>
    <x v="32"/>
    <x v="933"/>
    <n v="17440"/>
    <n v="25146"/>
  </r>
  <r>
    <x v="3"/>
    <x v="1"/>
    <x v="0"/>
    <x v="0"/>
    <x v="711"/>
    <s v="Beans Mexicali Frzn"/>
    <x v="363"/>
    <s v="Teri Nichols"/>
    <x v="12"/>
    <x v="934"/>
    <n v="31584"/>
    <n v="45105"/>
  </r>
  <r>
    <x v="3"/>
    <x v="1"/>
    <x v="0"/>
    <x v="0"/>
    <x v="712"/>
    <s v="Bread Cheesy Bread"/>
    <x v="451"/>
    <s v="Grocery Haulers Inc."/>
    <x v="33"/>
    <x v="59"/>
    <n v="26"/>
    <n v="67"/>
  </r>
  <r>
    <x v="3"/>
    <x v="1"/>
    <x v="0"/>
    <x v="0"/>
    <x v="713"/>
    <s v="Vegetarian Burrito Black Bean &amp; Cheese Ind"/>
    <x v="452"/>
    <s v="Driscoll Foods Food Service / Metropolitan Foods Inc."/>
    <x v="11"/>
    <x v="935"/>
    <n v="68610"/>
    <n v="154059"/>
  </r>
  <r>
    <x v="3"/>
    <x v="1"/>
    <x v="0"/>
    <x v="0"/>
    <x v="713"/>
    <s v="Vegetarian Burrito Black Bean &amp; Cheese Ind"/>
    <x v="452"/>
    <s v="FoodCo"/>
    <x v="32"/>
    <x v="750"/>
    <n v="22980"/>
    <n v="53192"/>
  </r>
  <r>
    <x v="3"/>
    <x v="1"/>
    <x v="0"/>
    <x v="0"/>
    <x v="713"/>
    <s v="Vegetarian Burrito Black Bean &amp; Cheese Ind"/>
    <x v="452"/>
    <s v="Teri Nichols"/>
    <x v="12"/>
    <x v="903"/>
    <n v="50610"/>
    <n v="116619"/>
  </r>
  <r>
    <x v="3"/>
    <x v="1"/>
    <x v="0"/>
    <x v="0"/>
    <x v="714"/>
    <s v="Turkey Burrito Turkey Chorizo Ind"/>
    <x v="453"/>
    <s v="Driscoll Foods Food Service / Metropolitan Foods Inc."/>
    <x v="11"/>
    <x v="936"/>
    <n v="19166"/>
    <n v="65100"/>
  </r>
  <r>
    <x v="3"/>
    <x v="1"/>
    <x v="0"/>
    <x v="0"/>
    <x v="714"/>
    <s v="Turkey Burrito Turkey Chorizo Ind"/>
    <x v="453"/>
    <s v="FoodCo"/>
    <x v="32"/>
    <x v="44"/>
    <n v="5392"/>
    <n v="19363"/>
  </r>
  <r>
    <x v="3"/>
    <x v="1"/>
    <x v="0"/>
    <x v="0"/>
    <x v="714"/>
    <s v="Turkey Burrito Turkey Chorizo Ind"/>
    <x v="453"/>
    <s v="Teri Nichols"/>
    <x v="12"/>
    <x v="937"/>
    <n v="18605"/>
    <n v="65904"/>
  </r>
  <r>
    <x v="3"/>
    <x v="1"/>
    <x v="0"/>
    <x v="0"/>
    <x v="715"/>
    <s v="Chicken Slider ABF"/>
    <x v="454"/>
    <s v="Driscoll Foods Food Service / Metropolitan Foods Inc."/>
    <x v="11"/>
    <x v="938"/>
    <n v="67433"/>
    <n v="184930"/>
  </r>
  <r>
    <x v="3"/>
    <x v="1"/>
    <x v="0"/>
    <x v="0"/>
    <x v="715"/>
    <s v="Chicken Slider ABF"/>
    <x v="454"/>
    <s v="FoodCo"/>
    <x v="32"/>
    <x v="939"/>
    <n v="27662"/>
    <n v="78915"/>
  </r>
  <r>
    <x v="3"/>
    <x v="1"/>
    <x v="0"/>
    <x v="0"/>
    <x v="715"/>
    <s v="Chicken Slider ABF"/>
    <x v="454"/>
    <s v="Teri Nichols"/>
    <x v="12"/>
    <x v="940"/>
    <n v="57449"/>
    <n v="162267"/>
  </r>
  <r>
    <x v="3"/>
    <x v="1"/>
    <x v="0"/>
    <x v="0"/>
    <x v="716"/>
    <s v="Chicken Dumpling ABF"/>
    <x v="455"/>
    <s v="Driscoll Foods Food Service / Metropolitan Foods Inc."/>
    <x v="11"/>
    <x v="941"/>
    <n v="576669"/>
    <n v="1527260"/>
  </r>
  <r>
    <x v="3"/>
    <x v="1"/>
    <x v="0"/>
    <x v="0"/>
    <x v="716"/>
    <s v="Chicken Dumpling ABF"/>
    <x v="455"/>
    <s v="FoodCo"/>
    <x v="32"/>
    <x v="942"/>
    <n v="156380"/>
    <n v="424894"/>
  </r>
  <r>
    <x v="3"/>
    <x v="1"/>
    <x v="0"/>
    <x v="0"/>
    <x v="716"/>
    <s v="Chicken Dumpling ABF"/>
    <x v="455"/>
    <s v="Teri Nichols"/>
    <x v="12"/>
    <x v="943"/>
    <n v="395495"/>
    <n v="1070135"/>
  </r>
  <r>
    <x v="3"/>
    <x v="1"/>
    <x v="0"/>
    <x v="0"/>
    <x v="717"/>
    <s v="Chicken Dumpling"/>
    <x v="456"/>
    <s v="Driscoll Foods Food Service / Metropolitan Foods Inc."/>
    <x v="11"/>
    <x v="36"/>
    <n v="57"/>
    <n v="177"/>
  </r>
  <r>
    <x v="3"/>
    <x v="1"/>
    <x v="0"/>
    <x v="0"/>
    <x v="717"/>
    <s v="Chicken Dumpling"/>
    <x v="456"/>
    <s v="FoodCo"/>
    <x v="32"/>
    <x v="944"/>
    <n v="11571"/>
    <n v="36885"/>
  </r>
  <r>
    <x v="3"/>
    <x v="1"/>
    <x v="0"/>
    <x v="0"/>
    <x v="717"/>
    <s v="Chicken Dumpling"/>
    <x v="456"/>
    <s v="Teri Nichols"/>
    <x v="12"/>
    <x v="945"/>
    <n v="14564"/>
    <n v="45977"/>
  </r>
  <r>
    <x v="3"/>
    <x v="1"/>
    <x v="0"/>
    <x v="0"/>
    <x v="718"/>
    <s v="Veg Egg Roll (VO)"/>
    <x v="457"/>
    <s v="Driscoll Foods Food Service / Metropolitan Foods Inc."/>
    <x v="11"/>
    <x v="59"/>
    <n v="29"/>
    <n v="49"/>
  </r>
  <r>
    <x v="3"/>
    <x v="1"/>
    <x v="0"/>
    <x v="0"/>
    <x v="719"/>
    <s v="Catering Eggplant Breaded Frzn"/>
    <x v="458"/>
    <s v="Driscoll Foods Food Service / Metropolitan Foods Inc."/>
    <x v="11"/>
    <x v="113"/>
    <n v="520"/>
    <n v="1043"/>
  </r>
  <r>
    <x v="3"/>
    <x v="1"/>
    <x v="0"/>
    <x v="0"/>
    <x v="720"/>
    <s v="Veg Potato Straight Cut NYS Local (VS)"/>
    <x v="459"/>
    <s v="FoodCo"/>
    <x v="32"/>
    <x v="10"/>
    <n v="108"/>
    <n v="145"/>
  </r>
  <r>
    <x v="3"/>
    <x v="1"/>
    <x v="0"/>
    <x v="0"/>
    <x v="721"/>
    <s v="Meal Breakfast Kit #4 (Apple Cinnamon Cheerios Honey Graham Cracker Orange Tangerine Juice)"/>
    <x v="460"/>
    <s v="Driscoll Foods Food Service / Metropolitan Foods Inc."/>
    <x v="11"/>
    <x v="946"/>
    <n v="515999"/>
    <n v="995541"/>
  </r>
  <r>
    <x v="3"/>
    <x v="1"/>
    <x v="0"/>
    <x v="0"/>
    <x v="721"/>
    <s v="Meal Breakfast Kit #4 (Apple Cinnamon Cheerios Honey Graham Cracker Orange Tangerine Juice)"/>
    <x v="460"/>
    <s v="FoodCo"/>
    <x v="32"/>
    <x v="947"/>
    <n v="190197"/>
    <n v="385087"/>
  </r>
  <r>
    <x v="3"/>
    <x v="1"/>
    <x v="0"/>
    <x v="0"/>
    <x v="721"/>
    <s v="Meal Breakfast Kit #4 (Apple Cinnamon Cheerios Honey Graham Cracker Orange Tangerine Juice)"/>
    <x v="460"/>
    <s v="Teri Nichols"/>
    <x v="12"/>
    <x v="948"/>
    <n v="463042"/>
    <n v="918799"/>
  </r>
  <r>
    <x v="3"/>
    <x v="1"/>
    <x v="0"/>
    <x v="0"/>
    <x v="598"/>
    <s v="Meal Kosher BKFST Day 5"/>
    <x v="337"/>
    <s v="FoodCo"/>
    <x v="32"/>
    <x v="57"/>
    <n v="0"/>
    <n v="650"/>
  </r>
  <r>
    <x v="3"/>
    <x v="1"/>
    <x v="0"/>
    <x v="0"/>
    <x v="721"/>
    <s v="Meal Breakfast Kit #5 (Fruity Cheerios Honey Graham Cracker Apple Juice)"/>
    <x v="461"/>
    <s v="Driscoll Foods Food Service / Metropolitan Foods Inc."/>
    <x v="11"/>
    <x v="949"/>
    <n v="500114"/>
    <n v="965188"/>
  </r>
  <r>
    <x v="3"/>
    <x v="1"/>
    <x v="0"/>
    <x v="0"/>
    <x v="721"/>
    <s v="Meal Breakfast Kit #5 (Fruity Cheerios Honey Graham Cracker Apple Juice)"/>
    <x v="461"/>
    <s v="FoodCo"/>
    <x v="32"/>
    <x v="950"/>
    <n v="168519"/>
    <n v="340916"/>
  </r>
  <r>
    <x v="3"/>
    <x v="1"/>
    <x v="0"/>
    <x v="0"/>
    <x v="721"/>
    <s v="Meal Breakfast Kit #5 (Fruity Cheerios Honey Graham Cracker Apple Juice)"/>
    <x v="461"/>
    <s v="Teri Nichols"/>
    <x v="12"/>
    <x v="951"/>
    <n v="413355"/>
    <n v="820847"/>
  </r>
  <r>
    <x v="3"/>
    <x v="1"/>
    <x v="0"/>
    <x v="0"/>
    <x v="722"/>
    <s v="Meal Breakfast Kit #2 (Fruit Juice Sunbutter Cup Honey Graham Cracker Grape Jelly)"/>
    <x v="462"/>
    <s v="Driscoll Foods Food Service / Metropolitan Foods Inc."/>
    <x v="11"/>
    <x v="952"/>
    <n v="636396"/>
    <n v="1436540"/>
  </r>
  <r>
    <x v="3"/>
    <x v="1"/>
    <x v="0"/>
    <x v="0"/>
    <x v="722"/>
    <s v="Meal Breakfast Kit #2 (Fruit Juice Sunbutter Cup Honey Graham Cracker Grape Jelly)"/>
    <x v="462"/>
    <s v="FoodCo"/>
    <x v="32"/>
    <x v="953"/>
    <n v="190895"/>
    <n v="448906"/>
  </r>
  <r>
    <x v="3"/>
    <x v="1"/>
    <x v="0"/>
    <x v="0"/>
    <x v="722"/>
    <s v="Meal Breakfast Kit #2 (Fruit Juice Sunbutter Cup Honey Graham Cracker Grape Jelly)"/>
    <x v="462"/>
    <s v="Teri Nichols"/>
    <x v="12"/>
    <x v="954"/>
    <n v="493198"/>
    <n v="1137644"/>
  </r>
  <r>
    <x v="3"/>
    <x v="1"/>
    <x v="0"/>
    <x v="0"/>
    <x v="598"/>
    <s v="Emergency Kosher Breakfast Meal Grab N Go #1"/>
    <x v="337"/>
    <s v="Driscoll Foods Food Service / Metropolitan Foods Inc."/>
    <x v="11"/>
    <x v="955"/>
    <n v="0"/>
    <n v="404359"/>
  </r>
  <r>
    <x v="3"/>
    <x v="1"/>
    <x v="0"/>
    <x v="0"/>
    <x v="598"/>
    <s v="Emergency Kosher Breakfast Meal Grab N Go #1"/>
    <x v="337"/>
    <s v="FoodCo"/>
    <x v="32"/>
    <x v="956"/>
    <n v="0"/>
    <n v="143912"/>
  </r>
  <r>
    <x v="3"/>
    <x v="1"/>
    <x v="0"/>
    <x v="0"/>
    <x v="598"/>
    <s v="Emergency Kosher Breakfast Meal Grab N Go #1"/>
    <x v="337"/>
    <s v="Teri Nichols"/>
    <x v="12"/>
    <x v="957"/>
    <n v="0"/>
    <n v="538935"/>
  </r>
  <r>
    <x v="3"/>
    <x v="1"/>
    <x v="0"/>
    <x v="0"/>
    <x v="598"/>
    <s v="Emergency Kosher Breakfast Meal Grab N Go #2"/>
    <x v="337"/>
    <s v="Driscoll Foods Food Service / Metropolitan Foods Inc."/>
    <x v="11"/>
    <x v="958"/>
    <n v="0"/>
    <n v="357478"/>
  </r>
  <r>
    <x v="3"/>
    <x v="1"/>
    <x v="0"/>
    <x v="0"/>
    <x v="598"/>
    <s v="Emergency Kosher Breakfast Meal Grab N Go #2"/>
    <x v="337"/>
    <s v="FoodCo"/>
    <x v="32"/>
    <x v="959"/>
    <n v="0"/>
    <n v="160714"/>
  </r>
  <r>
    <x v="3"/>
    <x v="1"/>
    <x v="0"/>
    <x v="0"/>
    <x v="598"/>
    <s v="Emergency Kosher Breakfast Meal Grab N Go #2"/>
    <x v="337"/>
    <s v="Teri Nichols"/>
    <x v="12"/>
    <x v="960"/>
    <n v="0"/>
    <n v="452870"/>
  </r>
  <r>
    <x v="3"/>
    <x v="1"/>
    <x v="0"/>
    <x v="0"/>
    <x v="598"/>
    <s v="Emergency Kosher Breakfast Meal Grab N Go #3"/>
    <x v="337"/>
    <s v="Driscoll Foods Food Service / Metropolitan Foods Inc."/>
    <x v="11"/>
    <x v="961"/>
    <n v="0"/>
    <n v="348648"/>
  </r>
  <r>
    <x v="3"/>
    <x v="1"/>
    <x v="0"/>
    <x v="0"/>
    <x v="598"/>
    <s v="Emergency Kosher Breakfast Meal Grab N Go #3"/>
    <x v="337"/>
    <s v="FoodCo"/>
    <x v="32"/>
    <x v="962"/>
    <n v="0"/>
    <n v="143525"/>
  </r>
  <r>
    <x v="3"/>
    <x v="1"/>
    <x v="0"/>
    <x v="0"/>
    <x v="598"/>
    <s v="Emergency Kosher Breakfast Meal Grab N Go #3"/>
    <x v="337"/>
    <s v="Teri Nichols"/>
    <x v="12"/>
    <x v="963"/>
    <n v="0"/>
    <n v="407062"/>
  </r>
  <r>
    <x v="3"/>
    <x v="1"/>
    <x v="0"/>
    <x v="0"/>
    <x v="598"/>
    <s v="Meal Kosher BKFST Day 1"/>
    <x v="337"/>
    <s v="Driscoll Foods Food Service / Metropolitan Foods Inc."/>
    <x v="11"/>
    <x v="7"/>
    <n v="0"/>
    <n v="43"/>
  </r>
  <r>
    <x v="3"/>
    <x v="1"/>
    <x v="0"/>
    <x v="0"/>
    <x v="598"/>
    <s v="Meal Kosher BKFST Day 1"/>
    <x v="337"/>
    <s v="FoodCo"/>
    <x v="32"/>
    <x v="716"/>
    <n v="0"/>
    <n v="599"/>
  </r>
  <r>
    <x v="3"/>
    <x v="1"/>
    <x v="0"/>
    <x v="0"/>
    <x v="598"/>
    <s v="Meal Kosher BKFST Day 1"/>
    <x v="337"/>
    <s v="Teri Nichols"/>
    <x v="12"/>
    <x v="964"/>
    <n v="0"/>
    <n v="4704"/>
  </r>
  <r>
    <x v="3"/>
    <x v="1"/>
    <x v="0"/>
    <x v="0"/>
    <x v="598"/>
    <s v="Meal Kosher BKFST Day 10"/>
    <x v="337"/>
    <s v="Driscoll Foods Food Service / Metropolitan Foods Inc."/>
    <x v="11"/>
    <x v="55"/>
    <n v="0"/>
    <n v="266"/>
  </r>
  <r>
    <x v="3"/>
    <x v="1"/>
    <x v="0"/>
    <x v="0"/>
    <x v="598"/>
    <s v="Meal Kosher BKFST Day 10"/>
    <x v="337"/>
    <s v="FoodCo"/>
    <x v="32"/>
    <x v="370"/>
    <n v="0"/>
    <n v="442"/>
  </r>
  <r>
    <x v="3"/>
    <x v="1"/>
    <x v="0"/>
    <x v="0"/>
    <x v="598"/>
    <s v="Meal Kosher BKFST Day 10"/>
    <x v="337"/>
    <s v="Teri Nichols"/>
    <x v="12"/>
    <x v="965"/>
    <n v="0"/>
    <n v="3905"/>
  </r>
  <r>
    <x v="3"/>
    <x v="1"/>
    <x v="0"/>
    <x v="0"/>
    <x v="598"/>
    <s v="Meal Kosher BKFST Day 2"/>
    <x v="337"/>
    <s v="Driscoll Foods Food Service / Metropolitan Foods Inc."/>
    <x v="11"/>
    <x v="53"/>
    <n v="0"/>
    <n v="208"/>
  </r>
  <r>
    <x v="3"/>
    <x v="1"/>
    <x v="0"/>
    <x v="0"/>
    <x v="598"/>
    <s v="Meal Kosher BKFST Day 2"/>
    <x v="337"/>
    <s v="FoodCo"/>
    <x v="32"/>
    <x v="71"/>
    <n v="0"/>
    <n v="572"/>
  </r>
  <r>
    <x v="3"/>
    <x v="1"/>
    <x v="0"/>
    <x v="0"/>
    <x v="598"/>
    <s v="Meal Kosher BKFST Day 2"/>
    <x v="337"/>
    <s v="Teri Nichols"/>
    <x v="12"/>
    <x v="966"/>
    <n v="0"/>
    <n v="4554"/>
  </r>
  <r>
    <x v="3"/>
    <x v="1"/>
    <x v="0"/>
    <x v="0"/>
    <x v="598"/>
    <s v="Meal Kosher BKFST Day 3"/>
    <x v="337"/>
    <s v="Driscoll Foods Food Service / Metropolitan Foods Inc."/>
    <x v="11"/>
    <x v="116"/>
    <n v="0"/>
    <n v="292"/>
  </r>
  <r>
    <x v="3"/>
    <x v="1"/>
    <x v="0"/>
    <x v="0"/>
    <x v="598"/>
    <s v="Meal Kosher BKFST Day 3"/>
    <x v="337"/>
    <s v="FoodCo"/>
    <x v="32"/>
    <x v="370"/>
    <n v="0"/>
    <n v="444"/>
  </r>
  <r>
    <x v="3"/>
    <x v="1"/>
    <x v="0"/>
    <x v="0"/>
    <x v="598"/>
    <s v="Meal Kosher BKFST Day 3"/>
    <x v="337"/>
    <s v="Teri Nichols"/>
    <x v="12"/>
    <x v="967"/>
    <n v="0"/>
    <n v="4872"/>
  </r>
  <r>
    <x v="3"/>
    <x v="1"/>
    <x v="0"/>
    <x v="0"/>
    <x v="598"/>
    <s v="Meal Kosher BKFST Day 4"/>
    <x v="337"/>
    <s v="Driscoll Foods Food Service / Metropolitan Foods Inc."/>
    <x v="11"/>
    <x v="18"/>
    <n v="0"/>
    <n v="340"/>
  </r>
  <r>
    <x v="3"/>
    <x v="1"/>
    <x v="0"/>
    <x v="0"/>
    <x v="598"/>
    <s v="Meal Kosher BKFST Day 4"/>
    <x v="337"/>
    <s v="FoodCo"/>
    <x v="32"/>
    <x v="57"/>
    <n v="0"/>
    <n v="650"/>
  </r>
  <r>
    <x v="3"/>
    <x v="1"/>
    <x v="0"/>
    <x v="0"/>
    <x v="598"/>
    <s v="Meal Kosher BKFST Day 4"/>
    <x v="337"/>
    <s v="Teri Nichols"/>
    <x v="12"/>
    <x v="968"/>
    <n v="0"/>
    <n v="5924"/>
  </r>
  <r>
    <x v="3"/>
    <x v="1"/>
    <x v="0"/>
    <x v="0"/>
    <x v="598"/>
    <s v="Meal Kosher BKFST Day 5"/>
    <x v="337"/>
    <s v="Driscoll Foods Food Service / Metropolitan Foods Inc."/>
    <x v="11"/>
    <x v="18"/>
    <n v="0"/>
    <n v="340"/>
  </r>
  <r>
    <x v="3"/>
    <x v="1"/>
    <x v="0"/>
    <x v="0"/>
    <x v="598"/>
    <s v="Meal Kosher BKFST Day 6"/>
    <x v="337"/>
    <s v="Driscoll Foods Food Service / Metropolitan Foods Inc."/>
    <x v="11"/>
    <x v="116"/>
    <n v="0"/>
    <n v="291"/>
  </r>
  <r>
    <x v="3"/>
    <x v="1"/>
    <x v="0"/>
    <x v="0"/>
    <x v="598"/>
    <s v="Meal Kosher BKFST Day 6"/>
    <x v="337"/>
    <s v="FoodCo"/>
    <x v="32"/>
    <x v="98"/>
    <n v="0"/>
    <n v="470"/>
  </r>
  <r>
    <x v="3"/>
    <x v="1"/>
    <x v="0"/>
    <x v="0"/>
    <x v="598"/>
    <s v="Meal Kosher BKFST Day 6"/>
    <x v="337"/>
    <s v="Teri Nichols"/>
    <x v="12"/>
    <x v="969"/>
    <n v="0"/>
    <n v="4932"/>
  </r>
  <r>
    <x v="3"/>
    <x v="1"/>
    <x v="0"/>
    <x v="0"/>
    <x v="598"/>
    <s v="Meal Kosher BKFST Day 7"/>
    <x v="337"/>
    <s v="Driscoll Foods Food Service / Metropolitan Foods Inc."/>
    <x v="11"/>
    <x v="116"/>
    <n v="0"/>
    <n v="291"/>
  </r>
  <r>
    <x v="3"/>
    <x v="1"/>
    <x v="0"/>
    <x v="0"/>
    <x v="598"/>
    <s v="Meal Kosher BKFST Day 7"/>
    <x v="337"/>
    <s v="FoodCo"/>
    <x v="32"/>
    <x v="169"/>
    <n v="0"/>
    <n v="501"/>
  </r>
  <r>
    <x v="3"/>
    <x v="1"/>
    <x v="0"/>
    <x v="0"/>
    <x v="598"/>
    <s v="Meal Kosher BKFST Day 7"/>
    <x v="337"/>
    <s v="Teri Nichols"/>
    <x v="12"/>
    <x v="970"/>
    <n v="0"/>
    <n v="5342"/>
  </r>
  <r>
    <x v="3"/>
    <x v="1"/>
    <x v="0"/>
    <x v="0"/>
    <x v="598"/>
    <s v="Meal Kosher BKFST Day 8"/>
    <x v="337"/>
    <s v="Driscoll Foods Food Service / Metropolitan Foods Inc."/>
    <x v="11"/>
    <x v="26"/>
    <n v="0"/>
    <n v="303"/>
  </r>
  <r>
    <x v="3"/>
    <x v="1"/>
    <x v="0"/>
    <x v="0"/>
    <x v="598"/>
    <s v="Meal Kosher BKFST Day 8"/>
    <x v="337"/>
    <s v="FoodCo"/>
    <x v="32"/>
    <x v="20"/>
    <n v="0"/>
    <n v="752"/>
  </r>
  <r>
    <x v="3"/>
    <x v="1"/>
    <x v="0"/>
    <x v="0"/>
    <x v="598"/>
    <s v="Meal Kosher BKFST Day 8"/>
    <x v="337"/>
    <s v="Teri Nichols"/>
    <x v="12"/>
    <x v="971"/>
    <n v="0"/>
    <n v="5186"/>
  </r>
  <r>
    <x v="3"/>
    <x v="1"/>
    <x v="0"/>
    <x v="0"/>
    <x v="598"/>
    <s v="Meal Kosher BKFST Day 9"/>
    <x v="463"/>
    <s v="FoodCo"/>
    <x v="32"/>
    <x v="735"/>
    <n v="0"/>
    <n v="526"/>
  </r>
  <r>
    <x v="3"/>
    <x v="1"/>
    <x v="0"/>
    <x v="0"/>
    <x v="598"/>
    <s v="Meal Kosher BKFST Day 9"/>
    <x v="337"/>
    <s v="Driscoll Foods Food Service / Metropolitan Foods Inc."/>
    <x v="11"/>
    <x v="51"/>
    <n v="0"/>
    <n v="278"/>
  </r>
  <r>
    <x v="3"/>
    <x v="1"/>
    <x v="0"/>
    <x v="0"/>
    <x v="598"/>
    <s v="Meal Kosher BKFST Day 9"/>
    <x v="337"/>
    <s v="Teri Nichols"/>
    <x v="12"/>
    <x v="972"/>
    <n v="0"/>
    <n v="4009"/>
  </r>
  <r>
    <x v="3"/>
    <x v="1"/>
    <x v="0"/>
    <x v="0"/>
    <x v="598"/>
    <s v="Meal Kosher BKFST Holiday"/>
    <x v="463"/>
    <s v="Driscoll Foods Food Service / Metropolitan Foods Inc."/>
    <x v="11"/>
    <x v="6"/>
    <n v="0"/>
    <n v="71"/>
  </r>
  <r>
    <x v="3"/>
    <x v="1"/>
    <x v="0"/>
    <x v="0"/>
    <x v="598"/>
    <s v="Meal Kosher BKFST Holiday"/>
    <x v="463"/>
    <s v="FoodCo"/>
    <x v="32"/>
    <x v="53"/>
    <n v="0"/>
    <n v="120"/>
  </r>
  <r>
    <x v="3"/>
    <x v="1"/>
    <x v="0"/>
    <x v="0"/>
    <x v="598"/>
    <s v="Meal Kosher BKFST Holiday"/>
    <x v="463"/>
    <s v="Teri Nichols"/>
    <x v="12"/>
    <x v="973"/>
    <n v="0"/>
    <n v="1192"/>
  </r>
  <r>
    <x v="3"/>
    <x v="1"/>
    <x v="0"/>
    <x v="0"/>
    <x v="723"/>
    <s v="Emergency Kosher Lunch Meal Grab N Go #1"/>
    <x v="337"/>
    <s v="Driscoll Foods Food Service / Metropolitan Foods Inc."/>
    <x v="11"/>
    <x v="974"/>
    <n v="0"/>
    <n v="478541"/>
  </r>
  <r>
    <x v="3"/>
    <x v="1"/>
    <x v="0"/>
    <x v="0"/>
    <x v="723"/>
    <s v="Emergency Kosher Lunch Meal Grab N Go #1"/>
    <x v="337"/>
    <s v="FoodCo"/>
    <x v="32"/>
    <x v="975"/>
    <n v="0"/>
    <n v="166199"/>
  </r>
  <r>
    <x v="3"/>
    <x v="1"/>
    <x v="0"/>
    <x v="0"/>
    <x v="723"/>
    <s v="Emergency Kosher Lunch Meal Grab N Go #1"/>
    <x v="337"/>
    <s v="Teri Nichols"/>
    <x v="12"/>
    <x v="976"/>
    <n v="0"/>
    <n v="705813"/>
  </r>
  <r>
    <x v="3"/>
    <x v="1"/>
    <x v="0"/>
    <x v="0"/>
    <x v="723"/>
    <s v="Emergency Kosher Lunch Meal Grab N Go #2"/>
    <x v="337"/>
    <s v="Driscoll Foods Food Service / Metropolitan Foods Inc."/>
    <x v="11"/>
    <x v="977"/>
    <n v="0"/>
    <n v="432530"/>
  </r>
  <r>
    <x v="3"/>
    <x v="1"/>
    <x v="0"/>
    <x v="0"/>
    <x v="723"/>
    <s v="Emergency Kosher Lunch Meal Grab N Go #2"/>
    <x v="337"/>
    <s v="FoodCo"/>
    <x v="32"/>
    <x v="978"/>
    <n v="0"/>
    <n v="189681"/>
  </r>
  <r>
    <x v="3"/>
    <x v="1"/>
    <x v="0"/>
    <x v="0"/>
    <x v="723"/>
    <s v="Emergency Kosher Lunch Meal Grab N Go #2"/>
    <x v="337"/>
    <s v="Teri Nichols"/>
    <x v="12"/>
    <x v="979"/>
    <n v="0"/>
    <n v="721221"/>
  </r>
  <r>
    <x v="3"/>
    <x v="1"/>
    <x v="0"/>
    <x v="0"/>
    <x v="723"/>
    <s v="Emergency Kosher Lunch Meal Grab N Go #3"/>
    <x v="337"/>
    <s v="Driscoll Foods Food Service / Metropolitan Foods Inc."/>
    <x v="11"/>
    <x v="980"/>
    <n v="0"/>
    <n v="426432"/>
  </r>
  <r>
    <x v="3"/>
    <x v="1"/>
    <x v="0"/>
    <x v="0"/>
    <x v="723"/>
    <s v="Emergency Kosher Lunch Meal Grab N Go #3"/>
    <x v="337"/>
    <s v="FoodCo"/>
    <x v="32"/>
    <x v="981"/>
    <n v="0"/>
    <n v="156557"/>
  </r>
  <r>
    <x v="3"/>
    <x v="1"/>
    <x v="0"/>
    <x v="0"/>
    <x v="723"/>
    <s v="Emergency Kosher Lunch Meal Grab N Go #3"/>
    <x v="337"/>
    <s v="Teri Nichols"/>
    <x v="12"/>
    <x v="982"/>
    <n v="0"/>
    <n v="611016"/>
  </r>
  <r>
    <x v="3"/>
    <x v="1"/>
    <x v="0"/>
    <x v="0"/>
    <x v="723"/>
    <s v="Meal Kosher Lunch Day 1"/>
    <x v="337"/>
    <s v="Driscoll Foods Food Service / Metropolitan Foods Inc."/>
    <x v="11"/>
    <x v="7"/>
    <n v="0"/>
    <n v="166"/>
  </r>
  <r>
    <x v="3"/>
    <x v="1"/>
    <x v="0"/>
    <x v="0"/>
    <x v="723"/>
    <s v="Meal Kosher Lunch Day 1"/>
    <x v="337"/>
    <s v="FoodCo"/>
    <x v="32"/>
    <x v="114"/>
    <n v="0"/>
    <n v="1531"/>
  </r>
  <r>
    <x v="3"/>
    <x v="1"/>
    <x v="0"/>
    <x v="0"/>
    <x v="723"/>
    <s v="Meal Kosher Lunch Day 1"/>
    <x v="337"/>
    <s v="Teri Nichols"/>
    <x v="12"/>
    <x v="983"/>
    <n v="0"/>
    <n v="5762"/>
  </r>
  <r>
    <x v="3"/>
    <x v="1"/>
    <x v="0"/>
    <x v="0"/>
    <x v="723"/>
    <s v="Meal Kosher Lunch Day 10"/>
    <x v="337"/>
    <s v="Driscoll Foods Food Service / Metropolitan Foods Inc."/>
    <x v="11"/>
    <x v="55"/>
    <n v="0"/>
    <n v="278"/>
  </r>
  <r>
    <x v="3"/>
    <x v="1"/>
    <x v="0"/>
    <x v="0"/>
    <x v="723"/>
    <s v="Meal Kosher Lunch Day 10"/>
    <x v="337"/>
    <s v="FoodCo"/>
    <x v="32"/>
    <x v="448"/>
    <n v="0"/>
    <n v="1343"/>
  </r>
  <r>
    <x v="3"/>
    <x v="1"/>
    <x v="0"/>
    <x v="0"/>
    <x v="723"/>
    <s v="Meal Kosher Lunch Day 10"/>
    <x v="337"/>
    <s v="Teri Nichols"/>
    <x v="12"/>
    <x v="984"/>
    <n v="0"/>
    <n v="4741"/>
  </r>
  <r>
    <x v="3"/>
    <x v="1"/>
    <x v="0"/>
    <x v="0"/>
    <x v="723"/>
    <s v="Meal Kosher Lunch Day 2"/>
    <x v="337"/>
    <s v="Driscoll Foods Food Service / Metropolitan Foods Inc."/>
    <x v="11"/>
    <x v="53"/>
    <n v="0"/>
    <n v="218"/>
  </r>
  <r>
    <x v="3"/>
    <x v="1"/>
    <x v="0"/>
    <x v="0"/>
    <x v="723"/>
    <s v="Meal Kosher Lunch Day 2"/>
    <x v="337"/>
    <s v="FoodCo"/>
    <x v="32"/>
    <x v="985"/>
    <n v="0"/>
    <n v="1180"/>
  </r>
  <r>
    <x v="3"/>
    <x v="1"/>
    <x v="0"/>
    <x v="0"/>
    <x v="723"/>
    <s v="Meal Kosher Lunch Day 2"/>
    <x v="337"/>
    <s v="Teri Nichols"/>
    <x v="12"/>
    <x v="811"/>
    <n v="0"/>
    <n v="5610"/>
  </r>
  <r>
    <x v="3"/>
    <x v="1"/>
    <x v="0"/>
    <x v="0"/>
    <x v="723"/>
    <s v="Meal Kosher Lunch Day 3"/>
    <x v="337"/>
    <s v="Driscoll Foods Food Service / Metropolitan Foods Inc."/>
    <x v="11"/>
    <x v="116"/>
    <n v="0"/>
    <n v="78"/>
  </r>
  <r>
    <x v="3"/>
    <x v="1"/>
    <x v="0"/>
    <x v="0"/>
    <x v="723"/>
    <s v="Meal Kosher Lunch Day 3"/>
    <x v="337"/>
    <s v="FoodCo"/>
    <x v="32"/>
    <x v="986"/>
    <n v="0"/>
    <n v="1210"/>
  </r>
  <r>
    <x v="3"/>
    <x v="1"/>
    <x v="0"/>
    <x v="0"/>
    <x v="723"/>
    <s v="Meal Kosher Lunch Day 3"/>
    <x v="337"/>
    <s v="Teri Nichols"/>
    <x v="12"/>
    <x v="987"/>
    <n v="0"/>
    <n v="5908"/>
  </r>
  <r>
    <x v="3"/>
    <x v="1"/>
    <x v="0"/>
    <x v="0"/>
    <x v="723"/>
    <s v="Meal Kosher Lunch Day 4"/>
    <x v="337"/>
    <s v="Driscoll Foods Food Service / Metropolitan Foods Inc."/>
    <x v="11"/>
    <x v="26"/>
    <n v="0"/>
    <n v="317"/>
  </r>
  <r>
    <x v="3"/>
    <x v="1"/>
    <x v="0"/>
    <x v="0"/>
    <x v="723"/>
    <s v="Meal Kosher Lunch Day 4"/>
    <x v="337"/>
    <s v="FoodCo"/>
    <x v="32"/>
    <x v="318"/>
    <n v="0"/>
    <n v="1826"/>
  </r>
  <r>
    <x v="3"/>
    <x v="1"/>
    <x v="0"/>
    <x v="0"/>
    <x v="723"/>
    <s v="Meal Kosher Lunch Day 4"/>
    <x v="337"/>
    <s v="Teri Nichols"/>
    <x v="12"/>
    <x v="988"/>
    <n v="0"/>
    <n v="7213"/>
  </r>
  <r>
    <x v="3"/>
    <x v="1"/>
    <x v="0"/>
    <x v="0"/>
    <x v="723"/>
    <s v="Meal Kosher Lunch Day 5"/>
    <x v="337"/>
    <s v="Driscoll Foods Food Service / Metropolitan Foods Inc."/>
    <x v="11"/>
    <x v="18"/>
    <n v="0"/>
    <n v="355"/>
  </r>
  <r>
    <x v="3"/>
    <x v="1"/>
    <x v="0"/>
    <x v="0"/>
    <x v="723"/>
    <s v="Meal Kosher Lunch Day 5"/>
    <x v="337"/>
    <s v="FoodCo"/>
    <x v="32"/>
    <x v="101"/>
    <n v="0"/>
    <n v="1581"/>
  </r>
  <r>
    <x v="3"/>
    <x v="1"/>
    <x v="0"/>
    <x v="0"/>
    <x v="723"/>
    <s v="Meal Kosher Lunch Day 5"/>
    <x v="337"/>
    <s v="Teri Nichols"/>
    <x v="12"/>
    <x v="880"/>
    <n v="0"/>
    <n v="7334"/>
  </r>
  <r>
    <x v="3"/>
    <x v="1"/>
    <x v="0"/>
    <x v="0"/>
    <x v="723"/>
    <s v="Meal Kosher Lunch Day 6"/>
    <x v="337"/>
    <s v="Driscoll Foods Food Service / Metropolitan Foods Inc."/>
    <x v="11"/>
    <x v="43"/>
    <n v="0"/>
    <n v="342"/>
  </r>
  <r>
    <x v="3"/>
    <x v="1"/>
    <x v="0"/>
    <x v="0"/>
    <x v="723"/>
    <s v="Meal Kosher Lunch Day 6"/>
    <x v="337"/>
    <s v="FoodCo"/>
    <x v="32"/>
    <x v="989"/>
    <n v="0"/>
    <n v="1417"/>
  </r>
  <r>
    <x v="3"/>
    <x v="1"/>
    <x v="0"/>
    <x v="0"/>
    <x v="723"/>
    <s v="Meal Kosher Lunch Day 6"/>
    <x v="337"/>
    <s v="Teri Nichols"/>
    <x v="12"/>
    <x v="710"/>
    <n v="0"/>
    <n v="6052"/>
  </r>
  <r>
    <x v="3"/>
    <x v="1"/>
    <x v="0"/>
    <x v="0"/>
    <x v="723"/>
    <s v="Meal Kosher Lunch Day 7"/>
    <x v="463"/>
    <s v="FoodCo"/>
    <x v="32"/>
    <x v="990"/>
    <n v="0"/>
    <n v="1284"/>
  </r>
  <r>
    <x v="3"/>
    <x v="1"/>
    <x v="0"/>
    <x v="0"/>
    <x v="723"/>
    <s v="Meal Kosher Lunch Day 7"/>
    <x v="337"/>
    <s v="Driscoll Foods Food Service / Metropolitan Foods Inc."/>
    <x v="11"/>
    <x v="116"/>
    <n v="0"/>
    <n v="304"/>
  </r>
  <r>
    <x v="3"/>
    <x v="1"/>
    <x v="0"/>
    <x v="0"/>
    <x v="723"/>
    <s v="Meal Kosher Lunch Day 7"/>
    <x v="337"/>
    <s v="Teri Nichols"/>
    <x v="12"/>
    <x v="991"/>
    <n v="0"/>
    <n v="6469"/>
  </r>
  <r>
    <x v="3"/>
    <x v="1"/>
    <x v="0"/>
    <x v="0"/>
    <x v="723"/>
    <s v="Meal Kosher Lunch Day 8"/>
    <x v="337"/>
    <s v="Driscoll Foods Food Service / Metropolitan Foods Inc."/>
    <x v="11"/>
    <x v="26"/>
    <n v="0"/>
    <n v="317"/>
  </r>
  <r>
    <x v="3"/>
    <x v="1"/>
    <x v="0"/>
    <x v="0"/>
    <x v="723"/>
    <s v="Meal Kosher Lunch Day 8"/>
    <x v="337"/>
    <s v="FoodCo"/>
    <x v="32"/>
    <x v="992"/>
    <n v="0"/>
    <n v="1897"/>
  </r>
  <r>
    <x v="3"/>
    <x v="1"/>
    <x v="0"/>
    <x v="0"/>
    <x v="723"/>
    <s v="Meal Kosher Lunch Day 8"/>
    <x v="337"/>
    <s v="Teri Nichols"/>
    <x v="12"/>
    <x v="993"/>
    <n v="0"/>
    <n v="6302"/>
  </r>
  <r>
    <x v="3"/>
    <x v="1"/>
    <x v="0"/>
    <x v="0"/>
    <x v="723"/>
    <s v="Meal Kosher Lunch Day 9"/>
    <x v="337"/>
    <s v="Driscoll Foods Food Service / Metropolitan Foods Inc."/>
    <x v="11"/>
    <x v="51"/>
    <n v="0"/>
    <n v="291"/>
  </r>
  <r>
    <x v="3"/>
    <x v="1"/>
    <x v="0"/>
    <x v="0"/>
    <x v="723"/>
    <s v="Meal Kosher Lunch Day 9"/>
    <x v="337"/>
    <s v="FoodCo"/>
    <x v="32"/>
    <x v="623"/>
    <n v="0"/>
    <n v="1332"/>
  </r>
  <r>
    <x v="3"/>
    <x v="1"/>
    <x v="0"/>
    <x v="0"/>
    <x v="723"/>
    <s v="Meal Kosher Lunch Day 9"/>
    <x v="337"/>
    <s v="Teri Nichols"/>
    <x v="12"/>
    <x v="994"/>
    <n v="0"/>
    <n v="4910"/>
  </r>
  <r>
    <x v="3"/>
    <x v="1"/>
    <x v="0"/>
    <x v="0"/>
    <x v="723"/>
    <s v="Meal Kosher Lunch Holiday"/>
    <x v="463"/>
    <s v="Driscoll Foods Food Service / Metropolitan Foods Inc."/>
    <x v="11"/>
    <x v="6"/>
    <n v="0"/>
    <n v="74"/>
  </r>
  <r>
    <x v="3"/>
    <x v="1"/>
    <x v="0"/>
    <x v="0"/>
    <x v="723"/>
    <s v="Meal Kosher Lunch Holiday"/>
    <x v="463"/>
    <s v="FoodCo"/>
    <x v="32"/>
    <x v="500"/>
    <n v="0"/>
    <n v="424"/>
  </r>
  <r>
    <x v="3"/>
    <x v="1"/>
    <x v="0"/>
    <x v="0"/>
    <x v="723"/>
    <s v="Meal Kosher Lunch Holiday"/>
    <x v="463"/>
    <s v="Teri Nichols"/>
    <x v="12"/>
    <x v="995"/>
    <n v="0"/>
    <n v="1424"/>
  </r>
  <r>
    <x v="3"/>
    <x v="1"/>
    <x v="0"/>
    <x v="0"/>
    <x v="724"/>
    <s v="Veg Onion Rings Frzn (VO)"/>
    <x v="464"/>
    <s v="Driscoll Foods Food Service / Metropolitan Foods Inc."/>
    <x v="11"/>
    <x v="43"/>
    <n v="810"/>
    <n v="1359"/>
  </r>
  <r>
    <x v="3"/>
    <x v="1"/>
    <x v="0"/>
    <x v="0"/>
    <x v="724"/>
    <s v="Veg Onion Rings Frzn (VO)"/>
    <x v="464"/>
    <s v="FoodCo"/>
    <x v="32"/>
    <x v="62"/>
    <n v="1290"/>
    <n v="2272"/>
  </r>
  <r>
    <x v="3"/>
    <x v="1"/>
    <x v="0"/>
    <x v="0"/>
    <x v="724"/>
    <s v="Veg Onion Rings Frzn (VO)"/>
    <x v="464"/>
    <s v="Teri Nichols"/>
    <x v="12"/>
    <x v="900"/>
    <n v="18630"/>
    <n v="32214"/>
  </r>
  <r>
    <x v="3"/>
    <x v="1"/>
    <x v="0"/>
    <x v="0"/>
    <x v="725"/>
    <s v="Pancakes Buttermilk Whole Grain"/>
    <x v="465"/>
    <s v="Grocery Haulers Inc."/>
    <x v="33"/>
    <x v="996"/>
    <n v="185340"/>
    <n v="404966"/>
  </r>
  <r>
    <x v="3"/>
    <x v="1"/>
    <x v="0"/>
    <x v="0"/>
    <x v="726"/>
    <s v="Pancakes Cinnamon Burst Whole Grain"/>
    <x v="465"/>
    <s v="Grocery Haulers Inc."/>
    <x v="33"/>
    <x v="997"/>
    <n v="453566"/>
    <n v="807583"/>
  </r>
  <r>
    <x v="3"/>
    <x v="1"/>
    <x v="0"/>
    <x v="0"/>
    <x v="727"/>
    <s v="Bread Pancake Maple Mini"/>
    <x v="466"/>
    <s v="Grocery Haulers Inc."/>
    <x v="33"/>
    <x v="998"/>
    <n v="87290"/>
    <n v="209496"/>
  </r>
  <r>
    <x v="3"/>
    <x v="1"/>
    <x v="0"/>
    <x v="0"/>
    <x v="641"/>
    <s v="Pasta Stuffed Shells Frzn"/>
    <x v="382"/>
    <s v="Driscoll Foods Food Service / Metropolitan Foods Inc."/>
    <x v="11"/>
    <x v="999"/>
    <n v="349280"/>
    <n v="688616"/>
  </r>
  <r>
    <x v="3"/>
    <x v="1"/>
    <x v="0"/>
    <x v="0"/>
    <x v="728"/>
    <s v="Veg Potatoes Mashed Frzn (VS)"/>
    <x v="467"/>
    <s v="Driscoll Foods Food Service / Metropolitan Foods Inc."/>
    <x v="11"/>
    <x v="1000"/>
    <n v="607650"/>
    <n v="457889"/>
  </r>
  <r>
    <x v="3"/>
    <x v="1"/>
    <x v="0"/>
    <x v="0"/>
    <x v="728"/>
    <s v="Veg Potatoes Mashed Frzn (VS)"/>
    <x v="467"/>
    <s v="FoodCo"/>
    <x v="32"/>
    <x v="1001"/>
    <n v="188975"/>
    <n v="161250"/>
  </r>
  <r>
    <x v="3"/>
    <x v="1"/>
    <x v="0"/>
    <x v="0"/>
    <x v="728"/>
    <s v="Veg Potatoes Mashed Frzn (VS)"/>
    <x v="467"/>
    <s v="Teri Nichols"/>
    <x v="12"/>
    <x v="1002"/>
    <n v="418000"/>
    <n v="353362"/>
  </r>
  <r>
    <x v="3"/>
    <x v="1"/>
    <x v="0"/>
    <x v="0"/>
    <x v="729"/>
    <s v="Pasta Ravioli Beef Canned"/>
    <x v="468"/>
    <s v="Driscoll Foods Food Service / Metropolitan Foods Inc."/>
    <x v="11"/>
    <x v="1003"/>
    <n v="89320"/>
    <n v="188989"/>
  </r>
  <r>
    <x v="3"/>
    <x v="1"/>
    <x v="0"/>
    <x v="0"/>
    <x v="729"/>
    <s v="Pasta Ravioli Beef Canned"/>
    <x v="468"/>
    <s v="FoodCo"/>
    <x v="32"/>
    <x v="343"/>
    <n v="24400"/>
    <n v="52848"/>
  </r>
  <r>
    <x v="3"/>
    <x v="1"/>
    <x v="0"/>
    <x v="0"/>
    <x v="729"/>
    <s v="Pasta Ravioli Beef Canned"/>
    <x v="468"/>
    <s v="Teri Nichols"/>
    <x v="12"/>
    <x v="1004"/>
    <n v="54720"/>
    <n v="117196"/>
  </r>
  <r>
    <x v="3"/>
    <x v="1"/>
    <x v="0"/>
    <x v="0"/>
    <x v="730"/>
    <s v="Rice Vegetable Fried Frzn"/>
    <x v="423"/>
    <s v="Driscoll Foods Food Service / Metropolitan Foods Inc."/>
    <x v="11"/>
    <x v="1005"/>
    <n v="576290"/>
    <n v="918180"/>
  </r>
  <r>
    <x v="3"/>
    <x v="1"/>
    <x v="0"/>
    <x v="0"/>
    <x v="730"/>
    <s v="Rice Vegetable Fried Frzn"/>
    <x v="423"/>
    <s v="FoodCo"/>
    <x v="32"/>
    <x v="1006"/>
    <n v="123920"/>
    <n v="205721"/>
  </r>
  <r>
    <x v="3"/>
    <x v="1"/>
    <x v="0"/>
    <x v="0"/>
    <x v="730"/>
    <s v="Rice Vegetable Fried Frzn"/>
    <x v="423"/>
    <s v="Teri Nichols"/>
    <x v="12"/>
    <x v="1007"/>
    <n v="341214"/>
    <n v="562625"/>
  </r>
  <r>
    <x v="3"/>
    <x v="1"/>
    <x v="0"/>
    <x v="0"/>
    <x v="731"/>
    <s v="Sandwich Bologna and Cheese Ind"/>
    <x v="469"/>
    <s v="Teri Nichols"/>
    <x v="12"/>
    <x v="3"/>
    <n v="100"/>
    <n v="294"/>
  </r>
  <r>
    <x v="3"/>
    <x v="1"/>
    <x v="0"/>
    <x v="0"/>
    <x v="732"/>
    <s v="Peanut Butter Uncrustable"/>
    <x v="469"/>
    <s v="Driscoll Foods Food Service / Metropolitan Foods Inc."/>
    <x v="11"/>
    <x v="1008"/>
    <n v="151284"/>
    <n v="421517"/>
  </r>
  <r>
    <x v="3"/>
    <x v="1"/>
    <x v="0"/>
    <x v="0"/>
    <x v="732"/>
    <s v="Peanut Butter Uncrustable"/>
    <x v="469"/>
    <s v="FoodCo"/>
    <x v="32"/>
    <x v="1009"/>
    <n v="56511"/>
    <n v="163440"/>
  </r>
  <r>
    <x v="3"/>
    <x v="1"/>
    <x v="0"/>
    <x v="0"/>
    <x v="732"/>
    <s v="Peanut Butter Uncrustable"/>
    <x v="469"/>
    <s v="Teri Nichols"/>
    <x v="12"/>
    <x v="1010"/>
    <n v="167244"/>
    <n v="479605"/>
  </r>
  <r>
    <x v="3"/>
    <x v="1"/>
    <x v="0"/>
    <x v="0"/>
    <x v="733"/>
    <s v="Sandwich Salami &amp; Cheese Ind"/>
    <x v="469"/>
    <s v="Teri Nichols"/>
    <x v="12"/>
    <x v="3"/>
    <n v="125"/>
    <n v="338"/>
  </r>
  <r>
    <x v="3"/>
    <x v="1"/>
    <x v="0"/>
    <x v="0"/>
    <x v="734"/>
    <s v="Sandwich Pullman - Turkey BolognaTurkey Salami &amp; Cheese"/>
    <x v="470"/>
    <s v="Driscoll Foods Food Service / Metropolitan Foods Inc."/>
    <x v="11"/>
    <x v="1011"/>
    <n v="149411"/>
    <n v="495892"/>
  </r>
  <r>
    <x v="3"/>
    <x v="1"/>
    <x v="0"/>
    <x v="0"/>
    <x v="734"/>
    <s v="Sandwich Pullman - Turkey BolognaTurkey Salami &amp; Cheese"/>
    <x v="470"/>
    <s v="FoodCo"/>
    <x v="32"/>
    <x v="1012"/>
    <n v="43605"/>
    <n v="150842"/>
  </r>
  <r>
    <x v="3"/>
    <x v="1"/>
    <x v="0"/>
    <x v="0"/>
    <x v="734"/>
    <s v="Sandwich Pullman - Turkey BolognaTurkey Salami &amp; Cheese"/>
    <x v="471"/>
    <s v="Teri Nichols"/>
    <x v="12"/>
    <x v="1013"/>
    <n v="138274"/>
    <n v="480046"/>
  </r>
  <r>
    <x v="3"/>
    <x v="1"/>
    <x v="0"/>
    <x v="0"/>
    <x v="735"/>
    <s v="Sandwich Turkey &amp; Cheese Ind"/>
    <x v="469"/>
    <s v="Driscoll Foods Food Service / Metropolitan Foods Inc."/>
    <x v="11"/>
    <x v="1014"/>
    <n v="201338"/>
    <n v="512141"/>
  </r>
  <r>
    <x v="3"/>
    <x v="1"/>
    <x v="0"/>
    <x v="0"/>
    <x v="735"/>
    <s v="Sandwich Turkey &amp; Cheese Ind"/>
    <x v="469"/>
    <s v="FoodCo"/>
    <x v="32"/>
    <x v="1015"/>
    <n v="115425"/>
    <n v="314248"/>
  </r>
  <r>
    <x v="3"/>
    <x v="1"/>
    <x v="0"/>
    <x v="0"/>
    <x v="735"/>
    <s v="Sandwich Turkey &amp; Cheese Ind"/>
    <x v="469"/>
    <s v="Teri Nichols"/>
    <x v="12"/>
    <x v="1016"/>
    <n v="181275"/>
    <n v="486283"/>
  </r>
  <r>
    <x v="3"/>
    <x v="1"/>
    <x v="0"/>
    <x v="0"/>
    <x v="735"/>
    <s v="Sandwich Turkey-Ham and Cheese Ind"/>
    <x v="469"/>
    <s v="Driscoll Foods Food Service / Metropolitan Foods Inc."/>
    <x v="11"/>
    <x v="6"/>
    <n v="56"/>
    <n v="156"/>
  </r>
  <r>
    <x v="3"/>
    <x v="1"/>
    <x v="0"/>
    <x v="0"/>
    <x v="735"/>
    <s v="Sandwich Turkey-Ham and Cheese Ind"/>
    <x v="469"/>
    <s v="Teri Nichols"/>
    <x v="12"/>
    <x v="7"/>
    <n v="147"/>
    <n v="427"/>
  </r>
  <r>
    <x v="3"/>
    <x v="1"/>
    <x v="0"/>
    <x v="0"/>
    <x v="736"/>
    <s v="Sandwich Wedge - Turkey Turkey Ham and Cheese"/>
    <x v="471"/>
    <s v="Driscoll Foods Food Service / Metropolitan Foods Inc."/>
    <x v="11"/>
    <x v="1017"/>
    <n v="118485"/>
    <n v="402531"/>
  </r>
  <r>
    <x v="3"/>
    <x v="1"/>
    <x v="0"/>
    <x v="0"/>
    <x v="736"/>
    <s v="Sandwich Wedge - Turkey Turkey Ham and Cheese"/>
    <x v="471"/>
    <s v="FoodCo"/>
    <x v="32"/>
    <x v="1018"/>
    <n v="39629"/>
    <n v="140782"/>
  </r>
  <r>
    <x v="3"/>
    <x v="1"/>
    <x v="0"/>
    <x v="0"/>
    <x v="736"/>
    <s v="Sandwich Wedge - Turkey Turkey Ham and Cheese"/>
    <x v="471"/>
    <s v="Teri Nichols"/>
    <x v="12"/>
    <x v="1019"/>
    <n v="169844"/>
    <n v="602957"/>
  </r>
  <r>
    <x v="3"/>
    <x v="1"/>
    <x v="0"/>
    <x v="0"/>
    <x v="737"/>
    <s v="Beef Jamaican Patty"/>
    <x v="472"/>
    <s v="Teri Nichols"/>
    <x v="12"/>
    <x v="1020"/>
    <n v="403185"/>
    <n v="783223"/>
  </r>
  <r>
    <x v="3"/>
    <x v="1"/>
    <x v="0"/>
    <x v="0"/>
    <x v="737"/>
    <s v="Beef Jamaican Patty"/>
    <x v="473"/>
    <s v="FoodCo"/>
    <x v="32"/>
    <x v="49"/>
    <n v="499"/>
    <n v="995"/>
  </r>
  <r>
    <x v="3"/>
    <x v="1"/>
    <x v="0"/>
    <x v="0"/>
    <x v="737"/>
    <s v="Beef Jamaican Patty"/>
    <x v="474"/>
    <s v="Driscoll Foods Food Service / Metropolitan Foods Inc."/>
    <x v="11"/>
    <x v="1021"/>
    <n v="539891"/>
    <n v="994990"/>
  </r>
  <r>
    <x v="3"/>
    <x v="1"/>
    <x v="0"/>
    <x v="0"/>
    <x v="737"/>
    <s v="Beef Jamaican Patty"/>
    <x v="474"/>
    <s v="FoodCo"/>
    <x v="32"/>
    <x v="1022"/>
    <n v="131855"/>
    <n v="259708"/>
  </r>
  <r>
    <x v="3"/>
    <x v="1"/>
    <x v="0"/>
    <x v="0"/>
    <x v="738"/>
    <s v="BreadWaffle Blueberry Bash Mini"/>
    <x v="475"/>
    <s v="Grocery Haulers Inc."/>
    <x v="33"/>
    <x v="1023"/>
    <n v="411147"/>
    <n v="1168796"/>
  </r>
  <r>
    <x v="3"/>
    <x v="1"/>
    <x v="0"/>
    <x v="0"/>
    <x v="44"/>
    <s v="Waffles Whole Wheat"/>
    <x v="476"/>
    <s v="Grocery Haulers Inc."/>
    <x v="33"/>
    <x v="1024"/>
    <n v="317877"/>
    <n v="481276"/>
  </r>
  <r>
    <x v="3"/>
    <x v="1"/>
    <x v="4"/>
    <x v="6"/>
    <x v="361"/>
    <s v="Beef- 100% All Beef Burger"/>
    <x v="477"/>
    <s v="Teri Nichols"/>
    <x v="12"/>
    <x v="1025"/>
    <n v="28093"/>
    <n v="95546"/>
  </r>
  <r>
    <x v="3"/>
    <x v="1"/>
    <x v="4"/>
    <x v="6"/>
    <x v="361"/>
    <s v="Beef- 100% All Beef Burger"/>
    <x v="478"/>
    <s v="FoodCo"/>
    <x v="32"/>
    <x v="710"/>
    <n v="15619"/>
    <n v="53382"/>
  </r>
  <r>
    <x v="3"/>
    <x v="1"/>
    <x v="4"/>
    <x v="6"/>
    <x v="361"/>
    <s v="Beef- 100% All Beef Burger"/>
    <x v="479"/>
    <s v="Driscoll Foods Food Service / Metropolitan Foods Inc."/>
    <x v="11"/>
    <x v="1026"/>
    <n v="41820"/>
    <n v="139054"/>
  </r>
  <r>
    <x v="3"/>
    <x v="1"/>
    <x v="4"/>
    <x v="6"/>
    <x v="361"/>
    <s v="Beef NYS 100% All Beef Burger"/>
    <x v="480"/>
    <s v="FoodCo"/>
    <x v="32"/>
    <x v="1027"/>
    <n v="17106"/>
    <n v="79536"/>
  </r>
  <r>
    <x v="3"/>
    <x v="1"/>
    <x v="4"/>
    <x v="6"/>
    <x v="361"/>
    <s v="Beef NYS 100% All Beef Burger"/>
    <x v="481"/>
    <s v="Driscoll Foods Food Service / Metropolitan Foods Inc."/>
    <x v="11"/>
    <x v="1028"/>
    <n v="94031"/>
    <n v="429351"/>
  </r>
  <r>
    <x v="3"/>
    <x v="1"/>
    <x v="4"/>
    <x v="6"/>
    <x v="361"/>
    <s v="Beef NYS 100% All Beef Burger"/>
    <x v="481"/>
    <s v="Teri Nichols"/>
    <x v="12"/>
    <x v="1029"/>
    <n v="50936"/>
    <n v="235567"/>
  </r>
  <r>
    <x v="3"/>
    <x v="1"/>
    <x v="4"/>
    <x v="6"/>
    <x v="739"/>
    <s v="Beef Slices"/>
    <x v="482"/>
    <s v="Driscoll Foods Food Service / Metropolitan Foods Inc."/>
    <x v="11"/>
    <x v="1030"/>
    <n v="14580"/>
    <n v="48992"/>
  </r>
  <r>
    <x v="3"/>
    <x v="1"/>
    <x v="4"/>
    <x v="6"/>
    <x v="739"/>
    <s v="Beef Slices"/>
    <x v="483"/>
    <s v="FoodCo"/>
    <x v="32"/>
    <x v="103"/>
    <n v="2610"/>
    <n v="9282"/>
  </r>
  <r>
    <x v="3"/>
    <x v="1"/>
    <x v="4"/>
    <x v="6"/>
    <x v="739"/>
    <s v="Beef Slices"/>
    <x v="483"/>
    <s v="Teri Nichols"/>
    <x v="12"/>
    <x v="1031"/>
    <n v="2580"/>
    <n v="9070"/>
  </r>
  <r>
    <x v="3"/>
    <x v="1"/>
    <x v="4"/>
    <x v="11"/>
    <x v="740"/>
    <s v="Chicken Breaded Bites ABF"/>
    <x v="484"/>
    <s v="Driscoll Foods Food Service / Metropolitan Foods Inc."/>
    <x v="11"/>
    <x v="1032"/>
    <n v="1229070"/>
    <n v="2399188"/>
  </r>
  <r>
    <x v="3"/>
    <x v="1"/>
    <x v="4"/>
    <x v="11"/>
    <x v="740"/>
    <s v="Chicken Breaded Bites ABF"/>
    <x v="484"/>
    <s v="FoodCo"/>
    <x v="32"/>
    <x v="574"/>
    <n v="287010"/>
    <n v="579162"/>
  </r>
  <r>
    <x v="3"/>
    <x v="1"/>
    <x v="4"/>
    <x v="11"/>
    <x v="740"/>
    <s v="Chicken Breaded Bites ABF"/>
    <x v="484"/>
    <s v="Teri Nichols"/>
    <x v="12"/>
    <x v="1033"/>
    <n v="831960"/>
    <n v="1672213"/>
  </r>
  <r>
    <x v="3"/>
    <x v="1"/>
    <x v="4"/>
    <x v="11"/>
    <x v="741"/>
    <s v="Chicken Breaded Patty Halal ABF"/>
    <x v="485"/>
    <s v="Driscoll Foods Food Service / Metropolitan Foods Inc."/>
    <x v="11"/>
    <x v="485"/>
    <n v="13830"/>
    <n v="33197"/>
  </r>
  <r>
    <x v="3"/>
    <x v="1"/>
    <x v="4"/>
    <x v="11"/>
    <x v="741"/>
    <s v="Chicken Breaded Patty Halal ABF"/>
    <x v="485"/>
    <s v="FoodCo"/>
    <x v="32"/>
    <x v="1034"/>
    <n v="8010"/>
    <n v="19621"/>
  </r>
  <r>
    <x v="3"/>
    <x v="1"/>
    <x v="4"/>
    <x v="11"/>
    <x v="741"/>
    <s v="Chicken Breaded Patty Halal ABF"/>
    <x v="485"/>
    <s v="Teri Nichols"/>
    <x v="12"/>
    <x v="1035"/>
    <n v="12150"/>
    <n v="29874"/>
  </r>
  <r>
    <x v="3"/>
    <x v="1"/>
    <x v="4"/>
    <x v="11"/>
    <x v="742"/>
    <s v="Chicken Breaded Bites"/>
    <x v="486"/>
    <s v="Driscoll Foods Food Service / Metropolitan Foods Inc."/>
    <x v="11"/>
    <x v="1036"/>
    <n v="104100"/>
    <n v="231509"/>
  </r>
  <r>
    <x v="3"/>
    <x v="1"/>
    <x v="4"/>
    <x v="11"/>
    <x v="742"/>
    <s v="Chicken Breaded Bites"/>
    <x v="486"/>
    <s v="FoodCo"/>
    <x v="32"/>
    <x v="1037"/>
    <n v="33960"/>
    <n v="78884"/>
  </r>
  <r>
    <x v="3"/>
    <x v="1"/>
    <x v="4"/>
    <x v="11"/>
    <x v="742"/>
    <s v="Chicken Breaded Bites"/>
    <x v="486"/>
    <s v="Teri Nichols"/>
    <x v="12"/>
    <x v="1038"/>
    <n v="139060"/>
    <n v="320909"/>
  </r>
  <r>
    <x v="3"/>
    <x v="1"/>
    <x v="4"/>
    <x v="11"/>
    <x v="743"/>
    <s v="Chicken Roasted Breast ABF"/>
    <x v="484"/>
    <s v="Driscoll Foods Food Service / Metropolitan Foods Inc."/>
    <x v="11"/>
    <x v="1039"/>
    <n v="200580"/>
    <n v="453777"/>
  </r>
  <r>
    <x v="3"/>
    <x v="1"/>
    <x v="4"/>
    <x v="11"/>
    <x v="743"/>
    <s v="Chicken Roasted Breast ABF"/>
    <x v="484"/>
    <s v="FoodCo"/>
    <x v="32"/>
    <x v="1040"/>
    <n v="62250"/>
    <n v="145211"/>
  </r>
  <r>
    <x v="3"/>
    <x v="1"/>
    <x v="4"/>
    <x v="11"/>
    <x v="743"/>
    <s v="Chicken Roasted Breast ABF"/>
    <x v="484"/>
    <s v="Teri Nichols"/>
    <x v="12"/>
    <x v="1041"/>
    <n v="114330"/>
    <n v="265189"/>
  </r>
  <r>
    <x v="3"/>
    <x v="1"/>
    <x v="4"/>
    <x v="11"/>
    <x v="744"/>
    <s v="Chicken Roasted Drumstick ABF"/>
    <x v="487"/>
    <s v="Driscoll Foods Food Service / Metropolitan Foods Inc."/>
    <x v="11"/>
    <x v="1042"/>
    <n v="548340"/>
    <n v="927040"/>
  </r>
  <r>
    <x v="3"/>
    <x v="1"/>
    <x v="4"/>
    <x v="11"/>
    <x v="744"/>
    <s v="Chicken Roasted Drumstick ABF"/>
    <x v="487"/>
    <s v="FoodCo"/>
    <x v="32"/>
    <x v="281"/>
    <n v="133950"/>
    <n v="235022"/>
  </r>
  <r>
    <x v="3"/>
    <x v="1"/>
    <x v="4"/>
    <x v="11"/>
    <x v="744"/>
    <s v="Chicken Roasted Drumstick ABF"/>
    <x v="487"/>
    <s v="Teri Nichols"/>
    <x v="12"/>
    <x v="1043"/>
    <n v="379110"/>
    <n v="662666"/>
  </r>
  <r>
    <x v="3"/>
    <x v="1"/>
    <x v="4"/>
    <x v="11"/>
    <x v="745"/>
    <s v="Chicken Fillet Unbreaded ABF"/>
    <x v="488"/>
    <s v="Driscoll Foods Food Service / Metropolitan Foods Inc."/>
    <x v="11"/>
    <x v="1044"/>
    <n v="20800"/>
    <n v="42045"/>
  </r>
  <r>
    <x v="3"/>
    <x v="1"/>
    <x v="4"/>
    <x v="11"/>
    <x v="745"/>
    <s v="Chicken Fillet Unbreaded ABF"/>
    <x v="488"/>
    <s v="FoodCo"/>
    <x v="32"/>
    <x v="1045"/>
    <n v="13780"/>
    <n v="29284"/>
  </r>
  <r>
    <x v="3"/>
    <x v="1"/>
    <x v="4"/>
    <x v="11"/>
    <x v="745"/>
    <s v="Chicken Fillet Unbreaded ABF"/>
    <x v="488"/>
    <s v="Teri Nichols"/>
    <x v="12"/>
    <x v="1046"/>
    <n v="51600"/>
    <n v="108878"/>
  </r>
  <r>
    <x v="3"/>
    <x v="1"/>
    <x v="4"/>
    <x v="11"/>
    <x v="358"/>
    <s v="Chicken Patty ABF"/>
    <x v="489"/>
    <s v="Driscoll Foods Food Service / Metropolitan Foods Inc."/>
    <x v="11"/>
    <x v="1047"/>
    <n v="25718"/>
    <n v="74746"/>
  </r>
  <r>
    <x v="3"/>
    <x v="1"/>
    <x v="4"/>
    <x v="11"/>
    <x v="358"/>
    <s v="Chicken Patty ABF"/>
    <x v="489"/>
    <s v="FoodCo"/>
    <x v="32"/>
    <x v="1048"/>
    <n v="12656"/>
    <n v="37656"/>
  </r>
  <r>
    <x v="3"/>
    <x v="1"/>
    <x v="4"/>
    <x v="11"/>
    <x v="358"/>
    <s v="Chicken Patty ABF"/>
    <x v="489"/>
    <s v="Teri Nichols"/>
    <x v="12"/>
    <x v="1049"/>
    <n v="36450"/>
    <n v="107815"/>
  </r>
  <r>
    <x v="3"/>
    <x v="1"/>
    <x v="4"/>
    <x v="11"/>
    <x v="746"/>
    <s v="Chicken Breaded Patty ABF"/>
    <x v="488"/>
    <s v="Driscoll Foods Food Service / Metropolitan Foods Inc."/>
    <x v="11"/>
    <x v="1050"/>
    <n v="342340"/>
    <n v="660765"/>
  </r>
  <r>
    <x v="3"/>
    <x v="1"/>
    <x v="4"/>
    <x v="11"/>
    <x v="746"/>
    <s v="Chicken Breaded Patty ABF"/>
    <x v="488"/>
    <s v="FoodCo"/>
    <x v="32"/>
    <x v="1051"/>
    <n v="104160"/>
    <n v="211147"/>
  </r>
  <r>
    <x v="3"/>
    <x v="1"/>
    <x v="4"/>
    <x v="11"/>
    <x v="746"/>
    <s v="Chicken Breaded Patty ABF"/>
    <x v="488"/>
    <s v="Teri Nichols"/>
    <x v="12"/>
    <x v="1052"/>
    <n v="221700"/>
    <n v="447048"/>
  </r>
  <r>
    <x v="3"/>
    <x v="1"/>
    <x v="4"/>
    <x v="11"/>
    <x v="746"/>
    <s v="Chicken Breaded Patty Spicy"/>
    <x v="486"/>
    <s v="Driscoll Foods Food Service / Metropolitan Foods Inc."/>
    <x v="11"/>
    <x v="72"/>
    <n v="1020"/>
    <n v="2772"/>
  </r>
  <r>
    <x v="3"/>
    <x v="1"/>
    <x v="4"/>
    <x v="11"/>
    <x v="746"/>
    <s v="Chicken Breaded Patty Spicy"/>
    <x v="486"/>
    <s v="FoodCo"/>
    <x v="32"/>
    <x v="63"/>
    <n v="360"/>
    <n v="991"/>
  </r>
  <r>
    <x v="3"/>
    <x v="1"/>
    <x v="4"/>
    <x v="11"/>
    <x v="746"/>
    <s v="Chicken Breaded Patty Spicy ABF"/>
    <x v="488"/>
    <s v="Driscoll Foods Food Service / Metropolitan Foods Inc."/>
    <x v="11"/>
    <x v="1053"/>
    <n v="81720"/>
    <n v="202746"/>
  </r>
  <r>
    <x v="3"/>
    <x v="1"/>
    <x v="4"/>
    <x v="11"/>
    <x v="746"/>
    <s v="Chicken Breaded Patty Spicy ABF"/>
    <x v="488"/>
    <s v="FoodCo"/>
    <x v="32"/>
    <x v="984"/>
    <n v="11520"/>
    <n v="29254"/>
  </r>
  <r>
    <x v="3"/>
    <x v="1"/>
    <x v="4"/>
    <x v="11"/>
    <x v="746"/>
    <s v="Chicken Breaded Patty Spicy ABF"/>
    <x v="488"/>
    <s v="Teri Nichols"/>
    <x v="12"/>
    <x v="1054"/>
    <n v="28500"/>
    <n v="73167"/>
  </r>
  <r>
    <x v="3"/>
    <x v="1"/>
    <x v="4"/>
    <x v="11"/>
    <x v="747"/>
    <s v="Chicken Grilled Strips Dark Meat ABF"/>
    <x v="489"/>
    <s v="Driscoll Foods Food Service / Metropolitan Foods Inc."/>
    <x v="11"/>
    <x v="1055"/>
    <n v="248520"/>
    <n v="793399"/>
  </r>
  <r>
    <x v="3"/>
    <x v="1"/>
    <x v="4"/>
    <x v="11"/>
    <x v="747"/>
    <s v="Chicken Grilled Strips Dark Meat ABF"/>
    <x v="489"/>
    <s v="FoodCo"/>
    <x v="32"/>
    <x v="1056"/>
    <n v="65370"/>
    <n v="212955"/>
  </r>
  <r>
    <x v="3"/>
    <x v="1"/>
    <x v="4"/>
    <x v="11"/>
    <x v="747"/>
    <s v="Chicken Grilled Strips Dark Meat ABF"/>
    <x v="489"/>
    <s v="Teri Nichols"/>
    <x v="12"/>
    <x v="621"/>
    <n v="162000"/>
    <n v="526228"/>
  </r>
  <r>
    <x v="3"/>
    <x v="1"/>
    <x v="4"/>
    <x v="11"/>
    <x v="748"/>
    <s v="Chicken Breaded Tenders ABF"/>
    <x v="454"/>
    <s v="Driscoll Foods Food Service / Metropolitan Foods Inc."/>
    <x v="11"/>
    <x v="1057"/>
    <n v="765090"/>
    <n v="1423672"/>
  </r>
  <r>
    <x v="3"/>
    <x v="1"/>
    <x v="4"/>
    <x v="11"/>
    <x v="748"/>
    <s v="Chicken Breaded Tenders ABF"/>
    <x v="454"/>
    <s v="FoodCo"/>
    <x v="32"/>
    <x v="1058"/>
    <n v="227640"/>
    <n v="439537"/>
  </r>
  <r>
    <x v="3"/>
    <x v="1"/>
    <x v="4"/>
    <x v="11"/>
    <x v="748"/>
    <s v="Chicken Breaded Tenders ABF"/>
    <x v="454"/>
    <s v="Teri Nichols"/>
    <x v="12"/>
    <x v="1059"/>
    <n v="514230"/>
    <n v="985911"/>
  </r>
  <r>
    <x v="3"/>
    <x v="1"/>
    <x v="4"/>
    <x v="11"/>
    <x v="749"/>
    <s v="Chicken Tenders Halal ABF"/>
    <x v="485"/>
    <s v="Driscoll Foods Food Service / Metropolitan Foods Inc."/>
    <x v="11"/>
    <x v="1060"/>
    <n v="13980"/>
    <n v="33587"/>
  </r>
  <r>
    <x v="3"/>
    <x v="1"/>
    <x v="4"/>
    <x v="11"/>
    <x v="749"/>
    <s v="Chicken Tenders Halal ABF"/>
    <x v="485"/>
    <s v="FoodCo"/>
    <x v="32"/>
    <x v="368"/>
    <n v="7200"/>
    <n v="17754"/>
  </r>
  <r>
    <x v="3"/>
    <x v="1"/>
    <x v="4"/>
    <x v="11"/>
    <x v="749"/>
    <s v="Chicken Tenders Halal ABF"/>
    <x v="485"/>
    <s v="Teri Nichols"/>
    <x v="12"/>
    <x v="436"/>
    <n v="14400"/>
    <n v="35491"/>
  </r>
  <r>
    <x v="3"/>
    <x v="1"/>
    <x v="4"/>
    <x v="11"/>
    <x v="750"/>
    <s v="Chicken Roasted Thigh ABF"/>
    <x v="487"/>
    <s v="Driscoll Foods Food Service / Metropolitan Foods Inc."/>
    <x v="11"/>
    <x v="1061"/>
    <n v="192750"/>
    <n v="648853"/>
  </r>
  <r>
    <x v="3"/>
    <x v="1"/>
    <x v="4"/>
    <x v="11"/>
    <x v="750"/>
    <s v="Chicken Roasted Thigh ABF"/>
    <x v="487"/>
    <s v="FoodCo"/>
    <x v="32"/>
    <x v="826"/>
    <n v="72810"/>
    <n v="250451"/>
  </r>
  <r>
    <x v="3"/>
    <x v="1"/>
    <x v="4"/>
    <x v="11"/>
    <x v="750"/>
    <s v="Chicken Roasted Thigh ABF"/>
    <x v="487"/>
    <s v="Teri Nichols"/>
    <x v="12"/>
    <x v="916"/>
    <n v="134250"/>
    <n v="459775"/>
  </r>
  <r>
    <x v="3"/>
    <x v="1"/>
    <x v="4"/>
    <x v="8"/>
    <x v="751"/>
    <s v="Turkey Bologna All Natural Pre-sliced"/>
    <x v="490"/>
    <s v="Driscoll Foods Food Service / Metropolitan Foods Inc."/>
    <x v="11"/>
    <x v="82"/>
    <n v="4500"/>
    <n v="10998"/>
  </r>
  <r>
    <x v="3"/>
    <x v="1"/>
    <x v="4"/>
    <x v="8"/>
    <x v="751"/>
    <s v="Turkey Bologna All Natural Pre-sliced"/>
    <x v="490"/>
    <s v="FoodCo"/>
    <x v="32"/>
    <x v="442"/>
    <n v="1728"/>
    <n v="4394"/>
  </r>
  <r>
    <x v="3"/>
    <x v="1"/>
    <x v="4"/>
    <x v="8"/>
    <x v="751"/>
    <s v="Turkey Bologna All Natural Pre-sliced"/>
    <x v="490"/>
    <s v="Teri Nichols"/>
    <x v="12"/>
    <x v="1062"/>
    <n v="5148"/>
    <n v="13077"/>
  </r>
  <r>
    <x v="3"/>
    <x v="1"/>
    <x v="4"/>
    <x v="8"/>
    <x v="752"/>
    <s v="Turkey Breast Oven Rst Pre-sliced"/>
    <x v="490"/>
    <s v="Driscoll Foods Food Service / Metropolitan Foods Inc."/>
    <x v="11"/>
    <x v="1063"/>
    <n v="396036"/>
    <n v="1325147"/>
  </r>
  <r>
    <x v="3"/>
    <x v="1"/>
    <x v="4"/>
    <x v="8"/>
    <x v="752"/>
    <s v="Turkey Breast Oven Rst Pre-sliced"/>
    <x v="490"/>
    <s v="FoodCo"/>
    <x v="32"/>
    <x v="1064"/>
    <n v="119394"/>
    <n v="411828"/>
  </r>
  <r>
    <x v="3"/>
    <x v="1"/>
    <x v="4"/>
    <x v="8"/>
    <x v="752"/>
    <s v="Turkey Breast Oven Rst Pre-sliced"/>
    <x v="490"/>
    <s v="Teri Nichols"/>
    <x v="12"/>
    <x v="1065"/>
    <n v="213318"/>
    <n v="734442"/>
  </r>
  <r>
    <x v="3"/>
    <x v="1"/>
    <x v="4"/>
    <x v="8"/>
    <x v="753"/>
    <s v="Turkey Sausage Crumble (6-5lb/CS)"/>
    <x v="490"/>
    <s v="Driscoll Foods Food Service / Metropolitan Foods Inc."/>
    <x v="11"/>
    <x v="1066"/>
    <n v="11010"/>
    <n v="33849"/>
  </r>
  <r>
    <x v="3"/>
    <x v="1"/>
    <x v="4"/>
    <x v="8"/>
    <x v="753"/>
    <s v="Turkey Sausage Crumble (6-5lb/CS)"/>
    <x v="490"/>
    <s v="FoodCo"/>
    <x v="32"/>
    <x v="86"/>
    <n v="3030"/>
    <n v="9548"/>
  </r>
  <r>
    <x v="3"/>
    <x v="1"/>
    <x v="4"/>
    <x v="8"/>
    <x v="753"/>
    <s v="Turkey Sausage Crumble (6-5lb/CS)"/>
    <x v="490"/>
    <s v="Teri Nichols"/>
    <x v="12"/>
    <x v="439"/>
    <n v="8250"/>
    <n v="25794"/>
  </r>
  <r>
    <x v="3"/>
    <x v="1"/>
    <x v="4"/>
    <x v="8"/>
    <x v="754"/>
    <s v="Turkey Burger Patty"/>
    <x v="491"/>
    <s v="Driscoll Foods Food Service / Metropolitan Foods Inc."/>
    <x v="11"/>
    <x v="1067"/>
    <n v="14980"/>
    <n v="43854"/>
  </r>
  <r>
    <x v="3"/>
    <x v="1"/>
    <x v="4"/>
    <x v="8"/>
    <x v="754"/>
    <s v="Turkey Burger Patty"/>
    <x v="491"/>
    <s v="FoodCo"/>
    <x v="32"/>
    <x v="11"/>
    <n v="3304"/>
    <n v="9939"/>
  </r>
  <r>
    <x v="3"/>
    <x v="1"/>
    <x v="4"/>
    <x v="8"/>
    <x v="754"/>
    <s v="Turkey Burger Patty"/>
    <x v="491"/>
    <s v="Teri Nichols"/>
    <x v="12"/>
    <x v="1068"/>
    <n v="10668"/>
    <n v="31868"/>
  </r>
  <r>
    <x v="3"/>
    <x v="1"/>
    <x v="4"/>
    <x v="8"/>
    <x v="755"/>
    <s v="TURKEY SAUSAGE PATTY"/>
    <x v="492"/>
    <s v="Driscoll Foods Food Service / Metropolitan Foods Inc."/>
    <x v="11"/>
    <x v="1069"/>
    <n v="134880"/>
    <n v="377646"/>
  </r>
  <r>
    <x v="3"/>
    <x v="1"/>
    <x v="4"/>
    <x v="8"/>
    <x v="755"/>
    <s v="TURKEY SAUSAGE PATTY"/>
    <x v="492"/>
    <s v="FoodCo"/>
    <x v="32"/>
    <x v="1070"/>
    <n v="39940"/>
    <n v="125875"/>
  </r>
  <r>
    <x v="3"/>
    <x v="1"/>
    <x v="4"/>
    <x v="8"/>
    <x v="755"/>
    <s v="TURKEY SAUSAGE PATTY"/>
    <x v="492"/>
    <s v="Teri Nichols"/>
    <x v="12"/>
    <x v="1071"/>
    <n v="86200"/>
    <n v="271624"/>
  </r>
  <r>
    <x v="3"/>
    <x v="1"/>
    <x v="4"/>
    <x v="8"/>
    <x v="756"/>
    <s v="Turkey Salami All Natural Pre-sliced"/>
    <x v="490"/>
    <s v="Driscoll Foods Food Service / Metropolitan Foods Inc."/>
    <x v="11"/>
    <x v="1072"/>
    <n v="46584"/>
    <n v="117286"/>
  </r>
  <r>
    <x v="3"/>
    <x v="1"/>
    <x v="4"/>
    <x v="8"/>
    <x v="756"/>
    <s v="Turkey Salami All Natural Pre-sliced"/>
    <x v="490"/>
    <s v="FoodCo"/>
    <x v="32"/>
    <x v="1073"/>
    <n v="16722"/>
    <n v="43766"/>
  </r>
  <r>
    <x v="3"/>
    <x v="1"/>
    <x v="4"/>
    <x v="8"/>
    <x v="756"/>
    <s v="Turkey Salami All Natural Pre-sliced"/>
    <x v="490"/>
    <s v="Teri Nichols"/>
    <x v="12"/>
    <x v="1074"/>
    <n v="23976"/>
    <n v="62766"/>
  </r>
  <r>
    <x v="3"/>
    <x v="1"/>
    <x v="5"/>
    <x v="16"/>
    <x v="757"/>
    <s v="Catering Butter Cups Ind"/>
    <x v="493"/>
    <s v="FoodCo"/>
    <x v="32"/>
    <x v="72"/>
    <n v="413"/>
    <n v="1628"/>
  </r>
  <r>
    <x v="3"/>
    <x v="1"/>
    <x v="5"/>
    <x v="7"/>
    <x v="758"/>
    <s v="Cheese- American White"/>
    <x v="494"/>
    <s v="Driscoll Foods Food Service / Metropolitan Foods Inc."/>
    <x v="11"/>
    <x v="59"/>
    <n v="30"/>
    <n v="83"/>
  </r>
  <r>
    <x v="3"/>
    <x v="1"/>
    <x v="5"/>
    <x v="7"/>
    <x v="759"/>
    <s v="Cheese Reduce Fat Mild Cheddar Slices"/>
    <x v="495"/>
    <s v="Driscoll Foods Food Service / Metropolitan Foods Inc."/>
    <x v="11"/>
    <x v="59"/>
    <n v="12"/>
    <n v="43"/>
  </r>
  <r>
    <x v="3"/>
    <x v="1"/>
    <x v="5"/>
    <x v="7"/>
    <x v="760"/>
    <s v="Cheese Parmigiana"/>
    <x v="496"/>
    <s v="FoodCo"/>
    <x v="32"/>
    <x v="1075"/>
    <n v="1773"/>
    <n v="7594"/>
  </r>
  <r>
    <x v="3"/>
    <x v="1"/>
    <x v="5"/>
    <x v="7"/>
    <x v="760"/>
    <s v="Cheese Parmigiana"/>
    <x v="497"/>
    <s v="Driscoll Foods Food Service / Metropolitan Foods Inc."/>
    <x v="11"/>
    <x v="1076"/>
    <n v="9356"/>
    <n v="55173"/>
  </r>
  <r>
    <x v="3"/>
    <x v="1"/>
    <x v="5"/>
    <x v="7"/>
    <x v="760"/>
    <s v="Cheese Parmigiana"/>
    <x v="497"/>
    <s v="Teri Nichols"/>
    <x v="12"/>
    <x v="1077"/>
    <n v="5283"/>
    <n v="24078"/>
  </r>
  <r>
    <x v="3"/>
    <x v="1"/>
    <x v="5"/>
    <x v="7"/>
    <x v="761"/>
    <s v="Condiment Cream Cheese Plain Tub"/>
    <x v="498"/>
    <s v="Driscoll Foods Food Service / Metropolitan Foods Inc."/>
    <x v="11"/>
    <x v="248"/>
    <n v="920"/>
    <n v="2151"/>
  </r>
  <r>
    <x v="3"/>
    <x v="1"/>
    <x v="5"/>
    <x v="7"/>
    <x v="761"/>
    <s v="Condiment Cream Cheese Plain Tub"/>
    <x v="498"/>
    <s v="FoodCo"/>
    <x v="32"/>
    <x v="73"/>
    <n v="225"/>
    <n v="470"/>
  </r>
  <r>
    <x v="3"/>
    <x v="1"/>
    <x v="5"/>
    <x v="7"/>
    <x v="761"/>
    <s v="Condiment Cream Cheese Plain Tub"/>
    <x v="498"/>
    <s v="Teri Nichols"/>
    <x v="12"/>
    <x v="1078"/>
    <n v="1855"/>
    <n v="3598"/>
  </r>
  <r>
    <x v="3"/>
    <x v="1"/>
    <x v="5"/>
    <x v="7"/>
    <x v="204"/>
    <s v="Condiment Cream Cheese Plain PC"/>
    <x v="498"/>
    <s v="Driscoll Foods Food Service / Metropolitan Foods Inc."/>
    <x v="11"/>
    <x v="1079"/>
    <n v="191638"/>
    <n v="491315"/>
  </r>
  <r>
    <x v="3"/>
    <x v="1"/>
    <x v="5"/>
    <x v="7"/>
    <x v="204"/>
    <s v="Condiment Cream Cheese Plain PC"/>
    <x v="498"/>
    <s v="FoodCo"/>
    <x v="32"/>
    <x v="1080"/>
    <n v="52100"/>
    <n v="150120"/>
  </r>
  <r>
    <x v="3"/>
    <x v="1"/>
    <x v="5"/>
    <x v="7"/>
    <x v="204"/>
    <s v="Condiment Cream Cheese Plain PC"/>
    <x v="498"/>
    <s v="Teri Nichols"/>
    <x v="12"/>
    <x v="1081"/>
    <n v="135125"/>
    <n v="403398"/>
  </r>
  <r>
    <x v="3"/>
    <x v="1"/>
    <x v="5"/>
    <x v="7"/>
    <x v="762"/>
    <s v="Condiment Cream Cheese Strawberry Tub"/>
    <x v="498"/>
    <s v="Driscoll Foods Food Service / Metropolitan Foods Inc."/>
    <x v="11"/>
    <x v="96"/>
    <n v="180"/>
    <n v="447"/>
  </r>
  <r>
    <x v="3"/>
    <x v="1"/>
    <x v="5"/>
    <x v="7"/>
    <x v="762"/>
    <s v="Condiment Cream Cheese Strawberry Tub"/>
    <x v="498"/>
    <s v="FoodCo"/>
    <x v="32"/>
    <x v="8"/>
    <n v="35"/>
    <n v="75"/>
  </r>
  <r>
    <x v="3"/>
    <x v="1"/>
    <x v="5"/>
    <x v="7"/>
    <x v="762"/>
    <s v="Condiment Cream Cheese Strawberry Tub"/>
    <x v="498"/>
    <s v="Teri Nichols"/>
    <x v="12"/>
    <x v="31"/>
    <n v="80"/>
    <n v="160"/>
  </r>
  <r>
    <x v="3"/>
    <x v="1"/>
    <x v="5"/>
    <x v="7"/>
    <x v="763"/>
    <s v="Condiment Cream Cheese Strawberry PC"/>
    <x v="498"/>
    <s v="Driscoll Foods Food Service / Metropolitan Foods Inc."/>
    <x v="11"/>
    <x v="1082"/>
    <n v="26681"/>
    <n v="70290"/>
  </r>
  <r>
    <x v="3"/>
    <x v="1"/>
    <x v="5"/>
    <x v="7"/>
    <x v="763"/>
    <s v="Condiment Cream Cheese Strawberry PC"/>
    <x v="498"/>
    <s v="FoodCo"/>
    <x v="32"/>
    <x v="1083"/>
    <n v="6469"/>
    <n v="19512"/>
  </r>
  <r>
    <x v="3"/>
    <x v="1"/>
    <x v="5"/>
    <x v="7"/>
    <x v="763"/>
    <s v="Condiment Cream Cheese Strawberry PC"/>
    <x v="498"/>
    <s v="Teri Nichols"/>
    <x v="12"/>
    <x v="1084"/>
    <n v="14906"/>
    <n v="45723"/>
  </r>
  <r>
    <x v="3"/>
    <x v="1"/>
    <x v="5"/>
    <x v="17"/>
    <x v="205"/>
    <s v="Milk 1% UHT"/>
    <x v="499"/>
    <s v="Teri Nichols"/>
    <x v="12"/>
    <x v="1085"/>
    <n v="427826"/>
    <n v="533944"/>
  </r>
  <r>
    <x v="3"/>
    <x v="1"/>
    <x v="5"/>
    <x v="17"/>
    <x v="205"/>
    <s v="Milk 1% UHT"/>
    <x v="500"/>
    <s v="Driscoll Foods Food Service / Metropolitan Foods Inc."/>
    <x v="11"/>
    <x v="1086"/>
    <n v="679770"/>
    <n v="769067"/>
  </r>
  <r>
    <x v="3"/>
    <x v="1"/>
    <x v="5"/>
    <x v="17"/>
    <x v="205"/>
    <s v="Milk 1% UHT"/>
    <x v="500"/>
    <s v="FoodCo"/>
    <x v="32"/>
    <x v="1087"/>
    <n v="245210"/>
    <n v="324039"/>
  </r>
  <r>
    <x v="3"/>
    <x v="1"/>
    <x v="5"/>
    <x v="17"/>
    <x v="205"/>
    <s v="Milk Low Fat 1%"/>
    <x v="279"/>
    <s v="FoodCo"/>
    <x v="32"/>
    <x v="1088"/>
    <n v="2558931"/>
    <n v="1422838"/>
  </r>
  <r>
    <x v="3"/>
    <x v="1"/>
    <x v="5"/>
    <x v="17"/>
    <x v="205"/>
    <s v="Milk Low Fat 1%"/>
    <x v="501"/>
    <s v="Bartlett Dairy"/>
    <x v="34"/>
    <x v="1089"/>
    <n v="5961003"/>
    <n v="3068552"/>
  </r>
  <r>
    <x v="3"/>
    <x v="1"/>
    <x v="5"/>
    <x v="17"/>
    <x v="205"/>
    <s v="Milk Low Fat 1%"/>
    <x v="502"/>
    <s v="Cream O Land"/>
    <x v="19"/>
    <x v="1090"/>
    <n v="7781125"/>
    <n v="3925486"/>
  </r>
  <r>
    <x v="3"/>
    <x v="1"/>
    <x v="5"/>
    <x v="17"/>
    <x v="764"/>
    <s v="Milk Skim"/>
    <x v="279"/>
    <s v="FoodCo"/>
    <x v="32"/>
    <x v="1091"/>
    <n v="430076"/>
    <n v="230386"/>
  </r>
  <r>
    <x v="3"/>
    <x v="1"/>
    <x v="5"/>
    <x v="17"/>
    <x v="764"/>
    <s v="Milk Skim"/>
    <x v="501"/>
    <s v="Bartlett Dairy"/>
    <x v="34"/>
    <x v="1092"/>
    <n v="3066300"/>
    <n v="1516068"/>
  </r>
  <r>
    <x v="3"/>
    <x v="1"/>
    <x v="5"/>
    <x v="17"/>
    <x v="764"/>
    <s v="Milk Skim"/>
    <x v="502"/>
    <s v="Cream O Land"/>
    <x v="19"/>
    <x v="1093"/>
    <n v="2648120"/>
    <n v="1284633"/>
  </r>
  <r>
    <x v="3"/>
    <x v="1"/>
    <x v="5"/>
    <x v="17"/>
    <x v="765"/>
    <s v="Milk Chocolate Fat Free"/>
    <x v="279"/>
    <s v="FoodCo"/>
    <x v="32"/>
    <x v="1094"/>
    <n v="3175839"/>
    <n v="1813012"/>
  </r>
  <r>
    <x v="3"/>
    <x v="1"/>
    <x v="5"/>
    <x v="17"/>
    <x v="765"/>
    <s v="Milk Chocolate Fat Free"/>
    <x v="501"/>
    <s v="Bartlett Dairy"/>
    <x v="34"/>
    <x v="1095"/>
    <n v="6979850"/>
    <n v="3639597"/>
  </r>
  <r>
    <x v="3"/>
    <x v="1"/>
    <x v="5"/>
    <x v="17"/>
    <x v="765"/>
    <s v="Milk Chocolate Fat Free"/>
    <x v="502"/>
    <s v="Cream O Land"/>
    <x v="19"/>
    <x v="1096"/>
    <n v="10965500"/>
    <n v="5616960"/>
  </r>
  <r>
    <x v="3"/>
    <x v="1"/>
    <x v="5"/>
    <x v="17"/>
    <x v="765"/>
    <s v="Milk FF Chocolate UHT"/>
    <x v="499"/>
    <s v="Teri Nichols"/>
    <x v="12"/>
    <x v="1097"/>
    <n v="527688"/>
    <n v="852538"/>
  </r>
  <r>
    <x v="3"/>
    <x v="1"/>
    <x v="5"/>
    <x v="17"/>
    <x v="765"/>
    <s v="Milk FF Chocolate UHT"/>
    <x v="500"/>
    <s v="Driscoll Foods Food Service / Metropolitan Foods Inc."/>
    <x v="11"/>
    <x v="1098"/>
    <n v="602613"/>
    <n v="860863"/>
  </r>
  <r>
    <x v="3"/>
    <x v="1"/>
    <x v="5"/>
    <x v="17"/>
    <x v="765"/>
    <s v="Milk FF Chocolate UHT"/>
    <x v="500"/>
    <s v="FoodCo"/>
    <x v="32"/>
    <x v="1099"/>
    <n v="242109"/>
    <n v="393344"/>
  </r>
  <r>
    <x v="3"/>
    <x v="1"/>
    <x v="5"/>
    <x v="17"/>
    <x v="766"/>
    <s v="Milk Fat Free Lactose-Free UHT"/>
    <x v="500"/>
    <s v="Driscoll Foods Food Service / Metropolitan Foods Inc."/>
    <x v="11"/>
    <x v="340"/>
    <n v="9180"/>
    <n v="16176"/>
  </r>
  <r>
    <x v="3"/>
    <x v="1"/>
    <x v="5"/>
    <x v="17"/>
    <x v="766"/>
    <s v="Milk Fat Free Lactose-Free UHT"/>
    <x v="500"/>
    <s v="FoodCo"/>
    <x v="32"/>
    <x v="1100"/>
    <n v="8532"/>
    <n v="17579"/>
  </r>
  <r>
    <x v="3"/>
    <x v="1"/>
    <x v="5"/>
    <x v="17"/>
    <x v="766"/>
    <s v="Milk Fat Free Lactose-Free UHT"/>
    <x v="500"/>
    <s v="Teri Nichols"/>
    <x v="12"/>
    <x v="1101"/>
    <n v="7632"/>
    <n v="14523"/>
  </r>
  <r>
    <x v="3"/>
    <x v="1"/>
    <x v="5"/>
    <x v="17"/>
    <x v="767"/>
    <s v="MILK WHOLE"/>
    <x v="279"/>
    <s v="FoodCo"/>
    <x v="32"/>
    <x v="1102"/>
    <n v="22125"/>
    <n v="13078"/>
  </r>
  <r>
    <x v="3"/>
    <x v="1"/>
    <x v="5"/>
    <x v="17"/>
    <x v="767"/>
    <s v="MILK WHOLE"/>
    <x v="501"/>
    <s v="Bartlett Dairy"/>
    <x v="34"/>
    <x v="1103"/>
    <n v="70600"/>
    <n v="38533"/>
  </r>
  <r>
    <x v="3"/>
    <x v="1"/>
    <x v="5"/>
    <x v="17"/>
    <x v="767"/>
    <s v="MILK WHOLE"/>
    <x v="502"/>
    <s v="Cream O Land"/>
    <x v="19"/>
    <x v="1104"/>
    <n v="96000"/>
    <n v="50724"/>
  </r>
  <r>
    <x v="3"/>
    <x v="1"/>
    <x v="5"/>
    <x v="17"/>
    <x v="349"/>
    <s v="Milk Whole QT"/>
    <x v="503"/>
    <s v="Bartlett Dairy"/>
    <x v="34"/>
    <x v="386"/>
    <n v="0"/>
    <n v="836"/>
  </r>
  <r>
    <x v="3"/>
    <x v="1"/>
    <x v="5"/>
    <x v="19"/>
    <x v="768"/>
    <s v="Half and Half"/>
    <x v="504"/>
    <s v="FoodCo"/>
    <x v="32"/>
    <x v="929"/>
    <n v="0"/>
    <n v="169"/>
  </r>
  <r>
    <x v="3"/>
    <x v="1"/>
    <x v="5"/>
    <x v="19"/>
    <x v="768"/>
    <s v="Half and Half"/>
    <x v="503"/>
    <s v="Bartlett Dairy"/>
    <x v="34"/>
    <x v="934"/>
    <n v="0"/>
    <n v="1365"/>
  </r>
  <r>
    <x v="3"/>
    <x v="1"/>
    <x v="5"/>
    <x v="19"/>
    <x v="768"/>
    <s v="Half and Half"/>
    <x v="505"/>
    <s v="Cream O Land"/>
    <x v="19"/>
    <x v="1105"/>
    <n v="0"/>
    <n v="637"/>
  </r>
  <r>
    <x v="3"/>
    <x v="1"/>
    <x v="5"/>
    <x v="12"/>
    <x v="769"/>
    <s v="Yogurt Upstate Cherry Vanilla 4 oz"/>
    <x v="506"/>
    <s v="Driscoll Foods Food Service / Metropolitan Foods Inc."/>
    <x v="11"/>
    <x v="1106"/>
    <n v="156708"/>
    <n v="223437"/>
  </r>
  <r>
    <x v="3"/>
    <x v="1"/>
    <x v="5"/>
    <x v="12"/>
    <x v="769"/>
    <s v="Yogurt Upstate Cherry Vanilla 4 oz"/>
    <x v="506"/>
    <s v="FoodCo"/>
    <x v="32"/>
    <x v="1107"/>
    <n v="54180"/>
    <n v="84802"/>
  </r>
  <r>
    <x v="3"/>
    <x v="1"/>
    <x v="5"/>
    <x v="12"/>
    <x v="769"/>
    <s v="Yogurt Upstate Cherry Vanilla 4 oz"/>
    <x v="506"/>
    <s v="Teri Nichols"/>
    <x v="12"/>
    <x v="1108"/>
    <n v="126096"/>
    <n v="207513"/>
  </r>
  <r>
    <x v="3"/>
    <x v="1"/>
    <x v="5"/>
    <x v="12"/>
    <x v="770"/>
    <s v="Yogurt Parfait"/>
    <x v="352"/>
    <s v="Driscoll Foods Food Service / Metropolitan Foods Inc."/>
    <x v="11"/>
    <x v="1109"/>
    <n v="563772"/>
    <n v="2571140"/>
  </r>
  <r>
    <x v="3"/>
    <x v="1"/>
    <x v="5"/>
    <x v="12"/>
    <x v="770"/>
    <s v="Yogurt Parfait"/>
    <x v="352"/>
    <s v="FoodCo"/>
    <x v="32"/>
    <x v="1110"/>
    <n v="174460"/>
    <n v="826871"/>
  </r>
  <r>
    <x v="3"/>
    <x v="1"/>
    <x v="5"/>
    <x v="12"/>
    <x v="770"/>
    <s v="Yogurt Parfait"/>
    <x v="352"/>
    <s v="Teri Nichols"/>
    <x v="12"/>
    <x v="1111"/>
    <n v="368115"/>
    <n v="1764869"/>
  </r>
  <r>
    <x v="3"/>
    <x v="1"/>
    <x v="5"/>
    <x v="12"/>
    <x v="771"/>
    <s v="Yogurt Upstate Peach 4 oz"/>
    <x v="506"/>
    <s v="Driscoll Foods Food Service / Metropolitan Foods Inc."/>
    <x v="11"/>
    <x v="1112"/>
    <n v="205212"/>
    <n v="292473"/>
  </r>
  <r>
    <x v="3"/>
    <x v="1"/>
    <x v="5"/>
    <x v="12"/>
    <x v="771"/>
    <s v="Yogurt Upstate Peach 4 oz"/>
    <x v="506"/>
    <s v="FoodCo"/>
    <x v="32"/>
    <x v="1113"/>
    <n v="54996"/>
    <n v="87537"/>
  </r>
  <r>
    <x v="3"/>
    <x v="1"/>
    <x v="5"/>
    <x v="12"/>
    <x v="771"/>
    <s v="Yogurt Upstate Peach 4 oz"/>
    <x v="506"/>
    <s v="Teri Nichols"/>
    <x v="12"/>
    <x v="1114"/>
    <n v="128352"/>
    <n v="211434"/>
  </r>
  <r>
    <x v="3"/>
    <x v="1"/>
    <x v="5"/>
    <x v="12"/>
    <x v="772"/>
    <s v="Yogurt Organic Strawberry Combo"/>
    <x v="507"/>
    <s v="Driscoll Foods Food Service / Metropolitan Foods Inc."/>
    <x v="11"/>
    <x v="1115"/>
    <n v="196632"/>
    <n v="324853"/>
  </r>
  <r>
    <x v="3"/>
    <x v="1"/>
    <x v="5"/>
    <x v="12"/>
    <x v="772"/>
    <s v="Yogurt Organic Strawberry Combo"/>
    <x v="507"/>
    <s v="FoodCo"/>
    <x v="32"/>
    <x v="1116"/>
    <n v="46920"/>
    <n v="84353"/>
  </r>
  <r>
    <x v="3"/>
    <x v="1"/>
    <x v="5"/>
    <x v="12"/>
    <x v="772"/>
    <s v="Yogurt Organic Strawberry Combo"/>
    <x v="507"/>
    <s v="Teri Nichols"/>
    <x v="12"/>
    <x v="1117"/>
    <n v="125844"/>
    <n v="263296"/>
  </r>
  <r>
    <x v="3"/>
    <x v="1"/>
    <x v="5"/>
    <x v="12"/>
    <x v="773"/>
    <s v="Yogurt Upstate Strawberry Banana 4 oz"/>
    <x v="506"/>
    <s v="Driscoll Foods Food Service / Metropolitan Foods Inc."/>
    <x v="11"/>
    <x v="1118"/>
    <n v="223536"/>
    <n v="318648"/>
  </r>
  <r>
    <x v="3"/>
    <x v="1"/>
    <x v="5"/>
    <x v="12"/>
    <x v="773"/>
    <s v="Yogurt Upstate Strawberry Banana 4 oz"/>
    <x v="506"/>
    <s v="FoodCo"/>
    <x v="32"/>
    <x v="1119"/>
    <n v="78444"/>
    <n v="124733"/>
  </r>
  <r>
    <x v="3"/>
    <x v="1"/>
    <x v="5"/>
    <x v="12"/>
    <x v="773"/>
    <s v="Yogurt Upstate Strawberry Banana 4 oz"/>
    <x v="506"/>
    <s v="Teri Nichols"/>
    <x v="12"/>
    <x v="1120"/>
    <n v="166020"/>
    <n v="273362"/>
  </r>
  <r>
    <x v="3"/>
    <x v="1"/>
    <x v="5"/>
    <x v="12"/>
    <x v="774"/>
    <s v="Yogurt Upstate Strawberry 4 oz"/>
    <x v="506"/>
    <s v="Driscoll Foods Food Service / Metropolitan Foods Inc."/>
    <x v="11"/>
    <x v="1121"/>
    <n v="196968"/>
    <n v="280658"/>
  </r>
  <r>
    <x v="3"/>
    <x v="1"/>
    <x v="5"/>
    <x v="12"/>
    <x v="774"/>
    <s v="Yogurt Upstate Strawberry 4 oz"/>
    <x v="506"/>
    <s v="FoodCo"/>
    <x v="32"/>
    <x v="1122"/>
    <n v="59376"/>
    <n v="94629"/>
  </r>
  <r>
    <x v="3"/>
    <x v="1"/>
    <x v="5"/>
    <x v="12"/>
    <x v="774"/>
    <s v="Yogurt Upstate Strawberry 4 oz"/>
    <x v="506"/>
    <s v="Teri Nichols"/>
    <x v="12"/>
    <x v="1123"/>
    <n v="114468"/>
    <n v="188443"/>
  </r>
  <r>
    <x v="3"/>
    <x v="1"/>
    <x v="6"/>
    <x v="10"/>
    <x v="60"/>
    <s v="Apples LARGE- NY State (125 count)"/>
    <x v="508"/>
    <s v="FoodCo"/>
    <x v="32"/>
    <x v="59"/>
    <n v="35"/>
    <n v="28"/>
  </r>
  <r>
    <x v="3"/>
    <x v="1"/>
    <x v="6"/>
    <x v="10"/>
    <x v="60"/>
    <s v="Fruit Apples NY State Fresh"/>
    <x v="508"/>
    <s v="Driscoll Foods Food Service / Metropolitan Foods Inc."/>
    <x v="11"/>
    <x v="1124"/>
    <n v="1411236"/>
    <n v="854868"/>
  </r>
  <r>
    <x v="3"/>
    <x v="1"/>
    <x v="6"/>
    <x v="10"/>
    <x v="60"/>
    <s v="Fruit Apples NY State Fresh"/>
    <x v="508"/>
    <s v="FoodCo"/>
    <x v="32"/>
    <x v="1125"/>
    <n v="315756"/>
    <n v="211253"/>
  </r>
  <r>
    <x v="3"/>
    <x v="1"/>
    <x v="6"/>
    <x v="10"/>
    <x v="60"/>
    <s v="Fruit Apples NY State Fresh"/>
    <x v="508"/>
    <s v="Teri Nichols"/>
    <x v="12"/>
    <x v="1126"/>
    <n v="1133964"/>
    <n v="828512"/>
  </r>
  <r>
    <x v="3"/>
    <x v="1"/>
    <x v="6"/>
    <x v="10"/>
    <x v="775"/>
    <s v="Fruit Apple Slices Ind"/>
    <x v="509"/>
    <s v="Driscoll Foods Food Service / Metropolitan Foods Inc."/>
    <x v="11"/>
    <x v="1127"/>
    <n v="79166"/>
    <n v="164249"/>
  </r>
  <r>
    <x v="3"/>
    <x v="1"/>
    <x v="6"/>
    <x v="10"/>
    <x v="775"/>
    <s v="Fruit Apple Slices Ind"/>
    <x v="509"/>
    <s v="FoodCo"/>
    <x v="32"/>
    <x v="1128"/>
    <n v="18162"/>
    <n v="39116"/>
  </r>
  <r>
    <x v="3"/>
    <x v="1"/>
    <x v="6"/>
    <x v="10"/>
    <x v="775"/>
    <s v="Fruit Apple Slices Ind"/>
    <x v="509"/>
    <s v="Teri Nichols"/>
    <x v="12"/>
    <x v="1129"/>
    <n v="62348"/>
    <n v="135560"/>
  </r>
  <r>
    <x v="3"/>
    <x v="1"/>
    <x v="6"/>
    <x v="10"/>
    <x v="776"/>
    <s v="Fruit Apple Sauce Canned"/>
    <x v="510"/>
    <s v="Teri Nichols"/>
    <x v="12"/>
    <x v="1130"/>
    <n v="9867"/>
    <n v="6534"/>
  </r>
  <r>
    <x v="3"/>
    <x v="1"/>
    <x v="6"/>
    <x v="10"/>
    <x v="776"/>
    <s v="Fruit Apple Sauce Canned"/>
    <x v="511"/>
    <s v="Driscoll Foods Food Service / Metropolitan Foods Inc."/>
    <x v="11"/>
    <x v="1131"/>
    <n v="49062"/>
    <n v="35603"/>
  </r>
  <r>
    <x v="3"/>
    <x v="1"/>
    <x v="6"/>
    <x v="10"/>
    <x v="776"/>
    <s v="Fruit Apple Sauce Canned"/>
    <x v="511"/>
    <s v="FoodCo"/>
    <x v="32"/>
    <x v="910"/>
    <n v="5655"/>
    <n v="3860"/>
  </r>
  <r>
    <x v="3"/>
    <x v="1"/>
    <x v="6"/>
    <x v="10"/>
    <x v="777"/>
    <s v="Fruit Apple Sauce Cherry Ind"/>
    <x v="512"/>
    <s v="Driscoll Foods Food Service / Metropolitan Foods Inc."/>
    <x v="11"/>
    <x v="1132"/>
    <n v="109296"/>
    <n v="108045"/>
  </r>
  <r>
    <x v="3"/>
    <x v="1"/>
    <x v="6"/>
    <x v="10"/>
    <x v="777"/>
    <s v="Fruit Apple Sauce Cherry Ind"/>
    <x v="512"/>
    <s v="FoodCo"/>
    <x v="32"/>
    <x v="1133"/>
    <n v="49032"/>
    <n v="53054"/>
  </r>
  <r>
    <x v="3"/>
    <x v="1"/>
    <x v="6"/>
    <x v="10"/>
    <x v="777"/>
    <s v="Fruit Apple Sauce Cherry Ind"/>
    <x v="512"/>
    <s v="Teri Nichols"/>
    <x v="12"/>
    <x v="1134"/>
    <n v="85698"/>
    <n v="88503"/>
  </r>
  <r>
    <x v="3"/>
    <x v="1"/>
    <x v="6"/>
    <x v="10"/>
    <x v="778"/>
    <s v="Fruit Apple Sauce Peach Ind"/>
    <x v="512"/>
    <s v="Driscoll Foods Food Service / Metropolitan Foods Inc."/>
    <x v="11"/>
    <x v="1135"/>
    <n v="134109"/>
    <n v="132535"/>
  </r>
  <r>
    <x v="3"/>
    <x v="1"/>
    <x v="6"/>
    <x v="10"/>
    <x v="778"/>
    <s v="Fruit Apple Sauce Peach Ind"/>
    <x v="512"/>
    <s v="FoodCo"/>
    <x v="32"/>
    <x v="1136"/>
    <n v="55944"/>
    <n v="60365"/>
  </r>
  <r>
    <x v="3"/>
    <x v="1"/>
    <x v="6"/>
    <x v="10"/>
    <x v="778"/>
    <s v="Fruit Apple Sauce Peach Ind"/>
    <x v="512"/>
    <s v="Teri Nichols"/>
    <x v="12"/>
    <x v="1137"/>
    <n v="97038"/>
    <n v="99886"/>
  </r>
  <r>
    <x v="3"/>
    <x v="1"/>
    <x v="6"/>
    <x v="10"/>
    <x v="779"/>
    <s v="Fruit Apple Sauce Plain Ind"/>
    <x v="513"/>
    <s v="Driscoll Foods Food Service / Metropolitan Foods Inc."/>
    <x v="11"/>
    <x v="1138"/>
    <n v="484110"/>
    <n v="461873"/>
  </r>
  <r>
    <x v="3"/>
    <x v="1"/>
    <x v="6"/>
    <x v="10"/>
    <x v="779"/>
    <s v="Fruit Apple Sauce Plain Ind"/>
    <x v="513"/>
    <s v="FoodCo"/>
    <x v="32"/>
    <x v="953"/>
    <n v="237519"/>
    <n v="247489"/>
  </r>
  <r>
    <x v="3"/>
    <x v="1"/>
    <x v="6"/>
    <x v="10"/>
    <x v="779"/>
    <s v="Fruit Apple Sauce Plain Ind"/>
    <x v="513"/>
    <s v="Teri Nichols"/>
    <x v="12"/>
    <x v="1139"/>
    <n v="327618"/>
    <n v="326301"/>
  </r>
  <r>
    <x v="3"/>
    <x v="1"/>
    <x v="6"/>
    <x v="10"/>
    <x v="780"/>
    <s v="Fruit Apple Sauce Strawberry-Banana Ind"/>
    <x v="512"/>
    <s v="Driscoll Foods Food Service / Metropolitan Foods Inc."/>
    <x v="11"/>
    <x v="1140"/>
    <n v="81783"/>
    <n v="80869"/>
  </r>
  <r>
    <x v="3"/>
    <x v="1"/>
    <x v="6"/>
    <x v="10"/>
    <x v="780"/>
    <s v="Fruit Apple Sauce Strawberry-Banana Ind"/>
    <x v="512"/>
    <s v="FoodCo"/>
    <x v="32"/>
    <x v="220"/>
    <n v="29970"/>
    <n v="32000"/>
  </r>
  <r>
    <x v="3"/>
    <x v="1"/>
    <x v="6"/>
    <x v="10"/>
    <x v="780"/>
    <s v="Fruit Apple Sauce Strawberry-Banana Ind"/>
    <x v="512"/>
    <s v="Teri Nichols"/>
    <x v="12"/>
    <x v="1141"/>
    <n v="77301"/>
    <n v="79869"/>
  </r>
  <r>
    <x v="3"/>
    <x v="1"/>
    <x v="6"/>
    <x v="10"/>
    <x v="72"/>
    <s v="Fruit Applesauce Unsweetened Canned USDA"/>
    <x v="514"/>
    <s v="Teri Nichols"/>
    <x v="12"/>
    <x v="28"/>
    <n v="0"/>
    <n v="22"/>
  </r>
  <r>
    <x v="3"/>
    <x v="1"/>
    <x v="6"/>
    <x v="10"/>
    <x v="206"/>
    <s v="Fruit Bananas Fresh"/>
    <x v="515"/>
    <s v="Driscoll Foods Food Service / Metropolitan Foods Inc."/>
    <x v="11"/>
    <x v="1142"/>
    <n v="1122040"/>
    <n v="560622"/>
  </r>
  <r>
    <x v="3"/>
    <x v="1"/>
    <x v="6"/>
    <x v="10"/>
    <x v="206"/>
    <s v="Fruit Bananas Fresh"/>
    <x v="515"/>
    <s v="FoodCo"/>
    <x v="32"/>
    <x v="1143"/>
    <n v="249440"/>
    <n v="153847"/>
  </r>
  <r>
    <x v="3"/>
    <x v="1"/>
    <x v="6"/>
    <x v="10"/>
    <x v="206"/>
    <s v="Fruit Bananas Fresh"/>
    <x v="515"/>
    <s v="Teri Nichols"/>
    <x v="12"/>
    <x v="1144"/>
    <n v="659800"/>
    <n v="412261"/>
  </r>
  <r>
    <x v="3"/>
    <x v="1"/>
    <x v="6"/>
    <x v="10"/>
    <x v="207"/>
    <s v="Fruit Blueberries Fresh"/>
    <x v="516"/>
    <s v="FoodCo"/>
    <x v="32"/>
    <x v="1145"/>
    <n v="2904"/>
    <n v="13003"/>
  </r>
  <r>
    <x v="3"/>
    <x v="1"/>
    <x v="6"/>
    <x v="10"/>
    <x v="781"/>
    <s v="Fruit Craisins Cherry Ind"/>
    <x v="517"/>
    <s v="Driscoll Foods Food Service / Metropolitan Foods Inc."/>
    <x v="11"/>
    <x v="1146"/>
    <n v="88465"/>
    <n v="273778"/>
  </r>
  <r>
    <x v="3"/>
    <x v="1"/>
    <x v="6"/>
    <x v="10"/>
    <x v="781"/>
    <s v="Fruit Craisins Cherry Ind"/>
    <x v="517"/>
    <s v="FoodCo"/>
    <x v="32"/>
    <x v="1147"/>
    <n v="32727"/>
    <n v="106326"/>
  </r>
  <r>
    <x v="3"/>
    <x v="1"/>
    <x v="6"/>
    <x v="10"/>
    <x v="781"/>
    <s v="Fruit Craisins Cherry Ind"/>
    <x v="517"/>
    <s v="Teri Nichols"/>
    <x v="12"/>
    <x v="1148"/>
    <n v="79214"/>
    <n v="252228"/>
  </r>
  <r>
    <x v="3"/>
    <x v="1"/>
    <x v="6"/>
    <x v="10"/>
    <x v="782"/>
    <s v="Fruit Grapes Green Fresh"/>
    <x v="515"/>
    <s v="FoodCo"/>
    <x v="32"/>
    <x v="854"/>
    <n v="4482"/>
    <n v="10100"/>
  </r>
  <r>
    <x v="3"/>
    <x v="1"/>
    <x v="6"/>
    <x v="10"/>
    <x v="782"/>
    <s v="Fruit Grapes Green Fresh"/>
    <x v="515"/>
    <s v="Teri Nichols"/>
    <x v="12"/>
    <x v="477"/>
    <n v="12240"/>
    <n v="26548"/>
  </r>
  <r>
    <x v="3"/>
    <x v="1"/>
    <x v="6"/>
    <x v="10"/>
    <x v="783"/>
    <s v="Fruit Grapes Red Fresh"/>
    <x v="515"/>
    <s v="Driscoll Foods Food Service / Metropolitan Foods Inc."/>
    <x v="11"/>
    <x v="1149"/>
    <n v="59832"/>
    <n v="105525"/>
  </r>
  <r>
    <x v="3"/>
    <x v="1"/>
    <x v="6"/>
    <x v="10"/>
    <x v="783"/>
    <s v="Fruit Grapes Red Fresh"/>
    <x v="515"/>
    <s v="FoodCo"/>
    <x v="32"/>
    <x v="1150"/>
    <n v="12492"/>
    <n v="26072"/>
  </r>
  <r>
    <x v="3"/>
    <x v="1"/>
    <x v="6"/>
    <x v="10"/>
    <x v="783"/>
    <s v="Fruit Grapes Red Fresh"/>
    <x v="515"/>
    <s v="Teri Nichols"/>
    <x v="12"/>
    <x v="1151"/>
    <n v="29664"/>
    <n v="64765"/>
  </r>
  <r>
    <x v="3"/>
    <x v="1"/>
    <x v="6"/>
    <x v="10"/>
    <x v="784"/>
    <s v="Fruit Grapefruit Whole Fresh"/>
    <x v="515"/>
    <s v="Driscoll Foods Food Service / Metropolitan Foods Inc."/>
    <x v="11"/>
    <x v="64"/>
    <n v="1000"/>
    <n v="2155"/>
  </r>
  <r>
    <x v="3"/>
    <x v="1"/>
    <x v="6"/>
    <x v="10"/>
    <x v="784"/>
    <s v="Fruit Grapefruit Whole Fresh"/>
    <x v="515"/>
    <s v="Teri Nichols"/>
    <x v="12"/>
    <x v="659"/>
    <n v="420"/>
    <n v="730"/>
  </r>
  <r>
    <x v="3"/>
    <x v="1"/>
    <x v="6"/>
    <x v="10"/>
    <x v="785"/>
    <s v="Fruit Kiwi Fresh"/>
    <x v="515"/>
    <s v="Driscoll Foods Food Service / Metropolitan Foods Inc."/>
    <x v="11"/>
    <x v="116"/>
    <n v="139"/>
    <n v="424"/>
  </r>
  <r>
    <x v="3"/>
    <x v="1"/>
    <x v="6"/>
    <x v="10"/>
    <x v="785"/>
    <s v="Fruit Kiwi Fresh"/>
    <x v="515"/>
    <s v="FoodCo"/>
    <x v="32"/>
    <x v="59"/>
    <n v="6"/>
    <n v="19"/>
  </r>
  <r>
    <x v="3"/>
    <x v="1"/>
    <x v="6"/>
    <x v="10"/>
    <x v="785"/>
    <s v="Fruit Kiwi Fresh"/>
    <x v="515"/>
    <s v="Teri Nichols"/>
    <x v="12"/>
    <x v="20"/>
    <n v="615"/>
    <n v="1917"/>
  </r>
  <r>
    <x v="3"/>
    <x v="1"/>
    <x v="6"/>
    <x v="10"/>
    <x v="209"/>
    <s v="Fruit Lemons Fresh"/>
    <x v="515"/>
    <s v="Driscoll Foods Food Service / Metropolitan Foods Inc."/>
    <x v="11"/>
    <x v="1152"/>
    <n v="9432"/>
    <n v="38197"/>
  </r>
  <r>
    <x v="3"/>
    <x v="1"/>
    <x v="6"/>
    <x v="10"/>
    <x v="209"/>
    <s v="Fruit Lemons Fresh"/>
    <x v="515"/>
    <s v="FoodCo"/>
    <x v="32"/>
    <x v="367"/>
    <n v="2370"/>
    <n v="6942"/>
  </r>
  <r>
    <x v="3"/>
    <x v="1"/>
    <x v="6"/>
    <x v="10"/>
    <x v="209"/>
    <s v="Fruit Lemons Fresh"/>
    <x v="515"/>
    <s v="Teri Nichols"/>
    <x v="12"/>
    <x v="1153"/>
    <n v="4914"/>
    <n v="15433"/>
  </r>
  <r>
    <x v="3"/>
    <x v="1"/>
    <x v="6"/>
    <x v="10"/>
    <x v="786"/>
    <s v="Fruit Mandarins Fresh"/>
    <x v="518"/>
    <s v="FoodCo"/>
    <x v="32"/>
    <x v="1154"/>
    <n v="130"/>
    <n v="5145"/>
  </r>
  <r>
    <x v="3"/>
    <x v="1"/>
    <x v="6"/>
    <x v="10"/>
    <x v="267"/>
    <s v="Fruit Cantaloupe Fresh"/>
    <x v="515"/>
    <s v="Driscoll Foods Food Service / Metropolitan Foods Inc."/>
    <x v="11"/>
    <x v="1155"/>
    <n v="104693"/>
    <n v="82093"/>
  </r>
  <r>
    <x v="3"/>
    <x v="1"/>
    <x v="6"/>
    <x v="10"/>
    <x v="267"/>
    <s v="Fruit Cantaloupe Fresh"/>
    <x v="515"/>
    <s v="FoodCo"/>
    <x v="32"/>
    <x v="1156"/>
    <n v="29430"/>
    <n v="27991"/>
  </r>
  <r>
    <x v="3"/>
    <x v="1"/>
    <x v="6"/>
    <x v="10"/>
    <x v="267"/>
    <s v="Fruit Cantaloupe Fresh"/>
    <x v="515"/>
    <s v="Teri Nichols"/>
    <x v="12"/>
    <x v="924"/>
    <n v="56599"/>
    <n v="55829"/>
  </r>
  <r>
    <x v="3"/>
    <x v="1"/>
    <x v="6"/>
    <x v="10"/>
    <x v="268"/>
    <s v="Fruit Honeydew Fresh"/>
    <x v="515"/>
    <s v="Driscoll Foods Food Service / Metropolitan Foods Inc."/>
    <x v="11"/>
    <x v="1157"/>
    <n v="66480"/>
    <n v="72683"/>
  </r>
  <r>
    <x v="3"/>
    <x v="1"/>
    <x v="6"/>
    <x v="10"/>
    <x v="268"/>
    <s v="Fruit Honeydew Fresh"/>
    <x v="515"/>
    <s v="FoodCo"/>
    <x v="32"/>
    <x v="1158"/>
    <n v="15192"/>
    <n v="19241"/>
  </r>
  <r>
    <x v="3"/>
    <x v="1"/>
    <x v="6"/>
    <x v="10"/>
    <x v="268"/>
    <s v="Fruit Honeydew Fresh"/>
    <x v="515"/>
    <s v="Teri Nichols"/>
    <x v="12"/>
    <x v="1159"/>
    <n v="39408"/>
    <n v="48194"/>
  </r>
  <r>
    <x v="3"/>
    <x v="1"/>
    <x v="6"/>
    <x v="10"/>
    <x v="787"/>
    <s v="Fruit Watermelon Seedless Fresh"/>
    <x v="515"/>
    <s v="Driscoll Foods Food Service / Metropolitan Foods Inc."/>
    <x v="11"/>
    <x v="1160"/>
    <n v="37598"/>
    <n v="21875"/>
  </r>
  <r>
    <x v="3"/>
    <x v="1"/>
    <x v="6"/>
    <x v="10"/>
    <x v="787"/>
    <s v="Fruit Watermelon Seedless Fresh"/>
    <x v="515"/>
    <s v="FoodCo"/>
    <x v="32"/>
    <x v="1161"/>
    <n v="9284"/>
    <n v="7432"/>
  </r>
  <r>
    <x v="3"/>
    <x v="1"/>
    <x v="6"/>
    <x v="10"/>
    <x v="787"/>
    <s v="Fruit Watermelon Seedless Fresh"/>
    <x v="515"/>
    <s v="Teri Nichols"/>
    <x v="12"/>
    <x v="1162"/>
    <n v="26356"/>
    <n v="18267"/>
  </r>
  <r>
    <x v="3"/>
    <x v="1"/>
    <x v="6"/>
    <x v="10"/>
    <x v="211"/>
    <s v="Fruit Nectarines Fresh"/>
    <x v="515"/>
    <s v="Driscoll Foods Food Service / Metropolitan Foods Inc."/>
    <x v="11"/>
    <x v="1163"/>
    <n v="61615"/>
    <n v="48638"/>
  </r>
  <r>
    <x v="3"/>
    <x v="1"/>
    <x v="6"/>
    <x v="10"/>
    <x v="211"/>
    <s v="Fruit Nectarines Fresh"/>
    <x v="515"/>
    <s v="FoodCo"/>
    <x v="32"/>
    <x v="1164"/>
    <n v="23206"/>
    <n v="23278"/>
  </r>
  <r>
    <x v="3"/>
    <x v="1"/>
    <x v="6"/>
    <x v="10"/>
    <x v="211"/>
    <s v="Fruit Nectarines Fresh"/>
    <x v="515"/>
    <s v="Teri Nichols"/>
    <x v="12"/>
    <x v="1165"/>
    <n v="49069"/>
    <n v="39609"/>
  </r>
  <r>
    <x v="3"/>
    <x v="1"/>
    <x v="6"/>
    <x v="10"/>
    <x v="788"/>
    <s v="Fruit Oranges Fresh"/>
    <x v="515"/>
    <s v="Driscoll Foods Food Service / Metropolitan Foods Inc."/>
    <x v="11"/>
    <x v="1166"/>
    <n v="1084178"/>
    <n v="641395"/>
  </r>
  <r>
    <x v="3"/>
    <x v="1"/>
    <x v="6"/>
    <x v="10"/>
    <x v="788"/>
    <s v="Fruit Oranges Fresh"/>
    <x v="515"/>
    <s v="FoodCo"/>
    <x v="32"/>
    <x v="1167"/>
    <n v="234422"/>
    <n v="178593"/>
  </r>
  <r>
    <x v="3"/>
    <x v="1"/>
    <x v="6"/>
    <x v="10"/>
    <x v="788"/>
    <s v="Fruit Oranges Fresh"/>
    <x v="515"/>
    <s v="Teri Nichols"/>
    <x v="12"/>
    <x v="1168"/>
    <n v="573040"/>
    <n v="475904"/>
  </r>
  <r>
    <x v="3"/>
    <x v="1"/>
    <x v="6"/>
    <x v="10"/>
    <x v="212"/>
    <s v="Fruit Peaches Fresh"/>
    <x v="515"/>
    <s v="Driscoll Foods Food Service / Metropolitan Foods Inc."/>
    <x v="11"/>
    <x v="1169"/>
    <n v="315603"/>
    <n v="244353"/>
  </r>
  <r>
    <x v="3"/>
    <x v="1"/>
    <x v="6"/>
    <x v="10"/>
    <x v="212"/>
    <s v="Fruit Peaches Fresh"/>
    <x v="515"/>
    <s v="FoodCo"/>
    <x v="32"/>
    <x v="1170"/>
    <n v="101840"/>
    <n v="92293"/>
  </r>
  <r>
    <x v="3"/>
    <x v="1"/>
    <x v="6"/>
    <x v="10"/>
    <x v="212"/>
    <s v="Fruit Peaches Fresh"/>
    <x v="515"/>
    <s v="Teri Nichols"/>
    <x v="12"/>
    <x v="1171"/>
    <n v="238075"/>
    <n v="217576"/>
  </r>
  <r>
    <x v="3"/>
    <x v="1"/>
    <x v="6"/>
    <x v="10"/>
    <x v="789"/>
    <s v="Fruit Peaches Sliced in Juice"/>
    <x v="510"/>
    <s v="Teri Nichols"/>
    <x v="12"/>
    <x v="1172"/>
    <n v="182790"/>
    <n v="99922"/>
  </r>
  <r>
    <x v="3"/>
    <x v="1"/>
    <x v="6"/>
    <x v="10"/>
    <x v="789"/>
    <s v="Fruit Peaches Sliced in Juice"/>
    <x v="511"/>
    <s v="Driscoll Foods Food Service / Metropolitan Foods Inc."/>
    <x v="11"/>
    <x v="1173"/>
    <n v="389205"/>
    <n v="187594"/>
  </r>
  <r>
    <x v="3"/>
    <x v="1"/>
    <x v="6"/>
    <x v="10"/>
    <x v="789"/>
    <s v="Fruit Peaches Sliced in Juice"/>
    <x v="511"/>
    <s v="FoodCo"/>
    <x v="32"/>
    <x v="1174"/>
    <n v="88560"/>
    <n v="45879"/>
  </r>
  <r>
    <x v="3"/>
    <x v="1"/>
    <x v="6"/>
    <x v="10"/>
    <x v="213"/>
    <s v="Fruit Pears Fresh"/>
    <x v="515"/>
    <s v="Driscoll Foods Food Service / Metropolitan Foods Inc."/>
    <x v="11"/>
    <x v="1175"/>
    <n v="1280202"/>
    <n v="971971"/>
  </r>
  <r>
    <x v="3"/>
    <x v="1"/>
    <x v="6"/>
    <x v="10"/>
    <x v="213"/>
    <s v="Fruit Pears Fresh"/>
    <x v="515"/>
    <s v="FoodCo"/>
    <x v="32"/>
    <x v="1176"/>
    <n v="159474"/>
    <n v="132320"/>
  </r>
  <r>
    <x v="3"/>
    <x v="1"/>
    <x v="6"/>
    <x v="10"/>
    <x v="213"/>
    <s v="Fruit Pears Fresh"/>
    <x v="515"/>
    <s v="Teri Nichols"/>
    <x v="12"/>
    <x v="1177"/>
    <n v="620550"/>
    <n v="531023"/>
  </r>
  <r>
    <x v="3"/>
    <x v="1"/>
    <x v="6"/>
    <x v="10"/>
    <x v="790"/>
    <s v="Fruit Pears Diced in Juice #10"/>
    <x v="510"/>
    <s v="Teri Nichols"/>
    <x v="12"/>
    <x v="1178"/>
    <n v="68679"/>
    <n v="60809"/>
  </r>
  <r>
    <x v="3"/>
    <x v="1"/>
    <x v="6"/>
    <x v="10"/>
    <x v="790"/>
    <s v="Fruit Pears Diced in Juice #10"/>
    <x v="511"/>
    <s v="Driscoll Foods Food Service / Metropolitan Foods Inc."/>
    <x v="11"/>
    <x v="1179"/>
    <n v="162201"/>
    <n v="120814"/>
  </r>
  <r>
    <x v="3"/>
    <x v="1"/>
    <x v="6"/>
    <x v="10"/>
    <x v="790"/>
    <s v="Fruit Pears Diced in Juice #10"/>
    <x v="511"/>
    <s v="FoodCo"/>
    <x v="32"/>
    <x v="1180"/>
    <n v="40131"/>
    <n v="34684"/>
  </r>
  <r>
    <x v="3"/>
    <x v="1"/>
    <x v="6"/>
    <x v="10"/>
    <x v="791"/>
    <s v="Fruit Pineapple Fresh"/>
    <x v="515"/>
    <s v="Driscoll Foods Food Service / Metropolitan Foods Inc."/>
    <x v="11"/>
    <x v="1181"/>
    <n v="43968"/>
    <n v="70455"/>
  </r>
  <r>
    <x v="3"/>
    <x v="1"/>
    <x v="6"/>
    <x v="10"/>
    <x v="791"/>
    <s v="Fruit Pineapple Fresh"/>
    <x v="515"/>
    <s v="FoodCo"/>
    <x v="32"/>
    <x v="1182"/>
    <n v="9528"/>
    <n v="17819"/>
  </r>
  <r>
    <x v="3"/>
    <x v="1"/>
    <x v="6"/>
    <x v="10"/>
    <x v="791"/>
    <s v="Fruit Pineapple Fresh"/>
    <x v="515"/>
    <s v="Teri Nichols"/>
    <x v="12"/>
    <x v="1183"/>
    <n v="15084"/>
    <n v="30735"/>
  </r>
  <r>
    <x v="3"/>
    <x v="1"/>
    <x v="6"/>
    <x v="10"/>
    <x v="90"/>
    <s v="Fruit Pineapple Tidbits Canned"/>
    <x v="510"/>
    <s v="Teri Nichols"/>
    <x v="12"/>
    <x v="1184"/>
    <n v="105503"/>
    <n v="75240"/>
  </r>
  <r>
    <x v="3"/>
    <x v="1"/>
    <x v="6"/>
    <x v="10"/>
    <x v="90"/>
    <s v="Fruit Pineapple Tidbits Canned"/>
    <x v="511"/>
    <s v="Driscoll Foods Food Service / Metropolitan Foods Inc."/>
    <x v="11"/>
    <x v="1185"/>
    <n v="213314"/>
    <n v="133166"/>
  </r>
  <r>
    <x v="3"/>
    <x v="1"/>
    <x v="6"/>
    <x v="10"/>
    <x v="90"/>
    <s v="Fruit Pineapple Tidbits Canned"/>
    <x v="511"/>
    <s v="FoodCo"/>
    <x v="32"/>
    <x v="1186"/>
    <n v="45603"/>
    <n v="31631"/>
  </r>
  <r>
    <x v="3"/>
    <x v="1"/>
    <x v="6"/>
    <x v="10"/>
    <x v="792"/>
    <s v="Veg Plantains Sliced Sweet Frzn (VS)"/>
    <x v="519"/>
    <s v="Driscoll Foods Food Service / Metropolitan Foods Inc."/>
    <x v="11"/>
    <x v="1187"/>
    <n v="118992"/>
    <n v="135956"/>
  </r>
  <r>
    <x v="3"/>
    <x v="1"/>
    <x v="6"/>
    <x v="10"/>
    <x v="792"/>
    <s v="Veg Plantains Sliced Sweet Frzn (VS)"/>
    <x v="519"/>
    <s v="FoodCo"/>
    <x v="32"/>
    <x v="1188"/>
    <n v="42096"/>
    <n v="49616"/>
  </r>
  <r>
    <x v="3"/>
    <x v="1"/>
    <x v="6"/>
    <x v="10"/>
    <x v="792"/>
    <s v="Veg Plantains Sliced Sweet Frzn (VS)"/>
    <x v="519"/>
    <s v="Teri Nichols"/>
    <x v="12"/>
    <x v="1189"/>
    <n v="81072"/>
    <n v="95097"/>
  </r>
  <r>
    <x v="3"/>
    <x v="1"/>
    <x v="6"/>
    <x v="10"/>
    <x v="216"/>
    <s v="Fruit Strawberries Fresh (8 - 1lb/CS)"/>
    <x v="515"/>
    <s v="Driscoll Foods Food Service / Metropolitan Foods Inc."/>
    <x v="11"/>
    <x v="1190"/>
    <n v="8672"/>
    <n v="25473"/>
  </r>
  <r>
    <x v="3"/>
    <x v="1"/>
    <x v="6"/>
    <x v="10"/>
    <x v="216"/>
    <s v="Fruit Strawberries Fresh (8 - 1lb/CS)"/>
    <x v="515"/>
    <s v="FoodCo"/>
    <x v="32"/>
    <x v="220"/>
    <n v="8880"/>
    <n v="35127"/>
  </r>
  <r>
    <x v="3"/>
    <x v="1"/>
    <x v="6"/>
    <x v="10"/>
    <x v="216"/>
    <s v="Fruit Strawberries Fresh (8 - 1lb/CS)"/>
    <x v="515"/>
    <s v="Teri Nichols"/>
    <x v="12"/>
    <x v="1191"/>
    <n v="19568"/>
    <n v="65655"/>
  </r>
  <r>
    <x v="3"/>
    <x v="1"/>
    <x v="6"/>
    <x v="18"/>
    <x v="217"/>
    <s v="Veg Carrots Topped Bg Fresh (VRO)"/>
    <x v="515"/>
    <s v="Driscoll Foods Food Service / Metropolitan Foods Inc."/>
    <x v="11"/>
    <x v="1192"/>
    <n v="15940"/>
    <n v="15743"/>
  </r>
  <r>
    <x v="3"/>
    <x v="1"/>
    <x v="6"/>
    <x v="18"/>
    <x v="217"/>
    <s v="Veg Carrots Topped Bg Fresh (VRO)"/>
    <x v="515"/>
    <s v="FoodCo"/>
    <x v="32"/>
    <x v="1193"/>
    <n v="4677"/>
    <n v="6805"/>
  </r>
  <r>
    <x v="3"/>
    <x v="1"/>
    <x v="6"/>
    <x v="18"/>
    <x v="217"/>
    <s v="Veg Carrots Topped Bg Fresh (VRO)"/>
    <x v="515"/>
    <s v="Teri Nichols"/>
    <x v="12"/>
    <x v="1194"/>
    <n v="8290"/>
    <n v="8598"/>
  </r>
  <r>
    <x v="3"/>
    <x v="1"/>
    <x v="6"/>
    <x v="18"/>
    <x v="793"/>
    <s v="Veg Carrots Frzn (VRO)"/>
    <x v="520"/>
    <s v="Driscoll Foods Food Service / Metropolitan Foods Inc."/>
    <x v="11"/>
    <x v="1195"/>
    <n v="280752"/>
    <n v="265555"/>
  </r>
  <r>
    <x v="3"/>
    <x v="1"/>
    <x v="6"/>
    <x v="18"/>
    <x v="793"/>
    <s v="Veg Carrots Frzn (VRO)"/>
    <x v="520"/>
    <s v="Teri Nichols"/>
    <x v="12"/>
    <x v="585"/>
    <n v="109272"/>
    <n v="93068"/>
  </r>
  <r>
    <x v="3"/>
    <x v="1"/>
    <x v="6"/>
    <x v="18"/>
    <x v="793"/>
    <s v="Veg Carrots Frzn (VRO)"/>
    <x v="521"/>
    <s v="FoodCo"/>
    <x v="32"/>
    <x v="1196"/>
    <n v="75168"/>
    <n v="67490"/>
  </r>
  <r>
    <x v="3"/>
    <x v="1"/>
    <x v="6"/>
    <x v="18"/>
    <x v="794"/>
    <s v="Veg Carrots Sliced Canned (VRO)"/>
    <x v="522"/>
    <s v="FoodCo"/>
    <x v="32"/>
    <x v="64"/>
    <n v="1969"/>
    <n v="1127"/>
  </r>
  <r>
    <x v="3"/>
    <x v="1"/>
    <x v="6"/>
    <x v="18"/>
    <x v="795"/>
    <s v="Veg Carrots Plain Ind (VRO)"/>
    <x v="509"/>
    <s v="FoodCo"/>
    <x v="32"/>
    <x v="1197"/>
    <n v="67600"/>
    <n v="145659"/>
  </r>
  <r>
    <x v="3"/>
    <x v="1"/>
    <x v="6"/>
    <x v="18"/>
    <x v="795"/>
    <s v="Veg Carrots Plain Ind (VRO)"/>
    <x v="523"/>
    <s v="Driscoll Foods Food Service / Metropolitan Foods Inc."/>
    <x v="11"/>
    <x v="1198"/>
    <n v="227057"/>
    <n v="425009"/>
  </r>
  <r>
    <x v="3"/>
    <x v="1"/>
    <x v="6"/>
    <x v="18"/>
    <x v="795"/>
    <s v="Veg Carrots Plain Ind (VRO)"/>
    <x v="523"/>
    <s v="Teri Nichols"/>
    <x v="12"/>
    <x v="1199"/>
    <n v="294047"/>
    <n v="644548"/>
  </r>
  <r>
    <x v="3"/>
    <x v="1"/>
    <x v="6"/>
    <x v="18"/>
    <x v="796"/>
    <s v="Misc Garlic Chopped in Oil Jar"/>
    <x v="524"/>
    <s v="Driscoll Foods Food Service / Metropolitan Foods Inc."/>
    <x v="11"/>
    <x v="1200"/>
    <n v="24996"/>
    <n v="56286"/>
  </r>
  <r>
    <x v="3"/>
    <x v="1"/>
    <x v="6"/>
    <x v="18"/>
    <x v="796"/>
    <s v="Misc Garlic Chopped in Oil Jar"/>
    <x v="524"/>
    <s v="FoodCo"/>
    <x v="32"/>
    <x v="1201"/>
    <n v="7764"/>
    <n v="18832"/>
  </r>
  <r>
    <x v="3"/>
    <x v="1"/>
    <x v="6"/>
    <x v="18"/>
    <x v="796"/>
    <s v="Misc Garlic Chopped in Oil Jar"/>
    <x v="525"/>
    <s v="Teri Nichols"/>
    <x v="12"/>
    <x v="1202"/>
    <n v="15264"/>
    <n v="29484"/>
  </r>
  <r>
    <x v="3"/>
    <x v="1"/>
    <x v="6"/>
    <x v="18"/>
    <x v="276"/>
    <s v="Veg Scallions Bunch Fresh"/>
    <x v="515"/>
    <s v="Driscoll Foods Food Service / Metropolitan Foods Inc."/>
    <x v="11"/>
    <x v="1203"/>
    <n v="2031"/>
    <n v="31898"/>
  </r>
  <r>
    <x v="3"/>
    <x v="1"/>
    <x v="6"/>
    <x v="18"/>
    <x v="276"/>
    <s v="Veg Scallions Bunch Fresh"/>
    <x v="515"/>
    <s v="FoodCo"/>
    <x v="32"/>
    <x v="1204"/>
    <n v="236"/>
    <n v="4920"/>
  </r>
  <r>
    <x v="3"/>
    <x v="1"/>
    <x v="6"/>
    <x v="18"/>
    <x v="276"/>
    <s v="Veg Scallions Bunch Fresh"/>
    <x v="515"/>
    <s v="Teri Nichols"/>
    <x v="12"/>
    <x v="1205"/>
    <n v="928"/>
    <n v="8705"/>
  </r>
  <r>
    <x v="3"/>
    <x v="1"/>
    <x v="6"/>
    <x v="18"/>
    <x v="219"/>
    <s v="Veg Onions Red Creole 5 lb Fresh"/>
    <x v="526"/>
    <s v="FoodCo"/>
    <x v="32"/>
    <x v="135"/>
    <n v="525"/>
    <n v="669"/>
  </r>
  <r>
    <x v="3"/>
    <x v="1"/>
    <x v="6"/>
    <x v="18"/>
    <x v="219"/>
    <s v="Veg Onions Red Creole 5 lb Fresh"/>
    <x v="526"/>
    <s v="Teri Nichols"/>
    <x v="12"/>
    <x v="40"/>
    <n v="800"/>
    <n v="741"/>
  </r>
  <r>
    <x v="3"/>
    <x v="1"/>
    <x v="6"/>
    <x v="18"/>
    <x v="219"/>
    <s v="Veg Onions Red Creole 5 lb Fresh"/>
    <x v="515"/>
    <s v="Driscoll Foods Food Service / Metropolitan Foods Inc."/>
    <x v="11"/>
    <x v="1206"/>
    <n v="1010"/>
    <n v="1122"/>
  </r>
  <r>
    <x v="3"/>
    <x v="1"/>
    <x v="6"/>
    <x v="18"/>
    <x v="220"/>
    <s v="Veg Onions Yellow 10 lb Fresh"/>
    <x v="515"/>
    <s v="Driscoll Foods Food Service / Metropolitan Foods Inc."/>
    <x v="11"/>
    <x v="122"/>
    <n v="1300"/>
    <n v="783"/>
  </r>
  <r>
    <x v="3"/>
    <x v="1"/>
    <x v="6"/>
    <x v="18"/>
    <x v="220"/>
    <s v="Veg Onions Yellow 10 lb Fresh"/>
    <x v="515"/>
    <s v="FoodCo"/>
    <x v="32"/>
    <x v="167"/>
    <n v="530"/>
    <n v="573"/>
  </r>
  <r>
    <x v="3"/>
    <x v="1"/>
    <x v="6"/>
    <x v="18"/>
    <x v="220"/>
    <s v="Veg Onions Yellow 10 lb Fresh"/>
    <x v="515"/>
    <s v="Teri Nichols"/>
    <x v="12"/>
    <x v="449"/>
    <n v="980"/>
    <n v="618"/>
  </r>
  <r>
    <x v="3"/>
    <x v="1"/>
    <x v="6"/>
    <x v="15"/>
    <x v="797"/>
    <s v="Veg Broccoli Spears Frzn (VDG)"/>
    <x v="527"/>
    <s v="FoodCo"/>
    <x v="32"/>
    <x v="1207"/>
    <n v="60384"/>
    <n v="67867"/>
  </r>
  <r>
    <x v="3"/>
    <x v="1"/>
    <x v="6"/>
    <x v="15"/>
    <x v="797"/>
    <s v="Veg Broccoli Spears Frzn (VDG)"/>
    <x v="528"/>
    <s v="Driscoll Foods Food Service / Metropolitan Foods Inc."/>
    <x v="11"/>
    <x v="1208"/>
    <n v="207672"/>
    <n v="218842"/>
  </r>
  <r>
    <x v="3"/>
    <x v="1"/>
    <x v="6"/>
    <x v="15"/>
    <x v="797"/>
    <s v="Veg Broccoli Spears Frzn (VDG)"/>
    <x v="528"/>
    <s v="Teri Nichols"/>
    <x v="12"/>
    <x v="1209"/>
    <n v="163536"/>
    <n v="179872"/>
  </r>
  <r>
    <x v="3"/>
    <x v="1"/>
    <x v="6"/>
    <x v="15"/>
    <x v="798"/>
    <s v="Veg Cabbage Green Head Fresh (VO)"/>
    <x v="515"/>
    <s v="Driscoll Foods Food Service / Metropolitan Foods Inc."/>
    <x v="11"/>
    <x v="1210"/>
    <n v="13775"/>
    <n v="14268"/>
  </r>
  <r>
    <x v="3"/>
    <x v="1"/>
    <x v="6"/>
    <x v="15"/>
    <x v="798"/>
    <s v="Veg Cabbage Green Head Fresh (VO)"/>
    <x v="515"/>
    <s v="FoodCo"/>
    <x v="32"/>
    <x v="1211"/>
    <n v="2525"/>
    <n v="3085"/>
  </r>
  <r>
    <x v="3"/>
    <x v="1"/>
    <x v="6"/>
    <x v="15"/>
    <x v="798"/>
    <s v="Veg Cabbage Green Head Fresh (VO)"/>
    <x v="515"/>
    <s v="Teri Nichols"/>
    <x v="12"/>
    <x v="1212"/>
    <n v="5305"/>
    <n v="4447"/>
  </r>
  <r>
    <x v="3"/>
    <x v="1"/>
    <x v="6"/>
    <x v="15"/>
    <x v="799"/>
    <s v="Veg Cabbage Red Shredded Fresh (VO)"/>
    <x v="515"/>
    <s v="Driscoll Foods Food Service / Metropolitan Foods Inc."/>
    <x v="11"/>
    <x v="1213"/>
    <n v="14800"/>
    <n v="21029"/>
  </r>
  <r>
    <x v="3"/>
    <x v="1"/>
    <x v="6"/>
    <x v="15"/>
    <x v="799"/>
    <s v="Veg Cabbage Red Shredded Fresh (VO)"/>
    <x v="515"/>
    <s v="FoodCo"/>
    <x v="32"/>
    <x v="126"/>
    <n v="2800"/>
    <n v="4375"/>
  </r>
  <r>
    <x v="3"/>
    <x v="1"/>
    <x v="6"/>
    <x v="15"/>
    <x v="799"/>
    <s v="Veg Cabbage Red Shredded Fresh (VO)"/>
    <x v="515"/>
    <s v="Teri Nichols"/>
    <x v="12"/>
    <x v="1214"/>
    <n v="3450"/>
    <n v="4410"/>
  </r>
  <r>
    <x v="3"/>
    <x v="1"/>
    <x v="6"/>
    <x v="15"/>
    <x v="282"/>
    <s v="Veg Cauliflower Fresh (VO)"/>
    <x v="515"/>
    <s v="Driscoll Foods Food Service / Metropolitan Foods Inc."/>
    <x v="11"/>
    <x v="1215"/>
    <n v="330"/>
    <n v="416"/>
  </r>
  <r>
    <x v="3"/>
    <x v="1"/>
    <x v="6"/>
    <x v="15"/>
    <x v="282"/>
    <s v="Veg Cauliflower Fresh (VO)"/>
    <x v="515"/>
    <s v="FoodCo"/>
    <x v="32"/>
    <x v="23"/>
    <n v="60"/>
    <n v="85"/>
  </r>
  <r>
    <x v="3"/>
    <x v="1"/>
    <x v="6"/>
    <x v="15"/>
    <x v="282"/>
    <s v="Veg Cauliflower Fresh (VO)"/>
    <x v="515"/>
    <s v="Teri Nichols"/>
    <x v="12"/>
    <x v="1215"/>
    <n v="330"/>
    <n v="482"/>
  </r>
  <r>
    <x v="3"/>
    <x v="1"/>
    <x v="6"/>
    <x v="15"/>
    <x v="800"/>
    <s v="Veg Cauliflower Florets Fresh (VO)"/>
    <x v="529"/>
    <s v="Driscoll Foods Food Service / Metropolitan Foods Inc."/>
    <x v="11"/>
    <x v="1216"/>
    <n v="83628"/>
    <n v="268629"/>
  </r>
  <r>
    <x v="3"/>
    <x v="1"/>
    <x v="6"/>
    <x v="15"/>
    <x v="800"/>
    <s v="Veg Cauliflower Florets Fresh (VO)"/>
    <x v="529"/>
    <s v="FoodCo"/>
    <x v="32"/>
    <x v="731"/>
    <n v="16788"/>
    <n v="58512"/>
  </r>
  <r>
    <x v="3"/>
    <x v="1"/>
    <x v="6"/>
    <x v="15"/>
    <x v="801"/>
    <s v="Veg Celery Sticks Fresh (VO)"/>
    <x v="515"/>
    <s v="Driscoll Foods Food Service / Metropolitan Foods Inc."/>
    <x v="11"/>
    <x v="59"/>
    <n v="5"/>
    <n v="9"/>
  </r>
  <r>
    <x v="3"/>
    <x v="1"/>
    <x v="6"/>
    <x v="15"/>
    <x v="801"/>
    <s v="Veg Celery Sticks Fresh (VO)"/>
    <x v="515"/>
    <s v="FoodCo"/>
    <x v="32"/>
    <x v="105"/>
    <n v="55"/>
    <n v="220"/>
  </r>
  <r>
    <x v="3"/>
    <x v="1"/>
    <x v="6"/>
    <x v="15"/>
    <x v="524"/>
    <s v="Veg Corn Canned (VS)"/>
    <x v="530"/>
    <s v="Driscoll Foods Food Service / Metropolitan Foods Inc."/>
    <x v="11"/>
    <x v="1217"/>
    <n v="350635"/>
    <n v="218095"/>
  </r>
  <r>
    <x v="3"/>
    <x v="1"/>
    <x v="6"/>
    <x v="15"/>
    <x v="524"/>
    <s v="Veg Corn Canned (VS)"/>
    <x v="530"/>
    <s v="FoodCo"/>
    <x v="32"/>
    <x v="1218"/>
    <n v="133918"/>
    <n v="81716"/>
  </r>
  <r>
    <x v="3"/>
    <x v="1"/>
    <x v="6"/>
    <x v="15"/>
    <x v="524"/>
    <s v="Veg Corn Canned (VS)"/>
    <x v="530"/>
    <s v="Teri Nichols"/>
    <x v="12"/>
    <x v="1219"/>
    <n v="192470"/>
    <n v="125784"/>
  </r>
  <r>
    <x v="3"/>
    <x v="1"/>
    <x v="6"/>
    <x v="15"/>
    <x v="525"/>
    <s v="Veg Corn Frzn (VS)"/>
    <x v="520"/>
    <s v="Driscoll Foods Food Service / Metropolitan Foods Inc."/>
    <x v="11"/>
    <x v="1220"/>
    <n v="280320"/>
    <n v="292494"/>
  </r>
  <r>
    <x v="3"/>
    <x v="1"/>
    <x v="6"/>
    <x v="15"/>
    <x v="525"/>
    <s v="Veg Corn Frzn (VS)"/>
    <x v="520"/>
    <s v="Teri Nichols"/>
    <x v="12"/>
    <x v="1221"/>
    <n v="179670"/>
    <n v="189353"/>
  </r>
  <r>
    <x v="3"/>
    <x v="1"/>
    <x v="6"/>
    <x v="15"/>
    <x v="525"/>
    <s v="Veg Corn Frzn (VS)"/>
    <x v="521"/>
    <s v="FoodCo"/>
    <x v="32"/>
    <x v="1222"/>
    <n v="60360"/>
    <n v="64814"/>
  </r>
  <r>
    <x v="3"/>
    <x v="1"/>
    <x v="6"/>
    <x v="15"/>
    <x v="284"/>
    <s v="Veg Cucumbers Fresh (VO)"/>
    <x v="515"/>
    <s v="Driscoll Foods Food Service / Metropolitan Foods Inc."/>
    <x v="11"/>
    <x v="1223"/>
    <n v="231045"/>
    <n v="173618"/>
  </r>
  <r>
    <x v="3"/>
    <x v="1"/>
    <x v="6"/>
    <x v="15"/>
    <x v="284"/>
    <s v="Veg Cucumbers Fresh (VO)"/>
    <x v="515"/>
    <s v="FoodCo"/>
    <x v="32"/>
    <x v="1224"/>
    <n v="75415"/>
    <n v="74505"/>
  </r>
  <r>
    <x v="3"/>
    <x v="1"/>
    <x v="6"/>
    <x v="15"/>
    <x v="284"/>
    <s v="Veg Cucumbers Fresh (VO)"/>
    <x v="515"/>
    <s v="Teri Nichols"/>
    <x v="12"/>
    <x v="1225"/>
    <n v="180850"/>
    <n v="159737"/>
  </r>
  <r>
    <x v="3"/>
    <x v="1"/>
    <x v="6"/>
    <x v="15"/>
    <x v="526"/>
    <s v="Veg Green Beans  # 10 Canned (VO)"/>
    <x v="530"/>
    <s v="Driscoll Foods Food Service / Metropolitan Foods Inc."/>
    <x v="11"/>
    <x v="877"/>
    <n v="272460"/>
    <n v="151798"/>
  </r>
  <r>
    <x v="3"/>
    <x v="1"/>
    <x v="6"/>
    <x v="15"/>
    <x v="526"/>
    <s v="Veg Green Beans  # 10 Canned (VO)"/>
    <x v="530"/>
    <s v="FoodCo"/>
    <x v="32"/>
    <x v="1226"/>
    <n v="97356"/>
    <n v="59637"/>
  </r>
  <r>
    <x v="3"/>
    <x v="1"/>
    <x v="6"/>
    <x v="15"/>
    <x v="526"/>
    <s v="Veg Green Beans  # 10 Canned (VO)"/>
    <x v="530"/>
    <s v="Teri Nichols"/>
    <x v="12"/>
    <x v="1227"/>
    <n v="71706"/>
    <n v="48343"/>
  </r>
  <r>
    <x v="3"/>
    <x v="1"/>
    <x v="6"/>
    <x v="15"/>
    <x v="802"/>
    <s v="Veg Green Beans French Cut Frzn (VO)"/>
    <x v="520"/>
    <s v="Driscoll Foods Food Service / Metropolitan Foods Inc."/>
    <x v="11"/>
    <x v="1228"/>
    <n v="301992"/>
    <n v="354135"/>
  </r>
  <r>
    <x v="3"/>
    <x v="1"/>
    <x v="6"/>
    <x v="15"/>
    <x v="802"/>
    <s v="Veg Green Beans French Cut Frzn (VO)"/>
    <x v="520"/>
    <s v="Teri Nichols"/>
    <x v="12"/>
    <x v="1229"/>
    <n v="141792"/>
    <n v="156672"/>
  </r>
  <r>
    <x v="3"/>
    <x v="1"/>
    <x v="6"/>
    <x v="15"/>
    <x v="802"/>
    <s v="Veg Green Beans French Cut Frzn (VO)"/>
    <x v="521"/>
    <s v="FoodCo"/>
    <x v="32"/>
    <x v="1230"/>
    <n v="60792"/>
    <n v="69745"/>
  </r>
  <r>
    <x v="3"/>
    <x v="1"/>
    <x v="6"/>
    <x v="15"/>
    <x v="803"/>
    <s v="Herbs Basil Fresh"/>
    <x v="515"/>
    <s v="Driscoll Foods Food Service / Metropolitan Foods Inc."/>
    <x v="11"/>
    <x v="1231"/>
    <n v="0"/>
    <n v="15542"/>
  </r>
  <r>
    <x v="3"/>
    <x v="1"/>
    <x v="6"/>
    <x v="15"/>
    <x v="803"/>
    <s v="Herbs Basil Fresh"/>
    <x v="515"/>
    <s v="FoodCo"/>
    <x v="32"/>
    <x v="1232"/>
    <n v="0"/>
    <n v="4457"/>
  </r>
  <r>
    <x v="3"/>
    <x v="1"/>
    <x v="6"/>
    <x v="15"/>
    <x v="803"/>
    <s v="Herbs Basil Fresh"/>
    <x v="515"/>
    <s v="Teri Nichols"/>
    <x v="12"/>
    <x v="1233"/>
    <n v="0"/>
    <n v="6035"/>
  </r>
  <r>
    <x v="3"/>
    <x v="1"/>
    <x v="6"/>
    <x v="15"/>
    <x v="224"/>
    <s v="Herbs Cilantro Fresh"/>
    <x v="515"/>
    <s v="Driscoll Foods Food Service / Metropolitan Foods Inc."/>
    <x v="11"/>
    <x v="1234"/>
    <n v="3304"/>
    <n v="49750"/>
  </r>
  <r>
    <x v="3"/>
    <x v="1"/>
    <x v="6"/>
    <x v="15"/>
    <x v="224"/>
    <s v="Herbs Cilantro Fresh"/>
    <x v="515"/>
    <s v="FoodCo"/>
    <x v="32"/>
    <x v="1235"/>
    <n v="601"/>
    <n v="12387"/>
  </r>
  <r>
    <x v="3"/>
    <x v="1"/>
    <x v="6"/>
    <x v="15"/>
    <x v="224"/>
    <s v="Herbs Cilantro Fresh"/>
    <x v="515"/>
    <s v="Teri Nichols"/>
    <x v="12"/>
    <x v="1236"/>
    <n v="1518"/>
    <n v="17227"/>
  </r>
  <r>
    <x v="3"/>
    <x v="1"/>
    <x v="6"/>
    <x v="15"/>
    <x v="804"/>
    <s v="Herbs Oregano Dried"/>
    <x v="431"/>
    <s v="Teri Nichols"/>
    <x v="12"/>
    <x v="1237"/>
    <n v="464"/>
    <n v="2659"/>
  </r>
  <r>
    <x v="3"/>
    <x v="1"/>
    <x v="6"/>
    <x v="15"/>
    <x v="804"/>
    <s v="Herbs Oregano Dried"/>
    <x v="428"/>
    <s v="Driscoll Foods Food Service / Metropolitan Foods Inc."/>
    <x v="11"/>
    <x v="1238"/>
    <n v="824"/>
    <n v="4490"/>
  </r>
  <r>
    <x v="3"/>
    <x v="1"/>
    <x v="6"/>
    <x v="15"/>
    <x v="804"/>
    <s v="Herbs Oregano Dried"/>
    <x v="429"/>
    <s v="FoodCo"/>
    <x v="32"/>
    <x v="1239"/>
    <n v="222"/>
    <n v="795"/>
  </r>
  <r>
    <x v="3"/>
    <x v="1"/>
    <x v="6"/>
    <x v="15"/>
    <x v="225"/>
    <s v="Herbs Parsley Fresh"/>
    <x v="515"/>
    <s v="Driscoll Foods Food Service / Metropolitan Foods Inc."/>
    <x v="11"/>
    <x v="1240"/>
    <n v="1239"/>
    <n v="16271"/>
  </r>
  <r>
    <x v="3"/>
    <x v="1"/>
    <x v="6"/>
    <x v="15"/>
    <x v="225"/>
    <s v="Herbs Parsley Fresh"/>
    <x v="515"/>
    <s v="FoodCo"/>
    <x v="32"/>
    <x v="1241"/>
    <n v="186"/>
    <n v="3822"/>
  </r>
  <r>
    <x v="3"/>
    <x v="1"/>
    <x v="6"/>
    <x v="15"/>
    <x v="225"/>
    <s v="Herbs Parsley Fresh"/>
    <x v="515"/>
    <s v="Teri Nichols"/>
    <x v="12"/>
    <x v="1242"/>
    <n v="577"/>
    <n v="5447"/>
  </r>
  <r>
    <x v="3"/>
    <x v="1"/>
    <x v="6"/>
    <x v="15"/>
    <x v="227"/>
    <s v="Veg Kale Fresh (VDG)"/>
    <x v="515"/>
    <s v="Driscoll Foods Food Service / Metropolitan Foods Inc."/>
    <x v="11"/>
    <x v="990"/>
    <n v="167"/>
    <n v="232"/>
  </r>
  <r>
    <x v="3"/>
    <x v="1"/>
    <x v="6"/>
    <x v="15"/>
    <x v="227"/>
    <s v="Veg Kale Fresh (VDG)"/>
    <x v="515"/>
    <s v="FoodCo"/>
    <x v="32"/>
    <x v="22"/>
    <n v="15"/>
    <n v="27"/>
  </r>
  <r>
    <x v="3"/>
    <x v="1"/>
    <x v="6"/>
    <x v="15"/>
    <x v="227"/>
    <s v="Veg Kale Fresh (VDG)"/>
    <x v="515"/>
    <s v="Teri Nichols"/>
    <x v="12"/>
    <x v="305"/>
    <n v="48"/>
    <n v="79"/>
  </r>
  <r>
    <x v="3"/>
    <x v="1"/>
    <x v="6"/>
    <x v="15"/>
    <x v="805"/>
    <s v="Veg Kale Greens Chopped Fresh (VDG )"/>
    <x v="529"/>
    <s v="FoodCo"/>
    <x v="32"/>
    <x v="1243"/>
    <n v="8184"/>
    <n v="19908"/>
  </r>
  <r>
    <x v="3"/>
    <x v="1"/>
    <x v="6"/>
    <x v="15"/>
    <x v="228"/>
    <s v="Veg Lettuce Romaine Head Fresh (VDG)"/>
    <x v="515"/>
    <s v="Driscoll Foods Food Service / Metropolitan Foods Inc."/>
    <x v="11"/>
    <x v="1244"/>
    <n v="73925"/>
    <n v="65080"/>
  </r>
  <r>
    <x v="3"/>
    <x v="1"/>
    <x v="6"/>
    <x v="15"/>
    <x v="228"/>
    <s v="Veg Lettuce Romaine Head Fresh (VDG)"/>
    <x v="515"/>
    <s v="FoodCo"/>
    <x v="32"/>
    <x v="1245"/>
    <n v="30755"/>
    <n v="38952"/>
  </r>
  <r>
    <x v="3"/>
    <x v="1"/>
    <x v="6"/>
    <x v="15"/>
    <x v="228"/>
    <s v="Veg Lettuce Romaine Head Fresh (VDG)"/>
    <x v="515"/>
    <s v="Teri Nichols"/>
    <x v="12"/>
    <x v="1246"/>
    <n v="47175"/>
    <n v="52041"/>
  </r>
  <r>
    <x v="3"/>
    <x v="1"/>
    <x v="6"/>
    <x v="15"/>
    <x v="806"/>
    <s v="Veg Lettuce Romaine Chopped Fresh (VDG)"/>
    <x v="515"/>
    <s v="FoodCo"/>
    <x v="32"/>
    <x v="1247"/>
    <n v="15348"/>
    <n v="30217"/>
  </r>
  <r>
    <x v="3"/>
    <x v="1"/>
    <x v="6"/>
    <x v="15"/>
    <x v="806"/>
    <s v="Veg Lettuce Romaine Chopped Fresh (VDG)"/>
    <x v="515"/>
    <s v="Teri Nichols"/>
    <x v="12"/>
    <x v="1248"/>
    <n v="90732"/>
    <n v="157950"/>
  </r>
  <r>
    <x v="3"/>
    <x v="1"/>
    <x v="6"/>
    <x v="15"/>
    <x v="806"/>
    <s v="Veg Lettuce Romaine Chopped Fresh (VDG)"/>
    <x v="529"/>
    <s v="Driscoll Foods Food Service / Metropolitan Foods Inc."/>
    <x v="11"/>
    <x v="1249"/>
    <n v="156420"/>
    <n v="242183"/>
  </r>
  <r>
    <x v="3"/>
    <x v="1"/>
    <x v="6"/>
    <x v="15"/>
    <x v="807"/>
    <s v="Veg Mushrooms Fresh (VO)"/>
    <x v="515"/>
    <s v="Driscoll Foods Food Service / Metropolitan Foods Inc."/>
    <x v="11"/>
    <x v="366"/>
    <n v="9615"/>
    <n v="55464"/>
  </r>
  <r>
    <x v="3"/>
    <x v="1"/>
    <x v="6"/>
    <x v="15"/>
    <x v="807"/>
    <s v="Veg Mushrooms Fresh (VO)"/>
    <x v="515"/>
    <s v="FoodCo"/>
    <x v="32"/>
    <x v="1250"/>
    <n v="2376"/>
    <n v="9724"/>
  </r>
  <r>
    <x v="3"/>
    <x v="1"/>
    <x v="6"/>
    <x v="15"/>
    <x v="807"/>
    <s v="Veg Mushrooms Fresh (VO)"/>
    <x v="515"/>
    <s v="Teri Nichols"/>
    <x v="12"/>
    <x v="1251"/>
    <n v="4938"/>
    <n v="21507"/>
  </r>
  <r>
    <x v="3"/>
    <x v="1"/>
    <x v="6"/>
    <x v="15"/>
    <x v="808"/>
    <s v="Veg Mushrooms Canned (VO)"/>
    <x v="531"/>
    <s v="Driscoll Foods Food Service / Metropolitan Foods Inc."/>
    <x v="11"/>
    <x v="1252"/>
    <n v="13974"/>
    <n v="30408"/>
  </r>
  <r>
    <x v="3"/>
    <x v="1"/>
    <x v="6"/>
    <x v="15"/>
    <x v="808"/>
    <s v="Veg Mushrooms Canned (VO)"/>
    <x v="531"/>
    <s v="FoodCo"/>
    <x v="32"/>
    <x v="4"/>
    <n v="2168"/>
    <n v="4891"/>
  </r>
  <r>
    <x v="3"/>
    <x v="1"/>
    <x v="6"/>
    <x v="15"/>
    <x v="808"/>
    <s v="Veg Mushrooms Canned (VO)"/>
    <x v="531"/>
    <s v="Teri Nichols"/>
    <x v="12"/>
    <x v="1161"/>
    <n v="10761"/>
    <n v="24264"/>
  </r>
  <r>
    <x v="3"/>
    <x v="1"/>
    <x v="6"/>
    <x v="15"/>
    <x v="809"/>
    <s v="Veg Peppers Green fresh (VO)"/>
    <x v="515"/>
    <s v="Driscoll Foods Food Service / Metropolitan Foods Inc."/>
    <x v="11"/>
    <x v="1253"/>
    <n v="80390"/>
    <n v="110450"/>
  </r>
  <r>
    <x v="3"/>
    <x v="1"/>
    <x v="6"/>
    <x v="15"/>
    <x v="809"/>
    <s v="Veg Peppers Green fresh (VO)"/>
    <x v="515"/>
    <s v="FoodCo"/>
    <x v="32"/>
    <x v="1254"/>
    <n v="25370"/>
    <n v="45311"/>
  </r>
  <r>
    <x v="3"/>
    <x v="1"/>
    <x v="6"/>
    <x v="15"/>
    <x v="809"/>
    <s v="Veg Peppers Green fresh (VO)"/>
    <x v="515"/>
    <s v="Teri Nichols"/>
    <x v="12"/>
    <x v="1255"/>
    <n v="51695"/>
    <n v="74261"/>
  </r>
  <r>
    <x v="3"/>
    <x v="1"/>
    <x v="6"/>
    <x v="15"/>
    <x v="810"/>
    <s v="Veg Jalapeno Peppers Fresh (VO)"/>
    <x v="515"/>
    <s v="Driscoll Foods Food Service / Metropolitan Foods Inc."/>
    <x v="11"/>
    <x v="311"/>
    <n v="648"/>
    <n v="1751"/>
  </r>
  <r>
    <x v="3"/>
    <x v="1"/>
    <x v="6"/>
    <x v="15"/>
    <x v="810"/>
    <s v="Veg Jalapeno Peppers Fresh (VO)"/>
    <x v="515"/>
    <s v="FoodCo"/>
    <x v="32"/>
    <x v="2"/>
    <n v="100"/>
    <n v="176"/>
  </r>
  <r>
    <x v="3"/>
    <x v="1"/>
    <x v="6"/>
    <x v="15"/>
    <x v="810"/>
    <s v="Veg Jalapeno Peppers Fresh (VO)"/>
    <x v="515"/>
    <s v="Teri Nichols"/>
    <x v="12"/>
    <x v="1256"/>
    <n v="439"/>
    <n v="1334"/>
  </r>
  <r>
    <x v="3"/>
    <x v="1"/>
    <x v="6"/>
    <x v="15"/>
    <x v="811"/>
    <s v="Veg Peppers &amp; Onions Flame Roasted Frzn (6 - 2.5lb/CS)"/>
    <x v="532"/>
    <s v="Driscoll Foods Food Service / Metropolitan Foods Inc."/>
    <x v="11"/>
    <x v="1257"/>
    <n v="59760"/>
    <n v="134584"/>
  </r>
  <r>
    <x v="3"/>
    <x v="1"/>
    <x v="6"/>
    <x v="15"/>
    <x v="811"/>
    <s v="Veg Peppers &amp; Onions Flame Roasted Frzn (6 - 2.5lb/CS)"/>
    <x v="532"/>
    <s v="FoodCo"/>
    <x v="32"/>
    <x v="1258"/>
    <n v="14505"/>
    <n v="35306"/>
  </r>
  <r>
    <x v="3"/>
    <x v="1"/>
    <x v="6"/>
    <x v="15"/>
    <x v="811"/>
    <s v="Veg Peppers &amp; Onions Flame Roasted Frzn (6 - 2.5lb/CS)"/>
    <x v="532"/>
    <s v="Teri Nichols"/>
    <x v="12"/>
    <x v="1259"/>
    <n v="31695"/>
    <n v="80013"/>
  </r>
  <r>
    <x v="3"/>
    <x v="1"/>
    <x v="6"/>
    <x v="15"/>
    <x v="812"/>
    <s v="Veg Peppers Red Fresh (VRO)"/>
    <x v="515"/>
    <s v="Driscoll Foods Food Service / Metropolitan Foods Inc."/>
    <x v="11"/>
    <x v="1260"/>
    <n v="88880"/>
    <n v="123962"/>
  </r>
  <r>
    <x v="3"/>
    <x v="1"/>
    <x v="6"/>
    <x v="15"/>
    <x v="812"/>
    <s v="Veg Peppers Red Fresh (VRO)"/>
    <x v="515"/>
    <s v="FoodCo"/>
    <x v="32"/>
    <x v="1261"/>
    <n v="26480"/>
    <n v="62209"/>
  </r>
  <r>
    <x v="3"/>
    <x v="1"/>
    <x v="6"/>
    <x v="15"/>
    <x v="812"/>
    <s v="Veg Peppers Red Fresh (VRO)"/>
    <x v="515"/>
    <s v="Teri Nichols"/>
    <x v="12"/>
    <x v="1262"/>
    <n v="55970"/>
    <n v="102513"/>
  </r>
  <r>
    <x v="3"/>
    <x v="1"/>
    <x v="6"/>
    <x v="15"/>
    <x v="230"/>
    <s v="Veg Spinach  10 oz per Bag Fresh (VDG)"/>
    <x v="515"/>
    <s v="Driscoll Foods Food Service / Metropolitan Foods Inc."/>
    <x v="11"/>
    <x v="1263"/>
    <n v="350570"/>
    <n v="97391"/>
  </r>
  <r>
    <x v="3"/>
    <x v="1"/>
    <x v="6"/>
    <x v="15"/>
    <x v="230"/>
    <s v="Veg Spinach  10 oz per Bag Fresh (VDG)"/>
    <x v="515"/>
    <s v="FoodCo"/>
    <x v="32"/>
    <x v="1264"/>
    <n v="55440"/>
    <n v="37546"/>
  </r>
  <r>
    <x v="3"/>
    <x v="1"/>
    <x v="6"/>
    <x v="15"/>
    <x v="230"/>
    <s v="Veg Spinach  10 oz per Bag Fresh (VDG)"/>
    <x v="515"/>
    <s v="Teri Nichols"/>
    <x v="12"/>
    <x v="1265"/>
    <n v="215610"/>
    <n v="50215"/>
  </r>
  <r>
    <x v="3"/>
    <x v="1"/>
    <x v="6"/>
    <x v="15"/>
    <x v="528"/>
    <s v="Veg Spinach Frzn (VDG)"/>
    <x v="533"/>
    <s v="Driscoll Foods Food Service / Metropolitan Foods Inc."/>
    <x v="11"/>
    <x v="1266"/>
    <n v="124992"/>
    <n v="139154"/>
  </r>
  <r>
    <x v="3"/>
    <x v="1"/>
    <x v="6"/>
    <x v="15"/>
    <x v="528"/>
    <s v="Veg Spinach Frzn (VDG)"/>
    <x v="533"/>
    <s v="Teri Nichols"/>
    <x v="12"/>
    <x v="1267"/>
    <n v="45144"/>
    <n v="47611"/>
  </r>
  <r>
    <x v="3"/>
    <x v="1"/>
    <x v="6"/>
    <x v="15"/>
    <x v="528"/>
    <s v="Veg Spinach Frzn (VDG)"/>
    <x v="527"/>
    <s v="FoodCo"/>
    <x v="32"/>
    <x v="286"/>
    <n v="18972"/>
    <n v="20662"/>
  </r>
  <r>
    <x v="3"/>
    <x v="1"/>
    <x v="6"/>
    <x v="15"/>
    <x v="231"/>
    <s v="Veg Squash Zucchini Fresh (VO)"/>
    <x v="515"/>
    <s v="Driscoll Foods Food Service / Metropolitan Foods Inc."/>
    <x v="11"/>
    <x v="1268"/>
    <n v="170076"/>
    <n v="315381"/>
  </r>
  <r>
    <x v="3"/>
    <x v="1"/>
    <x v="6"/>
    <x v="15"/>
    <x v="231"/>
    <s v="Veg Squash Zucchini Fresh (VO)"/>
    <x v="515"/>
    <s v="FoodCo"/>
    <x v="32"/>
    <x v="1269"/>
    <n v="49675"/>
    <n v="108870"/>
  </r>
  <r>
    <x v="3"/>
    <x v="1"/>
    <x v="6"/>
    <x v="15"/>
    <x v="231"/>
    <s v="Veg Squash Zucchini Fresh (VO)"/>
    <x v="515"/>
    <s v="Teri Nichols"/>
    <x v="12"/>
    <x v="1270"/>
    <n v="125235"/>
    <n v="185790"/>
  </r>
  <r>
    <x v="3"/>
    <x v="1"/>
    <x v="6"/>
    <x v="15"/>
    <x v="289"/>
    <s v="Veg Tomatoes Whole Fresh (VRO)"/>
    <x v="515"/>
    <s v="Driscoll Foods Food Service / Metropolitan Foods Inc."/>
    <x v="11"/>
    <x v="1271"/>
    <n v="196150"/>
    <n v="294645"/>
  </r>
  <r>
    <x v="3"/>
    <x v="1"/>
    <x v="6"/>
    <x v="15"/>
    <x v="289"/>
    <s v="Veg Tomatoes Whole Fresh (VRO)"/>
    <x v="515"/>
    <s v="Teri Nichols"/>
    <x v="12"/>
    <x v="1272"/>
    <n v="136005"/>
    <n v="262756"/>
  </r>
  <r>
    <x v="3"/>
    <x v="1"/>
    <x v="6"/>
    <x v="15"/>
    <x v="289"/>
    <s v="Veg Tomatoes Whole Fresh (VRO)"/>
    <x v="534"/>
    <s v="FoodCo"/>
    <x v="32"/>
    <x v="1273"/>
    <n v="57275"/>
    <n v="128125"/>
  </r>
  <r>
    <x v="3"/>
    <x v="1"/>
    <x v="6"/>
    <x v="15"/>
    <x v="290"/>
    <s v="Veg Tomatoes Cherry Fresh (VRO)"/>
    <x v="515"/>
    <s v="Driscoll Foods Food Service / Metropolitan Foods Inc."/>
    <x v="11"/>
    <x v="168"/>
    <n v="293"/>
    <n v="1424"/>
  </r>
  <r>
    <x v="3"/>
    <x v="1"/>
    <x v="6"/>
    <x v="15"/>
    <x v="290"/>
    <s v="Veg Tomatoes Cherry Fresh (VRO)"/>
    <x v="515"/>
    <s v="FoodCo"/>
    <x v="32"/>
    <x v="2"/>
    <n v="750"/>
    <n v="4145"/>
  </r>
  <r>
    <x v="3"/>
    <x v="1"/>
    <x v="6"/>
    <x v="15"/>
    <x v="290"/>
    <s v="Veg Tomatoes Cherry Fresh (VRO)"/>
    <x v="515"/>
    <s v="Teri Nichols"/>
    <x v="12"/>
    <x v="1274"/>
    <n v="1988"/>
    <n v="10547"/>
  </r>
  <r>
    <x v="3"/>
    <x v="1"/>
    <x v="6"/>
    <x v="15"/>
    <x v="813"/>
    <s v="Veg Carrots Ranch Ind (VRO)"/>
    <x v="535"/>
    <s v="Driscoll Foods Food Service / Metropolitan Foods Inc."/>
    <x v="11"/>
    <x v="1275"/>
    <n v="259035"/>
    <n v="713713"/>
  </r>
  <r>
    <x v="3"/>
    <x v="1"/>
    <x v="6"/>
    <x v="15"/>
    <x v="813"/>
    <s v="Veg Carrots Ranch Ind (VRO)"/>
    <x v="535"/>
    <s v="FoodCo"/>
    <x v="32"/>
    <x v="1276"/>
    <n v="123224"/>
    <n v="361308"/>
  </r>
  <r>
    <x v="3"/>
    <x v="1"/>
    <x v="6"/>
    <x v="15"/>
    <x v="813"/>
    <s v="Veg Carrots Ranch Ind (VRO)"/>
    <x v="535"/>
    <s v="Teri Nichols"/>
    <x v="12"/>
    <x v="1277"/>
    <n v="183899"/>
    <n v="533128"/>
  </r>
  <r>
    <x v="3"/>
    <x v="1"/>
    <x v="7"/>
    <x v="14"/>
    <x v="571"/>
    <s v="Fish Tuna Light Can"/>
    <x v="510"/>
    <s v="FoodCo"/>
    <x v="32"/>
    <x v="410"/>
    <n v="12500"/>
    <n v="32701"/>
  </r>
  <r>
    <x v="3"/>
    <x v="1"/>
    <x v="7"/>
    <x v="14"/>
    <x v="571"/>
    <s v="Fish Tuna Light Can"/>
    <x v="510"/>
    <s v="Teri Nichols"/>
    <x v="12"/>
    <x v="209"/>
    <n v="10250"/>
    <n v="23047"/>
  </r>
  <r>
    <x v="3"/>
    <x v="1"/>
    <x v="7"/>
    <x v="14"/>
    <x v="571"/>
    <s v="Fish Tuna Light Can"/>
    <x v="536"/>
    <s v="Driscoll Foods Food Service / Metropolitan Foods Inc."/>
    <x v="11"/>
    <x v="1278"/>
    <n v="25400"/>
    <n v="68993"/>
  </r>
  <r>
    <x v="3"/>
    <x v="2"/>
    <x v="1"/>
    <x v="1"/>
    <x v="577"/>
    <s v="Coffee Decaffeinated Instant"/>
    <x v="311"/>
    <s v="Driscoll Foods Food Service / Metropolitan Foods Inc."/>
    <x v="11"/>
    <x v="59"/>
    <n v="625"/>
    <n v="54"/>
  </r>
  <r>
    <x v="3"/>
    <x v="2"/>
    <x v="1"/>
    <x v="1"/>
    <x v="578"/>
    <s v="Catering Coffee Regular Grind Can"/>
    <x v="312"/>
    <s v="Driscoll Foods Food Service / Metropolitan Foods Inc."/>
    <x v="11"/>
    <x v="36"/>
    <n v="36"/>
    <n v="192"/>
  </r>
  <r>
    <x v="3"/>
    <x v="2"/>
    <x v="1"/>
    <x v="1"/>
    <x v="578"/>
    <s v="Catering Coffee Regular Grind Can"/>
    <x v="314"/>
    <s v="FoodCo"/>
    <x v="32"/>
    <x v="59"/>
    <n v="18"/>
    <n v="108"/>
  </r>
  <r>
    <x v="3"/>
    <x v="2"/>
    <x v="1"/>
    <x v="1"/>
    <x v="127"/>
    <s v="Juice Apple 46 oz Can"/>
    <x v="315"/>
    <s v="Driscoll Foods Food Service / Metropolitan Foods Inc."/>
    <x v="11"/>
    <x v="77"/>
    <n v="4375"/>
    <n v="3004"/>
  </r>
  <r>
    <x v="3"/>
    <x v="2"/>
    <x v="1"/>
    <x v="1"/>
    <x v="127"/>
    <s v="Juice Apple 46 oz Can"/>
    <x v="315"/>
    <s v="Teri Nichols"/>
    <x v="12"/>
    <x v="1279"/>
    <n v="9765"/>
    <n v="7013"/>
  </r>
  <r>
    <x v="3"/>
    <x v="2"/>
    <x v="1"/>
    <x v="1"/>
    <x v="127"/>
    <s v="Juice Apple 46 oz Can"/>
    <x v="316"/>
    <s v="FoodCo"/>
    <x v="32"/>
    <x v="8"/>
    <n v="245"/>
    <n v="175"/>
  </r>
  <r>
    <x v="3"/>
    <x v="2"/>
    <x v="1"/>
    <x v="1"/>
    <x v="49"/>
    <s v="Juice Apple 4 oz cup"/>
    <x v="317"/>
    <s v="Driscoll Foods Food Service / Metropolitan Foods Inc."/>
    <x v="11"/>
    <x v="1280"/>
    <n v="495936"/>
    <n v="340287"/>
  </r>
  <r>
    <x v="3"/>
    <x v="2"/>
    <x v="1"/>
    <x v="1"/>
    <x v="49"/>
    <s v="Juice Apple 4 oz cup"/>
    <x v="317"/>
    <s v="FoodCo"/>
    <x v="32"/>
    <x v="544"/>
    <n v="138600"/>
    <n v="111333"/>
  </r>
  <r>
    <x v="3"/>
    <x v="2"/>
    <x v="1"/>
    <x v="1"/>
    <x v="49"/>
    <s v="Juice Apple 4 oz cup"/>
    <x v="317"/>
    <s v="Teri Nichols"/>
    <x v="12"/>
    <x v="1281"/>
    <n v="263214"/>
    <n v="219455"/>
  </r>
  <r>
    <x v="3"/>
    <x v="2"/>
    <x v="1"/>
    <x v="1"/>
    <x v="49"/>
    <s v="Juice Apple 4.2 oz Box"/>
    <x v="318"/>
    <s v="Driscoll Foods Food Service / Metropolitan Foods Inc."/>
    <x v="11"/>
    <x v="1282"/>
    <n v="139488"/>
    <n v="136803"/>
  </r>
  <r>
    <x v="3"/>
    <x v="2"/>
    <x v="1"/>
    <x v="1"/>
    <x v="49"/>
    <s v="Juice Apple 4.2 oz Box"/>
    <x v="318"/>
    <s v="FoodCo"/>
    <x v="32"/>
    <x v="1283"/>
    <n v="72300"/>
    <n v="85627"/>
  </r>
  <r>
    <x v="3"/>
    <x v="2"/>
    <x v="1"/>
    <x v="1"/>
    <x v="49"/>
    <s v="Juice Apple 4.2 oz Box"/>
    <x v="318"/>
    <s v="Teri Nichols"/>
    <x v="12"/>
    <x v="1284"/>
    <n v="99156"/>
    <n v="106783"/>
  </r>
  <r>
    <x v="3"/>
    <x v="2"/>
    <x v="1"/>
    <x v="1"/>
    <x v="579"/>
    <s v="Juice Fruit Punch 4.2 oz Box"/>
    <x v="318"/>
    <s v="Driscoll Foods Food Service / Metropolitan Foods Inc."/>
    <x v="11"/>
    <x v="1285"/>
    <n v="92640"/>
    <n v="90753"/>
  </r>
  <r>
    <x v="3"/>
    <x v="2"/>
    <x v="1"/>
    <x v="1"/>
    <x v="579"/>
    <s v="Juice Fruit Punch 4.2 oz Box"/>
    <x v="318"/>
    <s v="FoodCo"/>
    <x v="32"/>
    <x v="1286"/>
    <n v="52536"/>
    <n v="62063"/>
  </r>
  <r>
    <x v="3"/>
    <x v="2"/>
    <x v="1"/>
    <x v="1"/>
    <x v="579"/>
    <s v="Juice Fruit Punch 4.2 oz Box"/>
    <x v="318"/>
    <s v="Teri Nichols"/>
    <x v="12"/>
    <x v="1287"/>
    <n v="79956"/>
    <n v="85873"/>
  </r>
  <r>
    <x v="3"/>
    <x v="2"/>
    <x v="1"/>
    <x v="1"/>
    <x v="2"/>
    <s v="Juice Fruit Punch 4 oz cup"/>
    <x v="317"/>
    <s v="Driscoll Foods Food Service / Metropolitan Foods Inc."/>
    <x v="11"/>
    <x v="1288"/>
    <n v="211536"/>
    <n v="142723"/>
  </r>
  <r>
    <x v="3"/>
    <x v="2"/>
    <x v="1"/>
    <x v="1"/>
    <x v="2"/>
    <s v="Juice Fruit Punch 4 oz cup"/>
    <x v="317"/>
    <s v="FoodCo"/>
    <x v="32"/>
    <x v="1289"/>
    <n v="63666"/>
    <n v="49952"/>
  </r>
  <r>
    <x v="3"/>
    <x v="2"/>
    <x v="1"/>
    <x v="1"/>
    <x v="2"/>
    <s v="Juice Fruit Punch 4 oz cup"/>
    <x v="317"/>
    <s v="Teri Nichols"/>
    <x v="12"/>
    <x v="1290"/>
    <n v="92646"/>
    <n v="76366"/>
  </r>
  <r>
    <x v="3"/>
    <x v="2"/>
    <x v="1"/>
    <x v="1"/>
    <x v="141"/>
    <s v="Juice Grape 46 oz Can"/>
    <x v="315"/>
    <s v="Driscoll Foods Food Service / Metropolitan Foods Inc."/>
    <x v="11"/>
    <x v="65"/>
    <n v="2765"/>
    <n v="2268"/>
  </r>
  <r>
    <x v="3"/>
    <x v="2"/>
    <x v="1"/>
    <x v="1"/>
    <x v="141"/>
    <s v="Juice Grape 46 oz Can"/>
    <x v="315"/>
    <s v="Teri Nichols"/>
    <x v="12"/>
    <x v="225"/>
    <n v="5320"/>
    <n v="4494"/>
  </r>
  <r>
    <x v="3"/>
    <x v="2"/>
    <x v="1"/>
    <x v="1"/>
    <x v="51"/>
    <s v="Juice Grape 4 oz cup"/>
    <x v="317"/>
    <s v="Driscoll Foods Food Service / Metropolitan Foods Inc."/>
    <x v="11"/>
    <x v="1291"/>
    <n v="125010"/>
    <n v="100786"/>
  </r>
  <r>
    <x v="3"/>
    <x v="2"/>
    <x v="1"/>
    <x v="1"/>
    <x v="51"/>
    <s v="Juice Grape 4 oz cup"/>
    <x v="317"/>
    <s v="FoodCo"/>
    <x v="32"/>
    <x v="1292"/>
    <n v="33516"/>
    <n v="30843"/>
  </r>
  <r>
    <x v="3"/>
    <x v="2"/>
    <x v="1"/>
    <x v="1"/>
    <x v="51"/>
    <s v="Juice Grape 4 oz cup"/>
    <x v="317"/>
    <s v="Teri Nichols"/>
    <x v="12"/>
    <x v="1293"/>
    <n v="65682"/>
    <n v="62641"/>
  </r>
  <r>
    <x v="3"/>
    <x v="2"/>
    <x v="1"/>
    <x v="1"/>
    <x v="554"/>
    <s v="Juice Orange 46 oz Can"/>
    <x v="319"/>
    <s v="Teri Nichols"/>
    <x v="12"/>
    <x v="1294"/>
    <n v="8505"/>
    <n v="6761"/>
  </r>
  <r>
    <x v="3"/>
    <x v="2"/>
    <x v="1"/>
    <x v="1"/>
    <x v="554"/>
    <s v="Juice Orange 46 oz Can"/>
    <x v="315"/>
    <s v="Driscoll Foods Food Service / Metropolitan Foods Inc."/>
    <x v="11"/>
    <x v="57"/>
    <n v="3185"/>
    <n v="2375"/>
  </r>
  <r>
    <x v="3"/>
    <x v="2"/>
    <x v="1"/>
    <x v="1"/>
    <x v="554"/>
    <s v="Juice Orange 46 oz Can"/>
    <x v="316"/>
    <s v="FoodCo"/>
    <x v="32"/>
    <x v="59"/>
    <n v="35"/>
    <n v="24"/>
  </r>
  <r>
    <x v="3"/>
    <x v="2"/>
    <x v="1"/>
    <x v="1"/>
    <x v="42"/>
    <s v="Juice Orange 4 oz cup"/>
    <x v="317"/>
    <s v="Driscoll Foods Food Service / Metropolitan Foods Inc."/>
    <x v="11"/>
    <x v="1295"/>
    <n v="391086"/>
    <n v="267701"/>
  </r>
  <r>
    <x v="3"/>
    <x v="2"/>
    <x v="1"/>
    <x v="1"/>
    <x v="42"/>
    <s v="Juice Orange 4 oz cup"/>
    <x v="317"/>
    <s v="FoodCo"/>
    <x v="32"/>
    <x v="1296"/>
    <n v="122202"/>
    <n v="98008"/>
  </r>
  <r>
    <x v="3"/>
    <x v="2"/>
    <x v="1"/>
    <x v="1"/>
    <x v="42"/>
    <s v="Juice Orange 4 oz cup"/>
    <x v="317"/>
    <s v="Teri Nichols"/>
    <x v="12"/>
    <x v="1297"/>
    <n v="140958"/>
    <n v="117377"/>
  </r>
  <r>
    <x v="3"/>
    <x v="2"/>
    <x v="1"/>
    <x v="1"/>
    <x v="42"/>
    <s v="Juice Orange 4.2 oz Box"/>
    <x v="318"/>
    <s v="Driscoll Foods Food Service / Metropolitan Foods Inc."/>
    <x v="11"/>
    <x v="1298"/>
    <n v="74428"/>
    <n v="75628"/>
  </r>
  <r>
    <x v="3"/>
    <x v="2"/>
    <x v="1"/>
    <x v="1"/>
    <x v="42"/>
    <s v="Juice Orange 4.2 oz Box"/>
    <x v="318"/>
    <s v="FoodCo"/>
    <x v="32"/>
    <x v="1299"/>
    <n v="38277"/>
    <n v="46812"/>
  </r>
  <r>
    <x v="3"/>
    <x v="2"/>
    <x v="1"/>
    <x v="1"/>
    <x v="42"/>
    <s v="Juice Orange 4.2 oz Box"/>
    <x v="318"/>
    <s v="Teri Nichols"/>
    <x v="12"/>
    <x v="1300"/>
    <n v="49526"/>
    <n v="55626"/>
  </r>
  <r>
    <x v="3"/>
    <x v="2"/>
    <x v="1"/>
    <x v="1"/>
    <x v="84"/>
    <s v="Juice Pineapple 46 oz Can"/>
    <x v="315"/>
    <s v="Driscoll Foods Food Service / Metropolitan Foods Inc."/>
    <x v="11"/>
    <x v="1301"/>
    <n v="2415"/>
    <n v="1736"/>
  </r>
  <r>
    <x v="3"/>
    <x v="2"/>
    <x v="1"/>
    <x v="1"/>
    <x v="84"/>
    <s v="Juice Pineapple 46 oz Can"/>
    <x v="315"/>
    <s v="Teri Nichols"/>
    <x v="12"/>
    <x v="113"/>
    <n v="1820"/>
    <n v="1369"/>
  </r>
  <r>
    <x v="3"/>
    <x v="2"/>
    <x v="1"/>
    <x v="1"/>
    <x v="84"/>
    <s v="Juice Pineapple 46 oz Can"/>
    <x v="316"/>
    <s v="FoodCo"/>
    <x v="32"/>
    <x v="35"/>
    <n v="210"/>
    <n v="157"/>
  </r>
  <r>
    <x v="3"/>
    <x v="2"/>
    <x v="1"/>
    <x v="1"/>
    <x v="580"/>
    <s v="Juice Strawberry/Kiwi 4.2 oz Box"/>
    <x v="318"/>
    <s v="Driscoll Foods Food Service / Metropolitan Foods Inc."/>
    <x v="11"/>
    <x v="1302"/>
    <n v="36684"/>
    <n v="35785"/>
  </r>
  <r>
    <x v="3"/>
    <x v="2"/>
    <x v="1"/>
    <x v="1"/>
    <x v="580"/>
    <s v="Juice Strawberry/Kiwi 4.2 oz Box"/>
    <x v="318"/>
    <s v="FoodCo"/>
    <x v="32"/>
    <x v="1303"/>
    <n v="20328"/>
    <n v="23912"/>
  </r>
  <r>
    <x v="3"/>
    <x v="2"/>
    <x v="1"/>
    <x v="1"/>
    <x v="580"/>
    <s v="Juice Strawberry/Kiwi 4.2 oz Box"/>
    <x v="318"/>
    <s v="Teri Nichols"/>
    <x v="12"/>
    <x v="1304"/>
    <n v="32772"/>
    <n v="35288"/>
  </r>
  <r>
    <x v="3"/>
    <x v="2"/>
    <x v="1"/>
    <x v="1"/>
    <x v="350"/>
    <s v="Dairy Milk Soy UHT"/>
    <x v="320"/>
    <s v="Driscoll Foods Food Service / Metropolitan Foods Inc."/>
    <x v="11"/>
    <x v="1305"/>
    <n v="13176"/>
    <n v="19602"/>
  </r>
  <r>
    <x v="3"/>
    <x v="2"/>
    <x v="1"/>
    <x v="1"/>
    <x v="350"/>
    <s v="Dairy Milk Soy UHT"/>
    <x v="320"/>
    <s v="FoodCo"/>
    <x v="32"/>
    <x v="1306"/>
    <n v="16308"/>
    <n v="28386"/>
  </r>
  <r>
    <x v="3"/>
    <x v="2"/>
    <x v="1"/>
    <x v="1"/>
    <x v="350"/>
    <s v="Dairy Milk Soy UHT"/>
    <x v="320"/>
    <s v="Teri Nichols"/>
    <x v="12"/>
    <x v="1307"/>
    <n v="35760"/>
    <n v="58195"/>
  </r>
  <r>
    <x v="3"/>
    <x v="2"/>
    <x v="1"/>
    <x v="1"/>
    <x v="581"/>
    <s v="Beverage Soda - Cola Caffeinated"/>
    <x v="321"/>
    <s v="Driscoll Foods Food Service / Metropolitan Foods Inc."/>
    <x v="11"/>
    <x v="26"/>
    <n v="450"/>
    <n v="344"/>
  </r>
  <r>
    <x v="3"/>
    <x v="2"/>
    <x v="1"/>
    <x v="1"/>
    <x v="581"/>
    <s v="Beverage Soda - Cola Caffeinated"/>
    <x v="321"/>
    <s v="FoodCo"/>
    <x v="32"/>
    <x v="10"/>
    <n v="54"/>
    <n v="55"/>
  </r>
  <r>
    <x v="3"/>
    <x v="2"/>
    <x v="1"/>
    <x v="1"/>
    <x v="144"/>
    <s v="Beverage Soda - Diet Cola Caffeinated"/>
    <x v="321"/>
    <s v="Driscoll Foods Food Service / Metropolitan Foods Inc."/>
    <x v="11"/>
    <x v="60"/>
    <n v="342"/>
    <n v="261"/>
  </r>
  <r>
    <x v="3"/>
    <x v="2"/>
    <x v="1"/>
    <x v="1"/>
    <x v="144"/>
    <s v="Beverage Soda - Diet Cola Caffeinated"/>
    <x v="321"/>
    <s v="FoodCo"/>
    <x v="32"/>
    <x v="59"/>
    <n v="18"/>
    <n v="18"/>
  </r>
  <r>
    <x v="3"/>
    <x v="2"/>
    <x v="1"/>
    <x v="1"/>
    <x v="582"/>
    <s v="Beverage Soda/Premium - Ginger Ale"/>
    <x v="321"/>
    <s v="FoodCo"/>
    <x v="32"/>
    <x v="10"/>
    <n v="54"/>
    <n v="55"/>
  </r>
  <r>
    <x v="3"/>
    <x v="2"/>
    <x v="1"/>
    <x v="1"/>
    <x v="582"/>
    <s v="Beverage Soda/Premium - Ginger Ale"/>
    <x v="322"/>
    <s v="Driscoll Foods Food Service / Metropolitan Foods Inc."/>
    <x v="11"/>
    <x v="73"/>
    <n v="810"/>
    <n v="619"/>
  </r>
  <r>
    <x v="3"/>
    <x v="2"/>
    <x v="1"/>
    <x v="1"/>
    <x v="583"/>
    <s v="Beverage Soda/Premium - Diet Ginger Ale"/>
    <x v="321"/>
    <s v="FoodCo"/>
    <x v="32"/>
    <x v="59"/>
    <n v="18"/>
    <n v="18"/>
  </r>
  <r>
    <x v="3"/>
    <x v="2"/>
    <x v="1"/>
    <x v="1"/>
    <x v="583"/>
    <s v="Beverage Soda/Premium - Diet Ginger Ale"/>
    <x v="323"/>
    <s v="Driscoll Foods Food Service / Metropolitan Foods Inc."/>
    <x v="11"/>
    <x v="36"/>
    <n v="36"/>
    <n v="27"/>
  </r>
  <r>
    <x v="3"/>
    <x v="2"/>
    <x v="1"/>
    <x v="1"/>
    <x v="145"/>
    <s v="Beverage Soda/Premium - Lemon Lime"/>
    <x v="324"/>
    <s v="FoodCo"/>
    <x v="32"/>
    <x v="36"/>
    <n v="36"/>
    <n v="37"/>
  </r>
  <r>
    <x v="3"/>
    <x v="2"/>
    <x v="1"/>
    <x v="1"/>
    <x v="145"/>
    <s v="Beverage Soda/Premium - Lemon Lime"/>
    <x v="325"/>
    <s v="Driscoll Foods Food Service / Metropolitan Foods Inc."/>
    <x v="11"/>
    <x v="29"/>
    <n v="162"/>
    <n v="124"/>
  </r>
  <r>
    <x v="3"/>
    <x v="2"/>
    <x v="1"/>
    <x v="1"/>
    <x v="352"/>
    <s v="Beverage Soda/Premium - Diet Lemon Lime"/>
    <x v="325"/>
    <s v="Driscoll Foods Food Service / Metropolitan Foods Inc."/>
    <x v="11"/>
    <x v="36"/>
    <n v="36"/>
    <n v="27"/>
  </r>
  <r>
    <x v="3"/>
    <x v="2"/>
    <x v="1"/>
    <x v="1"/>
    <x v="585"/>
    <s v="Beverage Ice Tea - Lemon"/>
    <x v="329"/>
    <s v="Driscoll Foods Food Service / Metropolitan Foods Inc."/>
    <x v="11"/>
    <x v="10"/>
    <n v="54"/>
    <n v="50"/>
  </r>
  <r>
    <x v="3"/>
    <x v="2"/>
    <x v="1"/>
    <x v="1"/>
    <x v="585"/>
    <s v="Beverage Ice Tea - Lemon"/>
    <x v="329"/>
    <s v="FoodCo"/>
    <x v="32"/>
    <x v="59"/>
    <n v="18"/>
    <n v="19"/>
  </r>
  <r>
    <x v="3"/>
    <x v="2"/>
    <x v="1"/>
    <x v="1"/>
    <x v="586"/>
    <s v="Beverage Ice Tea - Diet Lemon"/>
    <x v="329"/>
    <s v="Driscoll Foods Food Service / Metropolitan Foods Inc."/>
    <x v="11"/>
    <x v="60"/>
    <n v="342"/>
    <n v="320"/>
  </r>
  <r>
    <x v="3"/>
    <x v="2"/>
    <x v="1"/>
    <x v="1"/>
    <x v="587"/>
    <s v="Beverage Ice Tea - Peach"/>
    <x v="329"/>
    <s v="Driscoll Foods Food Service / Metropolitan Foods Inc."/>
    <x v="11"/>
    <x v="22"/>
    <n v="270"/>
    <n v="252"/>
  </r>
  <r>
    <x v="3"/>
    <x v="2"/>
    <x v="1"/>
    <x v="1"/>
    <x v="589"/>
    <s v="Beverage Soda/Premium - Seltzer"/>
    <x v="321"/>
    <s v="FoodCo"/>
    <x v="32"/>
    <x v="28"/>
    <n v="72"/>
    <n v="73"/>
  </r>
  <r>
    <x v="3"/>
    <x v="2"/>
    <x v="1"/>
    <x v="1"/>
    <x v="589"/>
    <s v="Beverage Soda/Premium - Seltzer"/>
    <x v="322"/>
    <s v="Driscoll Foods Food Service / Metropolitan Foods Inc."/>
    <x v="11"/>
    <x v="60"/>
    <n v="342"/>
    <n v="261"/>
  </r>
  <r>
    <x v="3"/>
    <x v="2"/>
    <x v="1"/>
    <x v="1"/>
    <x v="590"/>
    <s v="Beverage Water - Bottled"/>
    <x v="330"/>
    <s v="Teri Nichols"/>
    <x v="12"/>
    <x v="1308"/>
    <n v="428380"/>
    <n v="158875"/>
  </r>
  <r>
    <x v="3"/>
    <x v="2"/>
    <x v="1"/>
    <x v="1"/>
    <x v="590"/>
    <s v="Beverage Water - Bottled"/>
    <x v="331"/>
    <s v="Driscoll Foods Food Service / Metropolitan Foods Inc."/>
    <x v="11"/>
    <x v="1309"/>
    <n v="268129"/>
    <n v="92088"/>
  </r>
  <r>
    <x v="3"/>
    <x v="2"/>
    <x v="1"/>
    <x v="1"/>
    <x v="590"/>
    <s v="Beverage Water - Bottled"/>
    <x v="331"/>
    <s v="FoodCo"/>
    <x v="32"/>
    <x v="1310"/>
    <n v="192887"/>
    <n v="91191"/>
  </r>
  <r>
    <x v="3"/>
    <x v="2"/>
    <x v="1"/>
    <x v="1"/>
    <x v="590"/>
    <s v="Beverage Water - Bottled 2.5 Gallon"/>
    <x v="332"/>
    <s v="Driscoll Foods Food Service / Metropolitan Foods Inc."/>
    <x v="11"/>
    <x v="1311"/>
    <n v="391824"/>
    <n v="81175"/>
  </r>
  <r>
    <x v="3"/>
    <x v="2"/>
    <x v="1"/>
    <x v="1"/>
    <x v="590"/>
    <s v="Beverage Water - Bottled 2.5 Gallon"/>
    <x v="333"/>
    <s v="Teri Nichols"/>
    <x v="12"/>
    <x v="803"/>
    <n v="35279"/>
    <n v="8314"/>
  </r>
  <r>
    <x v="3"/>
    <x v="2"/>
    <x v="1"/>
    <x v="1"/>
    <x v="590"/>
    <s v="Beverage Water - Bottled 2.5 Gallon"/>
    <x v="334"/>
    <s v="FoodCo"/>
    <x v="32"/>
    <x v="1312"/>
    <n v="70516"/>
    <n v="17207"/>
  </r>
  <r>
    <x v="3"/>
    <x v="2"/>
    <x v="3"/>
    <x v="5"/>
    <x v="593"/>
    <s v="Bread Bagel Cinn Raisin 2oz White Wheat"/>
    <x v="336"/>
    <s v="Grocery Haulers Inc."/>
    <x v="33"/>
    <x v="1313"/>
    <n v="2853"/>
    <n v="4951"/>
  </r>
  <r>
    <x v="3"/>
    <x v="2"/>
    <x v="3"/>
    <x v="5"/>
    <x v="593"/>
    <s v="Bread Bagel Cinn Raisin 3oz White Wheat"/>
    <x v="336"/>
    <s v="Grocery Haulers Inc."/>
    <x v="33"/>
    <x v="1314"/>
    <n v="3929"/>
    <n v="4847"/>
  </r>
  <r>
    <x v="3"/>
    <x v="2"/>
    <x v="3"/>
    <x v="5"/>
    <x v="594"/>
    <s v="Bread Bagel Plain 2oz White Wheat"/>
    <x v="336"/>
    <s v="Grocery Haulers Inc."/>
    <x v="33"/>
    <x v="1315"/>
    <n v="9585"/>
    <n v="15678"/>
  </r>
  <r>
    <x v="3"/>
    <x v="2"/>
    <x v="3"/>
    <x v="5"/>
    <x v="594"/>
    <s v="Bread Bagel Plain 3oz White Wheat"/>
    <x v="336"/>
    <s v="Grocery Haulers Inc."/>
    <x v="33"/>
    <x v="1316"/>
    <n v="5768"/>
    <n v="6494"/>
  </r>
  <r>
    <x v="3"/>
    <x v="2"/>
    <x v="3"/>
    <x v="5"/>
    <x v="595"/>
    <s v="Bread Bagel Plain 2oz White Wheat IND"/>
    <x v="336"/>
    <s v="Grocery Haulers Inc."/>
    <x v="33"/>
    <x v="1317"/>
    <n v="656415"/>
    <n v="1150754"/>
  </r>
  <r>
    <x v="3"/>
    <x v="2"/>
    <x v="3"/>
    <x v="5"/>
    <x v="596"/>
    <s v="Bread Bagel Stick 7 Grain"/>
    <x v="537"/>
    <s v="Grocery Haulers Inc."/>
    <x v="33"/>
    <x v="49"/>
    <n v="479"/>
    <n v="1141"/>
  </r>
  <r>
    <x v="3"/>
    <x v="2"/>
    <x v="3"/>
    <x v="5"/>
    <x v="597"/>
    <s v="Bread Bagel Stick Blueberry"/>
    <x v="537"/>
    <s v="Grocery Haulers Inc."/>
    <x v="33"/>
    <x v="17"/>
    <n v="578"/>
    <n v="1378"/>
  </r>
  <r>
    <x v="3"/>
    <x v="2"/>
    <x v="3"/>
    <x v="5"/>
    <x v="599"/>
    <s v="Bread Bagel Stick Cinn Raisin"/>
    <x v="335"/>
    <s v="Grocery Haulers Inc."/>
    <x v="33"/>
    <x v="659"/>
    <n v="347"/>
    <n v="850"/>
  </r>
  <r>
    <x v="3"/>
    <x v="2"/>
    <x v="3"/>
    <x v="5"/>
    <x v="600"/>
    <s v="Bread Bagel Sticks Cranberry"/>
    <x v="537"/>
    <s v="Grocery Haulers Inc."/>
    <x v="33"/>
    <x v="22"/>
    <n v="248"/>
    <n v="591"/>
  </r>
  <r>
    <x v="3"/>
    <x v="2"/>
    <x v="3"/>
    <x v="5"/>
    <x v="601"/>
    <s v="Bread Bagel Sticks French Toast"/>
    <x v="537"/>
    <s v="Grocery Haulers Inc."/>
    <x v="33"/>
    <x v="113"/>
    <n v="858"/>
    <n v="2046"/>
  </r>
  <r>
    <x v="3"/>
    <x v="2"/>
    <x v="3"/>
    <x v="4"/>
    <x v="633"/>
    <s v="Beans Pinto Stewed Frzn"/>
    <x v="363"/>
    <s v="FoodCo"/>
    <x v="32"/>
    <x v="35"/>
    <n v="192"/>
    <n v="289"/>
  </r>
  <r>
    <x v="3"/>
    <x v="2"/>
    <x v="3"/>
    <x v="5"/>
    <x v="602"/>
    <s v="Bread Bagel Stick Plain"/>
    <x v="335"/>
    <s v="Grocery Haulers Inc."/>
    <x v="33"/>
    <x v="51"/>
    <n v="380"/>
    <n v="932"/>
  </r>
  <r>
    <x v="3"/>
    <x v="2"/>
    <x v="3"/>
    <x v="5"/>
    <x v="603"/>
    <s v="Bread Bagel Stick Poppy"/>
    <x v="335"/>
    <s v="Grocery Haulers Inc."/>
    <x v="33"/>
    <x v="35"/>
    <n v="99"/>
    <n v="243"/>
  </r>
  <r>
    <x v="3"/>
    <x v="2"/>
    <x v="3"/>
    <x v="5"/>
    <x v="148"/>
    <s v="Buttermilk Biscuit Honey Whole Grain"/>
    <x v="338"/>
    <s v="Grocery Haulers Inc."/>
    <x v="33"/>
    <x v="728"/>
    <n v="108495"/>
    <n v="153660"/>
  </r>
  <r>
    <x v="3"/>
    <x v="2"/>
    <x v="3"/>
    <x v="5"/>
    <x v="605"/>
    <s v="Bread Garlic Toast"/>
    <x v="340"/>
    <s v="Grocery Haulers Inc."/>
    <x v="33"/>
    <x v="1318"/>
    <n v="0"/>
    <n v="215401"/>
  </r>
  <r>
    <x v="3"/>
    <x v="2"/>
    <x v="3"/>
    <x v="5"/>
    <x v="607"/>
    <s v="Bread Oat Bran Pre-sliced"/>
    <x v="341"/>
    <s v="Grocery Haulers Inc."/>
    <x v="33"/>
    <x v="17"/>
    <n v="61"/>
    <n v="46"/>
  </r>
  <r>
    <x v="3"/>
    <x v="2"/>
    <x v="3"/>
    <x v="5"/>
    <x v="608"/>
    <s v="Bread Ciabatta Sandwich Roll  2.5oz"/>
    <x v="342"/>
    <s v="Grocery Haulers Inc."/>
    <x v="33"/>
    <x v="1319"/>
    <n v="115144"/>
    <n v="237880"/>
  </r>
  <r>
    <x v="3"/>
    <x v="2"/>
    <x v="3"/>
    <x v="5"/>
    <x v="609"/>
    <s v="Bread Dinner Roll Par Baked"/>
    <x v="342"/>
    <s v="Grocery Haulers Inc."/>
    <x v="33"/>
    <x v="873"/>
    <n v="2993"/>
    <n v="5879"/>
  </r>
  <r>
    <x v="3"/>
    <x v="2"/>
    <x v="3"/>
    <x v="5"/>
    <x v="814"/>
    <s v="Bread Whole Dinner Roll Red. Sodium"/>
    <x v="343"/>
    <s v="Grocery Haulers Inc."/>
    <x v="33"/>
    <x v="1320"/>
    <n v="162680"/>
    <n v="191360"/>
  </r>
  <r>
    <x v="3"/>
    <x v="2"/>
    <x v="3"/>
    <x v="5"/>
    <x v="610"/>
    <s v="Bread Wheat French Red. Sodium"/>
    <x v="343"/>
    <s v="Grocery Haulers Inc."/>
    <x v="33"/>
    <x v="55"/>
    <n v="11"/>
    <n v="38"/>
  </r>
  <r>
    <x v="3"/>
    <x v="2"/>
    <x v="3"/>
    <x v="5"/>
    <x v="611"/>
    <s v="Bread Whole Wheat Pre-sliced"/>
    <x v="341"/>
    <s v="Grocery Haulers Inc."/>
    <x v="33"/>
    <x v="1321"/>
    <n v="2503748"/>
    <n v="1423362"/>
  </r>
  <r>
    <x v="3"/>
    <x v="2"/>
    <x v="3"/>
    <x v="5"/>
    <x v="613"/>
    <s v="Bread Hamburger Bun Large Whole Wheat (HS Only)"/>
    <x v="344"/>
    <s v="Grocery Haulers Inc."/>
    <x v="33"/>
    <x v="1322"/>
    <n v="163870"/>
    <n v="226596"/>
  </r>
  <r>
    <x v="3"/>
    <x v="2"/>
    <x v="3"/>
    <x v="5"/>
    <x v="613"/>
    <s v="Bread Hamburger Bun Small Whole Wheat"/>
    <x v="341"/>
    <s v="Grocery Haulers Inc."/>
    <x v="33"/>
    <x v="1323"/>
    <n v="282142"/>
    <n v="312951"/>
  </r>
  <r>
    <x v="3"/>
    <x v="2"/>
    <x v="3"/>
    <x v="5"/>
    <x v="614"/>
    <s v="Bread Knot Plain"/>
    <x v="342"/>
    <s v="Grocery Haulers Inc."/>
    <x v="33"/>
    <x v="41"/>
    <n v="968"/>
    <n v="3671"/>
  </r>
  <r>
    <x v="3"/>
    <x v="2"/>
    <x v="3"/>
    <x v="5"/>
    <x v="615"/>
    <s v="Cereal Multigrain Oats"/>
    <x v="345"/>
    <s v="Driscoll Foods Food Service / Metropolitan Foods Inc."/>
    <x v="11"/>
    <x v="1324"/>
    <n v="87456"/>
    <n v="300049"/>
  </r>
  <r>
    <x v="3"/>
    <x v="2"/>
    <x v="3"/>
    <x v="5"/>
    <x v="615"/>
    <s v="Cereal Multigrain Oats"/>
    <x v="345"/>
    <s v="FoodCo"/>
    <x v="32"/>
    <x v="1325"/>
    <n v="42570"/>
    <n v="163898"/>
  </r>
  <r>
    <x v="3"/>
    <x v="2"/>
    <x v="3"/>
    <x v="5"/>
    <x v="615"/>
    <s v="Cereal Multigrain Oats"/>
    <x v="345"/>
    <s v="Teri Nichols"/>
    <x v="12"/>
    <x v="1326"/>
    <n v="115062"/>
    <n v="469374"/>
  </r>
  <r>
    <x v="3"/>
    <x v="2"/>
    <x v="3"/>
    <x v="5"/>
    <x v="617"/>
    <s v="Cereal Cinnamon Flakes"/>
    <x v="347"/>
    <s v="FoodCo"/>
    <x v="32"/>
    <x v="1327"/>
    <n v="33012"/>
    <n v="161314"/>
  </r>
  <r>
    <x v="3"/>
    <x v="2"/>
    <x v="3"/>
    <x v="5"/>
    <x v="617"/>
    <s v="Cereal Cinnamon Flakes"/>
    <x v="347"/>
    <s v="Teri Nichols"/>
    <x v="12"/>
    <x v="1328"/>
    <n v="75474"/>
    <n v="353823"/>
  </r>
  <r>
    <x v="3"/>
    <x v="2"/>
    <x v="3"/>
    <x v="5"/>
    <x v="617"/>
    <s v="Cereal Cinnamon Flakes"/>
    <x v="348"/>
    <s v="Driscoll Foods Food Service / Metropolitan Foods Inc."/>
    <x v="11"/>
    <x v="1329"/>
    <n v="69642"/>
    <n v="311367"/>
  </r>
  <r>
    <x v="3"/>
    <x v="2"/>
    <x v="3"/>
    <x v="5"/>
    <x v="619"/>
    <s v="Cereal Frosted Mini Wheats"/>
    <x v="350"/>
    <s v="Driscoll Foods Food Service / Metropolitan Foods Inc."/>
    <x v="11"/>
    <x v="1330"/>
    <n v="66246"/>
    <n v="291873"/>
  </r>
  <r>
    <x v="3"/>
    <x v="2"/>
    <x v="3"/>
    <x v="5"/>
    <x v="619"/>
    <s v="Cereal Frosted Mini Wheats"/>
    <x v="350"/>
    <s v="FoodCo"/>
    <x v="32"/>
    <x v="1331"/>
    <n v="35766"/>
    <n v="174448"/>
  </r>
  <r>
    <x v="3"/>
    <x v="2"/>
    <x v="3"/>
    <x v="5"/>
    <x v="619"/>
    <s v="Cereal Frosted Mini Wheats"/>
    <x v="350"/>
    <s v="Teri Nichols"/>
    <x v="12"/>
    <x v="1332"/>
    <n v="79314"/>
    <n v="371144"/>
  </r>
  <r>
    <x v="3"/>
    <x v="2"/>
    <x v="3"/>
    <x v="5"/>
    <x v="620"/>
    <s v="Cereal Granola Apple Cinn Ind"/>
    <x v="351"/>
    <s v="Driscoll Foods Food Service / Metropolitan Foods Inc."/>
    <x v="11"/>
    <x v="1333"/>
    <n v="40766"/>
    <n v="253751"/>
  </r>
  <r>
    <x v="3"/>
    <x v="2"/>
    <x v="3"/>
    <x v="5"/>
    <x v="620"/>
    <s v="Cereal Granola Apple Cinn Ind"/>
    <x v="352"/>
    <s v="FoodCo"/>
    <x v="32"/>
    <x v="776"/>
    <n v="8785"/>
    <n v="55387"/>
  </r>
  <r>
    <x v="3"/>
    <x v="2"/>
    <x v="3"/>
    <x v="5"/>
    <x v="620"/>
    <s v="Cereal Granola Apple Cinn Ind"/>
    <x v="352"/>
    <s v="Teri Nichols"/>
    <x v="12"/>
    <x v="491"/>
    <n v="23609"/>
    <n v="129652"/>
  </r>
  <r>
    <x v="3"/>
    <x v="2"/>
    <x v="3"/>
    <x v="5"/>
    <x v="621"/>
    <s v="Cereal Granola Blueberry Ind"/>
    <x v="353"/>
    <s v="FoodCo"/>
    <x v="32"/>
    <x v="1334"/>
    <n v="11118"/>
    <n v="70137"/>
  </r>
  <r>
    <x v="3"/>
    <x v="2"/>
    <x v="3"/>
    <x v="5"/>
    <x v="621"/>
    <s v="Cereal Granola Blueberry Ind"/>
    <x v="354"/>
    <s v="Driscoll Foods Food Service / Metropolitan Foods Inc."/>
    <x v="11"/>
    <x v="1335"/>
    <n v="23391"/>
    <n v="145467"/>
  </r>
  <r>
    <x v="3"/>
    <x v="2"/>
    <x v="3"/>
    <x v="5"/>
    <x v="621"/>
    <s v="Cereal Granola Blueberry Ind"/>
    <x v="355"/>
    <s v="Teri Nichols"/>
    <x v="12"/>
    <x v="1336"/>
    <n v="28100"/>
    <n v="154073"/>
  </r>
  <r>
    <x v="3"/>
    <x v="2"/>
    <x v="2"/>
    <x v="2"/>
    <x v="640"/>
    <s v="Condiment Mayonnaise Gal"/>
    <x v="380"/>
    <s v="FoodCo"/>
    <x v="32"/>
    <x v="1337"/>
    <n v="16288"/>
    <n v="15246"/>
  </r>
  <r>
    <x v="3"/>
    <x v="2"/>
    <x v="3"/>
    <x v="5"/>
    <x v="622"/>
    <s v="Cereal Toasted Oats"/>
    <x v="356"/>
    <s v="Driscoll Foods Food Service / Metropolitan Foods Inc."/>
    <x v="11"/>
    <x v="1338"/>
    <n v="18240"/>
    <n v="76383"/>
  </r>
  <r>
    <x v="3"/>
    <x v="2"/>
    <x v="3"/>
    <x v="5"/>
    <x v="622"/>
    <s v="Cereal Toasted Oats"/>
    <x v="356"/>
    <s v="FoodCo"/>
    <x v="32"/>
    <x v="763"/>
    <n v="5725"/>
    <n v="26397"/>
  </r>
  <r>
    <x v="3"/>
    <x v="2"/>
    <x v="3"/>
    <x v="5"/>
    <x v="622"/>
    <s v="Cereal Toasted Oats"/>
    <x v="356"/>
    <s v="Teri Nichols"/>
    <x v="12"/>
    <x v="1339"/>
    <n v="22230"/>
    <n v="96472"/>
  </r>
  <r>
    <x v="3"/>
    <x v="2"/>
    <x v="3"/>
    <x v="5"/>
    <x v="623"/>
    <s v="Bread English Muffin Whole Grain"/>
    <x v="357"/>
    <s v="Grocery Haulers Inc."/>
    <x v="33"/>
    <x v="36"/>
    <n v="3"/>
    <n v="5"/>
  </r>
  <r>
    <x v="3"/>
    <x v="2"/>
    <x v="3"/>
    <x v="5"/>
    <x v="624"/>
    <s v="Flat Bread- Whole Grain (Loco Bread)"/>
    <x v="358"/>
    <s v="Grocery Haulers Inc."/>
    <x v="33"/>
    <x v="1340"/>
    <n v="118544"/>
    <n v="171759"/>
  </r>
  <r>
    <x v="3"/>
    <x v="2"/>
    <x v="3"/>
    <x v="5"/>
    <x v="70"/>
    <s v="Cereal Rolled Oats"/>
    <x v="359"/>
    <s v="Driscoll Foods Food Service / Metropolitan Foods Inc."/>
    <x v="11"/>
    <x v="1341"/>
    <n v="4347"/>
    <n v="5815"/>
  </r>
  <r>
    <x v="3"/>
    <x v="2"/>
    <x v="3"/>
    <x v="5"/>
    <x v="70"/>
    <s v="Cereal Rolled Oats"/>
    <x v="359"/>
    <s v="FoodCo"/>
    <x v="32"/>
    <x v="500"/>
    <n v="1176"/>
    <n v="1685"/>
  </r>
  <r>
    <x v="3"/>
    <x v="2"/>
    <x v="3"/>
    <x v="5"/>
    <x v="70"/>
    <s v="Cereal Rolled Oats"/>
    <x v="359"/>
    <s v="Teri Nichols"/>
    <x v="12"/>
    <x v="1342"/>
    <n v="5628"/>
    <n v="7863"/>
  </r>
  <r>
    <x v="3"/>
    <x v="2"/>
    <x v="3"/>
    <x v="5"/>
    <x v="625"/>
    <s v="Pasta Penne Whole Grain"/>
    <x v="360"/>
    <s v="FoodCo"/>
    <x v="32"/>
    <x v="32"/>
    <n v="280"/>
    <n v="288"/>
  </r>
  <r>
    <x v="3"/>
    <x v="2"/>
    <x v="3"/>
    <x v="5"/>
    <x v="626"/>
    <s v="Pasta Rotini Whole Grain"/>
    <x v="360"/>
    <s v="Driscoll Foods Food Service / Metropolitan Foods Inc."/>
    <x v="11"/>
    <x v="1343"/>
    <n v="1260"/>
    <n v="1125"/>
  </r>
  <r>
    <x v="3"/>
    <x v="2"/>
    <x v="3"/>
    <x v="5"/>
    <x v="626"/>
    <s v="Pasta Rotini Whole Grain"/>
    <x v="360"/>
    <s v="FoodCo"/>
    <x v="32"/>
    <x v="60"/>
    <n v="380"/>
    <n v="373"/>
  </r>
  <r>
    <x v="3"/>
    <x v="2"/>
    <x v="3"/>
    <x v="5"/>
    <x v="627"/>
    <s v="Bread 5&quot; Whole Wheat Hero Roll Red. Sodium"/>
    <x v="343"/>
    <s v="Grocery Haulers Inc."/>
    <x v="33"/>
    <x v="1344"/>
    <n v="31943"/>
    <n v="34409"/>
  </r>
  <r>
    <x v="3"/>
    <x v="2"/>
    <x v="3"/>
    <x v="5"/>
    <x v="628"/>
    <s v="Bread 5&quot; Wheat Kaiser/Vienna Roll"/>
    <x v="343"/>
    <s v="Grocery Haulers Inc."/>
    <x v="33"/>
    <x v="1345"/>
    <n v="490378"/>
    <n v="646886"/>
  </r>
  <r>
    <x v="3"/>
    <x v="2"/>
    <x v="3"/>
    <x v="5"/>
    <x v="629"/>
    <s v="Grain Taco Tubs WG"/>
    <x v="361"/>
    <s v="FoodCo"/>
    <x v="32"/>
    <x v="129"/>
    <n v="429"/>
    <n v="2210"/>
  </r>
  <r>
    <x v="3"/>
    <x v="2"/>
    <x v="3"/>
    <x v="5"/>
    <x v="630"/>
    <s v="BreadWhole Wheat tortilla 6.25 inch"/>
    <x v="358"/>
    <s v="Grocery Haulers Inc."/>
    <x v="33"/>
    <x v="1346"/>
    <n v="0"/>
    <n v="6737"/>
  </r>
  <r>
    <x v="3"/>
    <x v="2"/>
    <x v="3"/>
    <x v="5"/>
    <x v="630"/>
    <s v="Tortilla Whole Wheat- 9&quot; (Wrap)"/>
    <x v="358"/>
    <s v="Grocery Haulers Inc."/>
    <x v="33"/>
    <x v="1347"/>
    <n v="397935"/>
    <n v="457888"/>
  </r>
  <r>
    <x v="3"/>
    <x v="2"/>
    <x v="3"/>
    <x v="4"/>
    <x v="30"/>
    <s v="Beans Black Canned"/>
    <x v="362"/>
    <s v="Driscoll Foods Food Service / Metropolitan Foods Inc."/>
    <x v="11"/>
    <x v="1348"/>
    <n v="281190"/>
    <n v="154928"/>
  </r>
  <r>
    <x v="3"/>
    <x v="2"/>
    <x v="3"/>
    <x v="4"/>
    <x v="30"/>
    <s v="Beans Black Canned"/>
    <x v="362"/>
    <s v="FoodCo"/>
    <x v="32"/>
    <x v="657"/>
    <n v="57556"/>
    <n v="34467"/>
  </r>
  <r>
    <x v="3"/>
    <x v="2"/>
    <x v="3"/>
    <x v="4"/>
    <x v="30"/>
    <s v="Beans Black Canned"/>
    <x v="362"/>
    <s v="Teri Nichols"/>
    <x v="12"/>
    <x v="1349"/>
    <n v="135754"/>
    <n v="78056"/>
  </r>
  <r>
    <x v="3"/>
    <x v="2"/>
    <x v="3"/>
    <x v="4"/>
    <x v="31"/>
    <s v="Beans Garbanzo Canned"/>
    <x v="362"/>
    <s v="Driscoll Foods Food Service / Metropolitan Foods Inc."/>
    <x v="11"/>
    <x v="1350"/>
    <n v="599373"/>
    <n v="331610"/>
  </r>
  <r>
    <x v="3"/>
    <x v="2"/>
    <x v="3"/>
    <x v="4"/>
    <x v="31"/>
    <s v="Beans Garbanzo Canned"/>
    <x v="362"/>
    <s v="FoodCo"/>
    <x v="32"/>
    <x v="1351"/>
    <n v="124509"/>
    <n v="73763"/>
  </r>
  <r>
    <x v="3"/>
    <x v="2"/>
    <x v="3"/>
    <x v="4"/>
    <x v="31"/>
    <s v="Beans Garbanzo Canned"/>
    <x v="362"/>
    <s v="Teri Nichols"/>
    <x v="12"/>
    <x v="1352"/>
    <n v="291408"/>
    <n v="165931"/>
  </r>
  <r>
    <x v="3"/>
    <x v="2"/>
    <x v="3"/>
    <x v="4"/>
    <x v="631"/>
    <s v="Beans Red Kidney"/>
    <x v="362"/>
    <s v="Driscoll Foods Food Service / Metropolitan Foods Inc."/>
    <x v="11"/>
    <x v="1353"/>
    <n v="81536"/>
    <n v="50209"/>
  </r>
  <r>
    <x v="3"/>
    <x v="2"/>
    <x v="3"/>
    <x v="4"/>
    <x v="631"/>
    <s v="Beans Red Kidney"/>
    <x v="362"/>
    <s v="FoodCo"/>
    <x v="32"/>
    <x v="1354"/>
    <n v="19926"/>
    <n v="12871"/>
  </r>
  <r>
    <x v="3"/>
    <x v="2"/>
    <x v="3"/>
    <x v="4"/>
    <x v="631"/>
    <s v="Beans Red Kidney"/>
    <x v="362"/>
    <s v="Teri Nichols"/>
    <x v="12"/>
    <x v="1355"/>
    <n v="42307"/>
    <n v="28278"/>
  </r>
  <r>
    <x v="3"/>
    <x v="2"/>
    <x v="3"/>
    <x v="4"/>
    <x v="632"/>
    <s v="Beans Pinto Canned"/>
    <x v="362"/>
    <s v="Driscoll Foods Food Service / Metropolitan Foods Inc."/>
    <x v="11"/>
    <x v="1356"/>
    <n v="89565"/>
    <n v="46572"/>
  </r>
  <r>
    <x v="3"/>
    <x v="2"/>
    <x v="3"/>
    <x v="4"/>
    <x v="632"/>
    <s v="Beans Pinto Canned"/>
    <x v="362"/>
    <s v="FoodCo"/>
    <x v="32"/>
    <x v="1145"/>
    <n v="15101"/>
    <n v="8541"/>
  </r>
  <r>
    <x v="3"/>
    <x v="2"/>
    <x v="3"/>
    <x v="4"/>
    <x v="632"/>
    <s v="Beans Pinto Canned"/>
    <x v="362"/>
    <s v="Teri Nichols"/>
    <x v="12"/>
    <x v="1357"/>
    <n v="52125"/>
    <n v="28361"/>
  </r>
  <r>
    <x v="3"/>
    <x v="2"/>
    <x v="3"/>
    <x v="4"/>
    <x v="633"/>
    <s v="Beans Pinto Stewed Frzn"/>
    <x v="363"/>
    <s v="Driscoll Foods Food Service / Metropolitan Foods Inc."/>
    <x v="11"/>
    <x v="28"/>
    <n v="128"/>
    <n v="183"/>
  </r>
  <r>
    <x v="3"/>
    <x v="2"/>
    <x v="3"/>
    <x v="9"/>
    <x v="27"/>
    <s v="Rice Brown Long Grain"/>
    <x v="365"/>
    <s v="Driscoll Foods Food Service / Metropolitan Foods Inc."/>
    <x v="11"/>
    <x v="24"/>
    <n v="1375"/>
    <n v="893"/>
  </r>
  <r>
    <x v="3"/>
    <x v="2"/>
    <x v="3"/>
    <x v="9"/>
    <x v="27"/>
    <s v="Rice Brown Long Grain"/>
    <x v="365"/>
    <s v="Teri Nichols"/>
    <x v="12"/>
    <x v="224"/>
    <n v="2875"/>
    <n v="1968"/>
  </r>
  <r>
    <x v="3"/>
    <x v="2"/>
    <x v="3"/>
    <x v="9"/>
    <x v="27"/>
    <s v="Rice Brown Long Grain"/>
    <x v="366"/>
    <s v="FoodCo"/>
    <x v="32"/>
    <x v="59"/>
    <n v="25"/>
    <n v="16"/>
  </r>
  <r>
    <x v="3"/>
    <x v="2"/>
    <x v="3"/>
    <x v="3"/>
    <x v="23"/>
    <s v="Peanut Butter 5lb Tub"/>
    <x v="367"/>
    <s v="Driscoll Foods Food Service / Metropolitan Foods Inc."/>
    <x v="11"/>
    <x v="1358"/>
    <n v="321720"/>
    <n v="368613"/>
  </r>
  <r>
    <x v="3"/>
    <x v="2"/>
    <x v="3"/>
    <x v="3"/>
    <x v="23"/>
    <s v="Peanut Butter 5lb Tub"/>
    <x v="367"/>
    <s v="FoodCo"/>
    <x v="32"/>
    <x v="708"/>
    <n v="122730"/>
    <n v="155324"/>
  </r>
  <r>
    <x v="3"/>
    <x v="2"/>
    <x v="3"/>
    <x v="3"/>
    <x v="23"/>
    <s v="Peanut Butter 5lb Tub"/>
    <x v="367"/>
    <s v="Teri Nichols"/>
    <x v="12"/>
    <x v="1359"/>
    <n v="178230"/>
    <n v="230744"/>
  </r>
  <r>
    <x v="3"/>
    <x v="2"/>
    <x v="3"/>
    <x v="3"/>
    <x v="635"/>
    <s v="Misc Sunflower Seeds Honey Roasted Ind"/>
    <x v="368"/>
    <s v="Driscoll Foods Food Service / Metropolitan Foods Inc."/>
    <x v="11"/>
    <x v="1360"/>
    <n v="8989"/>
    <n v="27752"/>
  </r>
  <r>
    <x v="3"/>
    <x v="2"/>
    <x v="3"/>
    <x v="3"/>
    <x v="635"/>
    <s v="Misc Sunflower Seeds Honey Roasted Ind"/>
    <x v="369"/>
    <s v="FoodCo"/>
    <x v="32"/>
    <x v="165"/>
    <n v="4928"/>
    <n v="16316"/>
  </r>
  <r>
    <x v="3"/>
    <x v="2"/>
    <x v="3"/>
    <x v="3"/>
    <x v="635"/>
    <s v="Misc Sunflower Seeds Honey Roasted Ind"/>
    <x v="369"/>
    <s v="Teri Nichols"/>
    <x v="12"/>
    <x v="209"/>
    <n v="4613"/>
    <n v="14769"/>
  </r>
  <r>
    <x v="3"/>
    <x v="2"/>
    <x v="2"/>
    <x v="2"/>
    <x v="158"/>
    <s v="Misc Baking Soda Box"/>
    <x v="371"/>
    <s v="Teri Nichols"/>
    <x v="12"/>
    <x v="63"/>
    <n v="432"/>
    <n v="403"/>
  </r>
  <r>
    <x v="3"/>
    <x v="2"/>
    <x v="2"/>
    <x v="2"/>
    <x v="158"/>
    <s v="Misc Baking Soda Box"/>
    <x v="372"/>
    <s v="Driscoll Foods Food Service / Metropolitan Foods Inc."/>
    <x v="11"/>
    <x v="27"/>
    <n v="816"/>
    <n v="734"/>
  </r>
  <r>
    <x v="3"/>
    <x v="2"/>
    <x v="2"/>
    <x v="2"/>
    <x v="158"/>
    <s v="Misc Baking Soda Box"/>
    <x v="372"/>
    <s v="FoodCo"/>
    <x v="32"/>
    <x v="63"/>
    <n v="432"/>
    <n v="526"/>
  </r>
  <r>
    <x v="3"/>
    <x v="2"/>
    <x v="2"/>
    <x v="2"/>
    <x v="636"/>
    <s v="Cereal Granola Bar Ind"/>
    <x v="373"/>
    <s v="Driscoll Foods Food Service / Metropolitan Foods Inc."/>
    <x v="11"/>
    <x v="1361"/>
    <n v="55142"/>
    <n v="196154"/>
  </r>
  <r>
    <x v="3"/>
    <x v="2"/>
    <x v="2"/>
    <x v="2"/>
    <x v="636"/>
    <s v="Cereal Granola Bar Ind"/>
    <x v="373"/>
    <s v="FoodCo"/>
    <x v="32"/>
    <x v="1362"/>
    <n v="28314"/>
    <n v="104815"/>
  </r>
  <r>
    <x v="3"/>
    <x v="2"/>
    <x v="2"/>
    <x v="2"/>
    <x v="636"/>
    <s v="Cereal Granola Bar Ind"/>
    <x v="373"/>
    <s v="Teri Nichols"/>
    <x v="12"/>
    <x v="1363"/>
    <n v="32943"/>
    <n v="119871"/>
  </r>
  <r>
    <x v="3"/>
    <x v="2"/>
    <x v="2"/>
    <x v="2"/>
    <x v="637"/>
    <s v="Bread Sweet Cinnamon Crumble IND"/>
    <x v="374"/>
    <s v="Grocery Haulers Inc."/>
    <x v="33"/>
    <x v="1364"/>
    <n v="59150"/>
    <n v="204674"/>
  </r>
  <r>
    <x v="3"/>
    <x v="2"/>
    <x v="2"/>
    <x v="2"/>
    <x v="374"/>
    <s v="Grain Sun Chip Ind"/>
    <x v="375"/>
    <s v="Driscoll Foods Food Service / Metropolitan Foods Inc."/>
    <x v="11"/>
    <x v="1365"/>
    <n v="6071"/>
    <n v="17256"/>
  </r>
  <r>
    <x v="3"/>
    <x v="2"/>
    <x v="2"/>
    <x v="2"/>
    <x v="374"/>
    <s v="Grain Sun Chip Ind"/>
    <x v="375"/>
    <s v="FoodCo"/>
    <x v="32"/>
    <x v="194"/>
    <n v="3725"/>
    <n v="12471"/>
  </r>
  <r>
    <x v="3"/>
    <x v="2"/>
    <x v="2"/>
    <x v="2"/>
    <x v="374"/>
    <s v="Grain Sun Chip Ind"/>
    <x v="375"/>
    <s v="Teri Nichols"/>
    <x v="12"/>
    <x v="1182"/>
    <n v="5161"/>
    <n v="16517"/>
  </r>
  <r>
    <x v="3"/>
    <x v="2"/>
    <x v="2"/>
    <x v="2"/>
    <x v="638"/>
    <s v="Grain Tortilla Chip Baked Ind"/>
    <x v="375"/>
    <s v="Driscoll Foods Food Service / Metropolitan Foods Inc."/>
    <x v="11"/>
    <x v="1366"/>
    <n v="135385"/>
    <n v="495318"/>
  </r>
  <r>
    <x v="3"/>
    <x v="2"/>
    <x v="2"/>
    <x v="2"/>
    <x v="638"/>
    <s v="Grain Tortilla Chip Baked Ind"/>
    <x v="375"/>
    <s v="FoodCo"/>
    <x v="32"/>
    <x v="1367"/>
    <n v="38154"/>
    <n v="165326"/>
  </r>
  <r>
    <x v="3"/>
    <x v="2"/>
    <x v="2"/>
    <x v="2"/>
    <x v="638"/>
    <s v="Grain Tortilla Chip Baked Ind"/>
    <x v="375"/>
    <s v="Teri Nichols"/>
    <x v="12"/>
    <x v="1368"/>
    <n v="94384"/>
    <n v="391220"/>
  </r>
  <r>
    <x v="3"/>
    <x v="2"/>
    <x v="2"/>
    <x v="2"/>
    <x v="21"/>
    <s v="Condiment Hot Sauce PC"/>
    <x v="421"/>
    <s v="FoodCo"/>
    <x v="32"/>
    <x v="4"/>
    <n v="255"/>
    <n v="980"/>
  </r>
  <r>
    <x v="3"/>
    <x v="2"/>
    <x v="2"/>
    <x v="2"/>
    <x v="21"/>
    <s v="Condiment Hot Sauce PC"/>
    <x v="421"/>
    <s v="Teri Nichols"/>
    <x v="12"/>
    <x v="973"/>
    <n v="474"/>
    <n v="1573"/>
  </r>
  <r>
    <x v="3"/>
    <x v="2"/>
    <x v="2"/>
    <x v="2"/>
    <x v="21"/>
    <s v="Condiment Hot Sauce PC"/>
    <x v="377"/>
    <s v="Driscoll Foods Food Service / Metropolitan Foods Inc."/>
    <x v="11"/>
    <x v="1369"/>
    <n v="1197"/>
    <n v="4587"/>
  </r>
  <r>
    <x v="3"/>
    <x v="2"/>
    <x v="2"/>
    <x v="2"/>
    <x v="639"/>
    <s v="Condiment Ketchup PC"/>
    <x v="378"/>
    <s v="FoodCo"/>
    <x v="32"/>
    <x v="804"/>
    <n v="32828"/>
    <n v="35938"/>
  </r>
  <r>
    <x v="3"/>
    <x v="2"/>
    <x v="2"/>
    <x v="2"/>
    <x v="639"/>
    <s v="Condiment Ketchup PC"/>
    <x v="378"/>
    <s v="Teri Nichols"/>
    <x v="12"/>
    <x v="1370"/>
    <n v="79774"/>
    <n v="84303"/>
  </r>
  <r>
    <x v="3"/>
    <x v="2"/>
    <x v="2"/>
    <x v="2"/>
    <x v="639"/>
    <s v="Condiment Ketchup PC"/>
    <x v="379"/>
    <s v="Driscoll Foods Food Service / Metropolitan Foods Inc."/>
    <x v="11"/>
    <x v="1371"/>
    <n v="99792"/>
    <n v="99021"/>
  </r>
  <r>
    <x v="3"/>
    <x v="2"/>
    <x v="2"/>
    <x v="2"/>
    <x v="640"/>
    <s v="Condiment Mayonnaise Gal"/>
    <x v="380"/>
    <s v="Driscoll Foods Food Service / Metropolitan Foods Inc."/>
    <x v="11"/>
    <x v="1372"/>
    <n v="35584"/>
    <n v="26003"/>
  </r>
  <r>
    <x v="3"/>
    <x v="2"/>
    <x v="2"/>
    <x v="2"/>
    <x v="640"/>
    <s v="Condiment Mayonnaise Gal"/>
    <x v="380"/>
    <s v="Teri Nichols"/>
    <x v="12"/>
    <x v="1373"/>
    <n v="24832"/>
    <n v="23309"/>
  </r>
  <r>
    <x v="3"/>
    <x v="2"/>
    <x v="2"/>
    <x v="2"/>
    <x v="17"/>
    <s v="Condiment Mayonnaise PC"/>
    <x v="381"/>
    <s v="FoodCo"/>
    <x v="32"/>
    <x v="1374"/>
    <n v="50568"/>
    <n v="117681"/>
  </r>
  <r>
    <x v="3"/>
    <x v="2"/>
    <x v="2"/>
    <x v="2"/>
    <x v="17"/>
    <s v="Condiment Mayonnaise PC"/>
    <x v="381"/>
    <s v="Teri Nichols"/>
    <x v="12"/>
    <x v="1375"/>
    <n v="77459"/>
    <n v="175911"/>
  </r>
  <r>
    <x v="3"/>
    <x v="2"/>
    <x v="2"/>
    <x v="2"/>
    <x v="17"/>
    <s v="Condiment Mayonnaise PC"/>
    <x v="383"/>
    <s v="Driscoll Foods Food Service / Metropolitan Foods Inc."/>
    <x v="11"/>
    <x v="1376"/>
    <n v="123191"/>
    <n v="232242"/>
  </r>
  <r>
    <x v="3"/>
    <x v="2"/>
    <x v="2"/>
    <x v="2"/>
    <x v="161"/>
    <s v="Condiment Mustard Gal"/>
    <x v="384"/>
    <s v="Driscoll Foods Food Service / Metropolitan Foods Inc."/>
    <x v="11"/>
    <x v="237"/>
    <n v="6112"/>
    <n v="3185"/>
  </r>
  <r>
    <x v="3"/>
    <x v="2"/>
    <x v="2"/>
    <x v="2"/>
    <x v="161"/>
    <s v="Condiment Mustard Gal"/>
    <x v="385"/>
    <s v="FoodCo"/>
    <x v="32"/>
    <x v="111"/>
    <n v="2080"/>
    <n v="1264"/>
  </r>
  <r>
    <x v="3"/>
    <x v="2"/>
    <x v="2"/>
    <x v="2"/>
    <x v="161"/>
    <s v="Condiment Mustard Gal"/>
    <x v="385"/>
    <s v="Teri Nichols"/>
    <x v="12"/>
    <x v="1377"/>
    <n v="3296"/>
    <n v="1943"/>
  </r>
  <r>
    <x v="3"/>
    <x v="2"/>
    <x v="2"/>
    <x v="2"/>
    <x v="22"/>
    <s v="Condiment Mustard PC"/>
    <x v="386"/>
    <s v="Driscoll Foods Food Service / Metropolitan Foods Inc."/>
    <x v="11"/>
    <x v="1378"/>
    <n v="0"/>
    <n v="68685"/>
  </r>
  <r>
    <x v="3"/>
    <x v="2"/>
    <x v="2"/>
    <x v="2"/>
    <x v="22"/>
    <s v="Condiment Mustard PC"/>
    <x v="386"/>
    <s v="FoodCo"/>
    <x v="32"/>
    <x v="1379"/>
    <n v="0"/>
    <n v="40580"/>
  </r>
  <r>
    <x v="3"/>
    <x v="2"/>
    <x v="2"/>
    <x v="2"/>
    <x v="22"/>
    <s v="Condiment Mustard PC"/>
    <x v="386"/>
    <s v="Teri Nichols"/>
    <x v="12"/>
    <x v="1380"/>
    <n v="0"/>
    <n v="66151"/>
  </r>
  <r>
    <x v="3"/>
    <x v="2"/>
    <x v="2"/>
    <x v="2"/>
    <x v="642"/>
    <s v="Veg Pickle Chips Canned (VO)"/>
    <x v="387"/>
    <s v="Driscoll Foods Food Service / Metropolitan Foods Inc."/>
    <x v="11"/>
    <x v="824"/>
    <n v="55272"/>
    <n v="38303"/>
  </r>
  <r>
    <x v="3"/>
    <x v="2"/>
    <x v="2"/>
    <x v="2"/>
    <x v="642"/>
    <s v="Veg Pickle Chips Canned (VO)"/>
    <x v="387"/>
    <s v="FoodCo"/>
    <x v="32"/>
    <x v="353"/>
    <n v="13326"/>
    <n v="10489"/>
  </r>
  <r>
    <x v="3"/>
    <x v="2"/>
    <x v="2"/>
    <x v="2"/>
    <x v="642"/>
    <s v="Veg Pickle Chips Canned (VO)"/>
    <x v="387"/>
    <s v="Teri Nichols"/>
    <x v="12"/>
    <x v="738"/>
    <n v="36452"/>
    <n v="28812"/>
  </r>
  <r>
    <x v="3"/>
    <x v="2"/>
    <x v="2"/>
    <x v="2"/>
    <x v="643"/>
    <s v="Veg Pimentos Small Can (VRO)"/>
    <x v="538"/>
    <s v="Driscoll Foods Food Service / Metropolitan Foods Inc."/>
    <x v="11"/>
    <x v="1381"/>
    <n v="18165"/>
    <n v="28073"/>
  </r>
  <r>
    <x v="3"/>
    <x v="2"/>
    <x v="2"/>
    <x v="2"/>
    <x v="643"/>
    <s v="Veg Pimentos Small Can (VRO)"/>
    <x v="538"/>
    <s v="FoodCo"/>
    <x v="32"/>
    <x v="1382"/>
    <n v="4074"/>
    <n v="6432"/>
  </r>
  <r>
    <x v="3"/>
    <x v="2"/>
    <x v="2"/>
    <x v="2"/>
    <x v="643"/>
    <s v="Veg Pimentos Small Can (VRO)"/>
    <x v="538"/>
    <s v="Teri Nichols"/>
    <x v="12"/>
    <x v="1066"/>
    <n v="7707"/>
    <n v="12042"/>
  </r>
  <r>
    <x v="3"/>
    <x v="2"/>
    <x v="2"/>
    <x v="2"/>
    <x v="34"/>
    <s v="Condiment Relish Sweet"/>
    <x v="389"/>
    <s v="Driscoll Foods Food Service / Metropolitan Foods Inc."/>
    <x v="11"/>
    <x v="1383"/>
    <n v="6240"/>
    <n v="5376"/>
  </r>
  <r>
    <x v="3"/>
    <x v="2"/>
    <x v="2"/>
    <x v="2"/>
    <x v="34"/>
    <s v="Condiment Relish Sweet"/>
    <x v="389"/>
    <s v="FoodCo"/>
    <x v="32"/>
    <x v="159"/>
    <n v="3168"/>
    <n v="2832"/>
  </r>
  <r>
    <x v="3"/>
    <x v="2"/>
    <x v="2"/>
    <x v="2"/>
    <x v="34"/>
    <s v="Condiment Relish Sweet"/>
    <x v="389"/>
    <s v="Teri Nichols"/>
    <x v="12"/>
    <x v="74"/>
    <n v="3520"/>
    <n v="2979"/>
  </r>
  <r>
    <x v="3"/>
    <x v="2"/>
    <x v="2"/>
    <x v="2"/>
    <x v="644"/>
    <s v="CondimentTaco PC"/>
    <x v="390"/>
    <s v="Driscoll Foods Food Service / Metropolitan Foods Inc."/>
    <x v="11"/>
    <x v="1384"/>
    <n v="2184"/>
    <n v="5608"/>
  </r>
  <r>
    <x v="3"/>
    <x v="2"/>
    <x v="2"/>
    <x v="2"/>
    <x v="644"/>
    <s v="CondimentTaco PC"/>
    <x v="390"/>
    <s v="FoodCo"/>
    <x v="32"/>
    <x v="45"/>
    <n v="340"/>
    <n v="949"/>
  </r>
  <r>
    <x v="3"/>
    <x v="2"/>
    <x v="2"/>
    <x v="2"/>
    <x v="644"/>
    <s v="CondimentTaco PC"/>
    <x v="390"/>
    <s v="Teri Nichols"/>
    <x v="12"/>
    <x v="691"/>
    <n v="1349"/>
    <n v="3641"/>
  </r>
  <r>
    <x v="3"/>
    <x v="2"/>
    <x v="2"/>
    <x v="2"/>
    <x v="24"/>
    <s v="Condiment Syrup PC"/>
    <x v="386"/>
    <s v="Teri Nichols"/>
    <x v="12"/>
    <x v="1385"/>
    <n v="108575"/>
    <n v="185715"/>
  </r>
  <r>
    <x v="3"/>
    <x v="2"/>
    <x v="2"/>
    <x v="2"/>
    <x v="24"/>
    <s v="Condiment Syrup PC"/>
    <x v="391"/>
    <s v="Driscoll Foods Food Service / Metropolitan Foods Inc."/>
    <x v="11"/>
    <x v="1386"/>
    <n v="161144"/>
    <n v="234664"/>
  </r>
  <r>
    <x v="3"/>
    <x v="2"/>
    <x v="2"/>
    <x v="2"/>
    <x v="24"/>
    <s v="Condiment Syrup PC"/>
    <x v="392"/>
    <s v="FoodCo"/>
    <x v="32"/>
    <x v="1387"/>
    <n v="48806"/>
    <n v="92735"/>
  </r>
  <r>
    <x v="3"/>
    <x v="2"/>
    <x v="2"/>
    <x v="2"/>
    <x v="645"/>
    <s v="Cookies Gourmet Butter Cookies"/>
    <x v="393"/>
    <s v="Grocery Haulers Inc."/>
    <x v="33"/>
    <x v="35"/>
    <n v="12"/>
    <n v="121"/>
  </r>
  <r>
    <x v="3"/>
    <x v="2"/>
    <x v="2"/>
    <x v="2"/>
    <x v="645"/>
    <s v="Grain Cookies Butter Crunch 2 pack"/>
    <x v="394"/>
    <s v="Driscoll Foods Food Service / Metropolitan Foods Inc."/>
    <x v="11"/>
    <x v="1388"/>
    <n v="19862"/>
    <n v="74428"/>
  </r>
  <r>
    <x v="3"/>
    <x v="2"/>
    <x v="2"/>
    <x v="2"/>
    <x v="645"/>
    <s v="Grain Cookies Butter Crunch 2 pack"/>
    <x v="394"/>
    <s v="FoodCo"/>
    <x v="32"/>
    <x v="1389"/>
    <n v="8433"/>
    <n v="32648"/>
  </r>
  <r>
    <x v="3"/>
    <x v="2"/>
    <x v="2"/>
    <x v="2"/>
    <x v="645"/>
    <s v="Grain Cookies Butter Crunch 2 pack"/>
    <x v="394"/>
    <s v="Teri Nichols"/>
    <x v="12"/>
    <x v="1390"/>
    <n v="14870"/>
    <n v="56266"/>
  </r>
  <r>
    <x v="3"/>
    <x v="2"/>
    <x v="2"/>
    <x v="2"/>
    <x v="657"/>
    <s v="Dressing Balsamic Gal"/>
    <x v="403"/>
    <s v="FoodCo"/>
    <x v="32"/>
    <x v="1383"/>
    <n v="6240"/>
    <n v="7622"/>
  </r>
  <r>
    <x v="3"/>
    <x v="2"/>
    <x v="2"/>
    <x v="2"/>
    <x v="645"/>
    <s v="Grain Cookies Butter Crunch Mini"/>
    <x v="394"/>
    <s v="Driscoll Foods Food Service / Metropolitan Foods Inc."/>
    <x v="11"/>
    <x v="810"/>
    <n v="10251"/>
    <n v="39768"/>
  </r>
  <r>
    <x v="3"/>
    <x v="2"/>
    <x v="2"/>
    <x v="2"/>
    <x v="645"/>
    <s v="Grain Cookies Butter Crunch Mini"/>
    <x v="394"/>
    <s v="FoodCo"/>
    <x v="32"/>
    <x v="1391"/>
    <n v="4216"/>
    <n v="17148"/>
  </r>
  <r>
    <x v="3"/>
    <x v="2"/>
    <x v="2"/>
    <x v="2"/>
    <x v="645"/>
    <s v="Grain Cookies Butter Crunch Mini"/>
    <x v="394"/>
    <s v="Teri Nichols"/>
    <x v="12"/>
    <x v="1392"/>
    <n v="7201"/>
    <n v="28452"/>
  </r>
  <r>
    <x v="3"/>
    <x v="2"/>
    <x v="2"/>
    <x v="2"/>
    <x v="336"/>
    <s v="Grain Cookies Choc Chip 2 pack"/>
    <x v="394"/>
    <s v="Driscoll Foods Food Service / Metropolitan Foods Inc."/>
    <x v="11"/>
    <x v="1393"/>
    <n v="36729"/>
    <n v="137785"/>
  </r>
  <r>
    <x v="3"/>
    <x v="2"/>
    <x v="2"/>
    <x v="2"/>
    <x v="336"/>
    <s v="Grain Cookies Choc Chip 2 pack"/>
    <x v="394"/>
    <s v="FoodCo"/>
    <x v="32"/>
    <x v="1394"/>
    <n v="13306"/>
    <n v="51436"/>
  </r>
  <r>
    <x v="3"/>
    <x v="2"/>
    <x v="2"/>
    <x v="2"/>
    <x v="336"/>
    <s v="Grain Cookies Choc Chip 2 pack"/>
    <x v="394"/>
    <s v="Teri Nichols"/>
    <x v="12"/>
    <x v="1395"/>
    <n v="35820"/>
    <n v="135766"/>
  </r>
  <r>
    <x v="3"/>
    <x v="2"/>
    <x v="2"/>
    <x v="2"/>
    <x v="646"/>
    <s v="Grain Cookies Choc Chip Mini"/>
    <x v="394"/>
    <s v="Driscoll Foods Food Service / Metropolitan Foods Inc."/>
    <x v="11"/>
    <x v="1396"/>
    <n v="14552"/>
    <n v="56485"/>
  </r>
  <r>
    <x v="3"/>
    <x v="2"/>
    <x v="2"/>
    <x v="2"/>
    <x v="646"/>
    <s v="Grain Cookies Choc Chip Mini"/>
    <x v="394"/>
    <s v="FoodCo"/>
    <x v="32"/>
    <x v="1397"/>
    <n v="4548"/>
    <n v="18530"/>
  </r>
  <r>
    <x v="3"/>
    <x v="2"/>
    <x v="2"/>
    <x v="2"/>
    <x v="646"/>
    <s v="Grain Cookies Choc Chip Mini"/>
    <x v="394"/>
    <s v="Teri Nichols"/>
    <x v="12"/>
    <x v="925"/>
    <n v="11995"/>
    <n v="47552"/>
  </r>
  <r>
    <x v="3"/>
    <x v="2"/>
    <x v="2"/>
    <x v="2"/>
    <x v="15"/>
    <s v="Grain Cookies Fudge Chip 2 pack"/>
    <x v="394"/>
    <s v="Driscoll Foods Food Service / Metropolitan Foods Inc."/>
    <x v="11"/>
    <x v="1398"/>
    <n v="11965"/>
    <n v="44767"/>
  </r>
  <r>
    <x v="3"/>
    <x v="2"/>
    <x v="2"/>
    <x v="2"/>
    <x v="15"/>
    <s v="Grain Cookies Fudge Chip 2 pack"/>
    <x v="394"/>
    <s v="FoodCo"/>
    <x v="32"/>
    <x v="209"/>
    <n v="6109"/>
    <n v="23653"/>
  </r>
  <r>
    <x v="3"/>
    <x v="2"/>
    <x v="2"/>
    <x v="2"/>
    <x v="15"/>
    <s v="Grain Cookies Fudge Chip 2 pack"/>
    <x v="394"/>
    <s v="Teri Nichols"/>
    <x v="12"/>
    <x v="1399"/>
    <n v="12412"/>
    <n v="47005"/>
  </r>
  <r>
    <x v="3"/>
    <x v="2"/>
    <x v="2"/>
    <x v="2"/>
    <x v="105"/>
    <s v="Misc Corn Starch"/>
    <x v="395"/>
    <s v="Driscoll Foods Food Service / Metropolitan Foods Inc."/>
    <x v="11"/>
    <x v="1400"/>
    <n v="304"/>
    <n v="1021"/>
  </r>
  <r>
    <x v="3"/>
    <x v="2"/>
    <x v="2"/>
    <x v="2"/>
    <x v="105"/>
    <s v="Misc Corn Starch"/>
    <x v="395"/>
    <s v="FoodCo"/>
    <x v="32"/>
    <x v="23"/>
    <n v="60"/>
    <n v="148"/>
  </r>
  <r>
    <x v="3"/>
    <x v="2"/>
    <x v="2"/>
    <x v="2"/>
    <x v="105"/>
    <s v="Misc Corn Starch"/>
    <x v="396"/>
    <s v="Teri Nichols"/>
    <x v="12"/>
    <x v="1031"/>
    <n v="86"/>
    <n v="283"/>
  </r>
  <r>
    <x v="3"/>
    <x v="2"/>
    <x v="2"/>
    <x v="2"/>
    <x v="164"/>
    <s v="Grain Crackers Animal Ind"/>
    <x v="397"/>
    <s v="Driscoll Foods Food Service / Metropolitan Foods Inc."/>
    <x v="11"/>
    <x v="308"/>
    <n v="8625"/>
    <n v="28073"/>
  </r>
  <r>
    <x v="3"/>
    <x v="2"/>
    <x v="2"/>
    <x v="2"/>
    <x v="164"/>
    <s v="Grain Crackers Animal Ind"/>
    <x v="397"/>
    <s v="FoodCo"/>
    <x v="32"/>
    <x v="1035"/>
    <n v="2795"/>
    <n v="9975"/>
  </r>
  <r>
    <x v="3"/>
    <x v="2"/>
    <x v="2"/>
    <x v="2"/>
    <x v="164"/>
    <s v="Grain Crackers Animal Ind"/>
    <x v="397"/>
    <s v="Teri Nichols"/>
    <x v="12"/>
    <x v="1401"/>
    <n v="14738"/>
    <n v="50543"/>
  </r>
  <r>
    <x v="3"/>
    <x v="2"/>
    <x v="2"/>
    <x v="2"/>
    <x v="648"/>
    <s v="Honey Graham Biscuit- SNACK/ EXPRESS BREAKFAST ITEM"/>
    <x v="398"/>
    <s v="Driscoll Foods Food Service / Metropolitan Foods Inc."/>
    <x v="11"/>
    <x v="1241"/>
    <n v="8904"/>
    <n v="33370"/>
  </r>
  <r>
    <x v="3"/>
    <x v="2"/>
    <x v="2"/>
    <x v="2"/>
    <x v="648"/>
    <s v="Honey Graham Biscuit- SNACK/ EXPRESS BREAKFAST ITEM"/>
    <x v="398"/>
    <s v="FoodCo"/>
    <x v="32"/>
    <x v="72"/>
    <n v="612"/>
    <n v="2278"/>
  </r>
  <r>
    <x v="3"/>
    <x v="2"/>
    <x v="2"/>
    <x v="2"/>
    <x v="648"/>
    <s v="Honey Graham Biscuit- SNACK/ EXPRESS BREAKFAST ITEM"/>
    <x v="398"/>
    <s v="Teri Nichols"/>
    <x v="12"/>
    <x v="1078"/>
    <n v="4452"/>
    <n v="17642"/>
  </r>
  <r>
    <x v="3"/>
    <x v="2"/>
    <x v="2"/>
    <x v="2"/>
    <x v="649"/>
    <s v="Grain Crackers Honey Graham Ind"/>
    <x v="399"/>
    <s v="Driscoll Foods Food Service / Metropolitan Foods Inc."/>
    <x v="11"/>
    <x v="1399"/>
    <n v="7830"/>
    <n v="16919"/>
  </r>
  <r>
    <x v="3"/>
    <x v="2"/>
    <x v="2"/>
    <x v="2"/>
    <x v="649"/>
    <s v="Grain Crackers Honey Graham Ind"/>
    <x v="399"/>
    <s v="FoodCo"/>
    <x v="32"/>
    <x v="14"/>
    <n v="3008"/>
    <n v="7014"/>
  </r>
  <r>
    <x v="3"/>
    <x v="2"/>
    <x v="2"/>
    <x v="2"/>
    <x v="649"/>
    <s v="Grain Crackers Honey Graham Ind"/>
    <x v="399"/>
    <s v="Teri Nichols"/>
    <x v="12"/>
    <x v="1402"/>
    <n v="12032"/>
    <n v="27250"/>
  </r>
  <r>
    <x v="3"/>
    <x v="2"/>
    <x v="2"/>
    <x v="2"/>
    <x v="650"/>
    <s v="Grain Crackers Whole Grain Ind"/>
    <x v="400"/>
    <s v="Teri Nichols"/>
    <x v="12"/>
    <x v="1403"/>
    <n v="0"/>
    <n v="261278"/>
  </r>
  <r>
    <x v="3"/>
    <x v="2"/>
    <x v="2"/>
    <x v="2"/>
    <x v="650"/>
    <s v="Grain Crackers Whole Grain Ind"/>
    <x v="401"/>
    <s v="Driscoll Foods Food Service / Metropolitan Foods Inc."/>
    <x v="11"/>
    <x v="1404"/>
    <n v="0"/>
    <n v="354496"/>
  </r>
  <r>
    <x v="3"/>
    <x v="2"/>
    <x v="2"/>
    <x v="2"/>
    <x v="650"/>
    <s v="Grain Crackers Whole Grain Ind"/>
    <x v="401"/>
    <s v="FoodCo"/>
    <x v="32"/>
    <x v="1405"/>
    <n v="0"/>
    <n v="117663"/>
  </r>
  <r>
    <x v="3"/>
    <x v="2"/>
    <x v="2"/>
    <x v="2"/>
    <x v="655"/>
    <s v="Cake - Pound Cake"/>
    <x v="393"/>
    <s v="Grocery Haulers Inc."/>
    <x v="33"/>
    <x v="6"/>
    <n v="15"/>
    <n v="61"/>
  </r>
  <r>
    <x v="3"/>
    <x v="2"/>
    <x v="2"/>
    <x v="2"/>
    <x v="657"/>
    <s v="Dressing Balsamic Gal"/>
    <x v="403"/>
    <s v="Driscoll Foods Food Service / Metropolitan Foods Inc."/>
    <x v="11"/>
    <x v="1406"/>
    <n v="25728"/>
    <n v="29335"/>
  </r>
  <r>
    <x v="3"/>
    <x v="2"/>
    <x v="2"/>
    <x v="2"/>
    <x v="657"/>
    <s v="Dressing Balsamic Gal"/>
    <x v="403"/>
    <s v="Teri Nichols"/>
    <x v="12"/>
    <x v="284"/>
    <n v="11040"/>
    <n v="12547"/>
  </r>
  <r>
    <x v="3"/>
    <x v="2"/>
    <x v="2"/>
    <x v="2"/>
    <x v="658"/>
    <s v="Dressing Chipotle Ranch Gallon"/>
    <x v="403"/>
    <s v="Driscoll Foods Food Service / Metropolitan Foods Inc."/>
    <x v="11"/>
    <x v="1407"/>
    <n v="7424"/>
    <n v="8762"/>
  </r>
  <r>
    <x v="3"/>
    <x v="2"/>
    <x v="2"/>
    <x v="2"/>
    <x v="658"/>
    <s v="Dressing Chipotle Ranch Gallon"/>
    <x v="403"/>
    <s v="FoodCo"/>
    <x v="32"/>
    <x v="98"/>
    <n v="2112"/>
    <n v="2619"/>
  </r>
  <r>
    <x v="3"/>
    <x v="2"/>
    <x v="2"/>
    <x v="2"/>
    <x v="658"/>
    <s v="Dressing Chipotle Ranch Gallon"/>
    <x v="403"/>
    <s v="Teri Nichols"/>
    <x v="12"/>
    <x v="1408"/>
    <n v="6848"/>
    <n v="8197"/>
  </r>
  <r>
    <x v="3"/>
    <x v="2"/>
    <x v="2"/>
    <x v="2"/>
    <x v="659"/>
    <s v="Dressing Chipotle Ranch 1oz Cup"/>
    <x v="404"/>
    <s v="Driscoll Foods Food Service / Metropolitan Foods Inc."/>
    <x v="11"/>
    <x v="585"/>
    <n v="59189"/>
    <n v="115292"/>
  </r>
  <r>
    <x v="3"/>
    <x v="2"/>
    <x v="2"/>
    <x v="2"/>
    <x v="659"/>
    <s v="Dressing Chipotle Ranch 1oz Cup"/>
    <x v="404"/>
    <s v="FoodCo"/>
    <x v="32"/>
    <x v="1409"/>
    <n v="17914"/>
    <n v="37765"/>
  </r>
  <r>
    <x v="3"/>
    <x v="2"/>
    <x v="2"/>
    <x v="2"/>
    <x v="659"/>
    <s v="Dressing Chipotle Ranch 1oz Cup"/>
    <x v="404"/>
    <s v="Teri Nichols"/>
    <x v="12"/>
    <x v="1410"/>
    <n v="31629"/>
    <n v="64716"/>
  </r>
  <r>
    <x v="3"/>
    <x v="2"/>
    <x v="2"/>
    <x v="2"/>
    <x v="660"/>
    <s v="Dressing French 1oz Cup"/>
    <x v="404"/>
    <s v="Driscoll Foods Food Service / Metropolitan Foods Inc."/>
    <x v="11"/>
    <x v="1411"/>
    <n v="66463"/>
    <n v="134429"/>
  </r>
  <r>
    <x v="3"/>
    <x v="2"/>
    <x v="2"/>
    <x v="2"/>
    <x v="660"/>
    <s v="Dressing French 1oz Cup"/>
    <x v="404"/>
    <s v="FoodCo"/>
    <x v="32"/>
    <x v="1412"/>
    <n v="20413"/>
    <n v="44994"/>
  </r>
  <r>
    <x v="3"/>
    <x v="2"/>
    <x v="2"/>
    <x v="2"/>
    <x v="660"/>
    <s v="Dressing French 1oz Cup"/>
    <x v="404"/>
    <s v="Teri Nichols"/>
    <x v="12"/>
    <x v="1413"/>
    <n v="41213"/>
    <n v="87506"/>
  </r>
  <r>
    <x v="3"/>
    <x v="2"/>
    <x v="2"/>
    <x v="2"/>
    <x v="661"/>
    <s v="Dressing Honey Mustard 1oz Cup"/>
    <x v="386"/>
    <s v="Driscoll Foods Food Service / Metropolitan Foods Inc."/>
    <x v="11"/>
    <x v="1414"/>
    <n v="33988"/>
    <n v="58485"/>
  </r>
  <r>
    <x v="3"/>
    <x v="2"/>
    <x v="2"/>
    <x v="2"/>
    <x v="661"/>
    <s v="Dressing Honey Mustard 1oz Cup"/>
    <x v="386"/>
    <s v="FoodCo"/>
    <x v="32"/>
    <x v="458"/>
    <n v="9300"/>
    <n v="17686"/>
  </r>
  <r>
    <x v="3"/>
    <x v="2"/>
    <x v="2"/>
    <x v="2"/>
    <x v="661"/>
    <s v="Dressing Honey Mustard 1oz Cup"/>
    <x v="386"/>
    <s v="Teri Nichols"/>
    <x v="12"/>
    <x v="1415"/>
    <n v="27838"/>
    <n v="50798"/>
  </r>
  <r>
    <x v="3"/>
    <x v="2"/>
    <x v="2"/>
    <x v="2"/>
    <x v="662"/>
    <s v="Condiment Low Fat Ranch"/>
    <x v="405"/>
    <s v="Driscoll Foods Food Service / Metropolitan Foods Inc."/>
    <x v="11"/>
    <x v="929"/>
    <n v="3552"/>
    <n v="5157"/>
  </r>
  <r>
    <x v="3"/>
    <x v="2"/>
    <x v="2"/>
    <x v="2"/>
    <x v="662"/>
    <s v="Condiment Low Fat Ranch"/>
    <x v="405"/>
    <s v="FoodCo"/>
    <x v="32"/>
    <x v="3"/>
    <n v="320"/>
    <n v="452"/>
  </r>
  <r>
    <x v="3"/>
    <x v="2"/>
    <x v="2"/>
    <x v="2"/>
    <x v="662"/>
    <s v="Condiment Low Fat Ranch"/>
    <x v="405"/>
    <s v="Teri Nichols"/>
    <x v="12"/>
    <x v="13"/>
    <n v="384"/>
    <n v="557"/>
  </r>
  <r>
    <x v="3"/>
    <x v="2"/>
    <x v="2"/>
    <x v="2"/>
    <x v="112"/>
    <s v="Dressing Ranch 1oz Cups"/>
    <x v="386"/>
    <s v="Driscoll Foods Food Service / Metropolitan Foods Inc."/>
    <x v="11"/>
    <x v="632"/>
    <n v="35338"/>
    <n v="60774"/>
  </r>
  <r>
    <x v="3"/>
    <x v="2"/>
    <x v="2"/>
    <x v="2"/>
    <x v="112"/>
    <s v="Dressing Ranch 1oz Cups"/>
    <x v="386"/>
    <s v="FoodCo"/>
    <x v="32"/>
    <x v="1416"/>
    <n v="8288"/>
    <n v="15533"/>
  </r>
  <r>
    <x v="3"/>
    <x v="2"/>
    <x v="2"/>
    <x v="2"/>
    <x v="112"/>
    <s v="Dressing Ranch 1oz Cups"/>
    <x v="386"/>
    <s v="Teri Nichols"/>
    <x v="12"/>
    <x v="529"/>
    <n v="30000"/>
    <n v="54848"/>
  </r>
  <r>
    <x v="3"/>
    <x v="2"/>
    <x v="2"/>
    <x v="2"/>
    <x v="663"/>
    <s v="Dressing Asian Sesame Gal"/>
    <x v="406"/>
    <s v="Driscoll Foods Food Service / Metropolitan Foods Inc."/>
    <x v="11"/>
    <x v="1417"/>
    <n v="33636"/>
    <n v="46144"/>
  </r>
  <r>
    <x v="3"/>
    <x v="2"/>
    <x v="2"/>
    <x v="2"/>
    <x v="663"/>
    <s v="Dressing Asian Sesame Gal"/>
    <x v="406"/>
    <s v="FoodCo"/>
    <x v="32"/>
    <x v="1313"/>
    <n v="11640"/>
    <n v="17566"/>
  </r>
  <r>
    <x v="3"/>
    <x v="2"/>
    <x v="2"/>
    <x v="2"/>
    <x v="663"/>
    <s v="Dressing Asian Sesame Gal"/>
    <x v="406"/>
    <s v="Teri Nichols"/>
    <x v="12"/>
    <x v="1418"/>
    <n v="23317"/>
    <n v="36050"/>
  </r>
  <r>
    <x v="3"/>
    <x v="2"/>
    <x v="2"/>
    <x v="2"/>
    <x v="664"/>
    <s v="Fruit Ices Wild Cherry Frzn"/>
    <x v="407"/>
    <s v="Driscoll Foods Food Service / Metropolitan Foods Inc."/>
    <x v="11"/>
    <x v="1419"/>
    <n v="34248"/>
    <n v="40400"/>
  </r>
  <r>
    <x v="3"/>
    <x v="2"/>
    <x v="2"/>
    <x v="2"/>
    <x v="664"/>
    <s v="Fruit Ices Wild Cherry Frzn"/>
    <x v="407"/>
    <s v="FoodCo"/>
    <x v="32"/>
    <x v="392"/>
    <n v="12432"/>
    <n v="15635"/>
  </r>
  <r>
    <x v="3"/>
    <x v="2"/>
    <x v="2"/>
    <x v="2"/>
    <x v="664"/>
    <s v="Fruit Ices Wild Cherry Frzn"/>
    <x v="407"/>
    <s v="Teri Nichols"/>
    <x v="12"/>
    <x v="1420"/>
    <n v="34416"/>
    <n v="41900"/>
  </r>
  <r>
    <x v="3"/>
    <x v="2"/>
    <x v="2"/>
    <x v="2"/>
    <x v="665"/>
    <s v="Fruit Ices Orange/Pineapple/Cherry Frzn"/>
    <x v="407"/>
    <s v="Driscoll Foods Food Service / Metropolitan Foods Inc."/>
    <x v="11"/>
    <x v="657"/>
    <n v="36322"/>
    <n v="40604"/>
  </r>
  <r>
    <x v="3"/>
    <x v="2"/>
    <x v="2"/>
    <x v="2"/>
    <x v="665"/>
    <s v="Fruit Ices Orange/Pineapple/Cherry Frzn"/>
    <x v="407"/>
    <s v="FoodCo"/>
    <x v="32"/>
    <x v="1421"/>
    <n v="8866"/>
    <n v="10426"/>
  </r>
  <r>
    <x v="3"/>
    <x v="2"/>
    <x v="2"/>
    <x v="2"/>
    <x v="665"/>
    <s v="Fruit Ices Orange/Pineapple/Cherry Frzn"/>
    <x v="407"/>
    <s v="Teri Nichols"/>
    <x v="12"/>
    <x v="1422"/>
    <n v="49738"/>
    <n v="56233"/>
  </r>
  <r>
    <x v="3"/>
    <x v="2"/>
    <x v="2"/>
    <x v="2"/>
    <x v="666"/>
    <s v="Fruit Ices Orange/Pineapple Frzn"/>
    <x v="407"/>
    <s v="Driscoll Foods Food Service / Metropolitan Foods Inc."/>
    <x v="11"/>
    <x v="1423"/>
    <n v="22728"/>
    <n v="26744"/>
  </r>
  <r>
    <x v="3"/>
    <x v="2"/>
    <x v="2"/>
    <x v="2"/>
    <x v="666"/>
    <s v="Fruit Ices Orange/Pineapple Frzn"/>
    <x v="407"/>
    <s v="FoodCo"/>
    <x v="32"/>
    <x v="896"/>
    <n v="10104"/>
    <n v="12511"/>
  </r>
  <r>
    <x v="3"/>
    <x v="2"/>
    <x v="2"/>
    <x v="2"/>
    <x v="666"/>
    <s v="Fruit Ices Orange/Pineapple Frzn"/>
    <x v="407"/>
    <s v="Teri Nichols"/>
    <x v="12"/>
    <x v="1424"/>
    <n v="39816"/>
    <n v="49524"/>
  </r>
  <r>
    <x v="3"/>
    <x v="2"/>
    <x v="2"/>
    <x v="2"/>
    <x v="667"/>
    <s v="Fruit Ices Strawberry/Pomegranate Frzn"/>
    <x v="407"/>
    <s v="Driscoll Foods Food Service / Metropolitan Foods Inc."/>
    <x v="11"/>
    <x v="1425"/>
    <n v="30672"/>
    <n v="35846"/>
  </r>
  <r>
    <x v="3"/>
    <x v="2"/>
    <x v="2"/>
    <x v="2"/>
    <x v="667"/>
    <s v="Fruit Ices Strawberry/Pomegranate Frzn"/>
    <x v="407"/>
    <s v="FoodCo"/>
    <x v="32"/>
    <x v="1060"/>
    <n v="11184"/>
    <n v="13895"/>
  </r>
  <r>
    <x v="3"/>
    <x v="2"/>
    <x v="2"/>
    <x v="2"/>
    <x v="667"/>
    <s v="Fruit Ices Strawberry/Pomegranate Frzn"/>
    <x v="407"/>
    <s v="Teri Nichols"/>
    <x v="12"/>
    <x v="1426"/>
    <n v="36936"/>
    <n v="46175"/>
  </r>
  <r>
    <x v="3"/>
    <x v="2"/>
    <x v="2"/>
    <x v="2"/>
    <x v="668"/>
    <s v="Sauce Gravy Vegetarian"/>
    <x v="408"/>
    <s v="Driscoll Foods Food Service / Metropolitan Foods Inc."/>
    <x v="11"/>
    <x v="411"/>
    <n v="12780"/>
    <n v="11796"/>
  </r>
  <r>
    <x v="3"/>
    <x v="2"/>
    <x v="2"/>
    <x v="2"/>
    <x v="668"/>
    <s v="Sauce Gravy Vegetarian"/>
    <x v="408"/>
    <s v="FoodCo"/>
    <x v="32"/>
    <x v="695"/>
    <n v="5364"/>
    <n v="5524"/>
  </r>
  <r>
    <x v="3"/>
    <x v="2"/>
    <x v="2"/>
    <x v="2"/>
    <x v="668"/>
    <s v="Sauce Gravy Vegetarian"/>
    <x v="408"/>
    <s v="Teri Nichols"/>
    <x v="12"/>
    <x v="1427"/>
    <n v="10656"/>
    <n v="10273"/>
  </r>
  <r>
    <x v="3"/>
    <x v="2"/>
    <x v="2"/>
    <x v="2"/>
    <x v="94"/>
    <s v="Condiment Honey"/>
    <x v="409"/>
    <s v="Driscoll Foods Food Service / Metropolitan Foods Inc."/>
    <x v="11"/>
    <x v="1428"/>
    <n v="13296"/>
    <n v="44028"/>
  </r>
  <r>
    <x v="3"/>
    <x v="2"/>
    <x v="2"/>
    <x v="2"/>
    <x v="94"/>
    <s v="Condiment Honey"/>
    <x v="409"/>
    <s v="FoodCo"/>
    <x v="32"/>
    <x v="695"/>
    <n v="3576"/>
    <n v="11355"/>
  </r>
  <r>
    <x v="3"/>
    <x v="2"/>
    <x v="2"/>
    <x v="2"/>
    <x v="94"/>
    <s v="Condiment Honey"/>
    <x v="409"/>
    <s v="Teri Nichols"/>
    <x v="12"/>
    <x v="866"/>
    <n v="8016"/>
    <n v="24782"/>
  </r>
  <r>
    <x v="3"/>
    <x v="2"/>
    <x v="2"/>
    <x v="2"/>
    <x v="815"/>
    <s v="Loaf Apple Cinnamon Mini"/>
    <x v="539"/>
    <s v="Grocery Haulers Inc."/>
    <x v="33"/>
    <x v="1429"/>
    <n v="41074"/>
    <n v="98796"/>
  </r>
  <r>
    <x v="3"/>
    <x v="2"/>
    <x v="2"/>
    <x v="2"/>
    <x v="669"/>
    <s v="Loaf Banana Yogurt Mini"/>
    <x v="393"/>
    <s v="Grocery Haulers Inc."/>
    <x v="33"/>
    <x v="1430"/>
    <n v="60525"/>
    <n v="145592"/>
  </r>
  <r>
    <x v="3"/>
    <x v="2"/>
    <x v="2"/>
    <x v="2"/>
    <x v="670"/>
    <s v="Loaf Very Berry Yogurt Mini"/>
    <x v="393"/>
    <s v="Grocery Haulers Inc."/>
    <x v="33"/>
    <x v="1431"/>
    <n v="18113"/>
    <n v="43539"/>
  </r>
  <r>
    <x v="3"/>
    <x v="2"/>
    <x v="2"/>
    <x v="2"/>
    <x v="816"/>
    <s v="Mini Loaf Blueberry"/>
    <x v="393"/>
    <s v="Grocery Haulers Inc."/>
    <x v="33"/>
    <x v="10"/>
    <n v="34"/>
    <n v="82"/>
  </r>
  <r>
    <x v="3"/>
    <x v="2"/>
    <x v="2"/>
    <x v="2"/>
    <x v="671"/>
    <s v="Loaf Blueberry Yogurt Mini"/>
    <x v="393"/>
    <s v="Grocery Haulers Inc."/>
    <x v="33"/>
    <x v="1432"/>
    <n v="31061"/>
    <n v="74622"/>
  </r>
  <r>
    <x v="3"/>
    <x v="2"/>
    <x v="2"/>
    <x v="2"/>
    <x v="672"/>
    <s v="Loaf Carrot Cheese Mini"/>
    <x v="393"/>
    <s v="Grocery Haulers Inc."/>
    <x v="33"/>
    <x v="1433"/>
    <n v="17100"/>
    <n v="41094"/>
  </r>
  <r>
    <x v="3"/>
    <x v="2"/>
    <x v="2"/>
    <x v="2"/>
    <x v="673"/>
    <s v="Loaf Honey Corn Mini"/>
    <x v="393"/>
    <s v="Grocery Haulers Inc."/>
    <x v="33"/>
    <x v="1434"/>
    <n v="31230"/>
    <n v="67596"/>
  </r>
  <r>
    <x v="3"/>
    <x v="2"/>
    <x v="2"/>
    <x v="2"/>
    <x v="674"/>
    <s v="Loaf Zucchini Carrot Mini"/>
    <x v="393"/>
    <s v="Grocery Haulers Inc."/>
    <x v="33"/>
    <x v="1435"/>
    <n v="441194"/>
    <n v="888637"/>
  </r>
  <r>
    <x v="3"/>
    <x v="2"/>
    <x v="2"/>
    <x v="2"/>
    <x v="675"/>
    <s v="Bread Sweet Apple Cinn Muffin"/>
    <x v="393"/>
    <s v="Grocery Haulers Inc."/>
    <x v="33"/>
    <x v="1436"/>
    <n v="116381"/>
    <n v="260573"/>
  </r>
  <r>
    <x v="3"/>
    <x v="2"/>
    <x v="2"/>
    <x v="2"/>
    <x v="676"/>
    <s v="Bread Sweet Banana Yogurt Muffin"/>
    <x v="393"/>
    <s v="Grocery Haulers Inc."/>
    <x v="33"/>
    <x v="1437"/>
    <n v="54833"/>
    <n v="123361"/>
  </r>
  <r>
    <x v="3"/>
    <x v="2"/>
    <x v="2"/>
    <x v="2"/>
    <x v="677"/>
    <s v="Bread Sweet Blueberry Yogurt Muffin"/>
    <x v="393"/>
    <s v="Grocery Haulers Inc."/>
    <x v="33"/>
    <x v="1438"/>
    <n v="51840"/>
    <n v="116628"/>
  </r>
  <r>
    <x v="3"/>
    <x v="2"/>
    <x v="2"/>
    <x v="2"/>
    <x v="678"/>
    <s v="Bread Sweet Honey Corn Muffin"/>
    <x v="393"/>
    <s v="Grocery Haulers Inc."/>
    <x v="33"/>
    <x v="1439"/>
    <n v="92970"/>
    <n v="208116"/>
  </r>
  <r>
    <x v="3"/>
    <x v="2"/>
    <x v="2"/>
    <x v="2"/>
    <x v="679"/>
    <s v="Bread Sweet Potato Oatmeal Muffin"/>
    <x v="374"/>
    <s v="Grocery Haulers Inc."/>
    <x v="33"/>
    <x v="1440"/>
    <n v="491856"/>
    <n v="1613068"/>
  </r>
  <r>
    <x v="3"/>
    <x v="2"/>
    <x v="2"/>
    <x v="2"/>
    <x v="680"/>
    <s v="Muffin Large Variety Pack- Teacher"/>
    <x v="411"/>
    <s v="Grocery Haulers Inc."/>
    <x v="33"/>
    <x v="28"/>
    <n v="51"/>
    <n v="158"/>
  </r>
  <r>
    <x v="3"/>
    <x v="2"/>
    <x v="2"/>
    <x v="2"/>
    <x v="682"/>
    <s v="Misc Oil Non GMO"/>
    <x v="413"/>
    <s v="Driscoll Foods Food Service / Metropolitan Foods Inc."/>
    <x v="11"/>
    <x v="1441"/>
    <n v="84672"/>
    <n v="97459"/>
  </r>
  <r>
    <x v="3"/>
    <x v="2"/>
    <x v="2"/>
    <x v="2"/>
    <x v="682"/>
    <s v="Misc Oil Non GMO"/>
    <x v="413"/>
    <s v="FoodCo"/>
    <x v="32"/>
    <x v="479"/>
    <n v="19200"/>
    <n v="23776"/>
  </r>
  <r>
    <x v="3"/>
    <x v="2"/>
    <x v="2"/>
    <x v="2"/>
    <x v="682"/>
    <s v="Misc Oil Non GMO"/>
    <x v="413"/>
    <s v="Teri Nichols"/>
    <x v="12"/>
    <x v="1442"/>
    <n v="52864"/>
    <n v="61682"/>
  </r>
  <r>
    <x v="3"/>
    <x v="2"/>
    <x v="2"/>
    <x v="2"/>
    <x v="683"/>
    <s v="Bread WF Croissant Ind"/>
    <x v="414"/>
    <s v="Grocery Haulers Inc."/>
    <x v="33"/>
    <x v="1443"/>
    <n v="140232"/>
    <n v="645814"/>
  </r>
  <r>
    <x v="3"/>
    <x v="2"/>
    <x v="2"/>
    <x v="2"/>
    <x v="817"/>
    <s v="Croissant WG Pre-sliced"/>
    <x v="540"/>
    <s v="Grocery Haulers Inc."/>
    <x v="33"/>
    <x v="10"/>
    <n v="19"/>
    <n v="86"/>
  </r>
  <r>
    <x v="3"/>
    <x v="2"/>
    <x v="2"/>
    <x v="2"/>
    <x v="684"/>
    <s v="Veg Salsa Canned (VRO)"/>
    <x v="541"/>
    <s v="Teri Nichols"/>
    <x v="12"/>
    <x v="1444"/>
    <n v="53849"/>
    <n v="41977"/>
  </r>
  <r>
    <x v="3"/>
    <x v="2"/>
    <x v="2"/>
    <x v="2"/>
    <x v="684"/>
    <s v="Veg Salsa Canned (VRO)"/>
    <x v="542"/>
    <s v="Driscoll Foods Food Service / Metropolitan Foods Inc."/>
    <x v="11"/>
    <x v="1445"/>
    <n v="63003"/>
    <n v="45465"/>
  </r>
  <r>
    <x v="3"/>
    <x v="2"/>
    <x v="2"/>
    <x v="2"/>
    <x v="684"/>
    <s v="Veg Salsa Canned (VRO)"/>
    <x v="543"/>
    <s v="FoodCo"/>
    <x v="32"/>
    <x v="719"/>
    <n v="19383"/>
    <n v="15148"/>
  </r>
  <r>
    <x v="3"/>
    <x v="2"/>
    <x v="2"/>
    <x v="2"/>
    <x v="685"/>
    <s v="Condiment Salsa 3 oz Cup"/>
    <x v="418"/>
    <s v="Driscoll Foods Food Service / Metropolitan Foods Inc."/>
    <x v="11"/>
    <x v="1446"/>
    <n v="157311"/>
    <n v="280065"/>
  </r>
  <r>
    <x v="3"/>
    <x v="2"/>
    <x v="2"/>
    <x v="2"/>
    <x v="685"/>
    <s v="Condiment Salsa 3 oz Cup"/>
    <x v="418"/>
    <s v="FoodCo"/>
    <x v="32"/>
    <x v="1447"/>
    <n v="42116"/>
    <n v="77996"/>
  </r>
  <r>
    <x v="3"/>
    <x v="2"/>
    <x v="2"/>
    <x v="2"/>
    <x v="685"/>
    <s v="Condiment Salsa 3 oz Cup"/>
    <x v="418"/>
    <s v="Teri Nichols"/>
    <x v="12"/>
    <x v="1448"/>
    <n v="58874"/>
    <n v="107672"/>
  </r>
  <r>
    <x v="3"/>
    <x v="2"/>
    <x v="2"/>
    <x v="2"/>
    <x v="169"/>
    <s v="Spices Salt 26 oz"/>
    <x v="376"/>
    <s v="Driscoll Foods Food Service / Metropolitan Foods Inc."/>
    <x v="11"/>
    <x v="1449"/>
    <n v="10686"/>
    <n v="4323"/>
  </r>
  <r>
    <x v="3"/>
    <x v="2"/>
    <x v="2"/>
    <x v="2"/>
    <x v="169"/>
    <s v="Spices Salt 26 oz"/>
    <x v="376"/>
    <s v="Teri Nichols"/>
    <x v="12"/>
    <x v="1450"/>
    <n v="7332"/>
    <n v="3024"/>
  </r>
  <r>
    <x v="3"/>
    <x v="2"/>
    <x v="2"/>
    <x v="2"/>
    <x v="169"/>
    <s v="Spices Salt 26 oz"/>
    <x v="372"/>
    <s v="FoodCo"/>
    <x v="32"/>
    <x v="1451"/>
    <n v="2652"/>
    <n v="1353"/>
  </r>
  <r>
    <x v="3"/>
    <x v="2"/>
    <x v="2"/>
    <x v="2"/>
    <x v="18"/>
    <s v="Sauce BBQ Gal"/>
    <x v="419"/>
    <s v="Driscoll Foods Food Service / Metropolitan Foods Inc."/>
    <x v="11"/>
    <x v="1452"/>
    <n v="11523"/>
    <n v="10203"/>
  </r>
  <r>
    <x v="3"/>
    <x v="2"/>
    <x v="2"/>
    <x v="2"/>
    <x v="18"/>
    <s v="Sauce BBQ Gal"/>
    <x v="419"/>
    <s v="FoodCo"/>
    <x v="32"/>
    <x v="1343"/>
    <n v="2621"/>
    <n v="2468"/>
  </r>
  <r>
    <x v="3"/>
    <x v="2"/>
    <x v="2"/>
    <x v="2"/>
    <x v="18"/>
    <s v="Sauce BBQ Gal"/>
    <x v="419"/>
    <s v="Teri Nichols"/>
    <x v="12"/>
    <x v="188"/>
    <n v="8154"/>
    <n v="7468"/>
  </r>
  <r>
    <x v="3"/>
    <x v="2"/>
    <x v="2"/>
    <x v="2"/>
    <x v="686"/>
    <s v="Sauce Korean BBQ"/>
    <x v="420"/>
    <s v="Driscoll Foods Food Service / Metropolitan Foods Inc."/>
    <x v="11"/>
    <x v="31"/>
    <n v="640"/>
    <n v="1364"/>
  </r>
  <r>
    <x v="3"/>
    <x v="2"/>
    <x v="2"/>
    <x v="2"/>
    <x v="686"/>
    <s v="Sauce Korean BBQ"/>
    <x v="420"/>
    <s v="FoodCo"/>
    <x v="32"/>
    <x v="35"/>
    <n v="240"/>
    <n v="528"/>
  </r>
  <r>
    <x v="3"/>
    <x v="2"/>
    <x v="2"/>
    <x v="2"/>
    <x v="686"/>
    <s v="Sauce Korean BBQ"/>
    <x v="420"/>
    <s v="Teri Nichols"/>
    <x v="12"/>
    <x v="79"/>
    <n v="800"/>
    <n v="1728"/>
  </r>
  <r>
    <x v="3"/>
    <x v="2"/>
    <x v="2"/>
    <x v="2"/>
    <x v="687"/>
    <s v="Condiment Sauce BBQ 1oz Cups"/>
    <x v="421"/>
    <s v="Driscoll Foods Food Service / Metropolitan Foods Inc."/>
    <x v="11"/>
    <x v="1453"/>
    <n v="60875"/>
    <n v="92409"/>
  </r>
  <r>
    <x v="3"/>
    <x v="2"/>
    <x v="2"/>
    <x v="2"/>
    <x v="687"/>
    <s v="Condiment Sauce BBQ 1oz Cups"/>
    <x v="421"/>
    <s v="FoodCo"/>
    <x v="32"/>
    <x v="1454"/>
    <n v="21288"/>
    <n v="35781"/>
  </r>
  <r>
    <x v="3"/>
    <x v="2"/>
    <x v="2"/>
    <x v="2"/>
    <x v="687"/>
    <s v="Condiment Sauce BBQ 1oz Cups"/>
    <x v="421"/>
    <s v="Teri Nichols"/>
    <x v="12"/>
    <x v="1455"/>
    <n v="49988"/>
    <n v="81068"/>
  </r>
  <r>
    <x v="3"/>
    <x v="2"/>
    <x v="2"/>
    <x v="2"/>
    <x v="689"/>
    <s v="Sauce Kung Pao"/>
    <x v="423"/>
    <s v="Driscoll Foods Food Service / Metropolitan Foods Inc."/>
    <x v="11"/>
    <x v="34"/>
    <n v="240"/>
    <n v="373"/>
  </r>
  <r>
    <x v="3"/>
    <x v="2"/>
    <x v="2"/>
    <x v="2"/>
    <x v="689"/>
    <s v="Sauce Kung Pao"/>
    <x v="423"/>
    <s v="FoodCo"/>
    <x v="32"/>
    <x v="105"/>
    <n v="330"/>
    <n v="539"/>
  </r>
  <r>
    <x v="3"/>
    <x v="2"/>
    <x v="2"/>
    <x v="2"/>
    <x v="689"/>
    <s v="Sauce Kung Pao"/>
    <x v="423"/>
    <s v="Teri Nichols"/>
    <x v="12"/>
    <x v="105"/>
    <n v="330"/>
    <n v="530"/>
  </r>
  <r>
    <x v="3"/>
    <x v="2"/>
    <x v="2"/>
    <x v="2"/>
    <x v="681"/>
    <s v="Sauce Soy 1 Gallon per Container"/>
    <x v="412"/>
    <s v="Driscoll Foods Food Service / Metropolitan Foods Inc."/>
    <x v="11"/>
    <x v="300"/>
    <n v="1438"/>
    <n v="3167"/>
  </r>
  <r>
    <x v="3"/>
    <x v="2"/>
    <x v="2"/>
    <x v="2"/>
    <x v="681"/>
    <s v="Sauce Soy 1 Gallon per Container"/>
    <x v="412"/>
    <s v="FoodCo"/>
    <x v="32"/>
    <x v="30"/>
    <n v="633"/>
    <n v="643"/>
  </r>
  <r>
    <x v="3"/>
    <x v="2"/>
    <x v="2"/>
    <x v="2"/>
    <x v="681"/>
    <s v="Sauce Soy 1 Gallon per Container"/>
    <x v="412"/>
    <s v="Teri Nichols"/>
    <x v="12"/>
    <x v="37"/>
    <n v="1028"/>
    <n v="1779"/>
  </r>
  <r>
    <x v="3"/>
    <x v="2"/>
    <x v="2"/>
    <x v="2"/>
    <x v="690"/>
    <s v="Sauce Spaghetti Canned"/>
    <x v="382"/>
    <s v="Driscoll Foods Food Service / Metropolitan Foods Inc."/>
    <x v="11"/>
    <x v="898"/>
    <n v="31402"/>
    <n v="20322"/>
  </r>
  <r>
    <x v="3"/>
    <x v="2"/>
    <x v="2"/>
    <x v="2"/>
    <x v="690"/>
    <s v="Sauce Spaghetti Canned"/>
    <x v="382"/>
    <s v="FoodCo"/>
    <x v="32"/>
    <x v="1456"/>
    <n v="13532"/>
    <n v="9330"/>
  </r>
  <r>
    <x v="3"/>
    <x v="2"/>
    <x v="2"/>
    <x v="2"/>
    <x v="690"/>
    <s v="Sauce Spaghetti Canned"/>
    <x v="382"/>
    <s v="Teri Nichols"/>
    <x v="12"/>
    <x v="239"/>
    <n v="20019"/>
    <n v="13879"/>
  </r>
  <r>
    <x v="3"/>
    <x v="2"/>
    <x v="2"/>
    <x v="2"/>
    <x v="691"/>
    <s v="Sauce Sweet &amp; Sour"/>
    <x v="423"/>
    <s v="Driscoll Foods Food Service / Metropolitan Foods Inc."/>
    <x v="11"/>
    <x v="1377"/>
    <n v="3090"/>
    <n v="3680"/>
  </r>
  <r>
    <x v="3"/>
    <x v="2"/>
    <x v="2"/>
    <x v="2"/>
    <x v="691"/>
    <s v="Sauce Sweet &amp; Sour"/>
    <x v="423"/>
    <s v="FoodCo"/>
    <x v="32"/>
    <x v="55"/>
    <n v="660"/>
    <n v="835"/>
  </r>
  <r>
    <x v="3"/>
    <x v="2"/>
    <x v="2"/>
    <x v="2"/>
    <x v="691"/>
    <s v="Sauce Sweet &amp; Sour"/>
    <x v="423"/>
    <s v="Teri Nichols"/>
    <x v="12"/>
    <x v="1342"/>
    <n v="8040"/>
    <n v="10060"/>
  </r>
  <r>
    <x v="3"/>
    <x v="2"/>
    <x v="2"/>
    <x v="2"/>
    <x v="692"/>
    <s v="Sauce Teriyaki"/>
    <x v="423"/>
    <s v="Driscoll Foods Food Service / Metropolitan Foods Inc."/>
    <x v="11"/>
    <x v="1457"/>
    <n v="32370"/>
    <n v="44369"/>
  </r>
  <r>
    <x v="3"/>
    <x v="2"/>
    <x v="2"/>
    <x v="2"/>
    <x v="692"/>
    <s v="Sauce Teriyaki"/>
    <x v="423"/>
    <s v="FoodCo"/>
    <x v="32"/>
    <x v="1458"/>
    <n v="9960"/>
    <n v="14365"/>
  </r>
  <r>
    <x v="3"/>
    <x v="2"/>
    <x v="2"/>
    <x v="2"/>
    <x v="692"/>
    <s v="Sauce Teriyaki"/>
    <x v="423"/>
    <s v="Teri Nichols"/>
    <x v="12"/>
    <x v="1459"/>
    <n v="16470"/>
    <n v="23602"/>
  </r>
  <r>
    <x v="3"/>
    <x v="2"/>
    <x v="2"/>
    <x v="2"/>
    <x v="170"/>
    <s v="Spices Cajun Seasoning"/>
    <x v="424"/>
    <s v="FoodCo"/>
    <x v="32"/>
    <x v="27"/>
    <n v="293"/>
    <n v="973"/>
  </r>
  <r>
    <x v="3"/>
    <x v="2"/>
    <x v="2"/>
    <x v="2"/>
    <x v="170"/>
    <s v="Spices Cajun Seasoning"/>
    <x v="425"/>
    <s v="Driscoll Foods Food Service / Metropolitan Foods Inc."/>
    <x v="11"/>
    <x v="1460"/>
    <n v="776"/>
    <n v="2826"/>
  </r>
  <r>
    <x v="3"/>
    <x v="2"/>
    <x v="2"/>
    <x v="2"/>
    <x v="170"/>
    <s v="Spices Cajun Seasoning"/>
    <x v="425"/>
    <s v="Teri Nichols"/>
    <x v="12"/>
    <x v="224"/>
    <n v="992"/>
    <n v="3704"/>
  </r>
  <r>
    <x v="3"/>
    <x v="2"/>
    <x v="2"/>
    <x v="2"/>
    <x v="693"/>
    <s v="Spices Caribbean (Jerk) Seasoning"/>
    <x v="425"/>
    <s v="Driscoll Foods Food Service / Metropolitan Foods Inc."/>
    <x v="11"/>
    <x v="110"/>
    <n v="414"/>
    <n v="1083"/>
  </r>
  <r>
    <x v="3"/>
    <x v="2"/>
    <x v="2"/>
    <x v="2"/>
    <x v="693"/>
    <s v="Spices Caribbean (Jerk) Seasoning"/>
    <x v="425"/>
    <s v="FoodCo"/>
    <x v="32"/>
    <x v="22"/>
    <n v="135"/>
    <n v="394"/>
  </r>
  <r>
    <x v="3"/>
    <x v="2"/>
    <x v="2"/>
    <x v="2"/>
    <x v="693"/>
    <s v="Spices Caribbean (Jerk) Seasoning"/>
    <x v="425"/>
    <s v="Teri Nichols"/>
    <x v="12"/>
    <x v="73"/>
    <n v="405"/>
    <n v="1114"/>
  </r>
  <r>
    <x v="3"/>
    <x v="2"/>
    <x v="2"/>
    <x v="2"/>
    <x v="694"/>
    <s v="Spices Poultry Seasoning"/>
    <x v="424"/>
    <s v="FoodCo"/>
    <x v="32"/>
    <x v="1461"/>
    <n v="1741"/>
    <n v="5450"/>
  </r>
  <r>
    <x v="3"/>
    <x v="2"/>
    <x v="2"/>
    <x v="2"/>
    <x v="694"/>
    <s v="Spices Poultry Seasoning"/>
    <x v="425"/>
    <s v="Driscoll Foods Food Service / Metropolitan Foods Inc."/>
    <x v="11"/>
    <x v="791"/>
    <n v="4645"/>
    <n v="14993"/>
  </r>
  <r>
    <x v="3"/>
    <x v="2"/>
    <x v="2"/>
    <x v="2"/>
    <x v="694"/>
    <s v="Spices Poultry Seasoning"/>
    <x v="425"/>
    <s v="Teri Nichols"/>
    <x v="12"/>
    <x v="1462"/>
    <n v="3779"/>
    <n v="13652"/>
  </r>
  <r>
    <x v="3"/>
    <x v="2"/>
    <x v="2"/>
    <x v="2"/>
    <x v="695"/>
    <s v="Grain Pretzels Heart Shaped Ind"/>
    <x v="426"/>
    <s v="Driscoll Foods Food Service / Metropolitan Foods Inc."/>
    <x v="11"/>
    <x v="1463"/>
    <n v="127345"/>
    <n v="614652"/>
  </r>
  <r>
    <x v="3"/>
    <x v="2"/>
    <x v="2"/>
    <x v="2"/>
    <x v="695"/>
    <s v="Grain Pretzels Heart Shaped Ind"/>
    <x v="426"/>
    <s v="FoodCo"/>
    <x v="32"/>
    <x v="1464"/>
    <n v="55328"/>
    <n v="295330"/>
  </r>
  <r>
    <x v="3"/>
    <x v="2"/>
    <x v="2"/>
    <x v="2"/>
    <x v="695"/>
    <s v="Grain Pretzels Heart Shaped Ind"/>
    <x v="426"/>
    <s v="Teri Nichols"/>
    <x v="12"/>
    <x v="1465"/>
    <n v="98694"/>
    <n v="503559"/>
  </r>
  <r>
    <x v="3"/>
    <x v="2"/>
    <x v="2"/>
    <x v="2"/>
    <x v="173"/>
    <s v="Herbs Basil Dried"/>
    <x v="429"/>
    <s v="FoodCo"/>
    <x v="32"/>
    <x v="1466"/>
    <n v="402"/>
    <n v="281"/>
  </r>
  <r>
    <x v="3"/>
    <x v="2"/>
    <x v="2"/>
    <x v="2"/>
    <x v="173"/>
    <s v="Herbs Basil Dried"/>
    <x v="544"/>
    <s v="Driscoll Foods Food Service / Metropolitan Foods Inc."/>
    <x v="11"/>
    <x v="1467"/>
    <n v="1710"/>
    <n v="1709"/>
  </r>
  <r>
    <x v="3"/>
    <x v="2"/>
    <x v="2"/>
    <x v="2"/>
    <x v="173"/>
    <s v="Herbs Basil Dried"/>
    <x v="544"/>
    <s v="Teri Nichols"/>
    <x v="12"/>
    <x v="1468"/>
    <n v="1032"/>
    <n v="919"/>
  </r>
  <r>
    <x v="3"/>
    <x v="2"/>
    <x v="2"/>
    <x v="2"/>
    <x v="176"/>
    <s v="Spices Cinnamon"/>
    <x v="425"/>
    <s v="Teri Nichols"/>
    <x v="12"/>
    <x v="439"/>
    <n v="275"/>
    <n v="1276"/>
  </r>
  <r>
    <x v="3"/>
    <x v="2"/>
    <x v="2"/>
    <x v="2"/>
    <x v="176"/>
    <s v="Spices Cinnamon"/>
    <x v="429"/>
    <s v="FoodCo"/>
    <x v="32"/>
    <x v="93"/>
    <n v="119"/>
    <n v="432"/>
  </r>
  <r>
    <x v="3"/>
    <x v="2"/>
    <x v="2"/>
    <x v="2"/>
    <x v="176"/>
    <s v="Spices Cinnamon"/>
    <x v="545"/>
    <s v="Driscoll Foods Food Service / Metropolitan Foods Inc."/>
    <x v="11"/>
    <x v="1469"/>
    <n v="373"/>
    <n v="1942"/>
  </r>
  <r>
    <x v="3"/>
    <x v="2"/>
    <x v="2"/>
    <x v="2"/>
    <x v="104"/>
    <s v="Spices Cumin Ground"/>
    <x v="425"/>
    <s v="Teri Nichols"/>
    <x v="12"/>
    <x v="931"/>
    <n v="141"/>
    <n v="685"/>
  </r>
  <r>
    <x v="3"/>
    <x v="2"/>
    <x v="2"/>
    <x v="2"/>
    <x v="104"/>
    <s v="Spices Cumin Ground"/>
    <x v="429"/>
    <s v="FoodCo"/>
    <x v="32"/>
    <x v="112"/>
    <n v="64"/>
    <n v="233"/>
  </r>
  <r>
    <x v="3"/>
    <x v="2"/>
    <x v="2"/>
    <x v="2"/>
    <x v="104"/>
    <s v="Spices Cumin Ground"/>
    <x v="544"/>
    <s v="Driscoll Foods Food Service / Metropolitan Foods Inc."/>
    <x v="11"/>
    <x v="114"/>
    <n v="199"/>
    <n v="1111"/>
  </r>
  <r>
    <x v="3"/>
    <x v="2"/>
    <x v="2"/>
    <x v="2"/>
    <x v="103"/>
    <s v="Spices Curry Powder"/>
    <x v="425"/>
    <s v="Teri Nichols"/>
    <x v="12"/>
    <x v="1470"/>
    <n v="116"/>
    <n v="628"/>
  </r>
  <r>
    <x v="3"/>
    <x v="2"/>
    <x v="2"/>
    <x v="2"/>
    <x v="103"/>
    <s v="Spices Curry Powder"/>
    <x v="429"/>
    <s v="FoodCo"/>
    <x v="32"/>
    <x v="168"/>
    <n v="39"/>
    <n v="116"/>
  </r>
  <r>
    <x v="3"/>
    <x v="2"/>
    <x v="2"/>
    <x v="2"/>
    <x v="103"/>
    <s v="Spices Curry Powder"/>
    <x v="546"/>
    <s v="Driscoll Foods Food Service / Metropolitan Foods Inc."/>
    <x v="11"/>
    <x v="169"/>
    <n v="70"/>
    <n v="394"/>
  </r>
  <r>
    <x v="3"/>
    <x v="2"/>
    <x v="2"/>
    <x v="2"/>
    <x v="697"/>
    <s v="Spices Garlic Dry Ground"/>
    <x v="547"/>
    <s v="Driscoll Foods Food Service / Metropolitan Foods Inc."/>
    <x v="11"/>
    <x v="1300"/>
    <n v="0"/>
    <n v="20446"/>
  </r>
  <r>
    <x v="3"/>
    <x v="2"/>
    <x v="2"/>
    <x v="2"/>
    <x v="697"/>
    <s v="Spices Garlic Dry Ground"/>
    <x v="548"/>
    <s v="FoodCo"/>
    <x v="32"/>
    <x v="1471"/>
    <n v="0"/>
    <n v="4261"/>
  </r>
  <r>
    <x v="3"/>
    <x v="2"/>
    <x v="2"/>
    <x v="2"/>
    <x v="697"/>
    <s v="Spices Garlic Dry Ground"/>
    <x v="549"/>
    <s v="Teri Nichols"/>
    <x v="12"/>
    <x v="1472"/>
    <n v="0"/>
    <n v="13966"/>
  </r>
  <r>
    <x v="3"/>
    <x v="2"/>
    <x v="2"/>
    <x v="2"/>
    <x v="101"/>
    <s v="Spices Ginger Ground"/>
    <x v="429"/>
    <s v="Teri Nichols"/>
    <x v="12"/>
    <x v="450"/>
    <n v="97"/>
    <n v="469"/>
  </r>
  <r>
    <x v="3"/>
    <x v="2"/>
    <x v="2"/>
    <x v="2"/>
    <x v="101"/>
    <s v="Spices Ginger Ground"/>
    <x v="550"/>
    <s v="Driscoll Foods Food Service / Metropolitan Foods Inc."/>
    <x v="11"/>
    <x v="450"/>
    <n v="97"/>
    <n v="644"/>
  </r>
  <r>
    <x v="3"/>
    <x v="2"/>
    <x v="2"/>
    <x v="2"/>
    <x v="101"/>
    <s v="Spices Ginger Ground"/>
    <x v="551"/>
    <s v="FoodCo"/>
    <x v="32"/>
    <x v="72"/>
    <n v="51"/>
    <n v="175"/>
  </r>
  <r>
    <x v="3"/>
    <x v="2"/>
    <x v="2"/>
    <x v="2"/>
    <x v="698"/>
    <s v="Spices Granulated Onion"/>
    <x v="433"/>
    <s v="FoodCo"/>
    <x v="32"/>
    <x v="166"/>
    <n v="1568"/>
    <n v="2511"/>
  </r>
  <r>
    <x v="3"/>
    <x v="2"/>
    <x v="2"/>
    <x v="2"/>
    <x v="698"/>
    <s v="Spices Granulated Onion"/>
    <x v="434"/>
    <s v="Driscoll Foods Food Service / Metropolitan Foods Inc."/>
    <x v="11"/>
    <x v="1473"/>
    <n v="4673"/>
    <n v="18005"/>
  </r>
  <r>
    <x v="3"/>
    <x v="2"/>
    <x v="2"/>
    <x v="2"/>
    <x v="698"/>
    <s v="Spices Granulated Onion"/>
    <x v="434"/>
    <s v="Teri Nichols"/>
    <x v="12"/>
    <x v="452"/>
    <n v="4125"/>
    <n v="16423"/>
  </r>
  <r>
    <x v="3"/>
    <x v="2"/>
    <x v="2"/>
    <x v="2"/>
    <x v="183"/>
    <s v="Spices Paprika"/>
    <x v="425"/>
    <s v="Teri Nichols"/>
    <x v="12"/>
    <x v="720"/>
    <n v="430"/>
    <n v="2288"/>
  </r>
  <r>
    <x v="3"/>
    <x v="2"/>
    <x v="2"/>
    <x v="2"/>
    <x v="183"/>
    <s v="Spices Paprika"/>
    <x v="429"/>
    <s v="FoodCo"/>
    <x v="32"/>
    <x v="306"/>
    <n v="144"/>
    <n v="507"/>
  </r>
  <r>
    <x v="3"/>
    <x v="2"/>
    <x v="2"/>
    <x v="2"/>
    <x v="183"/>
    <s v="Spices Paprika"/>
    <x v="552"/>
    <s v="Driscoll Foods Food Service / Metropolitan Foods Inc."/>
    <x v="11"/>
    <x v="119"/>
    <n v="344"/>
    <n v="1777"/>
  </r>
  <r>
    <x v="3"/>
    <x v="2"/>
    <x v="2"/>
    <x v="2"/>
    <x v="699"/>
    <s v="Spices Pepper Black"/>
    <x v="429"/>
    <s v="FoodCo"/>
    <x v="32"/>
    <x v="812"/>
    <n v="376"/>
    <n v="2573"/>
  </r>
  <r>
    <x v="3"/>
    <x v="2"/>
    <x v="2"/>
    <x v="2"/>
    <x v="699"/>
    <s v="Spices Pepper Black"/>
    <x v="429"/>
    <s v="Teri Nichols"/>
    <x v="12"/>
    <x v="737"/>
    <n v="1304"/>
    <n v="9339"/>
  </r>
  <r>
    <x v="3"/>
    <x v="2"/>
    <x v="2"/>
    <x v="2"/>
    <x v="699"/>
    <s v="Spices Pepper Black"/>
    <x v="546"/>
    <s v="Driscoll Foods Food Service / Metropolitan Foods Inc."/>
    <x v="11"/>
    <x v="1128"/>
    <n v="1162"/>
    <n v="10907"/>
  </r>
  <r>
    <x v="3"/>
    <x v="2"/>
    <x v="2"/>
    <x v="2"/>
    <x v="700"/>
    <s v="Spices Chili Powder"/>
    <x v="433"/>
    <s v="Driscoll Foods Food Service / Metropolitan Foods Inc."/>
    <x v="11"/>
    <x v="76"/>
    <n v="138"/>
    <n v="784"/>
  </r>
  <r>
    <x v="3"/>
    <x v="2"/>
    <x v="2"/>
    <x v="2"/>
    <x v="700"/>
    <s v="Spices Chili Powder"/>
    <x v="434"/>
    <s v="Teri Nichols"/>
    <x v="12"/>
    <x v="1474"/>
    <n v="102"/>
    <n v="555"/>
  </r>
  <r>
    <x v="3"/>
    <x v="2"/>
    <x v="2"/>
    <x v="2"/>
    <x v="700"/>
    <s v="Spices Chili Powder"/>
    <x v="435"/>
    <s v="FoodCo"/>
    <x v="32"/>
    <x v="113"/>
    <n v="52"/>
    <n v="189"/>
  </r>
  <r>
    <x v="3"/>
    <x v="2"/>
    <x v="2"/>
    <x v="2"/>
    <x v="701"/>
    <s v="Spices Red Pepper Flakes"/>
    <x v="436"/>
    <s v="Driscoll Foods Food Service / Metropolitan Foods Inc."/>
    <x v="11"/>
    <x v="1475"/>
    <n v="283"/>
    <n v="1627"/>
  </r>
  <r>
    <x v="3"/>
    <x v="2"/>
    <x v="2"/>
    <x v="2"/>
    <x v="701"/>
    <s v="Spices Red Pepper Flakes"/>
    <x v="553"/>
    <s v="FoodCo"/>
    <x v="32"/>
    <x v="50"/>
    <n v="47"/>
    <n v="171"/>
  </r>
  <r>
    <x v="3"/>
    <x v="2"/>
    <x v="2"/>
    <x v="2"/>
    <x v="701"/>
    <s v="Spices Red Pepper Flakes"/>
    <x v="553"/>
    <s v="Teri Nichols"/>
    <x v="12"/>
    <x v="244"/>
    <n v="239"/>
    <n v="950"/>
  </r>
  <r>
    <x v="3"/>
    <x v="2"/>
    <x v="2"/>
    <x v="2"/>
    <x v="185"/>
    <s v="Herbs Thyme Dried"/>
    <x v="431"/>
    <s v="FoodCo"/>
    <x v="32"/>
    <x v="43"/>
    <n v="27"/>
    <n v="164"/>
  </r>
  <r>
    <x v="3"/>
    <x v="2"/>
    <x v="2"/>
    <x v="2"/>
    <x v="185"/>
    <s v="Herbs Thyme Dried"/>
    <x v="431"/>
    <s v="Teri Nichols"/>
    <x v="12"/>
    <x v="112"/>
    <n v="64"/>
    <n v="411"/>
  </r>
  <r>
    <x v="3"/>
    <x v="2"/>
    <x v="2"/>
    <x v="2"/>
    <x v="185"/>
    <s v="Herbs Thyme Dried"/>
    <x v="428"/>
    <s v="Driscoll Foods Food Service / Metropolitan Foods Inc."/>
    <x v="11"/>
    <x v="370"/>
    <n v="62"/>
    <n v="426"/>
  </r>
  <r>
    <x v="3"/>
    <x v="2"/>
    <x v="2"/>
    <x v="2"/>
    <x v="71"/>
    <s v="Spices Tumeric"/>
    <x v="429"/>
    <s v="Teri Nichols"/>
    <x v="12"/>
    <x v="658"/>
    <n v="124"/>
    <n v="597"/>
  </r>
  <r>
    <x v="3"/>
    <x v="2"/>
    <x v="2"/>
    <x v="2"/>
    <x v="71"/>
    <s v="Spices Tumeric"/>
    <x v="554"/>
    <s v="FoodCo"/>
    <x v="32"/>
    <x v="305"/>
    <n v="48"/>
    <n v="178"/>
  </r>
  <r>
    <x v="3"/>
    <x v="2"/>
    <x v="2"/>
    <x v="2"/>
    <x v="71"/>
    <s v="Spices Tumeric"/>
    <x v="555"/>
    <s v="Driscoll Foods Food Service / Metropolitan Foods Inc."/>
    <x v="11"/>
    <x v="986"/>
    <n v="157"/>
    <n v="1021"/>
  </r>
  <r>
    <x v="3"/>
    <x v="2"/>
    <x v="2"/>
    <x v="2"/>
    <x v="702"/>
    <s v="Vegetarian Hummus Fresh Ind"/>
    <x v="437"/>
    <s v="Driscoll Foods Food Service / Metropolitan Foods Inc."/>
    <x v="11"/>
    <x v="1476"/>
    <n v="434568"/>
    <n v="1164329"/>
  </r>
  <r>
    <x v="3"/>
    <x v="2"/>
    <x v="2"/>
    <x v="2"/>
    <x v="702"/>
    <s v="Vegetarian Hummus Fresh Ind"/>
    <x v="437"/>
    <s v="FoodCo"/>
    <x v="32"/>
    <x v="1477"/>
    <n v="191964"/>
    <n v="543455"/>
  </r>
  <r>
    <x v="3"/>
    <x v="2"/>
    <x v="2"/>
    <x v="2"/>
    <x v="702"/>
    <s v="Vegetarian Hummus Fresh Ind"/>
    <x v="437"/>
    <s v="Teri Nichols"/>
    <x v="12"/>
    <x v="1478"/>
    <n v="379548"/>
    <n v="1098901"/>
  </r>
  <r>
    <x v="3"/>
    <x v="2"/>
    <x v="2"/>
    <x v="2"/>
    <x v="111"/>
    <s v="Condiment Jelly Grape Canned"/>
    <x v="556"/>
    <s v="Driscoll Foods Food Service / Metropolitan Foods Inc."/>
    <x v="11"/>
    <x v="592"/>
    <n v="151632"/>
    <n v="156434"/>
  </r>
  <r>
    <x v="3"/>
    <x v="2"/>
    <x v="2"/>
    <x v="2"/>
    <x v="111"/>
    <s v="Condiment Jelly Grape Canned"/>
    <x v="556"/>
    <s v="FoodCo"/>
    <x v="32"/>
    <x v="1457"/>
    <n v="51792"/>
    <n v="55830"/>
  </r>
  <r>
    <x v="3"/>
    <x v="2"/>
    <x v="2"/>
    <x v="2"/>
    <x v="111"/>
    <s v="Condiment Jelly Grape Canned"/>
    <x v="556"/>
    <s v="Teri Nichols"/>
    <x v="12"/>
    <x v="1479"/>
    <n v="94512"/>
    <n v="100005"/>
  </r>
  <r>
    <x v="3"/>
    <x v="2"/>
    <x v="2"/>
    <x v="2"/>
    <x v="703"/>
    <s v="Condiment Jelly Grape PC"/>
    <x v="386"/>
    <s v="FoodCo"/>
    <x v="32"/>
    <x v="1480"/>
    <n v="29375"/>
    <n v="69855"/>
  </r>
  <r>
    <x v="3"/>
    <x v="2"/>
    <x v="2"/>
    <x v="2"/>
    <x v="703"/>
    <s v="Condiment Jelly Grape PC"/>
    <x v="383"/>
    <s v="Teri Nichols"/>
    <x v="12"/>
    <x v="1481"/>
    <n v="73063"/>
    <n v="165352"/>
  </r>
  <r>
    <x v="3"/>
    <x v="2"/>
    <x v="2"/>
    <x v="2"/>
    <x v="703"/>
    <s v="Condiment Jelly Grape PC"/>
    <x v="391"/>
    <s v="Driscoll Foods Food Service / Metropolitan Foods Inc."/>
    <x v="11"/>
    <x v="1482"/>
    <n v="106206"/>
    <n v="218455"/>
  </r>
  <r>
    <x v="3"/>
    <x v="2"/>
    <x v="2"/>
    <x v="2"/>
    <x v="186"/>
    <s v="Misc Sugar Brown"/>
    <x v="439"/>
    <s v="Driscoll Foods Food Service / Metropolitan Foods Inc."/>
    <x v="11"/>
    <x v="1483"/>
    <n v="8568"/>
    <n v="11766"/>
  </r>
  <r>
    <x v="3"/>
    <x v="2"/>
    <x v="2"/>
    <x v="2"/>
    <x v="186"/>
    <s v="Misc Sugar Brown"/>
    <x v="439"/>
    <s v="FoodCo"/>
    <x v="32"/>
    <x v="159"/>
    <n v="2376"/>
    <n v="3145"/>
  </r>
  <r>
    <x v="3"/>
    <x v="2"/>
    <x v="2"/>
    <x v="2"/>
    <x v="186"/>
    <s v="Misc Sugar Brown"/>
    <x v="439"/>
    <s v="Teri Nichols"/>
    <x v="12"/>
    <x v="860"/>
    <n v="4320"/>
    <n v="5582"/>
  </r>
  <r>
    <x v="3"/>
    <x v="2"/>
    <x v="2"/>
    <x v="2"/>
    <x v="704"/>
    <s v="Misc Sugar Ind Packets"/>
    <x v="440"/>
    <s v="Driscoll Foods Food Service / Metropolitan Foods Inc."/>
    <x v="11"/>
    <x v="59"/>
    <n v="13"/>
    <n v="17"/>
  </r>
  <r>
    <x v="3"/>
    <x v="2"/>
    <x v="2"/>
    <x v="2"/>
    <x v="706"/>
    <s v="Veg Tomatoes Diced Canned (VRO) (6 #10/CS)"/>
    <x v="442"/>
    <s v="Driscoll Foods Food Service / Metropolitan Foods Inc."/>
    <x v="11"/>
    <x v="1484"/>
    <n v="6950"/>
    <n v="4399"/>
  </r>
  <r>
    <x v="3"/>
    <x v="2"/>
    <x v="2"/>
    <x v="2"/>
    <x v="706"/>
    <s v="Veg Tomatoes Diced Canned (VRO) (6 #10/CS)"/>
    <x v="443"/>
    <s v="Teri Nichols"/>
    <x v="12"/>
    <x v="24"/>
    <n v="2112"/>
    <n v="1194"/>
  </r>
  <r>
    <x v="3"/>
    <x v="2"/>
    <x v="2"/>
    <x v="2"/>
    <x v="706"/>
    <s v="Veg Tomatoes Diced Canned (VRO) (6 #10/CS)"/>
    <x v="444"/>
    <s v="FoodCo"/>
    <x v="32"/>
    <x v="73"/>
    <n v="1728"/>
    <n v="1071"/>
  </r>
  <r>
    <x v="3"/>
    <x v="2"/>
    <x v="2"/>
    <x v="2"/>
    <x v="85"/>
    <s v="Misc Vinegar Cider"/>
    <x v="445"/>
    <s v="Driscoll Foods Food Service / Metropolitan Foods Inc."/>
    <x v="11"/>
    <x v="1485"/>
    <n v="35712"/>
    <n v="8625"/>
  </r>
  <r>
    <x v="3"/>
    <x v="2"/>
    <x v="2"/>
    <x v="2"/>
    <x v="85"/>
    <s v="Misc Vinegar Cider"/>
    <x v="445"/>
    <s v="Teri Nichols"/>
    <x v="12"/>
    <x v="972"/>
    <n v="16672"/>
    <n v="2231"/>
  </r>
  <r>
    <x v="3"/>
    <x v="2"/>
    <x v="2"/>
    <x v="2"/>
    <x v="85"/>
    <s v="Misc Vinegar Cider"/>
    <x v="446"/>
    <s v="FoodCo"/>
    <x v="32"/>
    <x v="1421"/>
    <n v="10912"/>
    <n v="3707"/>
  </r>
  <r>
    <x v="3"/>
    <x v="2"/>
    <x v="2"/>
    <x v="2"/>
    <x v="187"/>
    <s v="Misc Vinegar White"/>
    <x v="447"/>
    <s v="Driscoll Foods Food Service / Metropolitan Foods Inc."/>
    <x v="11"/>
    <x v="1486"/>
    <n v="17760"/>
    <n v="6673"/>
  </r>
  <r>
    <x v="3"/>
    <x v="2"/>
    <x v="2"/>
    <x v="2"/>
    <x v="187"/>
    <s v="Misc Vinegar White"/>
    <x v="448"/>
    <s v="FoodCo"/>
    <x v="32"/>
    <x v="658"/>
    <n v="3968"/>
    <n v="1537"/>
  </r>
  <r>
    <x v="3"/>
    <x v="2"/>
    <x v="2"/>
    <x v="2"/>
    <x v="187"/>
    <s v="Misc Vinegar White"/>
    <x v="448"/>
    <s v="Teri Nichols"/>
    <x v="12"/>
    <x v="520"/>
    <n v="9280"/>
    <n v="3215"/>
  </r>
  <r>
    <x v="3"/>
    <x v="2"/>
    <x v="0"/>
    <x v="0"/>
    <x v="707"/>
    <s v="Baby Food Apricots w/ Pears &amp; Apples"/>
    <x v="449"/>
    <s v="Teri Nichols"/>
    <x v="12"/>
    <x v="55"/>
    <n v="33"/>
    <n v="300"/>
  </r>
  <r>
    <x v="3"/>
    <x v="2"/>
    <x v="0"/>
    <x v="0"/>
    <x v="708"/>
    <s v="Baby Food Beef &amp; Broth"/>
    <x v="449"/>
    <s v="Driscoll Foods Food Service / Metropolitan Foods Inc."/>
    <x v="11"/>
    <x v="7"/>
    <n v="20"/>
    <n v="189"/>
  </r>
  <r>
    <x v="3"/>
    <x v="2"/>
    <x v="0"/>
    <x v="0"/>
    <x v="708"/>
    <s v="Baby Food Beef &amp; Broth"/>
    <x v="449"/>
    <s v="Teri Nichols"/>
    <x v="12"/>
    <x v="115"/>
    <n v="63"/>
    <n v="671"/>
  </r>
  <r>
    <x v="3"/>
    <x v="2"/>
    <x v="0"/>
    <x v="0"/>
    <x v="709"/>
    <s v="Baby Food Carrots"/>
    <x v="449"/>
    <s v="Teri Nichols"/>
    <x v="12"/>
    <x v="51"/>
    <n v="37"/>
    <n v="312"/>
  </r>
  <r>
    <x v="3"/>
    <x v="2"/>
    <x v="0"/>
    <x v="0"/>
    <x v="710"/>
    <s v="Baby Food Chicken &amp; Broth"/>
    <x v="449"/>
    <s v="Driscoll Foods Food Service / Metropolitan Foods Inc."/>
    <x v="11"/>
    <x v="50"/>
    <n v="71"/>
    <n v="695"/>
  </r>
  <r>
    <x v="3"/>
    <x v="2"/>
    <x v="0"/>
    <x v="0"/>
    <x v="710"/>
    <s v="Baby Food Chicken &amp; Broth"/>
    <x v="449"/>
    <s v="Teri Nichols"/>
    <x v="12"/>
    <x v="98"/>
    <n v="99"/>
    <n v="1046"/>
  </r>
  <r>
    <x v="3"/>
    <x v="2"/>
    <x v="0"/>
    <x v="0"/>
    <x v="713"/>
    <s v="Vegetarian Burrito Black Bean &amp; Cheese Ind"/>
    <x v="452"/>
    <s v="Driscoll Foods Food Service / Metropolitan Foods Inc."/>
    <x v="11"/>
    <x v="1487"/>
    <n v="182220"/>
    <n v="409519"/>
  </r>
  <r>
    <x v="3"/>
    <x v="2"/>
    <x v="0"/>
    <x v="0"/>
    <x v="713"/>
    <s v="Vegetarian Burrito Black Bean &amp; Cheese Ind"/>
    <x v="452"/>
    <s v="FoodCo"/>
    <x v="32"/>
    <x v="1488"/>
    <n v="69660"/>
    <n v="161268"/>
  </r>
  <r>
    <x v="3"/>
    <x v="2"/>
    <x v="0"/>
    <x v="0"/>
    <x v="713"/>
    <s v="Vegetarian Burrito Black Bean &amp; Cheese Ind"/>
    <x v="452"/>
    <s v="Teri Nichols"/>
    <x v="12"/>
    <x v="1489"/>
    <n v="181020"/>
    <n v="417054"/>
  </r>
  <r>
    <x v="3"/>
    <x v="2"/>
    <x v="0"/>
    <x v="0"/>
    <x v="715"/>
    <s v="Chicken Slider ABF"/>
    <x v="454"/>
    <s v="Driscoll Foods Food Service / Metropolitan Foods Inc."/>
    <x v="11"/>
    <x v="1490"/>
    <n v="32117"/>
    <n v="88535"/>
  </r>
  <r>
    <x v="3"/>
    <x v="2"/>
    <x v="0"/>
    <x v="0"/>
    <x v="715"/>
    <s v="Chicken Slider ABF"/>
    <x v="454"/>
    <s v="FoodCo"/>
    <x v="32"/>
    <x v="358"/>
    <n v="17820"/>
    <n v="50799"/>
  </r>
  <r>
    <x v="3"/>
    <x v="2"/>
    <x v="0"/>
    <x v="0"/>
    <x v="715"/>
    <s v="Chicken Slider ABF"/>
    <x v="454"/>
    <s v="Teri Nichols"/>
    <x v="12"/>
    <x v="744"/>
    <n v="39103"/>
    <n v="110876"/>
  </r>
  <r>
    <x v="3"/>
    <x v="2"/>
    <x v="0"/>
    <x v="0"/>
    <x v="716"/>
    <s v="Chicken Dumpling ABF"/>
    <x v="455"/>
    <s v="Driscoll Foods Food Service / Metropolitan Foods Inc."/>
    <x v="11"/>
    <x v="1491"/>
    <n v="91457"/>
    <n v="243594"/>
  </r>
  <r>
    <x v="3"/>
    <x v="2"/>
    <x v="0"/>
    <x v="0"/>
    <x v="716"/>
    <s v="Chicken Dumpling ABF"/>
    <x v="455"/>
    <s v="FoodCo"/>
    <x v="32"/>
    <x v="1492"/>
    <n v="32804"/>
    <n v="89671"/>
  </r>
  <r>
    <x v="3"/>
    <x v="2"/>
    <x v="0"/>
    <x v="0"/>
    <x v="716"/>
    <s v="Chicken Dumpling ABF"/>
    <x v="455"/>
    <s v="Teri Nichols"/>
    <x v="12"/>
    <x v="1493"/>
    <n v="65921"/>
    <n v="179739"/>
  </r>
  <r>
    <x v="3"/>
    <x v="2"/>
    <x v="0"/>
    <x v="0"/>
    <x v="818"/>
    <s v="Meal Kit Kosher Passover Breakfast Day 1"/>
    <x v="557"/>
    <s v="Driscoll Foods Food Service / Metropolitan Foods Inc."/>
    <x v="11"/>
    <x v="1494"/>
    <n v="0"/>
    <n v="34040"/>
  </r>
  <r>
    <x v="3"/>
    <x v="2"/>
    <x v="0"/>
    <x v="0"/>
    <x v="818"/>
    <s v="Meal Kit Kosher Passover Breakfast Day 1"/>
    <x v="557"/>
    <s v="FoodCo"/>
    <x v="32"/>
    <x v="1495"/>
    <n v="0"/>
    <n v="33524"/>
  </r>
  <r>
    <x v="3"/>
    <x v="2"/>
    <x v="0"/>
    <x v="0"/>
    <x v="818"/>
    <s v="Meal Kit Kosher Passover Breakfast Day 1"/>
    <x v="557"/>
    <s v="Teri Nichols"/>
    <x v="12"/>
    <x v="1496"/>
    <n v="0"/>
    <n v="70130"/>
  </r>
  <r>
    <x v="3"/>
    <x v="2"/>
    <x v="0"/>
    <x v="0"/>
    <x v="721"/>
    <s v="Meal Breakfast Kit #4 (Apple Cinnamon Cheerios Honey Graham Cracker Orange Tangerine Juice)"/>
    <x v="460"/>
    <s v="Driscoll Foods Food Service / Metropolitan Foods Inc."/>
    <x v="11"/>
    <x v="1497"/>
    <n v="683654"/>
    <n v="1334467"/>
  </r>
  <r>
    <x v="3"/>
    <x v="2"/>
    <x v="0"/>
    <x v="0"/>
    <x v="721"/>
    <s v="Meal Breakfast Kit #4 (Apple Cinnamon Cheerios Honey Graham Cracker Orange Tangerine Juice)"/>
    <x v="460"/>
    <s v="FoodCo"/>
    <x v="32"/>
    <x v="1498"/>
    <n v="289384"/>
    <n v="585969"/>
  </r>
  <r>
    <x v="3"/>
    <x v="2"/>
    <x v="0"/>
    <x v="0"/>
    <x v="721"/>
    <s v="Meal Breakfast Kit #4 (Apple Cinnamon Cheerios Honey Graham Cracker Orange Tangerine Juice)"/>
    <x v="460"/>
    <s v="Teri Nichols"/>
    <x v="12"/>
    <x v="1499"/>
    <n v="809751"/>
    <n v="1620747"/>
  </r>
  <r>
    <x v="3"/>
    <x v="2"/>
    <x v="0"/>
    <x v="0"/>
    <x v="721"/>
    <s v="Meal Breakfast Kit #5 (Fruity Cheerios Honey Graham Cracker Apple Juice)"/>
    <x v="461"/>
    <s v="Driscoll Foods Food Service / Metropolitan Foods Inc."/>
    <x v="11"/>
    <x v="1500"/>
    <n v="671156"/>
    <n v="1310276"/>
  </r>
  <r>
    <x v="3"/>
    <x v="2"/>
    <x v="0"/>
    <x v="0"/>
    <x v="721"/>
    <s v="Meal Breakfast Kit #5 (Fruity Cheerios Honey Graham Cracker Apple Juice)"/>
    <x v="461"/>
    <s v="FoodCo"/>
    <x v="32"/>
    <x v="1501"/>
    <n v="306693"/>
    <n v="622210"/>
  </r>
  <r>
    <x v="3"/>
    <x v="2"/>
    <x v="0"/>
    <x v="0"/>
    <x v="721"/>
    <s v="Meal Breakfast Kit #5 (Fruity Cheerios Honey Graham Cracker Apple Juice)"/>
    <x v="461"/>
    <s v="Teri Nichols"/>
    <x v="12"/>
    <x v="1502"/>
    <n v="638405"/>
    <n v="1278449"/>
  </r>
  <r>
    <x v="3"/>
    <x v="2"/>
    <x v="0"/>
    <x v="0"/>
    <x v="819"/>
    <s v="Meal Kit Kosher Passover Lunch Day 1"/>
    <x v="557"/>
    <s v="Driscoll Foods Food Service / Metropolitan Foods Inc."/>
    <x v="11"/>
    <x v="1503"/>
    <n v="0"/>
    <n v="46684"/>
  </r>
  <r>
    <x v="3"/>
    <x v="2"/>
    <x v="0"/>
    <x v="0"/>
    <x v="819"/>
    <s v="Meal Kit Kosher Passover Lunch Day 1"/>
    <x v="557"/>
    <s v="FoodCo"/>
    <x v="32"/>
    <x v="1504"/>
    <n v="0"/>
    <n v="39595"/>
  </r>
  <r>
    <x v="3"/>
    <x v="2"/>
    <x v="0"/>
    <x v="0"/>
    <x v="819"/>
    <s v="Meal Kit Kosher Passover Lunch Day 1"/>
    <x v="557"/>
    <s v="Teri Nichols"/>
    <x v="12"/>
    <x v="1505"/>
    <n v="0"/>
    <n v="99315"/>
  </r>
  <r>
    <x v="3"/>
    <x v="2"/>
    <x v="0"/>
    <x v="0"/>
    <x v="819"/>
    <s v="Meal Kit Kosher Passover Lunch Day 2"/>
    <x v="557"/>
    <s v="Driscoll Foods Food Service / Metropolitan Foods Inc."/>
    <x v="11"/>
    <x v="307"/>
    <n v="0"/>
    <n v="26608"/>
  </r>
  <r>
    <x v="3"/>
    <x v="2"/>
    <x v="0"/>
    <x v="0"/>
    <x v="819"/>
    <s v="Meal Kit Kosher Passover Lunch Day 2"/>
    <x v="557"/>
    <s v="FoodCo"/>
    <x v="32"/>
    <x v="403"/>
    <n v="0"/>
    <n v="16156"/>
  </r>
  <r>
    <x v="3"/>
    <x v="2"/>
    <x v="0"/>
    <x v="0"/>
    <x v="819"/>
    <s v="Meal Kit Kosher Passover Lunch Day 2"/>
    <x v="557"/>
    <s v="Teri Nichols"/>
    <x v="12"/>
    <x v="1506"/>
    <n v="0"/>
    <n v="39651"/>
  </r>
  <r>
    <x v="3"/>
    <x v="2"/>
    <x v="0"/>
    <x v="0"/>
    <x v="722"/>
    <s v="Meal Breakfast Kit #2 (Fruit Juice Sunbutter Cup Honey Graham Cracker Grape Jelly)"/>
    <x v="462"/>
    <s v="Driscoll Foods Food Service / Metropolitan Foods Inc."/>
    <x v="11"/>
    <x v="1507"/>
    <n v="489921"/>
    <n v="1114305"/>
  </r>
  <r>
    <x v="3"/>
    <x v="2"/>
    <x v="0"/>
    <x v="0"/>
    <x v="722"/>
    <s v="Meal Breakfast Kit #2 (Fruit Juice Sunbutter Cup Honey Graham Cracker Grape Jelly)"/>
    <x v="462"/>
    <s v="FoodCo"/>
    <x v="32"/>
    <x v="1508"/>
    <n v="147430"/>
    <n v="349523"/>
  </r>
  <r>
    <x v="3"/>
    <x v="2"/>
    <x v="0"/>
    <x v="0"/>
    <x v="722"/>
    <s v="Meal Breakfast Kit #2 (Fruit Juice Sunbutter Cup Honey Graham Cracker Grape Jelly)"/>
    <x v="462"/>
    <s v="Teri Nichols"/>
    <x v="12"/>
    <x v="1509"/>
    <n v="483910"/>
    <n v="1126321"/>
  </r>
  <r>
    <x v="3"/>
    <x v="2"/>
    <x v="0"/>
    <x v="0"/>
    <x v="598"/>
    <s v="Emergency Kosher Breakfast Meal Grab N Go #1"/>
    <x v="557"/>
    <s v="Driscoll Foods Food Service / Metropolitan Foods Inc."/>
    <x v="11"/>
    <x v="1510"/>
    <n v="0"/>
    <n v="816066"/>
  </r>
  <r>
    <x v="3"/>
    <x v="2"/>
    <x v="0"/>
    <x v="0"/>
    <x v="598"/>
    <s v="Emergency Kosher Breakfast Meal Grab N Go #1"/>
    <x v="557"/>
    <s v="FoodCo"/>
    <x v="32"/>
    <x v="1511"/>
    <n v="0"/>
    <n v="681918"/>
  </r>
  <r>
    <x v="3"/>
    <x v="2"/>
    <x v="0"/>
    <x v="0"/>
    <x v="598"/>
    <s v="Emergency Kosher Breakfast Meal Grab N Go #1"/>
    <x v="557"/>
    <s v="Teri Nichols"/>
    <x v="12"/>
    <x v="1512"/>
    <n v="0"/>
    <n v="1159720"/>
  </r>
  <r>
    <x v="3"/>
    <x v="2"/>
    <x v="0"/>
    <x v="0"/>
    <x v="598"/>
    <s v="Emergency Kosher Breakfast Meal Grab N Go #2"/>
    <x v="557"/>
    <s v="Driscoll Foods Food Service / Metropolitan Foods Inc."/>
    <x v="11"/>
    <x v="1513"/>
    <n v="0"/>
    <n v="788170"/>
  </r>
  <r>
    <x v="3"/>
    <x v="2"/>
    <x v="0"/>
    <x v="0"/>
    <x v="598"/>
    <s v="Emergency Kosher Breakfast Meal Grab N Go #2"/>
    <x v="557"/>
    <s v="FoodCo"/>
    <x v="32"/>
    <x v="1514"/>
    <n v="0"/>
    <n v="676693"/>
  </r>
  <r>
    <x v="3"/>
    <x v="2"/>
    <x v="0"/>
    <x v="0"/>
    <x v="598"/>
    <s v="Emergency Kosher Breakfast Meal Grab N Go #2"/>
    <x v="557"/>
    <s v="Teri Nichols"/>
    <x v="12"/>
    <x v="1515"/>
    <n v="0"/>
    <n v="1240679"/>
  </r>
  <r>
    <x v="3"/>
    <x v="2"/>
    <x v="0"/>
    <x v="0"/>
    <x v="598"/>
    <s v="Emergency Kosher Breakfast Meal Grab N Go #3"/>
    <x v="557"/>
    <s v="Driscoll Foods Food Service / Metropolitan Foods Inc."/>
    <x v="11"/>
    <x v="1516"/>
    <n v="0"/>
    <n v="751025"/>
  </r>
  <r>
    <x v="3"/>
    <x v="2"/>
    <x v="0"/>
    <x v="0"/>
    <x v="598"/>
    <s v="Emergency Kosher Breakfast Meal Grab N Go #3"/>
    <x v="557"/>
    <s v="FoodCo"/>
    <x v="32"/>
    <x v="1517"/>
    <n v="0"/>
    <n v="660946"/>
  </r>
  <r>
    <x v="3"/>
    <x v="2"/>
    <x v="0"/>
    <x v="0"/>
    <x v="598"/>
    <s v="Emergency Kosher Breakfast Meal Grab N Go #3"/>
    <x v="557"/>
    <s v="Teri Nichols"/>
    <x v="12"/>
    <x v="1518"/>
    <n v="0"/>
    <n v="1176952"/>
  </r>
  <r>
    <x v="3"/>
    <x v="2"/>
    <x v="0"/>
    <x v="0"/>
    <x v="723"/>
    <s v="Emergency Kosher Lunch Meal Grab N Go #1"/>
    <x v="557"/>
    <s v="Driscoll Foods Food Service / Metropolitan Foods Inc."/>
    <x v="11"/>
    <x v="1519"/>
    <n v="0"/>
    <n v="862557"/>
  </r>
  <r>
    <x v="3"/>
    <x v="2"/>
    <x v="0"/>
    <x v="0"/>
    <x v="723"/>
    <s v="Emergency Kosher Lunch Meal Grab N Go #1"/>
    <x v="557"/>
    <s v="FoodCo"/>
    <x v="32"/>
    <x v="1520"/>
    <n v="0"/>
    <n v="688771"/>
  </r>
  <r>
    <x v="3"/>
    <x v="2"/>
    <x v="0"/>
    <x v="0"/>
    <x v="723"/>
    <s v="Emergency Kosher Lunch Meal Grab N Go #1"/>
    <x v="557"/>
    <s v="Teri Nichols"/>
    <x v="12"/>
    <x v="1521"/>
    <n v="0"/>
    <n v="1422439"/>
  </r>
  <r>
    <x v="3"/>
    <x v="2"/>
    <x v="0"/>
    <x v="0"/>
    <x v="723"/>
    <s v="Emergency Kosher Lunch Meal Grab N Go #2"/>
    <x v="557"/>
    <s v="Driscoll Foods Food Service / Metropolitan Foods Inc."/>
    <x v="11"/>
    <x v="1522"/>
    <n v="0"/>
    <n v="901258"/>
  </r>
  <r>
    <x v="3"/>
    <x v="2"/>
    <x v="0"/>
    <x v="0"/>
    <x v="723"/>
    <s v="Emergency Kosher Lunch Meal Grab N Go #2"/>
    <x v="557"/>
    <s v="FoodCo"/>
    <x v="32"/>
    <x v="1523"/>
    <n v="0"/>
    <n v="701830"/>
  </r>
  <r>
    <x v="3"/>
    <x v="2"/>
    <x v="0"/>
    <x v="0"/>
    <x v="723"/>
    <s v="Emergency Kosher Lunch Meal Grab N Go #2"/>
    <x v="557"/>
    <s v="Teri Nichols"/>
    <x v="12"/>
    <x v="1524"/>
    <n v="0"/>
    <n v="1512122"/>
  </r>
  <r>
    <x v="3"/>
    <x v="2"/>
    <x v="0"/>
    <x v="0"/>
    <x v="723"/>
    <s v="Emergency Kosher Lunch Meal Grab N Go #3"/>
    <x v="557"/>
    <s v="Driscoll Foods Food Service / Metropolitan Foods Inc."/>
    <x v="11"/>
    <x v="1525"/>
    <n v="0"/>
    <n v="857677"/>
  </r>
  <r>
    <x v="3"/>
    <x v="2"/>
    <x v="0"/>
    <x v="0"/>
    <x v="723"/>
    <s v="Emergency Kosher Lunch Meal Grab N Go #3"/>
    <x v="557"/>
    <s v="FoodCo"/>
    <x v="32"/>
    <x v="1526"/>
    <n v="0"/>
    <n v="689948"/>
  </r>
  <r>
    <x v="3"/>
    <x v="2"/>
    <x v="0"/>
    <x v="0"/>
    <x v="723"/>
    <s v="Emergency Kosher Lunch Meal Grab N Go #3"/>
    <x v="557"/>
    <s v="Teri Nichols"/>
    <x v="12"/>
    <x v="1527"/>
    <n v="0"/>
    <n v="1476516"/>
  </r>
  <r>
    <x v="3"/>
    <x v="2"/>
    <x v="0"/>
    <x v="0"/>
    <x v="725"/>
    <s v="Pancakes Buttermilk Whole Grain"/>
    <x v="465"/>
    <s v="Grocery Haulers Inc."/>
    <x v="33"/>
    <x v="1528"/>
    <n v="10452"/>
    <n v="22488"/>
  </r>
  <r>
    <x v="3"/>
    <x v="2"/>
    <x v="0"/>
    <x v="0"/>
    <x v="726"/>
    <s v="Pancakes Cinnamon Burst Whole Grain"/>
    <x v="465"/>
    <s v="Grocery Haulers Inc."/>
    <x v="33"/>
    <x v="1529"/>
    <n v="508663"/>
    <n v="900097"/>
  </r>
  <r>
    <x v="3"/>
    <x v="2"/>
    <x v="0"/>
    <x v="0"/>
    <x v="727"/>
    <s v="Bread Pancake Maple Mini"/>
    <x v="558"/>
    <s v="Grocery Haulers Inc."/>
    <x v="33"/>
    <x v="999"/>
    <n v="152810"/>
    <n v="367366"/>
  </r>
  <r>
    <x v="3"/>
    <x v="2"/>
    <x v="0"/>
    <x v="0"/>
    <x v="641"/>
    <s v="Pasta Stuffed Shells Frzn"/>
    <x v="382"/>
    <s v="Driscoll Foods Food Service / Metropolitan Foods Inc."/>
    <x v="11"/>
    <x v="1391"/>
    <n v="12608"/>
    <n v="24911"/>
  </r>
  <r>
    <x v="3"/>
    <x v="2"/>
    <x v="0"/>
    <x v="0"/>
    <x v="641"/>
    <s v="Pasta Stuffed Shells Frzn"/>
    <x v="382"/>
    <s v="FoodCo"/>
    <x v="32"/>
    <x v="1530"/>
    <n v="9632"/>
    <n v="19725"/>
  </r>
  <r>
    <x v="3"/>
    <x v="2"/>
    <x v="0"/>
    <x v="0"/>
    <x v="641"/>
    <s v="Pasta Stuffed Shells Frzn"/>
    <x v="382"/>
    <s v="Teri Nichols"/>
    <x v="12"/>
    <x v="909"/>
    <n v="3456"/>
    <n v="7006"/>
  </r>
  <r>
    <x v="3"/>
    <x v="2"/>
    <x v="0"/>
    <x v="0"/>
    <x v="728"/>
    <s v="Veg Potatoes Mashed Frzn (VS)"/>
    <x v="467"/>
    <s v="Driscoll Foods Food Service / Metropolitan Foods Inc."/>
    <x v="11"/>
    <x v="1531"/>
    <n v="96525"/>
    <n v="72532"/>
  </r>
  <r>
    <x v="3"/>
    <x v="2"/>
    <x v="0"/>
    <x v="0"/>
    <x v="728"/>
    <s v="Veg Potatoes Mashed Frzn (VS)"/>
    <x v="467"/>
    <s v="FoodCo"/>
    <x v="32"/>
    <x v="1532"/>
    <n v="40350"/>
    <n v="34271"/>
  </r>
  <r>
    <x v="3"/>
    <x v="2"/>
    <x v="0"/>
    <x v="0"/>
    <x v="728"/>
    <s v="Veg Potatoes Mashed Frzn (VS)"/>
    <x v="467"/>
    <s v="Teri Nichols"/>
    <x v="12"/>
    <x v="1533"/>
    <n v="13125"/>
    <n v="11110"/>
  </r>
  <r>
    <x v="3"/>
    <x v="2"/>
    <x v="0"/>
    <x v="0"/>
    <x v="729"/>
    <s v="Pasta Ravioli Beef Canned"/>
    <x v="468"/>
    <s v="Driscoll Foods Food Service / Metropolitan Foods Inc."/>
    <x v="11"/>
    <x v="1534"/>
    <n v="65120"/>
    <n v="144500"/>
  </r>
  <r>
    <x v="3"/>
    <x v="2"/>
    <x v="0"/>
    <x v="0"/>
    <x v="729"/>
    <s v="Pasta Ravioli Beef Canned"/>
    <x v="468"/>
    <s v="FoodCo"/>
    <x v="32"/>
    <x v="1535"/>
    <n v="24680"/>
    <n v="56074"/>
  </r>
  <r>
    <x v="3"/>
    <x v="2"/>
    <x v="0"/>
    <x v="0"/>
    <x v="729"/>
    <s v="Pasta Ravioli Beef Canned"/>
    <x v="468"/>
    <s v="Teri Nichols"/>
    <x v="12"/>
    <x v="1536"/>
    <n v="30400"/>
    <n v="68396"/>
  </r>
  <r>
    <x v="3"/>
    <x v="2"/>
    <x v="0"/>
    <x v="0"/>
    <x v="730"/>
    <s v="Rice Vegetable Fried Frzn"/>
    <x v="423"/>
    <s v="Driscoll Foods Food Service / Metropolitan Foods Inc."/>
    <x v="11"/>
    <x v="1537"/>
    <n v="111125"/>
    <n v="177087"/>
  </r>
  <r>
    <x v="3"/>
    <x v="2"/>
    <x v="0"/>
    <x v="0"/>
    <x v="730"/>
    <s v="Rice Vegetable Fried Frzn"/>
    <x v="423"/>
    <s v="FoodCo"/>
    <x v="32"/>
    <x v="1538"/>
    <n v="34605"/>
    <n v="57398"/>
  </r>
  <r>
    <x v="3"/>
    <x v="2"/>
    <x v="0"/>
    <x v="0"/>
    <x v="730"/>
    <s v="Rice Vegetable Fried Frzn"/>
    <x v="423"/>
    <s v="Teri Nichols"/>
    <x v="12"/>
    <x v="1539"/>
    <n v="84637"/>
    <n v="139761"/>
  </r>
  <r>
    <x v="3"/>
    <x v="2"/>
    <x v="0"/>
    <x v="0"/>
    <x v="820"/>
    <s v="Sandwich Grilled Cheese"/>
    <x v="559"/>
    <s v="Teri Nichols"/>
    <x v="12"/>
    <x v="1540"/>
    <n v="136196"/>
    <n v="381382"/>
  </r>
  <r>
    <x v="3"/>
    <x v="2"/>
    <x v="0"/>
    <x v="0"/>
    <x v="820"/>
    <s v="Sandwich Grilled Cheese"/>
    <x v="560"/>
    <s v="FoodCo"/>
    <x v="32"/>
    <x v="68"/>
    <n v="7140"/>
    <n v="19436"/>
  </r>
  <r>
    <x v="3"/>
    <x v="2"/>
    <x v="0"/>
    <x v="0"/>
    <x v="820"/>
    <s v="Sandwich Grilled Cheese"/>
    <x v="561"/>
    <s v="Driscoll Foods Food Service / Metropolitan Foods Inc."/>
    <x v="11"/>
    <x v="1541"/>
    <n v="97818"/>
    <n v="267578"/>
  </r>
  <r>
    <x v="3"/>
    <x v="2"/>
    <x v="0"/>
    <x v="0"/>
    <x v="732"/>
    <s v="Peanut Butter Uncrustable"/>
    <x v="469"/>
    <s v="Teri Nichols"/>
    <x v="12"/>
    <x v="6"/>
    <n v="105"/>
    <n v="305"/>
  </r>
  <r>
    <x v="3"/>
    <x v="2"/>
    <x v="0"/>
    <x v="0"/>
    <x v="734"/>
    <s v="Sandwich Pullman - Turkey BolognaTurkey Salami &amp; Cheese"/>
    <x v="470"/>
    <s v="Driscoll Foods Food Service / Metropolitan Foods Inc."/>
    <x v="11"/>
    <x v="1542"/>
    <n v="316901"/>
    <n v="1046702"/>
  </r>
  <r>
    <x v="3"/>
    <x v="2"/>
    <x v="0"/>
    <x v="0"/>
    <x v="734"/>
    <s v="Sandwich Pullman - Turkey BolognaTurkey Salami &amp; Cheese"/>
    <x v="470"/>
    <s v="FoodCo"/>
    <x v="32"/>
    <x v="1543"/>
    <n v="101149"/>
    <n v="347368"/>
  </r>
  <r>
    <x v="3"/>
    <x v="2"/>
    <x v="0"/>
    <x v="0"/>
    <x v="734"/>
    <s v="Sandwich Pullman - Turkey BolognaTurkey Salami &amp; Cheese"/>
    <x v="471"/>
    <s v="Teri Nichols"/>
    <x v="12"/>
    <x v="1544"/>
    <n v="409354"/>
    <n v="1412412"/>
  </r>
  <r>
    <x v="3"/>
    <x v="2"/>
    <x v="0"/>
    <x v="0"/>
    <x v="735"/>
    <s v="Sandwich Turkey &amp; Cheese Ind"/>
    <x v="469"/>
    <s v="Driscoll Foods Food Service / Metropolitan Foods Inc."/>
    <x v="11"/>
    <x v="1545"/>
    <n v="480763"/>
    <n v="1215640"/>
  </r>
  <r>
    <x v="3"/>
    <x v="2"/>
    <x v="0"/>
    <x v="0"/>
    <x v="735"/>
    <s v="Sandwich Turkey &amp; Cheese Ind"/>
    <x v="469"/>
    <s v="FoodCo"/>
    <x v="32"/>
    <x v="1546"/>
    <n v="238013"/>
    <n v="641615"/>
  </r>
  <r>
    <x v="3"/>
    <x v="2"/>
    <x v="0"/>
    <x v="0"/>
    <x v="735"/>
    <s v="Sandwich Turkey &amp; Cheese Ind"/>
    <x v="469"/>
    <s v="Teri Nichols"/>
    <x v="12"/>
    <x v="1547"/>
    <n v="390288"/>
    <n v="1038766"/>
  </r>
  <r>
    <x v="3"/>
    <x v="2"/>
    <x v="0"/>
    <x v="0"/>
    <x v="736"/>
    <s v="Sandwich Wedge - Turkey Turkey Ham and Cheese"/>
    <x v="471"/>
    <s v="Driscoll Foods Food Service / Metropolitan Foods Inc."/>
    <x v="11"/>
    <x v="1548"/>
    <n v="316204"/>
    <n v="1069635"/>
  </r>
  <r>
    <x v="3"/>
    <x v="2"/>
    <x v="0"/>
    <x v="0"/>
    <x v="736"/>
    <s v="Sandwich Wedge - Turkey Turkey Ham and Cheese"/>
    <x v="471"/>
    <s v="FoodCo"/>
    <x v="32"/>
    <x v="1549"/>
    <n v="106180"/>
    <n v="374945"/>
  </r>
  <r>
    <x v="3"/>
    <x v="2"/>
    <x v="0"/>
    <x v="0"/>
    <x v="736"/>
    <s v="Sandwich Wedge - Turkey Turkey Ham and Cheese"/>
    <x v="471"/>
    <s v="Teri Nichols"/>
    <x v="12"/>
    <x v="1550"/>
    <n v="390828"/>
    <n v="1377864"/>
  </r>
  <r>
    <x v="3"/>
    <x v="2"/>
    <x v="0"/>
    <x v="0"/>
    <x v="737"/>
    <s v="Beef Jamaican Patty"/>
    <x v="472"/>
    <s v="Teri Nichols"/>
    <x v="12"/>
    <x v="1551"/>
    <n v="162110"/>
    <n v="315112"/>
  </r>
  <r>
    <x v="3"/>
    <x v="2"/>
    <x v="0"/>
    <x v="0"/>
    <x v="737"/>
    <s v="Beef Jamaican Patty"/>
    <x v="474"/>
    <s v="Driscoll Foods Food Service / Metropolitan Foods Inc."/>
    <x v="11"/>
    <x v="1552"/>
    <n v="167012"/>
    <n v="307127"/>
  </r>
  <r>
    <x v="3"/>
    <x v="2"/>
    <x v="0"/>
    <x v="0"/>
    <x v="737"/>
    <s v="Beef Jamaican Patty"/>
    <x v="474"/>
    <s v="FoodCo"/>
    <x v="32"/>
    <x v="1553"/>
    <n v="51428"/>
    <n v="101098"/>
  </r>
  <r>
    <x v="3"/>
    <x v="2"/>
    <x v="0"/>
    <x v="0"/>
    <x v="738"/>
    <s v="BreadWaffle Blueberry Bash Mini"/>
    <x v="475"/>
    <s v="Grocery Haulers Inc."/>
    <x v="33"/>
    <x v="1554"/>
    <n v="494923"/>
    <n v="1427847"/>
  </r>
  <r>
    <x v="3"/>
    <x v="2"/>
    <x v="0"/>
    <x v="0"/>
    <x v="44"/>
    <s v="Waffles Whole Wheat"/>
    <x v="476"/>
    <s v="Grocery Haulers Inc."/>
    <x v="33"/>
    <x v="1555"/>
    <n v="9372"/>
    <n v="13993"/>
  </r>
  <r>
    <x v="3"/>
    <x v="2"/>
    <x v="4"/>
    <x v="6"/>
    <x v="361"/>
    <s v="Beef 100% Beef Burgers"/>
    <x v="489"/>
    <s v="Driscoll Foods Food Service / Metropolitan Foods Inc."/>
    <x v="11"/>
    <x v="61"/>
    <n v="0"/>
    <n v="2508"/>
  </r>
  <r>
    <x v="3"/>
    <x v="2"/>
    <x v="4"/>
    <x v="6"/>
    <x v="361"/>
    <s v="Beef 100% Beef Burgers"/>
    <x v="489"/>
    <s v="FoodCo"/>
    <x v="32"/>
    <x v="34"/>
    <n v="0"/>
    <n v="773"/>
  </r>
  <r>
    <x v="3"/>
    <x v="2"/>
    <x v="4"/>
    <x v="6"/>
    <x v="361"/>
    <s v="Beef 100% Beef Burgers"/>
    <x v="489"/>
    <s v="Teri Nichols"/>
    <x v="12"/>
    <x v="115"/>
    <n v="0"/>
    <n v="4128"/>
  </r>
  <r>
    <x v="3"/>
    <x v="2"/>
    <x v="4"/>
    <x v="6"/>
    <x v="361"/>
    <s v="Beef NYS 100% All Beef Burger"/>
    <x v="480"/>
    <s v="FoodCo"/>
    <x v="32"/>
    <x v="478"/>
    <n v="3464"/>
    <n v="16800"/>
  </r>
  <r>
    <x v="3"/>
    <x v="2"/>
    <x v="4"/>
    <x v="6"/>
    <x v="361"/>
    <s v="Beef NYS 100% All Beef Burger"/>
    <x v="481"/>
    <s v="Driscoll Foods Food Service / Metropolitan Foods Inc."/>
    <x v="11"/>
    <x v="866"/>
    <n v="7098"/>
    <n v="33405"/>
  </r>
  <r>
    <x v="3"/>
    <x v="2"/>
    <x v="4"/>
    <x v="6"/>
    <x v="361"/>
    <s v="Beef NYS 100% All Beef Burger"/>
    <x v="481"/>
    <s v="Teri Nichols"/>
    <x v="12"/>
    <x v="1466"/>
    <n v="1424"/>
    <n v="6756"/>
  </r>
  <r>
    <x v="3"/>
    <x v="2"/>
    <x v="4"/>
    <x v="11"/>
    <x v="740"/>
    <s v="Chicken Breaded Bites ABF"/>
    <x v="484"/>
    <s v="Driscoll Foods Food Service / Metropolitan Foods Inc."/>
    <x v="11"/>
    <x v="1556"/>
    <n v="293250"/>
    <n v="574521"/>
  </r>
  <r>
    <x v="3"/>
    <x v="2"/>
    <x v="4"/>
    <x v="11"/>
    <x v="740"/>
    <s v="Chicken Breaded Bites ABF"/>
    <x v="484"/>
    <s v="FoodCo"/>
    <x v="32"/>
    <x v="1557"/>
    <n v="96720"/>
    <n v="195662"/>
  </r>
  <r>
    <x v="3"/>
    <x v="2"/>
    <x v="4"/>
    <x v="11"/>
    <x v="740"/>
    <s v="Chicken Breaded Bites ABF"/>
    <x v="484"/>
    <s v="Teri Nichols"/>
    <x v="12"/>
    <x v="1558"/>
    <n v="274890"/>
    <n v="555147"/>
  </r>
  <r>
    <x v="3"/>
    <x v="2"/>
    <x v="4"/>
    <x v="11"/>
    <x v="741"/>
    <s v="Chicken Breaded Patty Halal ABF"/>
    <x v="454"/>
    <s v="Driscoll Foods Food Service / Metropolitan Foods Inc."/>
    <x v="11"/>
    <x v="1559"/>
    <n v="32280"/>
    <n v="78230"/>
  </r>
  <r>
    <x v="3"/>
    <x v="2"/>
    <x v="4"/>
    <x v="11"/>
    <x v="741"/>
    <s v="Chicken Breaded Patty Halal ABF"/>
    <x v="454"/>
    <s v="FoodCo"/>
    <x v="32"/>
    <x v="1314"/>
    <n v="8730"/>
    <n v="21617"/>
  </r>
  <r>
    <x v="3"/>
    <x v="2"/>
    <x v="4"/>
    <x v="11"/>
    <x v="741"/>
    <s v="Chicken Breaded Patty Halal ABF"/>
    <x v="454"/>
    <s v="Teri Nichols"/>
    <x v="12"/>
    <x v="1560"/>
    <n v="17370"/>
    <n v="42927"/>
  </r>
  <r>
    <x v="3"/>
    <x v="2"/>
    <x v="4"/>
    <x v="11"/>
    <x v="743"/>
    <s v="Chicken Roasted Breast ABF"/>
    <x v="484"/>
    <s v="Driscoll Foods Food Service / Metropolitan Foods Inc."/>
    <x v="11"/>
    <x v="1561"/>
    <n v="33420"/>
    <n v="75980"/>
  </r>
  <r>
    <x v="3"/>
    <x v="2"/>
    <x v="4"/>
    <x v="11"/>
    <x v="743"/>
    <s v="Chicken Roasted Breast ABF"/>
    <x v="484"/>
    <s v="FoodCo"/>
    <x v="32"/>
    <x v="642"/>
    <n v="13950"/>
    <n v="32620"/>
  </r>
  <r>
    <x v="3"/>
    <x v="2"/>
    <x v="4"/>
    <x v="11"/>
    <x v="743"/>
    <s v="Chicken Roasted Breast ABF"/>
    <x v="484"/>
    <s v="Teri Nichols"/>
    <x v="12"/>
    <x v="1562"/>
    <n v="16710"/>
    <n v="38999"/>
  </r>
  <r>
    <x v="3"/>
    <x v="2"/>
    <x v="4"/>
    <x v="11"/>
    <x v="744"/>
    <s v="Chicken Roasted Drumstick ABF"/>
    <x v="487"/>
    <s v="Driscoll Foods Food Service / Metropolitan Foods Inc."/>
    <x v="11"/>
    <x v="1494"/>
    <n v="177600"/>
    <n v="301586"/>
  </r>
  <r>
    <x v="3"/>
    <x v="2"/>
    <x v="4"/>
    <x v="11"/>
    <x v="744"/>
    <s v="Chicken Roasted Drumstick ABF"/>
    <x v="487"/>
    <s v="FoodCo"/>
    <x v="32"/>
    <x v="1563"/>
    <n v="47070"/>
    <n v="82745"/>
  </r>
  <r>
    <x v="3"/>
    <x v="2"/>
    <x v="4"/>
    <x v="11"/>
    <x v="744"/>
    <s v="Chicken Roasted Drumstick ABF"/>
    <x v="487"/>
    <s v="Teri Nichols"/>
    <x v="12"/>
    <x v="1564"/>
    <n v="146670"/>
    <n v="257797"/>
  </r>
  <r>
    <x v="3"/>
    <x v="2"/>
    <x v="4"/>
    <x v="11"/>
    <x v="745"/>
    <s v="Chicken Fillet Unbreaded ABF"/>
    <x v="488"/>
    <s v="Driscoll Foods Food Service / Metropolitan Foods Inc."/>
    <x v="11"/>
    <x v="150"/>
    <n v="3560"/>
    <n v="7242"/>
  </r>
  <r>
    <x v="3"/>
    <x v="2"/>
    <x v="4"/>
    <x v="11"/>
    <x v="745"/>
    <s v="Chicken Fillet Unbreaded ABF"/>
    <x v="488"/>
    <s v="FoodCo"/>
    <x v="32"/>
    <x v="1565"/>
    <n v="9360"/>
    <n v="20219"/>
  </r>
  <r>
    <x v="3"/>
    <x v="2"/>
    <x v="4"/>
    <x v="11"/>
    <x v="745"/>
    <s v="Chicken Fillet Unbreaded ABF"/>
    <x v="488"/>
    <s v="Teri Nichols"/>
    <x v="12"/>
    <x v="1566"/>
    <n v="42820"/>
    <n v="90766"/>
  </r>
  <r>
    <x v="3"/>
    <x v="2"/>
    <x v="4"/>
    <x v="11"/>
    <x v="746"/>
    <s v="Chicken Breaded Patty ABF"/>
    <x v="488"/>
    <s v="Driscoll Foods Food Service / Metropolitan Foods Inc."/>
    <x v="11"/>
    <x v="1567"/>
    <n v="249420"/>
    <n v="480062"/>
  </r>
  <r>
    <x v="3"/>
    <x v="2"/>
    <x v="4"/>
    <x v="11"/>
    <x v="746"/>
    <s v="Chicken Breaded Patty ABF"/>
    <x v="488"/>
    <s v="FoodCo"/>
    <x v="32"/>
    <x v="1568"/>
    <n v="44920"/>
    <n v="89262"/>
  </r>
  <r>
    <x v="3"/>
    <x v="2"/>
    <x v="4"/>
    <x v="11"/>
    <x v="746"/>
    <s v="Chicken Breaded Patty ABF"/>
    <x v="488"/>
    <s v="Teri Nichols"/>
    <x v="12"/>
    <x v="1569"/>
    <n v="199200"/>
    <n v="399989"/>
  </r>
  <r>
    <x v="3"/>
    <x v="2"/>
    <x v="4"/>
    <x v="11"/>
    <x v="746"/>
    <s v="Chicken Breaded Patty Spicy ABF"/>
    <x v="488"/>
    <s v="Driscoll Foods Food Service / Metropolitan Foods Inc."/>
    <x v="11"/>
    <x v="1570"/>
    <n v="7960"/>
    <n v="19740"/>
  </r>
  <r>
    <x v="3"/>
    <x v="2"/>
    <x v="4"/>
    <x v="11"/>
    <x v="746"/>
    <s v="Chicken Breaded Patty Spicy ABF"/>
    <x v="488"/>
    <s v="FoodCo"/>
    <x v="32"/>
    <x v="1571"/>
    <n v="7320"/>
    <n v="18739"/>
  </r>
  <r>
    <x v="3"/>
    <x v="2"/>
    <x v="4"/>
    <x v="11"/>
    <x v="746"/>
    <s v="Chicken Breaded Patty Spicy ABF"/>
    <x v="488"/>
    <s v="Teri Nichols"/>
    <x v="12"/>
    <x v="897"/>
    <n v="18220"/>
    <n v="46261"/>
  </r>
  <r>
    <x v="3"/>
    <x v="2"/>
    <x v="4"/>
    <x v="11"/>
    <x v="747"/>
    <s v="Chicken Grilled Strips Dark Meat ABF"/>
    <x v="489"/>
    <s v="Driscoll Foods Food Service / Metropolitan Foods Inc."/>
    <x v="11"/>
    <x v="1572"/>
    <n v="108930"/>
    <n v="348863"/>
  </r>
  <r>
    <x v="3"/>
    <x v="2"/>
    <x v="4"/>
    <x v="11"/>
    <x v="747"/>
    <s v="Chicken Grilled Strips Dark Meat ABF"/>
    <x v="489"/>
    <s v="FoodCo"/>
    <x v="32"/>
    <x v="1573"/>
    <n v="37920"/>
    <n v="124118"/>
  </r>
  <r>
    <x v="3"/>
    <x v="2"/>
    <x v="4"/>
    <x v="11"/>
    <x v="747"/>
    <s v="Chicken Grilled Strips Dark Meat ABF"/>
    <x v="489"/>
    <s v="Teri Nichols"/>
    <x v="12"/>
    <x v="1574"/>
    <n v="57240"/>
    <n v="186650"/>
  </r>
  <r>
    <x v="3"/>
    <x v="2"/>
    <x v="4"/>
    <x v="11"/>
    <x v="748"/>
    <s v="Chicken Breaded Tenders ABF"/>
    <x v="454"/>
    <s v="Driscoll Foods Food Service / Metropolitan Foods Inc."/>
    <x v="11"/>
    <x v="1575"/>
    <n v="481890"/>
    <n v="903625"/>
  </r>
  <r>
    <x v="3"/>
    <x v="2"/>
    <x v="4"/>
    <x v="11"/>
    <x v="748"/>
    <s v="Chicken Breaded Tenders ABF"/>
    <x v="454"/>
    <s v="FoodCo"/>
    <x v="32"/>
    <x v="1576"/>
    <n v="114750"/>
    <n v="222026"/>
  </r>
  <r>
    <x v="3"/>
    <x v="2"/>
    <x v="4"/>
    <x v="11"/>
    <x v="748"/>
    <s v="Chicken Breaded Tenders ABF"/>
    <x v="454"/>
    <s v="Teri Nichols"/>
    <x v="12"/>
    <x v="1577"/>
    <n v="294990"/>
    <n v="570835"/>
  </r>
  <r>
    <x v="3"/>
    <x v="2"/>
    <x v="4"/>
    <x v="11"/>
    <x v="749"/>
    <s v="Chicken Tenders Halal ABF"/>
    <x v="454"/>
    <s v="Driscoll Foods Food Service / Metropolitan Foods Inc."/>
    <x v="11"/>
    <x v="1578"/>
    <n v="39270"/>
    <n v="95207"/>
  </r>
  <r>
    <x v="3"/>
    <x v="2"/>
    <x v="4"/>
    <x v="11"/>
    <x v="749"/>
    <s v="Chicken Tenders Halal ABF"/>
    <x v="454"/>
    <s v="FoodCo"/>
    <x v="32"/>
    <x v="1449"/>
    <n v="8220"/>
    <n v="20314"/>
  </r>
  <r>
    <x v="3"/>
    <x v="2"/>
    <x v="4"/>
    <x v="11"/>
    <x v="749"/>
    <s v="Chicken Tenders Halal ABF"/>
    <x v="454"/>
    <s v="Teri Nichols"/>
    <x v="12"/>
    <x v="1579"/>
    <n v="20220"/>
    <n v="50025"/>
  </r>
  <r>
    <x v="3"/>
    <x v="2"/>
    <x v="4"/>
    <x v="11"/>
    <x v="750"/>
    <s v="Chicken Roasted Thigh ABF"/>
    <x v="487"/>
    <s v="Driscoll Foods Food Service / Metropolitan Foods Inc."/>
    <x v="11"/>
    <x v="1580"/>
    <n v="42360"/>
    <n v="143421"/>
  </r>
  <r>
    <x v="3"/>
    <x v="2"/>
    <x v="4"/>
    <x v="11"/>
    <x v="750"/>
    <s v="Chicken Roasted Thigh ABF"/>
    <x v="487"/>
    <s v="FoodCo"/>
    <x v="32"/>
    <x v="1581"/>
    <n v="17160"/>
    <n v="59184"/>
  </r>
  <r>
    <x v="3"/>
    <x v="2"/>
    <x v="4"/>
    <x v="11"/>
    <x v="750"/>
    <s v="Chicken Roasted Thigh ABF"/>
    <x v="487"/>
    <s v="Teri Nichols"/>
    <x v="12"/>
    <x v="1582"/>
    <n v="32790"/>
    <n v="112911"/>
  </r>
  <r>
    <x v="3"/>
    <x v="2"/>
    <x v="4"/>
    <x v="8"/>
    <x v="751"/>
    <s v="Turkey Bologna All Natural Pre-sliced"/>
    <x v="490"/>
    <s v="Driscoll Foods Food Service / Metropolitan Foods Inc."/>
    <x v="11"/>
    <x v="1583"/>
    <n v="44658"/>
    <n v="110114"/>
  </r>
  <r>
    <x v="3"/>
    <x v="2"/>
    <x v="4"/>
    <x v="8"/>
    <x v="751"/>
    <s v="Turkey Bologna All Natural Pre-sliced"/>
    <x v="490"/>
    <s v="FoodCo"/>
    <x v="32"/>
    <x v="1584"/>
    <n v="16416"/>
    <n v="42169"/>
  </r>
  <r>
    <x v="3"/>
    <x v="2"/>
    <x v="4"/>
    <x v="8"/>
    <x v="751"/>
    <s v="Turkey Bologna All Natural Pre-sliced"/>
    <x v="490"/>
    <s v="Teri Nichols"/>
    <x v="12"/>
    <x v="1585"/>
    <n v="26784"/>
    <n v="68500"/>
  </r>
  <r>
    <x v="3"/>
    <x v="2"/>
    <x v="4"/>
    <x v="8"/>
    <x v="752"/>
    <s v="Turkey Breast Oven Rst Pre-sliced"/>
    <x v="490"/>
    <s v="Driscoll Foods Food Service / Metropolitan Foods Inc."/>
    <x v="11"/>
    <x v="1586"/>
    <n v="121698"/>
    <n v="407551"/>
  </r>
  <r>
    <x v="3"/>
    <x v="2"/>
    <x v="4"/>
    <x v="8"/>
    <x v="752"/>
    <s v="Turkey Breast Oven Rst Pre-sliced"/>
    <x v="490"/>
    <s v="FoodCo"/>
    <x v="32"/>
    <x v="1587"/>
    <n v="52668"/>
    <n v="182346"/>
  </r>
  <r>
    <x v="3"/>
    <x v="2"/>
    <x v="4"/>
    <x v="8"/>
    <x v="752"/>
    <s v="Turkey Breast Oven Rst Pre-sliced"/>
    <x v="490"/>
    <s v="Teri Nichols"/>
    <x v="12"/>
    <x v="1588"/>
    <n v="68814"/>
    <n v="237124"/>
  </r>
  <r>
    <x v="3"/>
    <x v="2"/>
    <x v="5"/>
    <x v="17"/>
    <x v="205"/>
    <s v="Milk 1% UHT"/>
    <x v="500"/>
    <s v="FoodCo"/>
    <x v="32"/>
    <x v="1589"/>
    <n v="301938"/>
    <n v="417411"/>
  </r>
  <r>
    <x v="3"/>
    <x v="2"/>
    <x v="4"/>
    <x v="8"/>
    <x v="753"/>
    <s v="Turkey Sausage Crumble (6-5lb/CS)"/>
    <x v="490"/>
    <s v="Driscoll Foods Food Service / Metropolitan Foods Inc."/>
    <x v="11"/>
    <x v="32"/>
    <n v="420"/>
    <n v="1337"/>
  </r>
  <r>
    <x v="3"/>
    <x v="2"/>
    <x v="4"/>
    <x v="8"/>
    <x v="753"/>
    <s v="Turkey Sausage Crumble (6-5lb/CS)"/>
    <x v="490"/>
    <s v="Teri Nichols"/>
    <x v="12"/>
    <x v="6"/>
    <n v="150"/>
    <n v="484"/>
  </r>
  <r>
    <x v="3"/>
    <x v="2"/>
    <x v="4"/>
    <x v="8"/>
    <x v="755"/>
    <s v="TURKEY SAUSAGE PATTY"/>
    <x v="492"/>
    <s v="Driscoll Foods Food Service / Metropolitan Foods Inc."/>
    <x v="11"/>
    <x v="1590"/>
    <n v="4160"/>
    <n v="11984"/>
  </r>
  <r>
    <x v="3"/>
    <x v="2"/>
    <x v="4"/>
    <x v="8"/>
    <x v="755"/>
    <s v="TURKEY SAUSAGE PATTY"/>
    <x v="492"/>
    <s v="FoodCo"/>
    <x v="32"/>
    <x v="1484"/>
    <n v="1810"/>
    <n v="5817"/>
  </r>
  <r>
    <x v="3"/>
    <x v="2"/>
    <x v="4"/>
    <x v="8"/>
    <x v="755"/>
    <s v="TURKEY SAUSAGE PATTY"/>
    <x v="492"/>
    <s v="Teri Nichols"/>
    <x v="12"/>
    <x v="1591"/>
    <n v="3470"/>
    <n v="11283"/>
  </r>
  <r>
    <x v="3"/>
    <x v="2"/>
    <x v="4"/>
    <x v="8"/>
    <x v="756"/>
    <s v="Turkey Salami All Natural Pre-sliced"/>
    <x v="490"/>
    <s v="Driscoll Foods Food Service / Metropolitan Foods Inc."/>
    <x v="11"/>
    <x v="1592"/>
    <n v="41040"/>
    <n v="104052"/>
  </r>
  <r>
    <x v="3"/>
    <x v="2"/>
    <x v="4"/>
    <x v="8"/>
    <x v="756"/>
    <s v="Turkey Salami All Natural Pre-sliced"/>
    <x v="490"/>
    <s v="FoodCo"/>
    <x v="32"/>
    <x v="901"/>
    <n v="29916"/>
    <n v="79214"/>
  </r>
  <r>
    <x v="3"/>
    <x v="2"/>
    <x v="4"/>
    <x v="8"/>
    <x v="756"/>
    <s v="Turkey Salami All Natural Pre-sliced"/>
    <x v="490"/>
    <s v="Teri Nichols"/>
    <x v="12"/>
    <x v="100"/>
    <n v="25632"/>
    <n v="67519"/>
  </r>
  <r>
    <x v="3"/>
    <x v="2"/>
    <x v="5"/>
    <x v="7"/>
    <x v="760"/>
    <s v="Cheese Parmigiana"/>
    <x v="562"/>
    <s v="FoodCo"/>
    <x v="32"/>
    <x v="965"/>
    <n v="507"/>
    <n v="2140"/>
  </r>
  <r>
    <x v="3"/>
    <x v="2"/>
    <x v="5"/>
    <x v="7"/>
    <x v="760"/>
    <s v="Cheese Parmigiana"/>
    <x v="563"/>
    <s v="Driscoll Foods Food Service / Metropolitan Foods Inc."/>
    <x v="11"/>
    <x v="1593"/>
    <n v="1838"/>
    <n v="10793"/>
  </r>
  <r>
    <x v="3"/>
    <x v="2"/>
    <x v="5"/>
    <x v="7"/>
    <x v="760"/>
    <s v="Cheese Parmigiana"/>
    <x v="563"/>
    <s v="Teri Nichols"/>
    <x v="12"/>
    <x v="1594"/>
    <n v="1045"/>
    <n v="4925"/>
  </r>
  <r>
    <x v="3"/>
    <x v="2"/>
    <x v="5"/>
    <x v="7"/>
    <x v="761"/>
    <s v="Condiment Cream Cheese Plain Tub"/>
    <x v="498"/>
    <s v="Driscoll Foods Food Service / Metropolitan Foods Inc."/>
    <x v="11"/>
    <x v="29"/>
    <n v="45"/>
    <n v="120"/>
  </r>
  <r>
    <x v="3"/>
    <x v="2"/>
    <x v="5"/>
    <x v="7"/>
    <x v="761"/>
    <s v="Condiment Cream Cheese Plain Tub"/>
    <x v="498"/>
    <s v="FoodCo"/>
    <x v="32"/>
    <x v="10"/>
    <n v="15"/>
    <n v="30"/>
  </r>
  <r>
    <x v="3"/>
    <x v="2"/>
    <x v="5"/>
    <x v="7"/>
    <x v="204"/>
    <s v="Condiment Cream Cheese Plain PC"/>
    <x v="498"/>
    <s v="Driscoll Foods Food Service / Metropolitan Foods Inc."/>
    <x v="11"/>
    <x v="1595"/>
    <n v="152300"/>
    <n v="394999"/>
  </r>
  <r>
    <x v="3"/>
    <x v="2"/>
    <x v="5"/>
    <x v="7"/>
    <x v="204"/>
    <s v="Condiment Cream Cheese Plain PC"/>
    <x v="498"/>
    <s v="FoodCo"/>
    <x v="32"/>
    <x v="1596"/>
    <n v="46456"/>
    <n v="134437"/>
  </r>
  <r>
    <x v="3"/>
    <x v="2"/>
    <x v="5"/>
    <x v="7"/>
    <x v="204"/>
    <s v="Condiment Cream Cheese Plain PC"/>
    <x v="498"/>
    <s v="Teri Nichols"/>
    <x v="12"/>
    <x v="1597"/>
    <n v="119606"/>
    <n v="361233"/>
  </r>
  <r>
    <x v="3"/>
    <x v="2"/>
    <x v="5"/>
    <x v="7"/>
    <x v="762"/>
    <s v="Condiment Cream Cheese Strawberry Tub"/>
    <x v="498"/>
    <s v="Driscoll Foods Food Service / Metropolitan Foods Inc."/>
    <x v="11"/>
    <x v="28"/>
    <n v="20"/>
    <n v="41"/>
  </r>
  <r>
    <x v="3"/>
    <x v="2"/>
    <x v="5"/>
    <x v="7"/>
    <x v="763"/>
    <s v="Condiment Cream Cheese Strawberry PC"/>
    <x v="498"/>
    <s v="Driscoll Foods Food Service / Metropolitan Foods Inc."/>
    <x v="11"/>
    <x v="1598"/>
    <n v="14894"/>
    <n v="39626"/>
  </r>
  <r>
    <x v="3"/>
    <x v="2"/>
    <x v="5"/>
    <x v="7"/>
    <x v="763"/>
    <s v="Condiment Cream Cheese Strawberry PC"/>
    <x v="498"/>
    <s v="FoodCo"/>
    <x v="32"/>
    <x v="1243"/>
    <n v="4263"/>
    <n v="13010"/>
  </r>
  <r>
    <x v="3"/>
    <x v="2"/>
    <x v="5"/>
    <x v="7"/>
    <x v="763"/>
    <s v="Condiment Cream Cheese Strawberry PC"/>
    <x v="498"/>
    <s v="Teri Nichols"/>
    <x v="12"/>
    <x v="1599"/>
    <n v="12875"/>
    <n v="39942"/>
  </r>
  <r>
    <x v="3"/>
    <x v="2"/>
    <x v="5"/>
    <x v="17"/>
    <x v="205"/>
    <s v="Milk 1% UHT"/>
    <x v="499"/>
    <s v="Teri Nichols"/>
    <x v="12"/>
    <x v="1600"/>
    <n v="569716"/>
    <n v="743644"/>
  </r>
  <r>
    <x v="3"/>
    <x v="2"/>
    <x v="5"/>
    <x v="17"/>
    <x v="205"/>
    <s v="Milk 1% UHT"/>
    <x v="500"/>
    <s v="Driscoll Foods Food Service / Metropolitan Foods Inc."/>
    <x v="11"/>
    <x v="1601"/>
    <n v="834960"/>
    <n v="985214"/>
  </r>
  <r>
    <x v="3"/>
    <x v="2"/>
    <x v="5"/>
    <x v="17"/>
    <x v="205"/>
    <s v="Milk Low Fat 1%"/>
    <x v="501"/>
    <s v="Bartlett Dairy"/>
    <x v="34"/>
    <x v="1602"/>
    <n v="5338715"/>
    <n v="2816610"/>
  </r>
  <r>
    <x v="3"/>
    <x v="2"/>
    <x v="5"/>
    <x v="17"/>
    <x v="205"/>
    <s v="Milk Low Fat 1%"/>
    <x v="502"/>
    <s v="Cream O Land"/>
    <x v="19"/>
    <x v="1603"/>
    <n v="8401075"/>
    <n v="4347240"/>
  </r>
  <r>
    <x v="3"/>
    <x v="2"/>
    <x v="5"/>
    <x v="17"/>
    <x v="764"/>
    <s v="Milk Skim"/>
    <x v="279"/>
    <s v="FoodCo"/>
    <x v="32"/>
    <x v="1604"/>
    <n v="517633"/>
    <n v="285469"/>
  </r>
  <r>
    <x v="3"/>
    <x v="2"/>
    <x v="5"/>
    <x v="17"/>
    <x v="764"/>
    <s v="Milk Skim"/>
    <x v="501"/>
    <s v="Bartlett Dairy"/>
    <x v="34"/>
    <x v="1605"/>
    <n v="2944675"/>
    <n v="1506123"/>
  </r>
  <r>
    <x v="3"/>
    <x v="2"/>
    <x v="5"/>
    <x v="17"/>
    <x v="764"/>
    <s v="Milk Skim"/>
    <x v="502"/>
    <s v="Cream O Land"/>
    <x v="19"/>
    <x v="1606"/>
    <n v="2800990"/>
    <n v="1404368"/>
  </r>
  <r>
    <x v="3"/>
    <x v="2"/>
    <x v="5"/>
    <x v="17"/>
    <x v="765"/>
    <s v="Milk Chocolate Fat Free"/>
    <x v="279"/>
    <s v="FoodCo"/>
    <x v="32"/>
    <x v="1607"/>
    <n v="2301325"/>
    <n v="1347520"/>
  </r>
  <r>
    <x v="3"/>
    <x v="2"/>
    <x v="5"/>
    <x v="17"/>
    <x v="765"/>
    <s v="Milk Chocolate Fat Free"/>
    <x v="501"/>
    <s v="Bartlett Dairy"/>
    <x v="34"/>
    <x v="1608"/>
    <n v="4600200"/>
    <n v="2475491"/>
  </r>
  <r>
    <x v="3"/>
    <x v="2"/>
    <x v="5"/>
    <x v="17"/>
    <x v="765"/>
    <s v="Milk Chocolate Fat Free"/>
    <x v="502"/>
    <s v="Cream O Land"/>
    <x v="19"/>
    <x v="1609"/>
    <n v="7509368"/>
    <n v="3959009"/>
  </r>
  <r>
    <x v="3"/>
    <x v="2"/>
    <x v="5"/>
    <x v="17"/>
    <x v="765"/>
    <s v="Milk FF Chocolate UHT"/>
    <x v="499"/>
    <s v="Teri Nichols"/>
    <x v="12"/>
    <x v="1610"/>
    <n v="537381"/>
    <n v="846587"/>
  </r>
  <r>
    <x v="3"/>
    <x v="2"/>
    <x v="5"/>
    <x v="17"/>
    <x v="765"/>
    <s v="Milk FF Chocolate UHT"/>
    <x v="500"/>
    <s v="Driscoll Foods Food Service / Metropolitan Foods Inc."/>
    <x v="11"/>
    <x v="1611"/>
    <n v="835758"/>
    <n v="1164156"/>
  </r>
  <r>
    <x v="3"/>
    <x v="2"/>
    <x v="5"/>
    <x v="17"/>
    <x v="765"/>
    <s v="Milk FF Chocolate UHT"/>
    <x v="500"/>
    <s v="FoodCo"/>
    <x v="32"/>
    <x v="1612"/>
    <n v="187326"/>
    <n v="298241"/>
  </r>
  <r>
    <x v="3"/>
    <x v="2"/>
    <x v="5"/>
    <x v="17"/>
    <x v="766"/>
    <s v="Milk Fat Free Lactose-Free UHT"/>
    <x v="500"/>
    <s v="Driscoll Foods Food Service / Metropolitan Foods Inc."/>
    <x v="11"/>
    <x v="1613"/>
    <n v="21483"/>
    <n v="37024"/>
  </r>
  <r>
    <x v="3"/>
    <x v="2"/>
    <x v="5"/>
    <x v="17"/>
    <x v="766"/>
    <s v="Milk Fat Free Lactose-Free UHT"/>
    <x v="500"/>
    <s v="FoodCo"/>
    <x v="32"/>
    <x v="1454"/>
    <n v="15327"/>
    <n v="31399"/>
  </r>
  <r>
    <x v="3"/>
    <x v="2"/>
    <x v="5"/>
    <x v="17"/>
    <x v="766"/>
    <s v="Milk Fat Free Lactose-Free UHT"/>
    <x v="500"/>
    <s v="Teri Nichols"/>
    <x v="12"/>
    <x v="1614"/>
    <n v="20961"/>
    <n v="39338"/>
  </r>
  <r>
    <x v="3"/>
    <x v="2"/>
    <x v="5"/>
    <x v="17"/>
    <x v="767"/>
    <s v="MILK WHOLE"/>
    <x v="279"/>
    <s v="FoodCo"/>
    <x v="32"/>
    <x v="1615"/>
    <n v="51775"/>
    <n v="31886"/>
  </r>
  <r>
    <x v="3"/>
    <x v="2"/>
    <x v="5"/>
    <x v="17"/>
    <x v="767"/>
    <s v="MILK WHOLE"/>
    <x v="501"/>
    <s v="Bartlett Dairy"/>
    <x v="34"/>
    <x v="1616"/>
    <n v="77225"/>
    <n v="44301"/>
  </r>
  <r>
    <x v="3"/>
    <x v="2"/>
    <x v="5"/>
    <x v="17"/>
    <x v="767"/>
    <s v="MILK WHOLE"/>
    <x v="502"/>
    <s v="Cream O Land"/>
    <x v="19"/>
    <x v="1617"/>
    <n v="101550"/>
    <n v="57401"/>
  </r>
  <r>
    <x v="3"/>
    <x v="2"/>
    <x v="5"/>
    <x v="17"/>
    <x v="349"/>
    <s v="Milk Whole QT"/>
    <x v="501"/>
    <s v="Bartlett Dairy"/>
    <x v="34"/>
    <x v="162"/>
    <n v="157"/>
    <n v="77"/>
  </r>
  <r>
    <x v="3"/>
    <x v="2"/>
    <x v="5"/>
    <x v="19"/>
    <x v="821"/>
    <s v="Heavy Cream"/>
    <x v="504"/>
    <s v="FoodCo"/>
    <x v="32"/>
    <x v="130"/>
    <n v="0"/>
    <n v="0"/>
  </r>
  <r>
    <x v="3"/>
    <x v="2"/>
    <x v="5"/>
    <x v="19"/>
    <x v="768"/>
    <s v="Half and Half"/>
    <x v="279"/>
    <s v="FoodCo"/>
    <x v="32"/>
    <x v="13"/>
    <n v="26"/>
    <n v="16"/>
  </r>
  <r>
    <x v="3"/>
    <x v="2"/>
    <x v="5"/>
    <x v="19"/>
    <x v="768"/>
    <s v="Half and Half"/>
    <x v="501"/>
    <s v="Bartlett Dairy"/>
    <x v="34"/>
    <x v="92"/>
    <n v="271"/>
    <n v="154"/>
  </r>
  <r>
    <x v="3"/>
    <x v="2"/>
    <x v="5"/>
    <x v="19"/>
    <x v="768"/>
    <s v="Half and Half"/>
    <x v="502"/>
    <s v="Cream O Land"/>
    <x v="19"/>
    <x v="1618"/>
    <n v="694"/>
    <n v="366"/>
  </r>
  <r>
    <x v="3"/>
    <x v="2"/>
    <x v="5"/>
    <x v="12"/>
    <x v="769"/>
    <s v="Yogurt Upstate Cherry Vanilla 4 oz"/>
    <x v="506"/>
    <s v="Driscoll Foods Food Service / Metropolitan Foods Inc."/>
    <x v="11"/>
    <x v="1619"/>
    <n v="123708"/>
    <n v="177012"/>
  </r>
  <r>
    <x v="3"/>
    <x v="2"/>
    <x v="5"/>
    <x v="12"/>
    <x v="769"/>
    <s v="Yogurt Upstate Cherry Vanilla 4 oz"/>
    <x v="506"/>
    <s v="FoodCo"/>
    <x v="32"/>
    <x v="1620"/>
    <n v="44508"/>
    <n v="69830"/>
  </r>
  <r>
    <x v="3"/>
    <x v="2"/>
    <x v="5"/>
    <x v="12"/>
    <x v="769"/>
    <s v="Yogurt Upstate Cherry Vanilla 4 oz"/>
    <x v="506"/>
    <s v="Teri Nichols"/>
    <x v="12"/>
    <x v="1621"/>
    <n v="108360"/>
    <n v="178637"/>
  </r>
  <r>
    <x v="3"/>
    <x v="2"/>
    <x v="5"/>
    <x v="12"/>
    <x v="770"/>
    <s v="Yogurt Parfait"/>
    <x v="352"/>
    <s v="Driscoll Foods Food Service / Metropolitan Foods Inc."/>
    <x v="11"/>
    <x v="1622"/>
    <n v="289531"/>
    <n v="1262671"/>
  </r>
  <r>
    <x v="3"/>
    <x v="2"/>
    <x v="5"/>
    <x v="12"/>
    <x v="770"/>
    <s v="Yogurt Parfait"/>
    <x v="352"/>
    <s v="FoodCo"/>
    <x v="32"/>
    <x v="1623"/>
    <n v="80949"/>
    <n v="371197"/>
  </r>
  <r>
    <x v="3"/>
    <x v="2"/>
    <x v="5"/>
    <x v="12"/>
    <x v="770"/>
    <s v="Yogurt Parfait"/>
    <x v="352"/>
    <s v="Teri Nichols"/>
    <x v="12"/>
    <x v="1624"/>
    <n v="205909"/>
    <n v="929372"/>
  </r>
  <r>
    <x v="3"/>
    <x v="2"/>
    <x v="5"/>
    <x v="12"/>
    <x v="771"/>
    <s v="Yogurt Upstate Peach 4 oz"/>
    <x v="506"/>
    <s v="Driscoll Foods Food Service / Metropolitan Foods Inc."/>
    <x v="11"/>
    <x v="1625"/>
    <n v="151428"/>
    <n v="216109"/>
  </r>
  <r>
    <x v="3"/>
    <x v="2"/>
    <x v="5"/>
    <x v="12"/>
    <x v="771"/>
    <s v="Yogurt Upstate Peach 4 oz"/>
    <x v="506"/>
    <s v="FoodCo"/>
    <x v="32"/>
    <x v="1626"/>
    <n v="41928"/>
    <n v="66755"/>
  </r>
  <r>
    <x v="3"/>
    <x v="2"/>
    <x v="5"/>
    <x v="12"/>
    <x v="771"/>
    <s v="Yogurt Upstate Peach 4 oz"/>
    <x v="506"/>
    <s v="Teri Nichols"/>
    <x v="12"/>
    <x v="1627"/>
    <n v="103452"/>
    <n v="170696"/>
  </r>
  <r>
    <x v="3"/>
    <x v="2"/>
    <x v="5"/>
    <x v="12"/>
    <x v="772"/>
    <s v="Yogurt Organic Strawberry Combo"/>
    <x v="507"/>
    <s v="Driscoll Foods Food Service / Metropolitan Foods Inc."/>
    <x v="11"/>
    <x v="1576"/>
    <n v="45900"/>
    <n v="75958"/>
  </r>
  <r>
    <x v="3"/>
    <x v="2"/>
    <x v="5"/>
    <x v="12"/>
    <x v="772"/>
    <s v="Yogurt Organic Strawberry Combo"/>
    <x v="507"/>
    <s v="FoodCo"/>
    <x v="32"/>
    <x v="750"/>
    <n v="9192"/>
    <n v="16564"/>
  </r>
  <r>
    <x v="3"/>
    <x v="2"/>
    <x v="5"/>
    <x v="12"/>
    <x v="772"/>
    <s v="Yogurt Organic Strawberry Combo"/>
    <x v="507"/>
    <s v="Teri Nichols"/>
    <x v="12"/>
    <x v="1628"/>
    <n v="32604"/>
    <n v="68807"/>
  </r>
  <r>
    <x v="3"/>
    <x v="2"/>
    <x v="5"/>
    <x v="12"/>
    <x v="773"/>
    <s v="Yogurt Upstate Strawberry Banana 4 oz"/>
    <x v="506"/>
    <s v="Driscoll Foods Food Service / Metropolitan Foods Inc."/>
    <x v="11"/>
    <x v="1629"/>
    <n v="148716"/>
    <n v="212224"/>
  </r>
  <r>
    <x v="3"/>
    <x v="2"/>
    <x v="5"/>
    <x v="12"/>
    <x v="773"/>
    <s v="Yogurt Upstate Strawberry Banana 4 oz"/>
    <x v="506"/>
    <s v="FoodCo"/>
    <x v="32"/>
    <x v="1630"/>
    <n v="64920"/>
    <n v="103863"/>
  </r>
  <r>
    <x v="3"/>
    <x v="2"/>
    <x v="5"/>
    <x v="12"/>
    <x v="773"/>
    <s v="Yogurt Upstate Strawberry Banana 4 oz"/>
    <x v="506"/>
    <s v="Teri Nichols"/>
    <x v="12"/>
    <x v="1631"/>
    <n v="125448"/>
    <n v="206904"/>
  </r>
  <r>
    <x v="3"/>
    <x v="2"/>
    <x v="5"/>
    <x v="12"/>
    <x v="774"/>
    <s v="Yogurt Upstate Strawberry 4 oz"/>
    <x v="506"/>
    <s v="Driscoll Foods Food Service / Metropolitan Foods Inc."/>
    <x v="11"/>
    <x v="1632"/>
    <n v="138132"/>
    <n v="197268"/>
  </r>
  <r>
    <x v="3"/>
    <x v="2"/>
    <x v="5"/>
    <x v="12"/>
    <x v="774"/>
    <s v="Yogurt Upstate Strawberry 4 oz"/>
    <x v="506"/>
    <s v="FoodCo"/>
    <x v="32"/>
    <x v="1633"/>
    <n v="51312"/>
    <n v="82530"/>
  </r>
  <r>
    <x v="3"/>
    <x v="2"/>
    <x v="5"/>
    <x v="12"/>
    <x v="774"/>
    <s v="Yogurt Upstate Strawberry 4 oz"/>
    <x v="506"/>
    <s v="Teri Nichols"/>
    <x v="12"/>
    <x v="1634"/>
    <n v="95976"/>
    <n v="158334"/>
  </r>
  <r>
    <x v="3"/>
    <x v="2"/>
    <x v="6"/>
    <x v="10"/>
    <x v="60"/>
    <s v="Fruit Apples NY State Fresh"/>
    <x v="508"/>
    <s v="Driscoll Foods Food Service / Metropolitan Foods Inc."/>
    <x v="11"/>
    <x v="1635"/>
    <n v="38952"/>
    <n v="23524"/>
  </r>
  <r>
    <x v="3"/>
    <x v="2"/>
    <x v="6"/>
    <x v="10"/>
    <x v="60"/>
    <s v="Fruit Apples NY State Fresh"/>
    <x v="508"/>
    <s v="FoodCo"/>
    <x v="32"/>
    <x v="909"/>
    <n v="3888"/>
    <n v="2042"/>
  </r>
  <r>
    <x v="3"/>
    <x v="2"/>
    <x v="6"/>
    <x v="10"/>
    <x v="60"/>
    <s v="Fruit Apples NY State Fresh"/>
    <x v="508"/>
    <s v="Teri Nichols"/>
    <x v="12"/>
    <x v="243"/>
    <n v="5616"/>
    <n v="4108"/>
  </r>
  <r>
    <x v="3"/>
    <x v="2"/>
    <x v="6"/>
    <x v="10"/>
    <x v="775"/>
    <s v="Fruit Apple Slices Ind"/>
    <x v="509"/>
    <s v="Driscoll Foods Food Service / Metropolitan Foods Inc."/>
    <x v="11"/>
    <x v="1636"/>
    <n v="22554"/>
    <n v="46992"/>
  </r>
  <r>
    <x v="3"/>
    <x v="2"/>
    <x v="6"/>
    <x v="10"/>
    <x v="775"/>
    <s v="Fruit Apple Slices Ind"/>
    <x v="509"/>
    <s v="FoodCo"/>
    <x v="32"/>
    <x v="11"/>
    <n v="1844"/>
    <n v="3801"/>
  </r>
  <r>
    <x v="3"/>
    <x v="2"/>
    <x v="6"/>
    <x v="10"/>
    <x v="776"/>
    <s v="Fruit Apple Sauce Canned"/>
    <x v="511"/>
    <s v="Driscoll Foods Food Service / Metropolitan Foods Inc."/>
    <x v="11"/>
    <x v="442"/>
    <n v="3744"/>
    <n v="2693"/>
  </r>
  <r>
    <x v="3"/>
    <x v="2"/>
    <x v="6"/>
    <x v="10"/>
    <x v="776"/>
    <s v="Fruit Apple Sauce Canned"/>
    <x v="511"/>
    <s v="FoodCo"/>
    <x v="32"/>
    <x v="1637"/>
    <n v="2769"/>
    <n v="1904"/>
  </r>
  <r>
    <x v="3"/>
    <x v="2"/>
    <x v="6"/>
    <x v="10"/>
    <x v="777"/>
    <s v="Fruit Apple Sauce Cherry Ind"/>
    <x v="512"/>
    <s v="Driscoll Foods Food Service / Metropolitan Foods Inc."/>
    <x v="11"/>
    <x v="1638"/>
    <n v="159192"/>
    <n v="160589"/>
  </r>
  <r>
    <x v="3"/>
    <x v="2"/>
    <x v="6"/>
    <x v="10"/>
    <x v="777"/>
    <s v="Fruit Apple Sauce Cherry Ind"/>
    <x v="512"/>
    <s v="FoodCo"/>
    <x v="32"/>
    <x v="1639"/>
    <n v="78354"/>
    <n v="85985"/>
  </r>
  <r>
    <x v="3"/>
    <x v="2"/>
    <x v="6"/>
    <x v="10"/>
    <x v="777"/>
    <s v="Fruit Apple Sauce Cherry Ind"/>
    <x v="512"/>
    <s v="Teri Nichols"/>
    <x v="12"/>
    <x v="1640"/>
    <n v="136809"/>
    <n v="143962"/>
  </r>
  <r>
    <x v="3"/>
    <x v="2"/>
    <x v="6"/>
    <x v="10"/>
    <x v="778"/>
    <s v="Fruit Apple Sauce Peach Ind"/>
    <x v="512"/>
    <s v="Driscoll Foods Food Service / Metropolitan Foods Inc."/>
    <x v="11"/>
    <x v="1641"/>
    <n v="158517"/>
    <n v="159666"/>
  </r>
  <r>
    <x v="3"/>
    <x v="2"/>
    <x v="6"/>
    <x v="10"/>
    <x v="778"/>
    <s v="Fruit Apple Sauce Peach Ind"/>
    <x v="512"/>
    <s v="FoodCo"/>
    <x v="32"/>
    <x v="745"/>
    <n v="97065"/>
    <n v="106803"/>
  </r>
  <r>
    <x v="3"/>
    <x v="2"/>
    <x v="6"/>
    <x v="10"/>
    <x v="778"/>
    <s v="Fruit Apple Sauce Peach Ind"/>
    <x v="512"/>
    <s v="Teri Nichols"/>
    <x v="12"/>
    <x v="1642"/>
    <n v="141345"/>
    <n v="148772"/>
  </r>
  <r>
    <x v="3"/>
    <x v="2"/>
    <x v="6"/>
    <x v="10"/>
    <x v="779"/>
    <s v="Fruit Apple Sauce Plain Ind"/>
    <x v="513"/>
    <s v="Driscoll Foods Food Service / Metropolitan Foods Inc."/>
    <x v="11"/>
    <x v="1643"/>
    <n v="502470"/>
    <n v="486109"/>
  </r>
  <r>
    <x v="3"/>
    <x v="2"/>
    <x v="6"/>
    <x v="10"/>
    <x v="779"/>
    <s v="Fruit Apple Sauce Plain Ind"/>
    <x v="513"/>
    <s v="FoodCo"/>
    <x v="32"/>
    <x v="1644"/>
    <n v="194265"/>
    <n v="205450"/>
  </r>
  <r>
    <x v="3"/>
    <x v="2"/>
    <x v="6"/>
    <x v="10"/>
    <x v="779"/>
    <s v="Fruit Apple Sauce Plain Ind"/>
    <x v="513"/>
    <s v="Teri Nichols"/>
    <x v="12"/>
    <x v="1645"/>
    <n v="496827"/>
    <n v="501627"/>
  </r>
  <r>
    <x v="3"/>
    <x v="2"/>
    <x v="6"/>
    <x v="10"/>
    <x v="780"/>
    <s v="Fruit Apple Sauce Strawberry-Banana Ind"/>
    <x v="512"/>
    <s v="Driscoll Foods Food Service / Metropolitan Foods Inc."/>
    <x v="11"/>
    <x v="1646"/>
    <n v="121365"/>
    <n v="122216"/>
  </r>
  <r>
    <x v="3"/>
    <x v="2"/>
    <x v="6"/>
    <x v="10"/>
    <x v="780"/>
    <s v="Fruit Apple Sauce Strawberry-Banana Ind"/>
    <x v="512"/>
    <s v="FoodCo"/>
    <x v="32"/>
    <x v="1647"/>
    <n v="54810"/>
    <n v="59635"/>
  </r>
  <r>
    <x v="3"/>
    <x v="2"/>
    <x v="6"/>
    <x v="10"/>
    <x v="780"/>
    <s v="Fruit Apple Sauce Strawberry-Banana Ind"/>
    <x v="512"/>
    <s v="Teri Nichols"/>
    <x v="12"/>
    <x v="1648"/>
    <n v="117126"/>
    <n v="123124"/>
  </r>
  <r>
    <x v="3"/>
    <x v="2"/>
    <x v="6"/>
    <x v="10"/>
    <x v="206"/>
    <s v="Fruit Bananas Fresh"/>
    <x v="515"/>
    <s v="Driscoll Foods Food Service / Metropolitan Foods Inc."/>
    <x v="11"/>
    <x v="1649"/>
    <n v="320480"/>
    <n v="158616"/>
  </r>
  <r>
    <x v="3"/>
    <x v="2"/>
    <x v="6"/>
    <x v="10"/>
    <x v="206"/>
    <s v="Fruit Bananas Fresh"/>
    <x v="515"/>
    <s v="FoodCo"/>
    <x v="32"/>
    <x v="1650"/>
    <n v="64120"/>
    <n v="35825"/>
  </r>
  <r>
    <x v="3"/>
    <x v="2"/>
    <x v="6"/>
    <x v="10"/>
    <x v="206"/>
    <s v="Fruit Bananas Fresh"/>
    <x v="515"/>
    <s v="Teri Nichols"/>
    <x v="12"/>
    <x v="593"/>
    <n v="3040"/>
    <n v="1861"/>
  </r>
  <r>
    <x v="3"/>
    <x v="2"/>
    <x v="6"/>
    <x v="10"/>
    <x v="207"/>
    <s v="Fruit Blueberries Fresh"/>
    <x v="516"/>
    <s v="FoodCo"/>
    <x v="32"/>
    <x v="8"/>
    <n v="56"/>
    <n v="226"/>
  </r>
  <r>
    <x v="3"/>
    <x v="2"/>
    <x v="6"/>
    <x v="10"/>
    <x v="781"/>
    <s v="Fruit Craisins Cherry Ind"/>
    <x v="517"/>
    <s v="Driscoll Foods Food Service / Metropolitan Foods Inc."/>
    <x v="11"/>
    <x v="1651"/>
    <n v="76125"/>
    <n v="239819"/>
  </r>
  <r>
    <x v="3"/>
    <x v="2"/>
    <x v="6"/>
    <x v="10"/>
    <x v="781"/>
    <s v="Fruit Craisins Cherry Ind"/>
    <x v="517"/>
    <s v="FoodCo"/>
    <x v="32"/>
    <x v="1652"/>
    <n v="26869"/>
    <n v="88983"/>
  </r>
  <r>
    <x v="3"/>
    <x v="2"/>
    <x v="6"/>
    <x v="10"/>
    <x v="781"/>
    <s v="Fruit Craisins Cherry Ind"/>
    <x v="517"/>
    <s v="Teri Nichols"/>
    <x v="12"/>
    <x v="1653"/>
    <n v="101602"/>
    <n v="328745"/>
  </r>
  <r>
    <x v="3"/>
    <x v="2"/>
    <x v="6"/>
    <x v="10"/>
    <x v="782"/>
    <s v="Fruit Grapes Green Fresh"/>
    <x v="515"/>
    <s v="FoodCo"/>
    <x v="32"/>
    <x v="94"/>
    <n v="4104"/>
    <n v="9133"/>
  </r>
  <r>
    <x v="3"/>
    <x v="2"/>
    <x v="6"/>
    <x v="10"/>
    <x v="782"/>
    <s v="Fruit Grapes Green Fresh"/>
    <x v="515"/>
    <s v="Teri Nichols"/>
    <x v="12"/>
    <x v="1654"/>
    <n v="4842"/>
    <n v="10408"/>
  </r>
  <r>
    <x v="3"/>
    <x v="2"/>
    <x v="6"/>
    <x v="10"/>
    <x v="783"/>
    <s v="Fruit Grapes Red Fresh"/>
    <x v="515"/>
    <s v="Driscoll Foods Food Service / Metropolitan Foods Inc."/>
    <x v="11"/>
    <x v="1655"/>
    <n v="31248"/>
    <n v="54816"/>
  </r>
  <r>
    <x v="3"/>
    <x v="2"/>
    <x v="6"/>
    <x v="10"/>
    <x v="783"/>
    <s v="Fruit Grapes Red Fresh"/>
    <x v="515"/>
    <s v="FoodCo"/>
    <x v="32"/>
    <x v="713"/>
    <n v="7020"/>
    <n v="15008"/>
  </r>
  <r>
    <x v="3"/>
    <x v="2"/>
    <x v="6"/>
    <x v="10"/>
    <x v="783"/>
    <s v="Fruit Grapes Red Fresh"/>
    <x v="515"/>
    <s v="Teri Nichols"/>
    <x v="12"/>
    <x v="1334"/>
    <n v="9180"/>
    <n v="19737"/>
  </r>
  <r>
    <x v="3"/>
    <x v="2"/>
    <x v="6"/>
    <x v="10"/>
    <x v="785"/>
    <s v="Fruit Kiwi Fresh"/>
    <x v="515"/>
    <s v="Driscoll Foods Food Service / Metropolitan Foods Inc."/>
    <x v="11"/>
    <x v="448"/>
    <n v="1021"/>
    <n v="2990"/>
  </r>
  <r>
    <x v="3"/>
    <x v="2"/>
    <x v="6"/>
    <x v="10"/>
    <x v="785"/>
    <s v="Fruit Kiwi Fresh"/>
    <x v="515"/>
    <s v="FoodCo"/>
    <x v="32"/>
    <x v="168"/>
    <n v="226"/>
    <n v="731"/>
  </r>
  <r>
    <x v="3"/>
    <x v="2"/>
    <x v="6"/>
    <x v="10"/>
    <x v="785"/>
    <s v="Fruit Kiwi Fresh"/>
    <x v="515"/>
    <s v="Teri Nichols"/>
    <x v="12"/>
    <x v="156"/>
    <n v="603"/>
    <n v="1861"/>
  </r>
  <r>
    <x v="3"/>
    <x v="2"/>
    <x v="6"/>
    <x v="10"/>
    <x v="209"/>
    <s v="Fruit Lemons Fresh"/>
    <x v="515"/>
    <s v="Driscoll Foods Food Service / Metropolitan Foods Inc."/>
    <x v="11"/>
    <x v="1656"/>
    <n v="7004"/>
    <n v="27352"/>
  </r>
  <r>
    <x v="3"/>
    <x v="2"/>
    <x v="6"/>
    <x v="10"/>
    <x v="209"/>
    <s v="Fruit Lemons Fresh"/>
    <x v="515"/>
    <s v="FoodCo"/>
    <x v="32"/>
    <x v="1657"/>
    <n v="1760"/>
    <n v="4804"/>
  </r>
  <r>
    <x v="3"/>
    <x v="2"/>
    <x v="6"/>
    <x v="10"/>
    <x v="209"/>
    <s v="Fruit Lemons Fresh"/>
    <x v="515"/>
    <s v="Teri Nichols"/>
    <x v="12"/>
    <x v="1658"/>
    <n v="3497"/>
    <n v="10188"/>
  </r>
  <r>
    <x v="3"/>
    <x v="2"/>
    <x v="6"/>
    <x v="10"/>
    <x v="786"/>
    <s v="Fruit Mandarins Fresh"/>
    <x v="518"/>
    <s v="FoodCo"/>
    <x v="32"/>
    <x v="99"/>
    <n v="208"/>
    <n v="8223"/>
  </r>
  <r>
    <x v="3"/>
    <x v="2"/>
    <x v="6"/>
    <x v="10"/>
    <x v="267"/>
    <s v="Fruit Cantaloupe Fresh"/>
    <x v="515"/>
    <s v="Driscoll Foods Food Service / Metropolitan Foods Inc."/>
    <x v="11"/>
    <x v="1659"/>
    <n v="36281"/>
    <n v="30042"/>
  </r>
  <r>
    <x v="3"/>
    <x v="2"/>
    <x v="6"/>
    <x v="10"/>
    <x v="267"/>
    <s v="Fruit Cantaloupe Fresh"/>
    <x v="515"/>
    <s v="FoodCo"/>
    <x v="32"/>
    <x v="1660"/>
    <n v="3173"/>
    <n v="3201"/>
  </r>
  <r>
    <x v="3"/>
    <x v="2"/>
    <x v="6"/>
    <x v="10"/>
    <x v="267"/>
    <s v="Fruit Cantaloupe Fresh"/>
    <x v="515"/>
    <s v="Teri Nichols"/>
    <x v="12"/>
    <x v="1661"/>
    <n v="6413"/>
    <n v="6761"/>
  </r>
  <r>
    <x v="3"/>
    <x v="2"/>
    <x v="6"/>
    <x v="10"/>
    <x v="268"/>
    <s v="Fruit Honeydew Fresh"/>
    <x v="515"/>
    <s v="Driscoll Foods Food Service / Metropolitan Foods Inc."/>
    <x v="11"/>
    <x v="1662"/>
    <n v="14712"/>
    <n v="16985"/>
  </r>
  <r>
    <x v="3"/>
    <x v="2"/>
    <x v="6"/>
    <x v="10"/>
    <x v="268"/>
    <s v="Fruit Honeydew Fresh"/>
    <x v="515"/>
    <s v="FoodCo"/>
    <x v="32"/>
    <x v="5"/>
    <n v="1800"/>
    <n v="2465"/>
  </r>
  <r>
    <x v="3"/>
    <x v="2"/>
    <x v="6"/>
    <x v="10"/>
    <x v="268"/>
    <s v="Fruit Honeydew Fresh"/>
    <x v="515"/>
    <s v="Teri Nichols"/>
    <x v="12"/>
    <x v="1663"/>
    <n v="3264"/>
    <n v="4257"/>
  </r>
  <r>
    <x v="3"/>
    <x v="2"/>
    <x v="6"/>
    <x v="10"/>
    <x v="787"/>
    <s v="Fruit Watermelon Seedless Fresh"/>
    <x v="515"/>
    <s v="Driscoll Foods Food Service / Metropolitan Foods Inc."/>
    <x v="11"/>
    <x v="1664"/>
    <n v="14388"/>
    <n v="8846"/>
  </r>
  <r>
    <x v="3"/>
    <x v="2"/>
    <x v="6"/>
    <x v="10"/>
    <x v="787"/>
    <s v="Fruit Watermelon Seedless Fresh"/>
    <x v="515"/>
    <s v="FoodCo"/>
    <x v="32"/>
    <x v="99"/>
    <n v="3938"/>
    <n v="3407"/>
  </r>
  <r>
    <x v="3"/>
    <x v="2"/>
    <x v="6"/>
    <x v="10"/>
    <x v="787"/>
    <s v="Fruit Watermelon Seedless Fresh"/>
    <x v="515"/>
    <s v="Teri Nichols"/>
    <x v="12"/>
    <x v="1078"/>
    <n v="8162"/>
    <n v="5964"/>
  </r>
  <r>
    <x v="3"/>
    <x v="2"/>
    <x v="6"/>
    <x v="10"/>
    <x v="211"/>
    <s v="Fruit Nectarines Fresh"/>
    <x v="515"/>
    <s v="Driscoll Foods Food Service / Metropolitan Foods Inc."/>
    <x v="11"/>
    <x v="1251"/>
    <n v="50861"/>
    <n v="40158"/>
  </r>
  <r>
    <x v="3"/>
    <x v="2"/>
    <x v="6"/>
    <x v="10"/>
    <x v="211"/>
    <s v="Fruit Nectarines Fresh"/>
    <x v="515"/>
    <s v="FoodCo"/>
    <x v="32"/>
    <x v="1665"/>
    <n v="30931"/>
    <n v="32097"/>
  </r>
  <r>
    <x v="3"/>
    <x v="2"/>
    <x v="6"/>
    <x v="10"/>
    <x v="211"/>
    <s v="Fruit Nectarines Fresh"/>
    <x v="515"/>
    <s v="Teri Nichols"/>
    <x v="12"/>
    <x v="1666"/>
    <n v="31209"/>
    <n v="25078"/>
  </r>
  <r>
    <x v="3"/>
    <x v="2"/>
    <x v="6"/>
    <x v="10"/>
    <x v="212"/>
    <s v="Fruit Peaches Fresh"/>
    <x v="515"/>
    <s v="Driscoll Foods Food Service / Metropolitan Foods Inc."/>
    <x v="11"/>
    <x v="1667"/>
    <n v="27975"/>
    <n v="21508"/>
  </r>
  <r>
    <x v="3"/>
    <x v="2"/>
    <x v="6"/>
    <x v="10"/>
    <x v="212"/>
    <s v="Fruit Peaches Fresh"/>
    <x v="515"/>
    <s v="FoodCo"/>
    <x v="32"/>
    <x v="1160"/>
    <n v="46733"/>
    <n v="43410"/>
  </r>
  <r>
    <x v="3"/>
    <x v="2"/>
    <x v="6"/>
    <x v="10"/>
    <x v="212"/>
    <s v="Fruit Peaches Fresh"/>
    <x v="515"/>
    <s v="Teri Nichols"/>
    <x v="12"/>
    <x v="1668"/>
    <n v="32575"/>
    <n v="29629"/>
  </r>
  <r>
    <x v="3"/>
    <x v="2"/>
    <x v="6"/>
    <x v="10"/>
    <x v="789"/>
    <s v="Fruit Peaches Sliced in Juice"/>
    <x v="510"/>
    <s v="Teri Nichols"/>
    <x v="12"/>
    <x v="1669"/>
    <n v="97200"/>
    <n v="54483"/>
  </r>
  <r>
    <x v="3"/>
    <x v="2"/>
    <x v="6"/>
    <x v="10"/>
    <x v="789"/>
    <s v="Fruit Peaches Sliced in Juice"/>
    <x v="511"/>
    <s v="Driscoll Foods Food Service / Metropolitan Foods Inc."/>
    <x v="11"/>
    <x v="1670"/>
    <n v="223898"/>
    <n v="111432"/>
  </r>
  <r>
    <x v="3"/>
    <x v="2"/>
    <x v="6"/>
    <x v="10"/>
    <x v="789"/>
    <s v="Fruit Peaches Sliced in Juice"/>
    <x v="511"/>
    <s v="FoodCo"/>
    <x v="32"/>
    <x v="1671"/>
    <n v="61223"/>
    <n v="32438"/>
  </r>
  <r>
    <x v="3"/>
    <x v="2"/>
    <x v="6"/>
    <x v="10"/>
    <x v="790"/>
    <s v="Fruit Pears Diced in Juice #10"/>
    <x v="510"/>
    <s v="Teri Nichols"/>
    <x v="12"/>
    <x v="1672"/>
    <n v="54873"/>
    <n v="49771"/>
  </r>
  <r>
    <x v="3"/>
    <x v="2"/>
    <x v="6"/>
    <x v="10"/>
    <x v="790"/>
    <s v="Fruit Pears Diced in Juice #10"/>
    <x v="511"/>
    <s v="Driscoll Foods Food Service / Metropolitan Foods Inc."/>
    <x v="11"/>
    <x v="1673"/>
    <n v="111969"/>
    <n v="86096"/>
  </r>
  <r>
    <x v="3"/>
    <x v="2"/>
    <x v="6"/>
    <x v="10"/>
    <x v="790"/>
    <s v="Fruit Pears Diced in Juice #10"/>
    <x v="511"/>
    <s v="FoodCo"/>
    <x v="32"/>
    <x v="1674"/>
    <n v="29211"/>
    <n v="26254"/>
  </r>
  <r>
    <x v="3"/>
    <x v="2"/>
    <x v="6"/>
    <x v="10"/>
    <x v="791"/>
    <s v="Fruit Pineapple Fresh"/>
    <x v="515"/>
    <s v="Driscoll Foods Food Service / Metropolitan Foods Inc."/>
    <x v="11"/>
    <x v="1675"/>
    <n v="13332"/>
    <n v="21183"/>
  </r>
  <r>
    <x v="3"/>
    <x v="2"/>
    <x v="6"/>
    <x v="10"/>
    <x v="791"/>
    <s v="Fruit Pineapple Fresh"/>
    <x v="515"/>
    <s v="FoodCo"/>
    <x v="32"/>
    <x v="140"/>
    <n v="4056"/>
    <n v="7438"/>
  </r>
  <r>
    <x v="3"/>
    <x v="2"/>
    <x v="6"/>
    <x v="10"/>
    <x v="791"/>
    <s v="Fruit Pineapple Fresh"/>
    <x v="515"/>
    <s v="Teri Nichols"/>
    <x v="12"/>
    <x v="409"/>
    <n v="1944"/>
    <n v="3865"/>
  </r>
  <r>
    <x v="3"/>
    <x v="2"/>
    <x v="6"/>
    <x v="10"/>
    <x v="90"/>
    <s v="Fruit Pineapple Tidbits Canned"/>
    <x v="510"/>
    <s v="Teri Nichols"/>
    <x v="12"/>
    <x v="1676"/>
    <n v="71645"/>
    <n v="52311"/>
  </r>
  <r>
    <x v="3"/>
    <x v="2"/>
    <x v="6"/>
    <x v="10"/>
    <x v="90"/>
    <s v="Fruit Pineapple Tidbits Canned"/>
    <x v="511"/>
    <s v="Driscoll Foods Food Service / Metropolitan Foods Inc."/>
    <x v="11"/>
    <x v="1677"/>
    <n v="131382"/>
    <n v="84542"/>
  </r>
  <r>
    <x v="3"/>
    <x v="2"/>
    <x v="6"/>
    <x v="10"/>
    <x v="90"/>
    <s v="Fruit Pineapple Tidbits Canned"/>
    <x v="511"/>
    <s v="FoodCo"/>
    <x v="32"/>
    <x v="1678"/>
    <n v="31226"/>
    <n v="22258"/>
  </r>
  <r>
    <x v="3"/>
    <x v="2"/>
    <x v="6"/>
    <x v="10"/>
    <x v="792"/>
    <s v="Veg Plantains Sliced Sweet Frzn (VS)"/>
    <x v="564"/>
    <s v="Driscoll Foods Food Service / Metropolitan Foods Inc."/>
    <x v="11"/>
    <x v="119"/>
    <n v="8256"/>
    <n v="9958"/>
  </r>
  <r>
    <x v="3"/>
    <x v="2"/>
    <x v="6"/>
    <x v="10"/>
    <x v="792"/>
    <s v="Veg Plantains Sliced Sweet Frzn (VS)"/>
    <x v="564"/>
    <s v="FoodCo"/>
    <x v="32"/>
    <x v="20"/>
    <n v="2544"/>
    <n v="3055"/>
  </r>
  <r>
    <x v="3"/>
    <x v="2"/>
    <x v="6"/>
    <x v="10"/>
    <x v="792"/>
    <s v="Veg Plantains Sliced Sweet Frzn (VS)"/>
    <x v="564"/>
    <s v="Teri Nichols"/>
    <x v="12"/>
    <x v="1679"/>
    <n v="9408"/>
    <n v="11521"/>
  </r>
  <r>
    <x v="3"/>
    <x v="2"/>
    <x v="6"/>
    <x v="10"/>
    <x v="216"/>
    <s v="Fruit Strawberries Fresh (8 - 1lb/CS)"/>
    <x v="515"/>
    <s v="Driscoll Foods Food Service / Metropolitan Foods Inc."/>
    <x v="11"/>
    <x v="457"/>
    <n v="8384"/>
    <n v="24806"/>
  </r>
  <r>
    <x v="3"/>
    <x v="2"/>
    <x v="6"/>
    <x v="10"/>
    <x v="216"/>
    <s v="Fruit Strawberries Fresh (8 - 1lb/CS)"/>
    <x v="515"/>
    <s v="FoodCo"/>
    <x v="32"/>
    <x v="1680"/>
    <n v="2248"/>
    <n v="7975"/>
  </r>
  <r>
    <x v="3"/>
    <x v="2"/>
    <x v="6"/>
    <x v="10"/>
    <x v="216"/>
    <s v="Fruit Strawberries Fresh (8 - 1lb/CS)"/>
    <x v="515"/>
    <s v="Teri Nichols"/>
    <x v="12"/>
    <x v="1313"/>
    <n v="2536"/>
    <n v="8229"/>
  </r>
  <r>
    <x v="3"/>
    <x v="2"/>
    <x v="6"/>
    <x v="18"/>
    <x v="217"/>
    <s v="Veg Carrots Topped Bg Fresh (VRO)"/>
    <x v="515"/>
    <s v="Driscoll Foods Food Service / Metropolitan Foods Inc."/>
    <x v="11"/>
    <x v="1681"/>
    <n v="3481"/>
    <n v="3462"/>
  </r>
  <r>
    <x v="3"/>
    <x v="2"/>
    <x v="6"/>
    <x v="18"/>
    <x v="217"/>
    <s v="Veg Carrots Topped Bg Fresh (VRO)"/>
    <x v="515"/>
    <s v="FoodCo"/>
    <x v="32"/>
    <x v="972"/>
    <n v="521"/>
    <n v="682"/>
  </r>
  <r>
    <x v="3"/>
    <x v="2"/>
    <x v="6"/>
    <x v="18"/>
    <x v="217"/>
    <s v="Veg Carrots Topped Bg Fresh (VRO)"/>
    <x v="515"/>
    <s v="Teri Nichols"/>
    <x v="12"/>
    <x v="868"/>
    <n v="696"/>
    <n v="734"/>
  </r>
  <r>
    <x v="3"/>
    <x v="2"/>
    <x v="6"/>
    <x v="18"/>
    <x v="793"/>
    <s v="Veg Carrots Frzn (VRO)"/>
    <x v="520"/>
    <s v="Driscoll Foods Food Service / Metropolitan Foods Inc."/>
    <x v="11"/>
    <x v="264"/>
    <n v="113280"/>
    <n v="110948"/>
  </r>
  <r>
    <x v="3"/>
    <x v="2"/>
    <x v="6"/>
    <x v="18"/>
    <x v="793"/>
    <s v="Veg Carrots Frzn (VRO)"/>
    <x v="520"/>
    <s v="Teri Nichols"/>
    <x v="12"/>
    <x v="1682"/>
    <n v="87288"/>
    <n v="76724"/>
  </r>
  <r>
    <x v="3"/>
    <x v="2"/>
    <x v="6"/>
    <x v="18"/>
    <x v="793"/>
    <s v="Veg Carrots Frzn (VRO)"/>
    <x v="521"/>
    <s v="FoodCo"/>
    <x v="32"/>
    <x v="340"/>
    <n v="24480"/>
    <n v="22901"/>
  </r>
  <r>
    <x v="3"/>
    <x v="2"/>
    <x v="6"/>
    <x v="18"/>
    <x v="795"/>
    <s v="Veg Carrots Plain Ind (VRO)"/>
    <x v="509"/>
    <s v="FoodCo"/>
    <x v="32"/>
    <x v="1683"/>
    <n v="108519"/>
    <n v="239203"/>
  </r>
  <r>
    <x v="3"/>
    <x v="2"/>
    <x v="6"/>
    <x v="18"/>
    <x v="795"/>
    <s v="Veg Carrots Plain Ind (VRO)"/>
    <x v="523"/>
    <s v="Driscoll Foods Food Service / Metropolitan Foods Inc."/>
    <x v="11"/>
    <x v="1684"/>
    <n v="247610"/>
    <n v="471747"/>
  </r>
  <r>
    <x v="3"/>
    <x v="2"/>
    <x v="6"/>
    <x v="18"/>
    <x v="795"/>
    <s v="Veg Carrots Plain Ind (VRO)"/>
    <x v="523"/>
    <s v="Teri Nichols"/>
    <x v="12"/>
    <x v="1685"/>
    <n v="308114"/>
    <n v="680274"/>
  </r>
  <r>
    <x v="3"/>
    <x v="2"/>
    <x v="6"/>
    <x v="18"/>
    <x v="796"/>
    <s v="Misc Garlic Chopped in Oil Jar"/>
    <x v="524"/>
    <s v="Driscoll Foods Food Service / Metropolitan Foods Inc."/>
    <x v="11"/>
    <x v="1665"/>
    <n v="12012"/>
    <n v="28133"/>
  </r>
  <r>
    <x v="3"/>
    <x v="2"/>
    <x v="6"/>
    <x v="18"/>
    <x v="796"/>
    <s v="Misc Garlic Chopped in Oil Jar"/>
    <x v="524"/>
    <s v="FoodCo"/>
    <x v="32"/>
    <x v="1458"/>
    <n v="3984"/>
    <n v="10082"/>
  </r>
  <r>
    <x v="3"/>
    <x v="2"/>
    <x v="6"/>
    <x v="18"/>
    <x v="796"/>
    <s v="Misc Garlic Chopped in Oil Jar"/>
    <x v="525"/>
    <s v="Teri Nichols"/>
    <x v="12"/>
    <x v="1686"/>
    <n v="5700"/>
    <n v="11320"/>
  </r>
  <r>
    <x v="3"/>
    <x v="2"/>
    <x v="6"/>
    <x v="18"/>
    <x v="276"/>
    <s v="Veg Scallions Bunch Fresh"/>
    <x v="515"/>
    <s v="Driscoll Foods Food Service / Metropolitan Foods Inc."/>
    <x v="11"/>
    <x v="1687"/>
    <n v="1180"/>
    <n v="18576"/>
  </r>
  <r>
    <x v="3"/>
    <x v="2"/>
    <x v="6"/>
    <x v="18"/>
    <x v="276"/>
    <s v="Veg Scallions Bunch Fresh"/>
    <x v="515"/>
    <s v="FoodCo"/>
    <x v="32"/>
    <x v="431"/>
    <n v="178"/>
    <n v="3855"/>
  </r>
  <r>
    <x v="3"/>
    <x v="2"/>
    <x v="6"/>
    <x v="18"/>
    <x v="276"/>
    <s v="Veg Scallions Bunch Fresh"/>
    <x v="515"/>
    <s v="Teri Nichols"/>
    <x v="12"/>
    <x v="1688"/>
    <n v="254"/>
    <n v="2388"/>
  </r>
  <r>
    <x v="3"/>
    <x v="2"/>
    <x v="6"/>
    <x v="18"/>
    <x v="219"/>
    <s v="Veg Onions Red Creole 5 lb Fresh"/>
    <x v="526"/>
    <s v="FoodCo"/>
    <x v="32"/>
    <x v="29"/>
    <n v="45"/>
    <n v="53"/>
  </r>
  <r>
    <x v="3"/>
    <x v="2"/>
    <x v="6"/>
    <x v="18"/>
    <x v="219"/>
    <s v="Veg Onions Red Creole 5 lb Fresh"/>
    <x v="526"/>
    <s v="Teri Nichols"/>
    <x v="12"/>
    <x v="735"/>
    <n v="370"/>
    <n v="356"/>
  </r>
  <r>
    <x v="3"/>
    <x v="2"/>
    <x v="6"/>
    <x v="18"/>
    <x v="219"/>
    <s v="Veg Onions Red Creole 5 lb Fresh"/>
    <x v="515"/>
    <s v="Driscoll Foods Food Service / Metropolitan Foods Inc."/>
    <x v="11"/>
    <x v="122"/>
    <n v="650"/>
    <n v="721"/>
  </r>
  <r>
    <x v="3"/>
    <x v="2"/>
    <x v="6"/>
    <x v="18"/>
    <x v="220"/>
    <s v="Veg Onions Yellow 10 lb Fresh"/>
    <x v="515"/>
    <s v="Driscoll Foods Food Service / Metropolitan Foods Inc."/>
    <x v="11"/>
    <x v="54"/>
    <n v="890"/>
    <n v="543"/>
  </r>
  <r>
    <x v="3"/>
    <x v="2"/>
    <x v="6"/>
    <x v="18"/>
    <x v="220"/>
    <s v="Veg Onions Yellow 10 lb Fresh"/>
    <x v="515"/>
    <s v="FoodCo"/>
    <x v="32"/>
    <x v="25"/>
    <n v="310"/>
    <n v="348"/>
  </r>
  <r>
    <x v="3"/>
    <x v="2"/>
    <x v="6"/>
    <x v="18"/>
    <x v="220"/>
    <s v="Veg Onions Yellow 10 lb Fresh"/>
    <x v="515"/>
    <s v="Teri Nichols"/>
    <x v="12"/>
    <x v="52"/>
    <n v="490"/>
    <n v="313"/>
  </r>
  <r>
    <x v="3"/>
    <x v="2"/>
    <x v="6"/>
    <x v="15"/>
    <x v="797"/>
    <s v="Veg Broccoli Spears Frzn (VDG)"/>
    <x v="527"/>
    <s v="FoodCo"/>
    <x v="32"/>
    <x v="10"/>
    <n v="72"/>
    <n v="73"/>
  </r>
  <r>
    <x v="3"/>
    <x v="2"/>
    <x v="6"/>
    <x v="15"/>
    <x v="797"/>
    <s v="Veg Broccoli Spears Frzn (VDG)"/>
    <x v="528"/>
    <s v="Driscoll Foods Food Service / Metropolitan Foods Inc."/>
    <x v="11"/>
    <x v="409"/>
    <n v="3888"/>
    <n v="4193"/>
  </r>
  <r>
    <x v="3"/>
    <x v="2"/>
    <x v="6"/>
    <x v="15"/>
    <x v="797"/>
    <s v="Veg Broccoli Spears Frzn (VDG)"/>
    <x v="528"/>
    <s v="Teri Nichols"/>
    <x v="12"/>
    <x v="105"/>
    <n v="264"/>
    <n v="297"/>
  </r>
  <r>
    <x v="3"/>
    <x v="2"/>
    <x v="6"/>
    <x v="15"/>
    <x v="798"/>
    <s v="Veg Cabbage Green Head Fresh (VO)"/>
    <x v="515"/>
    <s v="Driscoll Foods Food Service / Metropolitan Foods Inc."/>
    <x v="11"/>
    <x v="1689"/>
    <n v="2595"/>
    <n v="2255"/>
  </r>
  <r>
    <x v="3"/>
    <x v="2"/>
    <x v="6"/>
    <x v="15"/>
    <x v="798"/>
    <s v="Veg Cabbage Green Head Fresh (VO)"/>
    <x v="515"/>
    <s v="FoodCo"/>
    <x v="32"/>
    <x v="122"/>
    <n v="650"/>
    <n v="695"/>
  </r>
  <r>
    <x v="3"/>
    <x v="2"/>
    <x v="6"/>
    <x v="15"/>
    <x v="799"/>
    <s v="Veg Cabbage Red Shredded Fresh (VO)"/>
    <x v="515"/>
    <s v="Driscoll Foods Food Service / Metropolitan Foods Inc."/>
    <x v="11"/>
    <x v="1690"/>
    <n v="4660"/>
    <n v="6676"/>
  </r>
  <r>
    <x v="3"/>
    <x v="2"/>
    <x v="6"/>
    <x v="15"/>
    <x v="799"/>
    <s v="Veg Cabbage Red Shredded Fresh (VO)"/>
    <x v="515"/>
    <s v="FoodCo"/>
    <x v="32"/>
    <x v="0"/>
    <n v="200"/>
    <n v="276"/>
  </r>
  <r>
    <x v="3"/>
    <x v="2"/>
    <x v="6"/>
    <x v="15"/>
    <x v="799"/>
    <s v="Veg Cabbage Red Shredded Fresh (VO)"/>
    <x v="515"/>
    <s v="Teri Nichols"/>
    <x v="12"/>
    <x v="1663"/>
    <n v="680"/>
    <n v="869"/>
  </r>
  <r>
    <x v="3"/>
    <x v="2"/>
    <x v="6"/>
    <x v="15"/>
    <x v="800"/>
    <s v="Veg Cauliflower Florets Fresh (VO)"/>
    <x v="529"/>
    <s v="Driscoll Foods Food Service / Metropolitan Foods Inc."/>
    <x v="11"/>
    <x v="1691"/>
    <n v="3084"/>
    <n v="10216"/>
  </r>
  <r>
    <x v="3"/>
    <x v="2"/>
    <x v="6"/>
    <x v="15"/>
    <x v="801"/>
    <s v="Veg Celery Sticks Fresh (VO)"/>
    <x v="515"/>
    <s v="FoodCo"/>
    <x v="32"/>
    <x v="8"/>
    <n v="35"/>
    <n v="200"/>
  </r>
  <r>
    <x v="3"/>
    <x v="2"/>
    <x v="6"/>
    <x v="15"/>
    <x v="524"/>
    <s v="Veg Corn Canned (VS)"/>
    <x v="530"/>
    <s v="Driscoll Foods Food Service / Metropolitan Foods Inc."/>
    <x v="11"/>
    <x v="1692"/>
    <n v="312674"/>
    <n v="202245"/>
  </r>
  <r>
    <x v="3"/>
    <x v="2"/>
    <x v="6"/>
    <x v="15"/>
    <x v="524"/>
    <s v="Veg Corn Canned (VS)"/>
    <x v="530"/>
    <s v="FoodCo"/>
    <x v="32"/>
    <x v="1693"/>
    <n v="98660"/>
    <n v="62465"/>
  </r>
  <r>
    <x v="3"/>
    <x v="2"/>
    <x v="6"/>
    <x v="15"/>
    <x v="524"/>
    <s v="Veg Corn Canned (VS)"/>
    <x v="530"/>
    <s v="Teri Nichols"/>
    <x v="12"/>
    <x v="1694"/>
    <n v="151209"/>
    <n v="106106"/>
  </r>
  <r>
    <x v="3"/>
    <x v="2"/>
    <x v="6"/>
    <x v="15"/>
    <x v="525"/>
    <s v="Veg Corn Frzn (VS)"/>
    <x v="520"/>
    <s v="Driscoll Foods Food Service / Metropolitan Foods Inc."/>
    <x v="11"/>
    <x v="1695"/>
    <n v="197310"/>
    <n v="211644"/>
  </r>
  <r>
    <x v="3"/>
    <x v="2"/>
    <x v="6"/>
    <x v="15"/>
    <x v="525"/>
    <s v="Veg Corn Frzn (VS)"/>
    <x v="520"/>
    <s v="Teri Nichols"/>
    <x v="12"/>
    <x v="1696"/>
    <n v="93180"/>
    <n v="100767"/>
  </r>
  <r>
    <x v="3"/>
    <x v="2"/>
    <x v="6"/>
    <x v="15"/>
    <x v="525"/>
    <s v="Veg Corn Frzn (VS)"/>
    <x v="521"/>
    <s v="FoodCo"/>
    <x v="32"/>
    <x v="1305"/>
    <n v="32940"/>
    <n v="35977"/>
  </r>
  <r>
    <x v="3"/>
    <x v="2"/>
    <x v="6"/>
    <x v="15"/>
    <x v="284"/>
    <s v="Veg Cucumbers Fresh (VO)"/>
    <x v="515"/>
    <s v="Driscoll Foods Food Service / Metropolitan Foods Inc."/>
    <x v="11"/>
    <x v="375"/>
    <n v="1920"/>
    <n v="1467"/>
  </r>
  <r>
    <x v="3"/>
    <x v="2"/>
    <x v="6"/>
    <x v="15"/>
    <x v="284"/>
    <s v="Veg Cucumbers Fresh (VO)"/>
    <x v="515"/>
    <s v="FoodCo"/>
    <x v="32"/>
    <x v="169"/>
    <n v="350"/>
    <n v="350"/>
  </r>
  <r>
    <x v="3"/>
    <x v="2"/>
    <x v="6"/>
    <x v="15"/>
    <x v="284"/>
    <s v="Veg Cucumbers Fresh (VO)"/>
    <x v="515"/>
    <s v="Teri Nichols"/>
    <x v="12"/>
    <x v="164"/>
    <n v="850"/>
    <n v="770"/>
  </r>
  <r>
    <x v="3"/>
    <x v="2"/>
    <x v="6"/>
    <x v="15"/>
    <x v="526"/>
    <s v="Veg Green Beans  # 10 Canned (VO)"/>
    <x v="530"/>
    <s v="Driscoll Foods Food Service / Metropolitan Foods Inc."/>
    <x v="11"/>
    <x v="1697"/>
    <n v="250306"/>
    <n v="145215"/>
  </r>
  <r>
    <x v="3"/>
    <x v="2"/>
    <x v="6"/>
    <x v="15"/>
    <x v="526"/>
    <s v="Veg Green Beans  # 10 Canned (VO)"/>
    <x v="530"/>
    <s v="FoodCo"/>
    <x v="32"/>
    <x v="1698"/>
    <n v="57684"/>
    <n v="36432"/>
  </r>
  <r>
    <x v="3"/>
    <x v="2"/>
    <x v="6"/>
    <x v="15"/>
    <x v="526"/>
    <s v="Veg Green Beans  # 10 Canned (VO)"/>
    <x v="530"/>
    <s v="Teri Nichols"/>
    <x v="12"/>
    <x v="1699"/>
    <n v="67108"/>
    <n v="49136"/>
  </r>
  <r>
    <x v="3"/>
    <x v="2"/>
    <x v="6"/>
    <x v="15"/>
    <x v="802"/>
    <s v="Veg Green Beans French Cut Frzn (VO)"/>
    <x v="520"/>
    <s v="Driscoll Foods Food Service / Metropolitan Foods Inc."/>
    <x v="11"/>
    <x v="471"/>
    <n v="132480"/>
    <n v="158891"/>
  </r>
  <r>
    <x v="3"/>
    <x v="2"/>
    <x v="6"/>
    <x v="15"/>
    <x v="802"/>
    <s v="Veg Green Beans French Cut Frzn (VO)"/>
    <x v="520"/>
    <s v="Teri Nichols"/>
    <x v="12"/>
    <x v="1700"/>
    <n v="83928"/>
    <n v="95375"/>
  </r>
  <r>
    <x v="3"/>
    <x v="2"/>
    <x v="6"/>
    <x v="15"/>
    <x v="802"/>
    <s v="Veg Green Beans French Cut Frzn (VO)"/>
    <x v="521"/>
    <s v="FoodCo"/>
    <x v="32"/>
    <x v="1701"/>
    <n v="27168"/>
    <n v="32025"/>
  </r>
  <r>
    <x v="3"/>
    <x v="2"/>
    <x v="6"/>
    <x v="15"/>
    <x v="803"/>
    <s v="Herbs Basil Fresh"/>
    <x v="515"/>
    <s v="Driscoll Foods Food Service / Metropolitan Foods Inc."/>
    <x v="11"/>
    <x v="1702"/>
    <n v="0"/>
    <n v="27053"/>
  </r>
  <r>
    <x v="3"/>
    <x v="2"/>
    <x v="6"/>
    <x v="15"/>
    <x v="803"/>
    <s v="Herbs Basil Fresh"/>
    <x v="515"/>
    <s v="FoodCo"/>
    <x v="32"/>
    <x v="1703"/>
    <n v="0"/>
    <n v="7013"/>
  </r>
  <r>
    <x v="3"/>
    <x v="2"/>
    <x v="6"/>
    <x v="15"/>
    <x v="803"/>
    <s v="Herbs Basil Fresh"/>
    <x v="515"/>
    <s v="Teri Nichols"/>
    <x v="12"/>
    <x v="1704"/>
    <n v="0"/>
    <n v="5939"/>
  </r>
  <r>
    <x v="3"/>
    <x v="2"/>
    <x v="6"/>
    <x v="15"/>
    <x v="224"/>
    <s v="Herbs Cilantro Fresh"/>
    <x v="515"/>
    <s v="Driscoll Foods Food Service / Metropolitan Foods Inc."/>
    <x v="11"/>
    <x v="1143"/>
    <n v="1559"/>
    <n v="23988"/>
  </r>
  <r>
    <x v="3"/>
    <x v="2"/>
    <x v="6"/>
    <x v="15"/>
    <x v="224"/>
    <s v="Herbs Cilantro Fresh"/>
    <x v="515"/>
    <s v="FoodCo"/>
    <x v="32"/>
    <x v="1705"/>
    <n v="301"/>
    <n v="6456"/>
  </r>
  <r>
    <x v="3"/>
    <x v="2"/>
    <x v="6"/>
    <x v="15"/>
    <x v="224"/>
    <s v="Herbs Cilantro Fresh"/>
    <x v="515"/>
    <s v="Teri Nichols"/>
    <x v="12"/>
    <x v="1706"/>
    <n v="365"/>
    <n v="4227"/>
  </r>
  <r>
    <x v="3"/>
    <x v="2"/>
    <x v="6"/>
    <x v="15"/>
    <x v="804"/>
    <s v="Herbs Oregano Dried"/>
    <x v="431"/>
    <s v="Teri Nichols"/>
    <x v="12"/>
    <x v="1467"/>
    <n v="285"/>
    <n v="1656"/>
  </r>
  <r>
    <x v="3"/>
    <x v="2"/>
    <x v="6"/>
    <x v="15"/>
    <x v="804"/>
    <s v="Herbs Oregano Dried"/>
    <x v="428"/>
    <s v="Driscoll Foods Food Service / Metropolitan Foods Inc."/>
    <x v="11"/>
    <x v="1707"/>
    <n v="506"/>
    <n v="2790"/>
  </r>
  <r>
    <x v="3"/>
    <x v="2"/>
    <x v="6"/>
    <x v="15"/>
    <x v="804"/>
    <s v="Herbs Oregano Dried"/>
    <x v="429"/>
    <s v="FoodCo"/>
    <x v="32"/>
    <x v="156"/>
    <n v="104"/>
    <n v="374"/>
  </r>
  <r>
    <x v="3"/>
    <x v="2"/>
    <x v="6"/>
    <x v="15"/>
    <x v="225"/>
    <s v="Herbs Parsley Fresh"/>
    <x v="515"/>
    <s v="Driscoll Foods Food Service / Metropolitan Foods Inc."/>
    <x v="11"/>
    <x v="1708"/>
    <n v="992"/>
    <n v="13386"/>
  </r>
  <r>
    <x v="3"/>
    <x v="2"/>
    <x v="6"/>
    <x v="15"/>
    <x v="225"/>
    <s v="Herbs Parsley Fresh"/>
    <x v="515"/>
    <s v="FoodCo"/>
    <x v="32"/>
    <x v="1709"/>
    <n v="164"/>
    <n v="3542"/>
  </r>
  <r>
    <x v="3"/>
    <x v="2"/>
    <x v="6"/>
    <x v="15"/>
    <x v="225"/>
    <s v="Herbs Parsley Fresh"/>
    <x v="515"/>
    <s v="Teri Nichols"/>
    <x v="12"/>
    <x v="1710"/>
    <n v="378"/>
    <n v="3634"/>
  </r>
  <r>
    <x v="3"/>
    <x v="2"/>
    <x v="6"/>
    <x v="15"/>
    <x v="805"/>
    <s v="Veg Kale Greens Chopped Fresh (VDG )"/>
    <x v="529"/>
    <s v="FoodCo"/>
    <x v="32"/>
    <x v="28"/>
    <n v="48"/>
    <n v="117"/>
  </r>
  <r>
    <x v="3"/>
    <x v="2"/>
    <x v="6"/>
    <x v="15"/>
    <x v="228"/>
    <s v="Veg Lettuce Romaine Head Fresh (VDG)"/>
    <x v="515"/>
    <s v="Driscoll Foods Food Service / Metropolitan Foods Inc."/>
    <x v="11"/>
    <x v="1711"/>
    <n v="70360"/>
    <n v="65393"/>
  </r>
  <r>
    <x v="3"/>
    <x v="2"/>
    <x v="6"/>
    <x v="15"/>
    <x v="228"/>
    <s v="Veg Lettuce Romaine Head Fresh (VDG)"/>
    <x v="515"/>
    <s v="FoodCo"/>
    <x v="32"/>
    <x v="1712"/>
    <n v="23515"/>
    <n v="31923"/>
  </r>
  <r>
    <x v="3"/>
    <x v="2"/>
    <x v="6"/>
    <x v="15"/>
    <x v="228"/>
    <s v="Veg Lettuce Romaine Head Fresh (VDG)"/>
    <x v="515"/>
    <s v="Teri Nichols"/>
    <x v="12"/>
    <x v="1458"/>
    <n v="1660"/>
    <n v="2090"/>
  </r>
  <r>
    <x v="3"/>
    <x v="2"/>
    <x v="6"/>
    <x v="15"/>
    <x v="806"/>
    <s v="Veg Lettuce Romaine Chopped Fresh (VDG)"/>
    <x v="515"/>
    <s v="FoodCo"/>
    <x v="32"/>
    <x v="96"/>
    <n v="432"/>
    <n v="1026"/>
  </r>
  <r>
    <x v="3"/>
    <x v="2"/>
    <x v="6"/>
    <x v="15"/>
    <x v="806"/>
    <s v="Veg Lettuce Romaine Chopped Fresh (VDG)"/>
    <x v="515"/>
    <s v="Teri Nichols"/>
    <x v="12"/>
    <x v="1713"/>
    <n v="1404"/>
    <n v="2782"/>
  </r>
  <r>
    <x v="3"/>
    <x v="2"/>
    <x v="6"/>
    <x v="15"/>
    <x v="806"/>
    <s v="Veg Lettuce Romaine Chopped Fresh (VDG)"/>
    <x v="529"/>
    <s v="Driscoll Foods Food Service / Metropolitan Foods Inc."/>
    <x v="11"/>
    <x v="244"/>
    <n v="2868"/>
    <n v="5092"/>
  </r>
  <r>
    <x v="3"/>
    <x v="2"/>
    <x v="6"/>
    <x v="15"/>
    <x v="807"/>
    <s v="Veg Mushrooms Fresh (VO)"/>
    <x v="515"/>
    <s v="Driscoll Foods Food Service / Metropolitan Foods Inc."/>
    <x v="11"/>
    <x v="1657"/>
    <n v="3519"/>
    <n v="22116"/>
  </r>
  <r>
    <x v="3"/>
    <x v="2"/>
    <x v="6"/>
    <x v="15"/>
    <x v="807"/>
    <s v="Veg Mushrooms Fresh (VO)"/>
    <x v="515"/>
    <s v="FoodCo"/>
    <x v="32"/>
    <x v="67"/>
    <n v="96"/>
    <n v="369"/>
  </r>
  <r>
    <x v="3"/>
    <x v="2"/>
    <x v="6"/>
    <x v="15"/>
    <x v="807"/>
    <s v="Veg Mushrooms Fresh (VO)"/>
    <x v="515"/>
    <s v="Teri Nichols"/>
    <x v="12"/>
    <x v="162"/>
    <n v="219"/>
    <n v="888"/>
  </r>
  <r>
    <x v="3"/>
    <x v="2"/>
    <x v="6"/>
    <x v="15"/>
    <x v="808"/>
    <s v="Veg Mushrooms Canned (VO)"/>
    <x v="531"/>
    <s v="Driscoll Foods Food Service / Metropolitan Foods Inc."/>
    <x v="11"/>
    <x v="27"/>
    <n v="867"/>
    <n v="2006"/>
  </r>
  <r>
    <x v="3"/>
    <x v="2"/>
    <x v="6"/>
    <x v="15"/>
    <x v="808"/>
    <s v="Veg Mushrooms Canned (VO)"/>
    <x v="531"/>
    <s v="FoodCo"/>
    <x v="32"/>
    <x v="35"/>
    <n v="153"/>
    <n v="371"/>
  </r>
  <r>
    <x v="3"/>
    <x v="2"/>
    <x v="6"/>
    <x v="15"/>
    <x v="808"/>
    <s v="Veg Mushrooms Canned (VO)"/>
    <x v="531"/>
    <s v="Teri Nichols"/>
    <x v="12"/>
    <x v="65"/>
    <n v="2015"/>
    <n v="4930"/>
  </r>
  <r>
    <x v="3"/>
    <x v="2"/>
    <x v="6"/>
    <x v="15"/>
    <x v="809"/>
    <s v="Veg Peppers Green fresh (VO)"/>
    <x v="515"/>
    <s v="Driscoll Foods Food Service / Metropolitan Foods Inc."/>
    <x v="11"/>
    <x v="368"/>
    <n v="1200"/>
    <n v="1753"/>
  </r>
  <r>
    <x v="3"/>
    <x v="2"/>
    <x v="6"/>
    <x v="15"/>
    <x v="809"/>
    <s v="Veg Peppers Green fresh (VO)"/>
    <x v="515"/>
    <s v="FoodCo"/>
    <x v="32"/>
    <x v="73"/>
    <n v="225"/>
    <n v="433"/>
  </r>
  <r>
    <x v="3"/>
    <x v="2"/>
    <x v="6"/>
    <x v="15"/>
    <x v="809"/>
    <s v="Veg Peppers Green fresh (VO)"/>
    <x v="515"/>
    <s v="Teri Nichols"/>
    <x v="12"/>
    <x v="1342"/>
    <n v="1340"/>
    <n v="2057"/>
  </r>
  <r>
    <x v="3"/>
    <x v="2"/>
    <x v="6"/>
    <x v="15"/>
    <x v="810"/>
    <s v="Veg Jalapeno Peppers Fresh (VO)"/>
    <x v="515"/>
    <s v="Driscoll Foods Food Service / Metropolitan Foods Inc."/>
    <x v="11"/>
    <x v="1581"/>
    <n v="572"/>
    <n v="1666"/>
  </r>
  <r>
    <x v="3"/>
    <x v="2"/>
    <x v="6"/>
    <x v="15"/>
    <x v="810"/>
    <s v="Veg Jalapeno Peppers Fresh (VO)"/>
    <x v="515"/>
    <s v="FoodCo"/>
    <x v="32"/>
    <x v="224"/>
    <n v="115"/>
    <n v="228"/>
  </r>
  <r>
    <x v="3"/>
    <x v="2"/>
    <x v="6"/>
    <x v="15"/>
    <x v="810"/>
    <s v="Veg Jalapeno Peppers Fresh (VO)"/>
    <x v="515"/>
    <s v="Teri Nichols"/>
    <x v="12"/>
    <x v="11"/>
    <n v="118"/>
    <n v="402"/>
  </r>
  <r>
    <x v="3"/>
    <x v="2"/>
    <x v="6"/>
    <x v="15"/>
    <x v="811"/>
    <s v="Veg Peppers &amp; Onions Flame Roasted Frzn (6 - 2.5lb/CS)"/>
    <x v="532"/>
    <s v="Driscoll Foods Food Service / Metropolitan Foods Inc."/>
    <x v="11"/>
    <x v="1714"/>
    <n v="5805"/>
    <n v="13590"/>
  </r>
  <r>
    <x v="3"/>
    <x v="2"/>
    <x v="6"/>
    <x v="15"/>
    <x v="811"/>
    <s v="Veg Peppers &amp; Onions Flame Roasted Frzn (6 - 2.5lb/CS)"/>
    <x v="532"/>
    <s v="FoodCo"/>
    <x v="32"/>
    <x v="224"/>
    <n v="1725"/>
    <n v="4298"/>
  </r>
  <r>
    <x v="3"/>
    <x v="2"/>
    <x v="6"/>
    <x v="15"/>
    <x v="811"/>
    <s v="Veg Peppers &amp; Onions Flame Roasted Frzn (6 - 2.5lb/CS)"/>
    <x v="532"/>
    <s v="Teri Nichols"/>
    <x v="12"/>
    <x v="12"/>
    <n v="6750"/>
    <n v="17746"/>
  </r>
  <r>
    <x v="3"/>
    <x v="2"/>
    <x v="6"/>
    <x v="15"/>
    <x v="812"/>
    <s v="Veg Peppers Red Fresh (VRO)"/>
    <x v="515"/>
    <s v="Driscoll Foods Food Service / Metropolitan Foods Inc."/>
    <x v="11"/>
    <x v="1715"/>
    <n v="28000"/>
    <n v="41109"/>
  </r>
  <r>
    <x v="3"/>
    <x v="2"/>
    <x v="6"/>
    <x v="15"/>
    <x v="812"/>
    <s v="Veg Peppers Red Fresh (VRO)"/>
    <x v="515"/>
    <s v="FoodCo"/>
    <x v="32"/>
    <x v="1716"/>
    <n v="7005"/>
    <n v="17491"/>
  </r>
  <r>
    <x v="3"/>
    <x v="2"/>
    <x v="6"/>
    <x v="15"/>
    <x v="812"/>
    <s v="Veg Peppers Red Fresh (VRO)"/>
    <x v="515"/>
    <s v="Teri Nichols"/>
    <x v="12"/>
    <x v="1717"/>
    <n v="13695"/>
    <n v="27015"/>
  </r>
  <r>
    <x v="3"/>
    <x v="2"/>
    <x v="6"/>
    <x v="15"/>
    <x v="230"/>
    <s v="Veg Spinach  10 oz per Bag Fresh (VDG)"/>
    <x v="515"/>
    <s v="Driscoll Foods Food Service / Metropolitan Foods Inc."/>
    <x v="11"/>
    <x v="1718"/>
    <n v="104990"/>
    <n v="29406"/>
  </r>
  <r>
    <x v="3"/>
    <x v="2"/>
    <x v="6"/>
    <x v="15"/>
    <x v="230"/>
    <s v="Veg Spinach  10 oz per Bag Fresh (VDG)"/>
    <x v="515"/>
    <s v="FoodCo"/>
    <x v="32"/>
    <x v="1719"/>
    <n v="16080"/>
    <n v="10766"/>
  </r>
  <r>
    <x v="3"/>
    <x v="2"/>
    <x v="6"/>
    <x v="15"/>
    <x v="230"/>
    <s v="Veg Spinach  10 oz per Bag Fresh (VDG)"/>
    <x v="515"/>
    <s v="Teri Nichols"/>
    <x v="12"/>
    <x v="1720"/>
    <n v="23230"/>
    <n v="5450"/>
  </r>
  <r>
    <x v="3"/>
    <x v="2"/>
    <x v="6"/>
    <x v="15"/>
    <x v="231"/>
    <s v="Veg Squash Zucchini Fresh (VO)"/>
    <x v="515"/>
    <s v="Driscoll Foods Food Service / Metropolitan Foods Inc."/>
    <x v="11"/>
    <x v="1721"/>
    <n v="18930"/>
    <n v="32229"/>
  </r>
  <r>
    <x v="3"/>
    <x v="2"/>
    <x v="6"/>
    <x v="15"/>
    <x v="231"/>
    <s v="Veg Squash Zucchini Fresh (VO)"/>
    <x v="515"/>
    <s v="FoodCo"/>
    <x v="32"/>
    <x v="1722"/>
    <n v="2515"/>
    <n v="6255"/>
  </r>
  <r>
    <x v="3"/>
    <x v="2"/>
    <x v="6"/>
    <x v="15"/>
    <x v="231"/>
    <s v="Veg Squash Zucchini Fresh (VO)"/>
    <x v="515"/>
    <s v="Teri Nichols"/>
    <x v="12"/>
    <x v="1723"/>
    <n v="8140"/>
    <n v="13248"/>
  </r>
  <r>
    <x v="3"/>
    <x v="2"/>
    <x v="6"/>
    <x v="15"/>
    <x v="289"/>
    <s v="Veg Tomatoes Whole Fresh (VRO)"/>
    <x v="515"/>
    <s v="Driscoll Foods Food Service / Metropolitan Foods Inc."/>
    <x v="11"/>
    <x v="1724"/>
    <n v="1675"/>
    <n v="2592"/>
  </r>
  <r>
    <x v="3"/>
    <x v="2"/>
    <x v="6"/>
    <x v="15"/>
    <x v="289"/>
    <s v="Veg Tomatoes Whole Fresh (VRO)"/>
    <x v="515"/>
    <s v="Teri Nichols"/>
    <x v="12"/>
    <x v="1470"/>
    <n v="580"/>
    <n v="1110"/>
  </r>
  <r>
    <x v="3"/>
    <x v="2"/>
    <x v="6"/>
    <x v="15"/>
    <x v="289"/>
    <s v="Veg Tomatoes Whole Fresh (VRO)"/>
    <x v="534"/>
    <s v="FoodCo"/>
    <x v="32"/>
    <x v="111"/>
    <n v="325"/>
    <n v="677"/>
  </r>
  <r>
    <x v="3"/>
    <x v="2"/>
    <x v="6"/>
    <x v="15"/>
    <x v="290"/>
    <s v="Veg Tomatoes Cherry Fresh (VRO)"/>
    <x v="515"/>
    <s v="FoodCo"/>
    <x v="32"/>
    <x v="25"/>
    <n v="233"/>
    <n v="1287"/>
  </r>
  <r>
    <x v="3"/>
    <x v="2"/>
    <x v="6"/>
    <x v="15"/>
    <x v="290"/>
    <s v="Veg Tomatoes Cherry Fresh (VRO)"/>
    <x v="515"/>
    <s v="Teri Nichols"/>
    <x v="12"/>
    <x v="986"/>
    <n v="1178"/>
    <n v="6247"/>
  </r>
  <r>
    <x v="3"/>
    <x v="2"/>
    <x v="6"/>
    <x v="15"/>
    <x v="813"/>
    <s v="Veg Carrots Ranch Ind (VRO)"/>
    <x v="535"/>
    <s v="Driscoll Foods Food Service / Metropolitan Foods Inc."/>
    <x v="11"/>
    <x v="1725"/>
    <n v="698711"/>
    <n v="1948356"/>
  </r>
  <r>
    <x v="3"/>
    <x v="2"/>
    <x v="6"/>
    <x v="15"/>
    <x v="813"/>
    <s v="Veg Carrots Ranch Ind (VRO)"/>
    <x v="535"/>
    <s v="FoodCo"/>
    <x v="32"/>
    <x v="1726"/>
    <n v="335895"/>
    <n v="989362"/>
  </r>
  <r>
    <x v="3"/>
    <x v="2"/>
    <x v="6"/>
    <x v="15"/>
    <x v="813"/>
    <s v="Veg Carrots Ranch Ind (VRO)"/>
    <x v="535"/>
    <s v="Teri Nichols"/>
    <x v="12"/>
    <x v="1727"/>
    <n v="452896"/>
    <n v="1333255"/>
  </r>
  <r>
    <x v="3"/>
    <x v="2"/>
    <x v="7"/>
    <x v="14"/>
    <x v="571"/>
    <s v="Fish Tuna Light Can"/>
    <x v="510"/>
    <s v="FoodCo"/>
    <x v="32"/>
    <x v="1728"/>
    <n v="49450"/>
    <n v="130101"/>
  </r>
  <r>
    <x v="3"/>
    <x v="2"/>
    <x v="7"/>
    <x v="14"/>
    <x v="571"/>
    <s v="Fish Tuna Light Can"/>
    <x v="510"/>
    <s v="Teri Nichols"/>
    <x v="12"/>
    <x v="1729"/>
    <n v="72575"/>
    <n v="167341"/>
  </r>
  <r>
    <x v="3"/>
    <x v="2"/>
    <x v="7"/>
    <x v="14"/>
    <x v="571"/>
    <s v="Fish Tuna Light Can"/>
    <x v="536"/>
    <s v="Driscoll Foods Food Service / Metropolitan Foods Inc."/>
    <x v="11"/>
    <x v="1730"/>
    <n v="106575"/>
    <n v="2905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178A6B-0BAE-4AB5-8F8D-347A81700E94}" name="PivotTable2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B3:C26" firstHeaderRow="1" firstDataRow="1" firstDataCol="1"/>
  <pivotFields count="12">
    <pivotField showAll="0"/>
    <pivotField showAll="0">
      <items count="4">
        <item x="0"/>
        <item x="1"/>
        <item x="2"/>
        <item t="default"/>
      </items>
    </pivotField>
    <pivotField showAll="0"/>
    <pivotField axis="axisRow" showAll="0">
      <items count="23">
        <item x="6"/>
        <item x="1"/>
        <item x="16"/>
        <item x="7"/>
        <item x="11"/>
        <item x="2"/>
        <item x="13"/>
        <item x="20"/>
        <item x="10"/>
        <item x="5"/>
        <item x="4"/>
        <item x="0"/>
        <item x="21"/>
        <item x="17"/>
        <item x="19"/>
        <item x="9"/>
        <item x="18"/>
        <item x="14"/>
        <item x="3"/>
        <item x="8"/>
        <item x="15"/>
        <item x="12"/>
        <item t="default"/>
      </items>
    </pivotField>
    <pivotField showAll="0"/>
    <pivotField showAll="0"/>
    <pivotField showAll="0"/>
    <pivotField showAll="0"/>
    <pivotField showAll="0"/>
    <pivotField showAll="0"/>
    <pivotField showAll="0"/>
    <pivotField dataField="1"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Total Cost" fld="11" baseField="0" baseItem="0"/>
  </dataFields>
  <chartFormats count="46">
    <chartFormat chart="10" format="40" series="1">
      <pivotArea type="data" outline="0" fieldPosition="0">
        <references count="1">
          <reference field="4294967294" count="1" selected="0">
            <x v="0"/>
          </reference>
        </references>
      </pivotArea>
    </chartFormat>
    <chartFormat chart="10" format="41">
      <pivotArea type="data" outline="0" fieldPosition="0">
        <references count="2">
          <reference field="4294967294" count="1" selected="0">
            <x v="0"/>
          </reference>
          <reference field="3" count="1" selected="0">
            <x v="0"/>
          </reference>
        </references>
      </pivotArea>
    </chartFormat>
    <chartFormat chart="10" format="42">
      <pivotArea type="data" outline="0" fieldPosition="0">
        <references count="2">
          <reference field="4294967294" count="1" selected="0">
            <x v="0"/>
          </reference>
          <reference field="3" count="1" selected="0">
            <x v="1"/>
          </reference>
        </references>
      </pivotArea>
    </chartFormat>
    <chartFormat chart="10" format="43">
      <pivotArea type="data" outline="0" fieldPosition="0">
        <references count="2">
          <reference field="4294967294" count="1" selected="0">
            <x v="0"/>
          </reference>
          <reference field="3" count="1" selected="0">
            <x v="2"/>
          </reference>
        </references>
      </pivotArea>
    </chartFormat>
    <chartFormat chart="10" format="44">
      <pivotArea type="data" outline="0" fieldPosition="0">
        <references count="2">
          <reference field="4294967294" count="1" selected="0">
            <x v="0"/>
          </reference>
          <reference field="3" count="1" selected="0">
            <x v="3"/>
          </reference>
        </references>
      </pivotArea>
    </chartFormat>
    <chartFormat chart="10" format="45">
      <pivotArea type="data" outline="0" fieldPosition="0">
        <references count="2">
          <reference field="4294967294" count="1" selected="0">
            <x v="0"/>
          </reference>
          <reference field="3" count="1" selected="0">
            <x v="4"/>
          </reference>
        </references>
      </pivotArea>
    </chartFormat>
    <chartFormat chart="10" format="46">
      <pivotArea type="data" outline="0" fieldPosition="0">
        <references count="2">
          <reference field="4294967294" count="1" selected="0">
            <x v="0"/>
          </reference>
          <reference field="3" count="1" selected="0">
            <x v="5"/>
          </reference>
        </references>
      </pivotArea>
    </chartFormat>
    <chartFormat chart="10" format="47">
      <pivotArea type="data" outline="0" fieldPosition="0">
        <references count="2">
          <reference field="4294967294" count="1" selected="0">
            <x v="0"/>
          </reference>
          <reference field="3" count="1" selected="0">
            <x v="6"/>
          </reference>
        </references>
      </pivotArea>
    </chartFormat>
    <chartFormat chart="10" format="48">
      <pivotArea type="data" outline="0" fieldPosition="0">
        <references count="2">
          <reference field="4294967294" count="1" selected="0">
            <x v="0"/>
          </reference>
          <reference field="3" count="1" selected="0">
            <x v="7"/>
          </reference>
        </references>
      </pivotArea>
    </chartFormat>
    <chartFormat chart="10" format="49">
      <pivotArea type="data" outline="0" fieldPosition="0">
        <references count="2">
          <reference field="4294967294" count="1" selected="0">
            <x v="0"/>
          </reference>
          <reference field="3" count="1" selected="0">
            <x v="8"/>
          </reference>
        </references>
      </pivotArea>
    </chartFormat>
    <chartFormat chart="10" format="50">
      <pivotArea type="data" outline="0" fieldPosition="0">
        <references count="2">
          <reference field="4294967294" count="1" selected="0">
            <x v="0"/>
          </reference>
          <reference field="3" count="1" selected="0">
            <x v="9"/>
          </reference>
        </references>
      </pivotArea>
    </chartFormat>
    <chartFormat chart="10" format="51">
      <pivotArea type="data" outline="0" fieldPosition="0">
        <references count="2">
          <reference field="4294967294" count="1" selected="0">
            <x v="0"/>
          </reference>
          <reference field="3" count="1" selected="0">
            <x v="10"/>
          </reference>
        </references>
      </pivotArea>
    </chartFormat>
    <chartFormat chart="10" format="52">
      <pivotArea type="data" outline="0" fieldPosition="0">
        <references count="2">
          <reference field="4294967294" count="1" selected="0">
            <x v="0"/>
          </reference>
          <reference field="3" count="1" selected="0">
            <x v="11"/>
          </reference>
        </references>
      </pivotArea>
    </chartFormat>
    <chartFormat chart="10" format="53">
      <pivotArea type="data" outline="0" fieldPosition="0">
        <references count="2">
          <reference field="4294967294" count="1" selected="0">
            <x v="0"/>
          </reference>
          <reference field="3" count="1" selected="0">
            <x v="12"/>
          </reference>
        </references>
      </pivotArea>
    </chartFormat>
    <chartFormat chart="10" format="54">
      <pivotArea type="data" outline="0" fieldPosition="0">
        <references count="2">
          <reference field="4294967294" count="1" selected="0">
            <x v="0"/>
          </reference>
          <reference field="3" count="1" selected="0">
            <x v="13"/>
          </reference>
        </references>
      </pivotArea>
    </chartFormat>
    <chartFormat chart="10" format="55">
      <pivotArea type="data" outline="0" fieldPosition="0">
        <references count="2">
          <reference field="4294967294" count="1" selected="0">
            <x v="0"/>
          </reference>
          <reference field="3" count="1" selected="0">
            <x v="14"/>
          </reference>
        </references>
      </pivotArea>
    </chartFormat>
    <chartFormat chart="10" format="56">
      <pivotArea type="data" outline="0" fieldPosition="0">
        <references count="2">
          <reference field="4294967294" count="1" selected="0">
            <x v="0"/>
          </reference>
          <reference field="3" count="1" selected="0">
            <x v="15"/>
          </reference>
        </references>
      </pivotArea>
    </chartFormat>
    <chartFormat chart="10" format="57">
      <pivotArea type="data" outline="0" fieldPosition="0">
        <references count="2">
          <reference field="4294967294" count="1" selected="0">
            <x v="0"/>
          </reference>
          <reference field="3" count="1" selected="0">
            <x v="16"/>
          </reference>
        </references>
      </pivotArea>
    </chartFormat>
    <chartFormat chart="10" format="58">
      <pivotArea type="data" outline="0" fieldPosition="0">
        <references count="2">
          <reference field="4294967294" count="1" selected="0">
            <x v="0"/>
          </reference>
          <reference field="3" count="1" selected="0">
            <x v="17"/>
          </reference>
        </references>
      </pivotArea>
    </chartFormat>
    <chartFormat chart="10" format="59">
      <pivotArea type="data" outline="0" fieldPosition="0">
        <references count="2">
          <reference field="4294967294" count="1" selected="0">
            <x v="0"/>
          </reference>
          <reference field="3" count="1" selected="0">
            <x v="18"/>
          </reference>
        </references>
      </pivotArea>
    </chartFormat>
    <chartFormat chart="10" format="60">
      <pivotArea type="data" outline="0" fieldPosition="0">
        <references count="2">
          <reference field="4294967294" count="1" selected="0">
            <x v="0"/>
          </reference>
          <reference field="3" count="1" selected="0">
            <x v="19"/>
          </reference>
        </references>
      </pivotArea>
    </chartFormat>
    <chartFormat chart="10" format="61">
      <pivotArea type="data" outline="0" fieldPosition="0">
        <references count="2">
          <reference field="4294967294" count="1" selected="0">
            <x v="0"/>
          </reference>
          <reference field="3" count="1" selected="0">
            <x v="20"/>
          </reference>
        </references>
      </pivotArea>
    </chartFormat>
    <chartFormat chart="10" format="62">
      <pivotArea type="data" outline="0" fieldPosition="0">
        <references count="2">
          <reference field="4294967294" count="1" selected="0">
            <x v="0"/>
          </reference>
          <reference field="3" count="1" selected="0">
            <x v="21"/>
          </reference>
        </references>
      </pivotArea>
    </chartFormat>
    <chartFormat chart="16" format="132" series="1">
      <pivotArea type="data" outline="0" fieldPosition="0">
        <references count="1">
          <reference field="4294967294" count="1" selected="0">
            <x v="0"/>
          </reference>
        </references>
      </pivotArea>
    </chartFormat>
    <chartFormat chart="16" format="133">
      <pivotArea type="data" outline="0" fieldPosition="0">
        <references count="2">
          <reference field="4294967294" count="1" selected="0">
            <x v="0"/>
          </reference>
          <reference field="3" count="1" selected="0">
            <x v="0"/>
          </reference>
        </references>
      </pivotArea>
    </chartFormat>
    <chartFormat chart="16" format="134">
      <pivotArea type="data" outline="0" fieldPosition="0">
        <references count="2">
          <reference field="4294967294" count="1" selected="0">
            <x v="0"/>
          </reference>
          <reference field="3" count="1" selected="0">
            <x v="1"/>
          </reference>
        </references>
      </pivotArea>
    </chartFormat>
    <chartFormat chart="16" format="135">
      <pivotArea type="data" outline="0" fieldPosition="0">
        <references count="2">
          <reference field="4294967294" count="1" selected="0">
            <x v="0"/>
          </reference>
          <reference field="3" count="1" selected="0">
            <x v="2"/>
          </reference>
        </references>
      </pivotArea>
    </chartFormat>
    <chartFormat chart="16" format="136">
      <pivotArea type="data" outline="0" fieldPosition="0">
        <references count="2">
          <reference field="4294967294" count="1" selected="0">
            <x v="0"/>
          </reference>
          <reference field="3" count="1" selected="0">
            <x v="3"/>
          </reference>
        </references>
      </pivotArea>
    </chartFormat>
    <chartFormat chart="16" format="137">
      <pivotArea type="data" outline="0" fieldPosition="0">
        <references count="2">
          <reference field="4294967294" count="1" selected="0">
            <x v="0"/>
          </reference>
          <reference field="3" count="1" selected="0">
            <x v="4"/>
          </reference>
        </references>
      </pivotArea>
    </chartFormat>
    <chartFormat chart="16" format="138">
      <pivotArea type="data" outline="0" fieldPosition="0">
        <references count="2">
          <reference field="4294967294" count="1" selected="0">
            <x v="0"/>
          </reference>
          <reference field="3" count="1" selected="0">
            <x v="5"/>
          </reference>
        </references>
      </pivotArea>
    </chartFormat>
    <chartFormat chart="16" format="139">
      <pivotArea type="data" outline="0" fieldPosition="0">
        <references count="2">
          <reference field="4294967294" count="1" selected="0">
            <x v="0"/>
          </reference>
          <reference field="3" count="1" selected="0">
            <x v="6"/>
          </reference>
        </references>
      </pivotArea>
    </chartFormat>
    <chartFormat chart="16" format="140">
      <pivotArea type="data" outline="0" fieldPosition="0">
        <references count="2">
          <reference field="4294967294" count="1" selected="0">
            <x v="0"/>
          </reference>
          <reference field="3" count="1" selected="0">
            <x v="7"/>
          </reference>
        </references>
      </pivotArea>
    </chartFormat>
    <chartFormat chart="16" format="141">
      <pivotArea type="data" outline="0" fieldPosition="0">
        <references count="2">
          <reference field="4294967294" count="1" selected="0">
            <x v="0"/>
          </reference>
          <reference field="3" count="1" selected="0">
            <x v="8"/>
          </reference>
        </references>
      </pivotArea>
    </chartFormat>
    <chartFormat chart="16" format="142">
      <pivotArea type="data" outline="0" fieldPosition="0">
        <references count="2">
          <reference field="4294967294" count="1" selected="0">
            <x v="0"/>
          </reference>
          <reference field="3" count="1" selected="0">
            <x v="9"/>
          </reference>
        </references>
      </pivotArea>
    </chartFormat>
    <chartFormat chart="16" format="143">
      <pivotArea type="data" outline="0" fieldPosition="0">
        <references count="2">
          <reference field="4294967294" count="1" selected="0">
            <x v="0"/>
          </reference>
          <reference field="3" count="1" selected="0">
            <x v="10"/>
          </reference>
        </references>
      </pivotArea>
    </chartFormat>
    <chartFormat chart="16" format="144">
      <pivotArea type="data" outline="0" fieldPosition="0">
        <references count="2">
          <reference field="4294967294" count="1" selected="0">
            <x v="0"/>
          </reference>
          <reference field="3" count="1" selected="0">
            <x v="11"/>
          </reference>
        </references>
      </pivotArea>
    </chartFormat>
    <chartFormat chart="16" format="145">
      <pivotArea type="data" outline="0" fieldPosition="0">
        <references count="2">
          <reference field="4294967294" count="1" selected="0">
            <x v="0"/>
          </reference>
          <reference field="3" count="1" selected="0">
            <x v="12"/>
          </reference>
        </references>
      </pivotArea>
    </chartFormat>
    <chartFormat chart="16" format="146">
      <pivotArea type="data" outline="0" fieldPosition="0">
        <references count="2">
          <reference field="4294967294" count="1" selected="0">
            <x v="0"/>
          </reference>
          <reference field="3" count="1" selected="0">
            <x v="13"/>
          </reference>
        </references>
      </pivotArea>
    </chartFormat>
    <chartFormat chart="16" format="147">
      <pivotArea type="data" outline="0" fieldPosition="0">
        <references count="2">
          <reference field="4294967294" count="1" selected="0">
            <x v="0"/>
          </reference>
          <reference field="3" count="1" selected="0">
            <x v="14"/>
          </reference>
        </references>
      </pivotArea>
    </chartFormat>
    <chartFormat chart="16" format="148">
      <pivotArea type="data" outline="0" fieldPosition="0">
        <references count="2">
          <reference field="4294967294" count="1" selected="0">
            <x v="0"/>
          </reference>
          <reference field="3" count="1" selected="0">
            <x v="15"/>
          </reference>
        </references>
      </pivotArea>
    </chartFormat>
    <chartFormat chart="16" format="149">
      <pivotArea type="data" outline="0" fieldPosition="0">
        <references count="2">
          <reference field="4294967294" count="1" selected="0">
            <x v="0"/>
          </reference>
          <reference field="3" count="1" selected="0">
            <x v="16"/>
          </reference>
        </references>
      </pivotArea>
    </chartFormat>
    <chartFormat chart="16" format="150">
      <pivotArea type="data" outline="0" fieldPosition="0">
        <references count="2">
          <reference field="4294967294" count="1" selected="0">
            <x v="0"/>
          </reference>
          <reference field="3" count="1" selected="0">
            <x v="17"/>
          </reference>
        </references>
      </pivotArea>
    </chartFormat>
    <chartFormat chart="16" format="151">
      <pivotArea type="data" outline="0" fieldPosition="0">
        <references count="2">
          <reference field="4294967294" count="1" selected="0">
            <x v="0"/>
          </reference>
          <reference field="3" count="1" selected="0">
            <x v="18"/>
          </reference>
        </references>
      </pivotArea>
    </chartFormat>
    <chartFormat chart="16" format="152">
      <pivotArea type="data" outline="0" fieldPosition="0">
        <references count="2">
          <reference field="4294967294" count="1" selected="0">
            <x v="0"/>
          </reference>
          <reference field="3" count="1" selected="0">
            <x v="19"/>
          </reference>
        </references>
      </pivotArea>
    </chartFormat>
    <chartFormat chart="16" format="153">
      <pivotArea type="data" outline="0" fieldPosition="0">
        <references count="2">
          <reference field="4294967294" count="1" selected="0">
            <x v="0"/>
          </reference>
          <reference field="3" count="1" selected="0">
            <x v="20"/>
          </reference>
        </references>
      </pivotArea>
    </chartFormat>
    <chartFormat chart="16" format="154">
      <pivotArea type="data" outline="0" fieldPosition="0">
        <references count="2">
          <reference field="4294967294" count="1" selected="0">
            <x v="0"/>
          </reference>
          <reference field="3"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8505C8-47BB-4567-BAF8-4627D4A3BA0F}"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3:D26" firstHeaderRow="0" firstDataRow="1" firstDataCol="1"/>
  <pivotFields count="12">
    <pivotField showAll="0"/>
    <pivotField showAll="0">
      <items count="4">
        <item h="1" x="0"/>
        <item h="1" x="1"/>
        <item x="2"/>
        <item t="default"/>
      </items>
    </pivotField>
    <pivotField showAll="0">
      <items count="9">
        <item x="1"/>
        <item x="3"/>
        <item x="2"/>
        <item x="0"/>
        <item x="4"/>
        <item x="5"/>
        <item x="6"/>
        <item x="7"/>
        <item t="default"/>
      </items>
    </pivotField>
    <pivotField axis="axisRow" showAll="0">
      <items count="23">
        <item x="6"/>
        <item x="1"/>
        <item x="16"/>
        <item x="7"/>
        <item x="11"/>
        <item x="2"/>
        <item x="13"/>
        <item x="20"/>
        <item x="10"/>
        <item x="5"/>
        <item x="4"/>
        <item x="0"/>
        <item x="21"/>
        <item x="17"/>
        <item x="19"/>
        <item sd="0" x="9"/>
        <item sd="0" x="18"/>
        <item x="14"/>
        <item x="3"/>
        <item x="8"/>
        <item x="15"/>
        <item x="12"/>
        <item t="default"/>
      </items>
    </pivotField>
    <pivotField showAll="0"/>
    <pivotField showAll="0"/>
    <pivotField showAll="0"/>
    <pivotField showAll="0"/>
    <pivotField showAll="0"/>
    <pivotField dataField="1" showAll="0">
      <items count="1732">
        <item x="130"/>
        <item x="59"/>
        <item x="36"/>
        <item x="10"/>
        <item x="28"/>
        <item x="6"/>
        <item x="35"/>
        <item x="8"/>
        <item x="34"/>
        <item x="29"/>
        <item x="3"/>
        <item x="105"/>
        <item x="13"/>
        <item x="7"/>
        <item x="32"/>
        <item x="22"/>
        <item x="31"/>
        <item x="53"/>
        <item x="63"/>
        <item x="60"/>
        <item x="79"/>
        <item x="659"/>
        <item x="55"/>
        <item x="51"/>
        <item x="116"/>
        <item x="26"/>
        <item x="61"/>
        <item x="43"/>
        <item x="18"/>
        <item x="49"/>
        <item x="66"/>
        <item x="25"/>
        <item x="67"/>
        <item x="45"/>
        <item x="27"/>
        <item x="17"/>
        <item x="96"/>
        <item x="117"/>
        <item x="56"/>
        <item x="168"/>
        <item x="0"/>
        <item x="75"/>
        <item x="115"/>
        <item x="62"/>
        <item x="129"/>
        <item x="73"/>
        <item x="110"/>
        <item x="50"/>
        <item x="305"/>
        <item x="52"/>
        <item x="64"/>
        <item x="72"/>
        <item x="113"/>
        <item x="167"/>
        <item x="660"/>
        <item x="24"/>
        <item x="500"/>
        <item x="58"/>
        <item x="397"/>
        <item x="335"/>
        <item x="23"/>
        <item x="170"/>
        <item x="370"/>
        <item x="1343"/>
        <item x="112"/>
        <item x="111"/>
        <item x="98"/>
        <item x="1466"/>
        <item x="1451"/>
        <item x="1301"/>
        <item x="169"/>
        <item x="1637"/>
        <item x="162"/>
        <item x="735"/>
        <item x="5"/>
        <item x="593"/>
        <item x="768"/>
        <item x="65"/>
        <item x="71"/>
        <item x="390"/>
        <item x="138"/>
        <item x="42"/>
        <item x="716"/>
        <item x="4"/>
        <item x="1031"/>
        <item x="103"/>
        <item x="643"/>
        <item x="54"/>
        <item x="1460"/>
        <item x="57"/>
        <item x="1660"/>
        <item x="442"/>
        <item x="450"/>
        <item x="449"/>
        <item x="159"/>
        <item x="2"/>
        <item x="86"/>
        <item x="1474"/>
        <item x="1377"/>
        <item x="156"/>
        <item x="135"/>
        <item x="20"/>
        <item x="19"/>
        <item x="909"/>
        <item x="161"/>
        <item x="74"/>
        <item x="929"/>
        <item x="1154"/>
        <item x="118"/>
        <item x="224"/>
        <item x="1470"/>
        <item x="1713"/>
        <item x="11"/>
        <item x="93"/>
        <item x="121"/>
        <item x="650"/>
        <item x="658"/>
        <item x="77"/>
        <item x="92"/>
        <item x="41"/>
        <item x="122"/>
        <item x="691"/>
        <item x="187"/>
        <item x="30"/>
        <item x="193"/>
        <item x="1663"/>
        <item x="76"/>
        <item x="151"/>
        <item x="128"/>
        <item x="931"/>
        <item x="48"/>
        <item x="306"/>
        <item x="910"/>
        <item x="148"/>
        <item x="930"/>
        <item x="21"/>
        <item x="695"/>
        <item x="123"/>
        <item x="225"/>
        <item x="985"/>
        <item x="400"/>
        <item x="88"/>
        <item x="243"/>
        <item x="986"/>
        <item x="973"/>
        <item x="40"/>
        <item x="409"/>
        <item x="478"/>
        <item x="377"/>
        <item x="990"/>
        <item x="97"/>
        <item x="905"/>
        <item x="164"/>
        <item x="873"/>
        <item x="1468"/>
        <item x="102"/>
        <item x="623"/>
        <item x="104"/>
        <item x="448"/>
        <item x="995"/>
        <item x="150"/>
        <item x="99"/>
        <item x="860"/>
        <item x="1484"/>
        <item x="246"/>
        <item x="248"/>
        <item x="989"/>
        <item x="1450"/>
        <item x="153"/>
        <item x="1661"/>
        <item x="237"/>
        <item x="379"/>
        <item x="380"/>
        <item x="1382"/>
        <item x="1383"/>
        <item x="188"/>
        <item x="158"/>
        <item x="152"/>
        <item x="114"/>
        <item x="1"/>
        <item x="1206"/>
        <item x="454"/>
        <item x="101"/>
        <item x="1341"/>
        <item x="166"/>
        <item x="155"/>
        <item x="1461"/>
        <item x="1384"/>
        <item x="1408"/>
        <item x="37"/>
        <item x="253"/>
        <item x="277"/>
        <item x="822"/>
        <item x="1239"/>
        <item x="345"/>
        <item x="714"/>
        <item x="920"/>
        <item x="94"/>
        <item x="309"/>
        <item x="1407"/>
        <item x="374"/>
        <item x="302"/>
        <item x="466"/>
        <item x="318"/>
        <item x="244"/>
        <item x="368"/>
        <item x="81"/>
        <item x="1294"/>
        <item x="9"/>
        <item x="147"/>
        <item x="680"/>
        <item x="992"/>
        <item x="854"/>
        <item x="82"/>
        <item x="778"/>
        <item x="923"/>
        <item x="1130"/>
        <item x="1691"/>
        <item x="464"/>
        <item x="149"/>
        <item x="120"/>
        <item x="186"/>
        <item x="702"/>
        <item x="171"/>
        <item x="106"/>
        <item x="1274"/>
        <item x="482"/>
        <item x="1034"/>
        <item x="1342"/>
        <item x="1654"/>
        <item x="323"/>
        <item x="456"/>
        <item x="1449"/>
        <item x="439"/>
        <item x="70"/>
        <item x="1452"/>
        <item x="1279"/>
        <item x="68"/>
        <item x="1680"/>
        <item x="1475"/>
        <item x="163"/>
        <item x="1467"/>
        <item x="1062"/>
        <item x="906"/>
        <item x="381"/>
        <item x="520"/>
        <item x="1314"/>
        <item x="382"/>
        <item x="144"/>
        <item x="1427"/>
        <item x="447"/>
        <item x="132"/>
        <item x="1530"/>
        <item x="300"/>
        <item x="304"/>
        <item x="1400"/>
        <item x="455"/>
        <item x="287"/>
        <item x="782"/>
        <item x="136"/>
        <item x="722"/>
        <item x="461"/>
        <item x="1313"/>
        <item x="891"/>
        <item x="14"/>
        <item x="1618"/>
        <item x="160"/>
        <item x="283"/>
        <item x="700"/>
        <item x="1215"/>
        <item x="1458"/>
        <item x="866"/>
        <item x="1724"/>
        <item x="376"/>
        <item x="140"/>
        <item x="715"/>
        <item x="1456"/>
        <item x="1421"/>
        <item x="651"/>
        <item x="119"/>
        <item x="284"/>
        <item x="1591"/>
        <item x="1346"/>
        <item x="69"/>
        <item x="145"/>
        <item x="411"/>
        <item x="1483"/>
        <item x="353"/>
        <item x="109"/>
        <item x="1145"/>
        <item x="181"/>
        <item x="1571"/>
        <item x="1066"/>
        <item x="446"/>
        <item x="1078"/>
        <item x="1469"/>
        <item x="1048"/>
        <item x="812"/>
        <item x="809"/>
        <item x="1068"/>
        <item x="292"/>
        <item x="375"/>
        <item x="1714"/>
        <item x="208"/>
        <item x="713"/>
        <item x="1679"/>
        <item x="1391"/>
        <item x="383"/>
        <item x="1570"/>
        <item x="1369"/>
        <item x="78"/>
        <item x="776"/>
        <item x="1035"/>
        <item x="944"/>
        <item x="15"/>
        <item x="209"/>
        <item x="1316"/>
        <item x="1590"/>
        <item x="401"/>
        <item x="896"/>
        <item x="1161"/>
        <item x="821"/>
        <item x="1397"/>
        <item x="182"/>
        <item x="720"/>
        <item x="712"/>
        <item x="38"/>
        <item x="922"/>
        <item x="777"/>
        <item x="39"/>
        <item x="165"/>
        <item x="1256"/>
        <item x="327"/>
        <item x="44"/>
        <item x="87"/>
        <item x="12"/>
        <item x="223"/>
        <item x="892"/>
        <item x="1462"/>
        <item x="142"/>
        <item x="485"/>
        <item x="1237"/>
        <item x="642"/>
        <item x="1060"/>
        <item x="355"/>
        <item x="1565"/>
        <item x="371"/>
        <item x="16"/>
        <item x="1686"/>
        <item x="843"/>
        <item x="399"/>
        <item x="1354"/>
        <item x="436"/>
        <item x="792"/>
        <item x="1030"/>
        <item x="719"/>
        <item x="396"/>
        <item x="365"/>
        <item x="928"/>
        <item x="1105"/>
        <item x="408"/>
        <item x="410"/>
        <item x="239"/>
        <item x="429"/>
        <item x="1211"/>
        <item x="1707"/>
        <item x="965"/>
        <item x="1337"/>
        <item x="1334"/>
        <item x="945"/>
        <item x="392"/>
        <item x="1689"/>
        <item x="157"/>
        <item x="972"/>
        <item x="1533"/>
        <item x="286"/>
        <item x="888"/>
        <item x="1067"/>
        <item x="721"/>
        <item x="704"/>
        <item x="933"/>
        <item x="1252"/>
        <item x="1459"/>
        <item x="452"/>
        <item x="882"/>
        <item x="1428"/>
        <item x="1486"/>
        <item x="324"/>
        <item x="1562"/>
        <item x="107"/>
        <item x="126"/>
        <item x="791"/>
        <item x="1389"/>
        <item x="1581"/>
        <item x="194"/>
        <item x="131"/>
        <item x="984"/>
        <item x="1560"/>
        <item x="247"/>
        <item x="319"/>
        <item x="966"/>
        <item x="435"/>
        <item x="701"/>
        <item x="994"/>
        <item x="479"/>
        <item x="672"/>
        <item x="303"/>
        <item x="343"/>
        <item x="1662"/>
        <item x="493"/>
        <item x="388"/>
        <item x="1535"/>
        <item x="904"/>
        <item x="900"/>
        <item x="890"/>
        <item x="1473"/>
        <item x="964"/>
        <item x="245"/>
        <item x="967"/>
        <item x="314"/>
        <item x="1158"/>
        <item x="1418"/>
        <item x="902"/>
        <item x="841"/>
        <item x="969"/>
        <item x="1201"/>
        <item x="311"/>
        <item x="415"/>
        <item x="183"/>
        <item x="1664"/>
        <item x="1709"/>
        <item x="783"/>
        <item x="428"/>
        <item x="1416"/>
        <item x="438"/>
        <item x="703"/>
        <item x="637"/>
        <item x="971"/>
        <item x="1392"/>
        <item x="1579"/>
        <item x="811"/>
        <item x="477"/>
        <item x="926"/>
        <item x="1243"/>
        <item x="108"/>
        <item x="827"/>
        <item x="80"/>
        <item x="1045"/>
        <item x="1214"/>
        <item x="970"/>
        <item x="222"/>
        <item x="1150"/>
        <item x="868"/>
        <item x="919"/>
        <item x="462"/>
        <item x="862"/>
        <item x="431"/>
        <item x="987"/>
        <item x="983"/>
        <item x="347"/>
        <item x="402"/>
        <item x="1232"/>
        <item x="710"/>
        <item x="762"/>
        <item x="85"/>
        <item x="1241"/>
        <item x="458"/>
        <item x="1674"/>
        <item x="218"/>
        <item x="1164"/>
        <item x="1536"/>
        <item x="1047"/>
        <item x="993"/>
        <item x="750"/>
        <item x="968"/>
        <item x="141"/>
        <item x="1678"/>
        <item x="1373"/>
        <item x="733"/>
        <item x="386"/>
        <item x="83"/>
        <item x="991"/>
        <item x="898"/>
        <item x="1250"/>
        <item x="1182"/>
        <item x="1360"/>
        <item x="134"/>
        <item x="1555"/>
        <item x="1398"/>
        <item x="1406"/>
        <item x="1027"/>
        <item x="321"/>
        <item x="299"/>
        <item x="1238"/>
        <item x="557"/>
        <item x="730"/>
        <item x="1399"/>
        <item x="775"/>
        <item x="895"/>
        <item x="434"/>
        <item x="803"/>
        <item x="1101"/>
        <item x="927"/>
        <item x="884"/>
        <item x="755"/>
        <item x="711"/>
        <item x="133"/>
        <item x="1381"/>
        <item x="1156"/>
        <item x="988"/>
        <item x="358"/>
        <item x="899"/>
        <item x="683"/>
        <item x="880"/>
        <item x="1394"/>
        <item x="495"/>
        <item x="476"/>
        <item x="359"/>
        <item x="1671"/>
        <item x="465"/>
        <item x="897"/>
        <item x="1584"/>
        <item x="921"/>
        <item x="1417"/>
        <item x="202"/>
        <item x="1073"/>
        <item x="207"/>
        <item x="524"/>
        <item x="1690"/>
        <item x="699"/>
        <item x="1365"/>
        <item x="322"/>
        <item x="1204"/>
        <item x="1423"/>
        <item x="1100"/>
        <item x="206"/>
        <item x="143"/>
        <item x="810"/>
        <item x="857"/>
        <item x="1258"/>
        <item x="855"/>
        <item x="738"/>
        <item x="934"/>
        <item x="879"/>
        <item x="1390"/>
        <item x="127"/>
        <item x="1665"/>
        <item x="539"/>
        <item x="907"/>
        <item x="90"/>
        <item x="352"/>
        <item x="1666"/>
        <item x="1688"/>
        <item x="1278"/>
        <item x="1355"/>
        <item x="340"/>
        <item x="1180"/>
        <item x="331"/>
        <item x="1083"/>
        <item x="1044"/>
        <item x="889"/>
        <item x="1594"/>
        <item x="457"/>
        <item x="1212"/>
        <item x="1315"/>
        <item x="205"/>
        <item x="1335"/>
        <item x="1659"/>
        <item x="1559"/>
        <item x="1457"/>
        <item x="1049"/>
        <item x="1635"/>
        <item x="491"/>
        <item x="1190"/>
        <item x="861"/>
        <item x="1582"/>
        <item x="1305"/>
        <item x="220"/>
        <item x="1675"/>
        <item x="1372"/>
        <item x="1561"/>
        <item x="1485"/>
        <item x="1538"/>
        <item x="1667"/>
        <item x="519"/>
        <item x="925"/>
        <item x="1186"/>
        <item x="709"/>
        <item x="1701"/>
        <item x="1703"/>
        <item x="357"/>
        <item x="430"/>
        <item x="763"/>
        <item x="280"/>
        <item x="210"/>
        <item x="1492"/>
        <item x="154"/>
        <item x="1128"/>
        <item x="262"/>
        <item x="1657"/>
        <item x="839"/>
        <item x="1471"/>
        <item x="736"/>
        <item x="467"/>
        <item x="800"/>
        <item x="362"/>
        <item x="1162"/>
        <item x="369"/>
        <item x="1705"/>
        <item x="836"/>
        <item x="255"/>
        <item x="641"/>
        <item x="445"/>
        <item x="505"/>
        <item x="308"/>
        <item x="1357"/>
        <item x="1267"/>
        <item x="1183"/>
        <item x="1131"/>
        <item x="743"/>
        <item x="932"/>
        <item x="1573"/>
        <item x="1202"/>
        <item x="389"/>
        <item x="1425"/>
        <item x="1247"/>
        <item x="1402"/>
        <item x="801"/>
        <item x="395"/>
        <item x="808"/>
        <item x="1336"/>
        <item x="1668"/>
        <item x="737"/>
        <item x="459"/>
        <item x="1578"/>
        <item x="1174"/>
        <item x="1025"/>
        <item x="624"/>
        <item x="883"/>
        <item x="326"/>
        <item x="514"/>
        <item x="1074"/>
        <item x="1388"/>
        <item x="1447"/>
        <item x="734"/>
        <item x="241"/>
        <item x="256"/>
        <item x="761"/>
        <item x="1444"/>
        <item x="1306"/>
        <item x="1396"/>
        <item x="939"/>
        <item x="1004"/>
        <item x="1409"/>
        <item x="441"/>
        <item x="656"/>
        <item x="874"/>
        <item x="657"/>
        <item x="731"/>
        <item x="1716"/>
        <item x="751"/>
        <item x="1672"/>
        <item x="746"/>
        <item x="1580"/>
        <item x="842"/>
        <item x="914"/>
        <item x="231"/>
        <item x="100"/>
        <item x="1054"/>
        <item x="1419"/>
        <item x="785"/>
        <item x="1420"/>
        <item x="198"/>
        <item x="1669"/>
        <item x="1636"/>
        <item x="1706"/>
        <item x="232"/>
        <item x="653"/>
        <item x="1585"/>
        <item x="824"/>
        <item x="328"/>
        <item x="878"/>
        <item x="830"/>
        <item x="1710"/>
        <item x="794"/>
        <item x="1698"/>
        <item x="1433"/>
        <item x="937"/>
        <item x="486"/>
        <item x="1426"/>
        <item x="663"/>
        <item x="1563"/>
        <item x="508"/>
        <item x="936"/>
        <item x="773"/>
        <item x="367"/>
        <item x="1445"/>
        <item x="1490"/>
        <item x="1165"/>
        <item x="1233"/>
        <item x="1650"/>
        <item x="1719"/>
        <item x="1431"/>
        <item x="1532"/>
        <item x="569"/>
        <item x="1534"/>
        <item x="1412"/>
        <item x="796"/>
        <item x="297"/>
        <item x="1159"/>
        <item x="1251"/>
        <item x="1151"/>
        <item x="577"/>
        <item x="1442"/>
        <item x="804"/>
        <item x="1424"/>
        <item x="901"/>
        <item x="1704"/>
        <item x="924"/>
        <item x="506"/>
        <item x="903"/>
        <item x="1312"/>
        <item x="444"/>
        <item x="908"/>
        <item x="1303"/>
        <item x="655"/>
        <item x="1037"/>
        <item x="176"/>
        <item x="1454"/>
        <item x="1160"/>
        <item x="342"/>
        <item x="196"/>
        <item x="869"/>
        <item x="833"/>
        <item x="1655"/>
        <item x="1528"/>
        <item x="1188"/>
        <item x="403"/>
        <item x="1178"/>
        <item x="1699"/>
        <item x="1676"/>
        <item x="1075"/>
        <item x="1362"/>
        <item x="221"/>
        <item x="418"/>
        <item x="551"/>
        <item x="1133"/>
        <item x="228"/>
        <item x="814"/>
        <item x="851"/>
        <item x="1593"/>
        <item x="89"/>
        <item x="616"/>
        <item x="197"/>
        <item x="503"/>
        <item x="254"/>
        <item x="1652"/>
        <item x="265"/>
        <item x="725"/>
        <item x="518"/>
        <item x="1292"/>
        <item x="356"/>
        <item x="1448"/>
        <item x="1333"/>
        <item x="47"/>
        <item x="536"/>
        <item x="1227"/>
        <item x="828"/>
        <item x="1574"/>
        <item x="293"/>
        <item x="1422"/>
        <item x="472"/>
        <item x="744"/>
        <item x="238"/>
        <item x="591"/>
        <item x="219"/>
        <item x="437"/>
        <item x="1353"/>
        <item x="372"/>
        <item x="1026"/>
        <item x="1479"/>
        <item x="850"/>
        <item x="1728"/>
        <item x="1163"/>
        <item x="249"/>
        <item x="819"/>
        <item x="535"/>
        <item x="229"/>
        <item x="1222"/>
        <item x="564"/>
        <item x="1647"/>
        <item x="427"/>
        <item x="174"/>
        <item x="1599"/>
        <item x="1136"/>
        <item x="1040"/>
        <item x="387"/>
        <item x="1200"/>
        <item x="1363"/>
        <item x="333"/>
        <item x="582"/>
        <item x="463"/>
        <item x="1259"/>
        <item x="747"/>
        <item x="139"/>
        <item x="1401"/>
        <item x="179"/>
        <item x="1566"/>
        <item x="1356"/>
        <item x="668"/>
        <item x="674"/>
        <item x="451"/>
        <item x="1056"/>
        <item x="385"/>
        <item x="617"/>
        <item x="1415"/>
        <item x="1003"/>
        <item x="749"/>
        <item x="1568"/>
        <item x="213"/>
        <item x="864"/>
        <item x="1147"/>
        <item x="432"/>
        <item x="1592"/>
        <item x="935"/>
        <item x="230"/>
        <item x="552"/>
        <item x="1242"/>
        <item x="1493"/>
        <item x="881"/>
        <item x="1488"/>
        <item x="1720"/>
        <item x="1614"/>
        <item x="1658"/>
        <item x="673"/>
        <item x="378"/>
        <item x="320"/>
        <item x="360"/>
        <item x="648"/>
        <item x="1598"/>
        <item x="816"/>
        <item x="1084"/>
        <item x="1613"/>
        <item x="798"/>
        <item x="1029"/>
        <item x="529"/>
        <item x="1235"/>
        <item x="1395"/>
        <item x="460"/>
        <item x="732"/>
        <item x="654"/>
        <item x="826"/>
        <item x="667"/>
        <item x="1410"/>
        <item x="424"/>
        <item x="1191"/>
        <item x="1393"/>
        <item x="1583"/>
        <item x="1693"/>
        <item x="595"/>
        <item x="770"/>
        <item x="272"/>
        <item x="413"/>
        <item x="1722"/>
        <item x="1207"/>
        <item x="307"/>
        <item x="1230"/>
        <item x="603"/>
        <item x="876"/>
        <item x="215"/>
        <item x="354"/>
        <item x="1226"/>
        <item x="344"/>
        <item x="729"/>
        <item x="1046"/>
        <item x="1072"/>
        <item x="364"/>
        <item x="867"/>
        <item x="570"/>
        <item x="1184"/>
        <item x="1441"/>
        <item x="522"/>
        <item x="675"/>
        <item x="915"/>
        <item x="1009"/>
        <item x="258"/>
        <item x="1172"/>
        <item x="802"/>
        <item x="1628"/>
        <item x="1414"/>
        <item x="348"/>
        <item x="242"/>
        <item x="1304"/>
        <item x="1539"/>
        <item x="1717"/>
        <item x="470"/>
        <item x="211"/>
        <item x="1210"/>
        <item x="1432"/>
        <item x="1157"/>
        <item x="513"/>
        <item x="453"/>
        <item x="1434"/>
        <item x="858"/>
        <item x="423"/>
        <item x="726"/>
        <item x="632"/>
        <item x="940"/>
        <item x="607"/>
        <item x="1141"/>
        <item x="1673"/>
        <item x="316"/>
        <item x="341"/>
        <item x="742"/>
        <item x="1639"/>
        <item x="1729"/>
        <item x="1587"/>
        <item x="620"/>
        <item x="1231"/>
        <item x="250"/>
        <item x="373"/>
        <item x="1213"/>
        <item x="533"/>
        <item x="1307"/>
        <item x="1553"/>
        <item x="1351"/>
        <item x="545"/>
        <item x="91"/>
        <item x="1140"/>
        <item x="282"/>
        <item x="548"/>
        <item x="1302"/>
        <item x="226"/>
        <item x="487"/>
        <item x="1472"/>
        <item x="649"/>
        <item x="1155"/>
        <item x="363"/>
        <item x="1696"/>
        <item x="1196"/>
        <item x="766"/>
        <item x="592"/>
        <item x="329"/>
        <item x="263"/>
        <item x="1134"/>
        <item x="469"/>
        <item x="366"/>
        <item x="622"/>
        <item x="1491"/>
        <item x="275"/>
        <item x="1557"/>
        <item x="1677"/>
        <item x="612"/>
        <item x="554"/>
        <item x="1153"/>
        <item x="619"/>
        <item x="1349"/>
        <item x="1413"/>
        <item x="294"/>
        <item x="1299"/>
        <item x="1670"/>
        <item x="488"/>
        <item x="1149"/>
        <item x="938"/>
        <item x="553"/>
        <item x="652"/>
        <item x="1218"/>
        <item x="1189"/>
        <item x="481"/>
        <item x="204"/>
        <item x="629"/>
        <item x="840"/>
        <item x="1379"/>
        <item x="774"/>
        <item x="1018"/>
        <item x="1266"/>
        <item x="236"/>
        <item x="1681"/>
        <item x="339"/>
        <item x="1361"/>
        <item x="1626"/>
        <item x="1700"/>
        <item x="325"/>
        <item x="1289"/>
        <item x="185"/>
        <item x="252"/>
        <item x="525"/>
        <item x="1537"/>
        <item x="799"/>
        <item x="1137"/>
        <item x="745"/>
        <item x="1572"/>
        <item x="1682"/>
        <item x="312"/>
        <item x="1338"/>
        <item x="1293"/>
        <item x="1429"/>
        <item x="807"/>
        <item x="666"/>
        <item x="1181"/>
        <item x="837"/>
        <item x="756"/>
        <item x="414"/>
        <item x="583"/>
        <item x="1620"/>
        <item x="214"/>
        <item x="1205"/>
        <item x="825"/>
        <item x="795"/>
        <item x="580"/>
        <item x="757"/>
        <item x="440"/>
        <item x="568"/>
        <item x="1176"/>
        <item x="1694"/>
        <item x="240"/>
        <item x="1041"/>
        <item x="740"/>
        <item x="1588"/>
        <item x="1576"/>
        <item x="1541"/>
        <item x="559"/>
        <item x="1531"/>
        <item x="831"/>
        <item x="1364"/>
        <item x="1012"/>
        <item x="1405"/>
        <item x="581"/>
        <item x="1116"/>
        <item x="278"/>
        <item x="279"/>
        <item x="301"/>
        <item x="1170"/>
        <item x="336"/>
        <item x="575"/>
        <item x="1708"/>
        <item x="541"/>
        <item x="1257"/>
        <item x="1129"/>
        <item x="1070"/>
        <item x="1455"/>
        <item x="1006"/>
        <item x="199"/>
        <item x="1370"/>
        <item x="1132"/>
        <item x="332"/>
        <item x="417"/>
        <item x="1053"/>
        <item x="708"/>
        <item x="546"/>
        <item x="596"/>
        <item x="789"/>
        <item x="1179"/>
        <item x="786"/>
        <item x="549"/>
        <item x="1506"/>
        <item x="662"/>
        <item x="346"/>
        <item x="1730"/>
        <item x="1082"/>
        <item x="1633"/>
        <item x="1504"/>
        <item x="1300"/>
        <item x="510"/>
        <item x="772"/>
        <item x="146"/>
        <item x="1197"/>
        <item x="856"/>
        <item x="1648"/>
        <item x="834"/>
        <item x="1286"/>
        <item x="1503"/>
        <item x="1028"/>
        <item x="425"/>
        <item x="556"/>
        <item x="1339"/>
        <item x="281"/>
        <item x="916"/>
        <item x="661"/>
        <item x="1646"/>
        <item x="1107"/>
        <item x="633"/>
        <item x="313"/>
        <item x="838"/>
        <item x="585"/>
        <item x="404"/>
        <item x="771"/>
        <item x="1113"/>
        <item x="573"/>
        <item x="217"/>
        <item x="317"/>
        <item x="330"/>
        <item x="1438"/>
        <item x="560"/>
        <item x="871"/>
        <item x="1656"/>
        <item x="276"/>
        <item x="1193"/>
        <item x="563"/>
        <item x="1480"/>
        <item x="1712"/>
        <item x="1687"/>
        <item x="264"/>
        <item x="201"/>
        <item x="647"/>
        <item x="266"/>
        <item x="433"/>
        <item x="567"/>
        <item x="184"/>
        <item x="1219"/>
        <item x="845"/>
        <item x="865"/>
        <item x="419"/>
        <item x="1453"/>
        <item x="1437"/>
        <item x="598"/>
        <item x="1564"/>
        <item x="590"/>
        <item x="195"/>
        <item x="1122"/>
        <item x="555"/>
        <item x="1240"/>
        <item x="1187"/>
        <item x="1135"/>
        <item x="847"/>
        <item x="268"/>
        <item x="1446"/>
        <item x="537"/>
        <item x="676"/>
        <item x="562"/>
        <item x="1371"/>
        <item x="484"/>
        <item x="784"/>
        <item x="1127"/>
        <item x="1640"/>
        <item x="813"/>
        <item x="1254"/>
        <item x="565"/>
        <item x="1702"/>
        <item x="1290"/>
        <item x="817"/>
        <item x="1036"/>
        <item x="1051"/>
        <item x="829"/>
        <item x="1642"/>
        <item x="1651"/>
        <item x="1185"/>
        <item x="1077"/>
        <item x="1261"/>
        <item x="1411"/>
        <item x="474"/>
        <item x="893"/>
        <item x="1540"/>
        <item x="832"/>
        <item x="639"/>
        <item x="315"/>
        <item x="835"/>
        <item x="576"/>
        <item x="1430"/>
        <item x="621"/>
        <item x="1630"/>
        <item x="497"/>
        <item x="823"/>
        <item x="797"/>
        <item x="1148"/>
        <item x="350"/>
        <item x="942"/>
        <item x="1327"/>
        <item x="820"/>
        <item x="471"/>
        <item x="1264"/>
        <item x="349"/>
        <item x="1715"/>
        <item x="351"/>
        <item x="191"/>
        <item x="578"/>
        <item x="547"/>
        <item x="1173"/>
        <item x="257"/>
        <item x="769"/>
        <item x="543"/>
        <item x="1641"/>
        <item x="1638"/>
        <item x="190"/>
        <item x="1229"/>
        <item x="1494"/>
        <item x="1359"/>
        <item x="605"/>
        <item x="1331"/>
        <item x="602"/>
        <item x="706"/>
        <item x="793"/>
        <item x="1221"/>
        <item x="724"/>
        <item x="670"/>
        <item x="1283"/>
        <item x="1489"/>
        <item x="1495"/>
        <item x="1236"/>
        <item x="1487"/>
        <item x="571"/>
        <item x="1146"/>
        <item x="1380"/>
        <item x="1319"/>
        <item x="697"/>
        <item x="1245"/>
        <item x="1167"/>
        <item x="584"/>
        <item x="630"/>
        <item x="998"/>
        <item x="1143"/>
        <item x="393"/>
        <item x="361"/>
        <item x="1152"/>
        <item x="610"/>
        <item x="480"/>
        <item x="818"/>
        <item x="758"/>
        <item x="251"/>
        <item x="124"/>
        <item x="1061"/>
        <item x="1298"/>
        <item x="665"/>
        <item x="412"/>
        <item x="550"/>
        <item x="705"/>
        <item x="260"/>
        <item x="1119"/>
        <item x="216"/>
        <item x="1695"/>
        <item x="1697"/>
        <item x="46"/>
        <item x="526"/>
        <item x="1064"/>
        <item x="587"/>
        <item x="1287"/>
        <item x="125"/>
        <item x="296"/>
        <item x="1039"/>
        <item x="511"/>
        <item x="540"/>
        <item x="310"/>
        <item x="613"/>
        <item x="421"/>
        <item x="1586"/>
        <item x="1296"/>
        <item x="1508"/>
        <item x="1209"/>
        <item x="1348"/>
        <item x="631"/>
        <item x="391"/>
        <item x="1612"/>
        <item x="1683"/>
        <item x="1291"/>
        <item x="1038"/>
        <item x="1216"/>
        <item x="512"/>
        <item x="1352"/>
        <item x="1653"/>
        <item x="1325"/>
        <item x="877"/>
        <item x="1378"/>
        <item x="815"/>
        <item x="1644"/>
        <item x="597"/>
        <item x="1008"/>
        <item x="173"/>
        <item x="950"/>
        <item x="728"/>
        <item x="1318"/>
        <item x="764"/>
        <item x="692"/>
        <item x="1623"/>
        <item x="863"/>
        <item x="787"/>
        <item x="271"/>
        <item x="1340"/>
        <item x="1596"/>
        <item x="233"/>
        <item x="532"/>
        <item x="212"/>
        <item x="1001"/>
        <item x="1248"/>
        <item x="1058"/>
        <item x="1310"/>
        <item x="894"/>
        <item x="538"/>
        <item x="669"/>
        <item x="1022"/>
        <item x="544"/>
        <item x="1285"/>
        <item x="420"/>
        <item x="1387"/>
        <item x="337"/>
        <item x="1297"/>
        <item x="1692"/>
        <item x="609"/>
        <item x="579"/>
        <item x="1010"/>
        <item x="859"/>
        <item x="601"/>
        <item x="1634"/>
        <item x="531"/>
        <item x="1649"/>
        <item x="594"/>
        <item x="600"/>
        <item x="588"/>
        <item x="844"/>
        <item x="1203"/>
        <item x="1723"/>
        <item x="947"/>
        <item x="689"/>
        <item x="384"/>
        <item x="1284"/>
        <item x="1439"/>
        <item x="558"/>
        <item x="1055"/>
        <item x="1194"/>
        <item x="599"/>
        <item x="1080"/>
        <item x="572"/>
        <item x="741"/>
        <item x="1071"/>
        <item x="1627"/>
        <item x="589"/>
        <item x="1208"/>
        <item x="805"/>
        <item x="405"/>
        <item x="566"/>
        <item x="416"/>
        <item x="1125"/>
        <item x="1403"/>
        <item x="953"/>
        <item x="1217"/>
        <item x="628"/>
        <item x="1099"/>
        <item x="1543"/>
        <item x="1621"/>
        <item x="781"/>
        <item x="95"/>
        <item x="1558"/>
        <item x="338"/>
        <item x="1549"/>
        <item x="1015"/>
        <item x="1220"/>
        <item x="1076"/>
        <item x="1311"/>
        <item x="1551"/>
        <item x="1246"/>
        <item x="269"/>
        <item x="530"/>
        <item x="270"/>
        <item x="1171"/>
        <item x="1123"/>
        <item x="574"/>
        <item x="1374"/>
        <item x="172"/>
        <item x="875"/>
        <item x="1552"/>
        <item x="1556"/>
        <item x="1367"/>
        <item x="611"/>
        <item x="1577"/>
        <item x="1569"/>
        <item x="200"/>
        <item x="806"/>
        <item x="267"/>
        <item x="886"/>
        <item x="615"/>
        <item x="1017"/>
        <item x="1619"/>
        <item x="1255"/>
        <item x="848"/>
        <item x="1436"/>
        <item x="175"/>
        <item x="334"/>
        <item x="1631"/>
        <item x="1117"/>
        <item x="1718"/>
        <item x="1108"/>
        <item x="1276"/>
        <item x="227"/>
        <item x="1505"/>
        <item x="1309"/>
        <item x="586"/>
        <item x="1114"/>
        <item x="274"/>
        <item x="1358"/>
        <item x="604"/>
        <item x="999"/>
        <item x="203"/>
        <item x="1007"/>
        <item x="1330"/>
        <item x="1052"/>
        <item x="912"/>
        <item x="192"/>
        <item x="608"/>
        <item x="1262"/>
        <item x="534"/>
        <item x="1273"/>
        <item x="872"/>
        <item x="640"/>
        <item x="1632"/>
        <item x="273"/>
        <item x="917"/>
        <item x="1329"/>
        <item x="1282"/>
        <item x="1481"/>
        <item x="765"/>
        <item x="1195"/>
        <item x="790"/>
        <item x="1288"/>
        <item x="1065"/>
        <item x="635"/>
        <item x="489"/>
        <item x="1139"/>
        <item x="1404"/>
        <item x="1464"/>
        <item x="727"/>
        <item x="1496"/>
        <item x="1013"/>
        <item x="259"/>
        <item x="1498"/>
        <item x="1629"/>
        <item x="664"/>
        <item x="1567"/>
        <item x="1328"/>
        <item x="1228"/>
        <item x="33"/>
        <item x="289"/>
        <item x="1625"/>
        <item x="1169"/>
        <item x="1043"/>
        <item x="561"/>
        <item x="614"/>
        <item x="1249"/>
        <item x="1106"/>
        <item x="1501"/>
        <item x="1234"/>
        <item x="1332"/>
        <item x="1011"/>
        <item x="1069"/>
        <item x="645"/>
        <item x="295"/>
        <item x="606"/>
        <item x="1120"/>
        <item x="943"/>
        <item x="285"/>
        <item x="1711"/>
        <item x="1344"/>
        <item x="1350"/>
        <item x="753"/>
        <item x="1016"/>
        <item x="1198"/>
        <item x="1324"/>
        <item x="1281"/>
        <item x="1375"/>
        <item x="1019"/>
        <item x="1177"/>
        <item x="1244"/>
        <item x="542"/>
        <item x="1168"/>
        <item x="1224"/>
        <item x="739"/>
        <item x="678"/>
        <item x="870"/>
        <item x="1277"/>
        <item x="1684"/>
        <item x="1110"/>
        <item x="1192"/>
        <item x="1477"/>
        <item x="626"/>
        <item x="1575"/>
        <item x="1253"/>
        <item x="1014"/>
        <item x="723"/>
        <item x="492"/>
        <item x="1115"/>
        <item x="1121"/>
        <item x="1144"/>
        <item x="748"/>
        <item x="759"/>
        <item x="1002"/>
        <item x="1308"/>
        <item x="1482"/>
        <item x="1112"/>
        <item x="1050"/>
        <item x="1059"/>
        <item x="918"/>
        <item x="698"/>
        <item x="1385"/>
        <item x="997"/>
        <item x="1087"/>
        <item x="846"/>
        <item x="951"/>
        <item x="426"/>
        <item x="1260"/>
        <item x="290"/>
        <item x="1138"/>
        <item x="788"/>
        <item x="1042"/>
        <item x="717"/>
        <item x="646"/>
        <item x="1645"/>
        <item x="1005"/>
        <item x="1643"/>
        <item x="1118"/>
        <item x="1624"/>
        <item x="696"/>
        <item x="1199"/>
        <item x="234"/>
        <item x="1721"/>
        <item x="1546"/>
        <item x="636"/>
        <item x="1597"/>
        <item x="1326"/>
        <item x="687"/>
        <item x="1529"/>
        <item x="1097"/>
        <item x="1685"/>
        <item x="948"/>
        <item x="1610"/>
        <item x="941"/>
        <item x="180"/>
        <item x="693"/>
        <item x="177"/>
        <item x="779"/>
        <item x="767"/>
        <item x="682"/>
        <item x="949"/>
        <item x="760"/>
        <item x="1265"/>
        <item x="1589"/>
        <item x="1081"/>
        <item x="638"/>
        <item x="1465"/>
        <item x="1295"/>
        <item x="291"/>
        <item x="178"/>
        <item x="1063"/>
        <item x="946"/>
        <item x="1275"/>
        <item x="288"/>
        <item x="1443"/>
        <item x="1509"/>
        <item x="1098"/>
        <item x="1440"/>
        <item x="1507"/>
        <item x="954"/>
        <item x="694"/>
        <item x="677"/>
        <item x="887"/>
        <item x="1020"/>
        <item x="1376"/>
        <item x="690"/>
        <item x="1368"/>
        <item x="1000"/>
        <item x="1595"/>
        <item x="853"/>
        <item x="509"/>
        <item x="1057"/>
        <item x="913"/>
        <item x="1386"/>
        <item x="962"/>
        <item x="1622"/>
        <item x="956"/>
        <item x="398"/>
        <item x="1347"/>
        <item x="475"/>
        <item x="688"/>
        <item x="981"/>
        <item x="1024"/>
        <item x="1272"/>
        <item x="1502"/>
        <item x="627"/>
        <item x="1548"/>
        <item x="84"/>
        <item x="1280"/>
        <item x="1033"/>
        <item x="1463"/>
        <item x="1142"/>
        <item x="911"/>
        <item x="1542"/>
        <item x="849"/>
        <item x="1166"/>
        <item x="1726"/>
        <item x="1500"/>
        <item x="975"/>
        <item x="1497"/>
        <item x="952"/>
        <item x="959"/>
        <item x="523"/>
        <item x="1435"/>
        <item x="394"/>
        <item x="407"/>
        <item x="1175"/>
        <item x="1085"/>
        <item x="780"/>
        <item x="1079"/>
        <item x="473"/>
        <item x="996"/>
        <item x="1611"/>
        <item x="406"/>
        <item x="1547"/>
        <item x="1021"/>
        <item x="1126"/>
        <item x="1478"/>
        <item x="515"/>
        <item x="634"/>
        <item x="978"/>
        <item x="754"/>
        <item x="885"/>
        <item x="1111"/>
        <item x="1550"/>
        <item x="1499"/>
        <item x="1366"/>
        <item x="1263"/>
        <item x="1225"/>
        <item x="1476"/>
        <item x="1544"/>
        <item x="516"/>
        <item x="681"/>
        <item x="1023"/>
        <item x="1545"/>
        <item x="1727"/>
        <item x="1124"/>
        <item x="1271"/>
        <item x="521"/>
        <item x="137"/>
        <item x="1600"/>
        <item x="1032"/>
        <item x="644"/>
        <item x="189"/>
        <item x="422"/>
        <item x="1102"/>
        <item x="1554"/>
        <item x="679"/>
        <item x="1223"/>
        <item x="261"/>
        <item x="1086"/>
        <item x="494"/>
        <item x="752"/>
        <item x="1269"/>
        <item x="961"/>
        <item x="625"/>
        <item x="1109"/>
        <item x="958"/>
        <item x="852"/>
        <item x="955"/>
        <item x="980"/>
        <item x="977"/>
        <item x="1725"/>
        <item x="1601"/>
        <item x="974"/>
        <item x="517"/>
        <item x="671"/>
        <item x="963"/>
        <item x="1317"/>
        <item x="960"/>
        <item x="443"/>
        <item x="504"/>
        <item x="498"/>
        <item x="468"/>
        <item x="957"/>
        <item x="982"/>
        <item x="1322"/>
        <item x="1615"/>
        <item x="507"/>
        <item x="1516"/>
        <item x="976"/>
        <item x="979"/>
        <item x="1513"/>
        <item x="1520"/>
        <item x="1526"/>
        <item x="1525"/>
        <item x="1510"/>
        <item x="527"/>
        <item x="1523"/>
        <item x="1519"/>
        <item x="1270"/>
        <item x="1517"/>
        <item x="1514"/>
        <item x="1511"/>
        <item x="1522"/>
        <item x="707"/>
        <item x="490"/>
        <item x="1103"/>
        <item x="1320"/>
        <item x="1616"/>
        <item x="1268"/>
        <item x="1104"/>
        <item x="618"/>
        <item x="1617"/>
        <item x="1323"/>
        <item x="1512"/>
        <item x="1518"/>
        <item x="718"/>
        <item x="502"/>
        <item x="1515"/>
        <item x="499"/>
        <item x="1521"/>
        <item x="298"/>
        <item x="1527"/>
        <item x="1524"/>
        <item x="1345"/>
        <item x="501"/>
        <item x="685"/>
        <item x="483"/>
        <item x="686"/>
        <item x="1091"/>
        <item x="1604"/>
        <item x="496"/>
        <item x="1321"/>
        <item x="684"/>
        <item x="235"/>
        <item x="1607"/>
        <item x="1088"/>
        <item x="1093"/>
        <item x="1606"/>
        <item x="1605"/>
        <item x="1092"/>
        <item x="1094"/>
        <item x="528"/>
        <item x="1608"/>
        <item x="1602"/>
        <item x="1089"/>
        <item x="1095"/>
        <item x="1609"/>
        <item x="1090"/>
        <item x="1603"/>
        <item x="1096"/>
        <item t="default"/>
      </items>
    </pivotField>
    <pivotField showAll="0"/>
    <pivotField dataField="1"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Total Cost" fld="11" baseField="0" baseItem="0"/>
    <dataField name="Count of # of Units" fld="9" subtotal="count"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4057C-1FAA-461D-93F9-B3C6AB808541}"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B4:D40" firstHeaderRow="0" firstDataRow="1" firstDataCol="1"/>
  <pivotFields count="12">
    <pivotField showAll="0"/>
    <pivotField showAll="0">
      <items count="4">
        <item h="1" x="0"/>
        <item h="1" x="1"/>
        <item x="2"/>
        <item t="default"/>
      </items>
    </pivotField>
    <pivotField showAll="0"/>
    <pivotField showAll="0">
      <items count="23">
        <item x="6"/>
        <item x="1"/>
        <item x="16"/>
        <item x="7"/>
        <item x="11"/>
        <item x="2"/>
        <item x="13"/>
        <item x="20"/>
        <item x="10"/>
        <item x="5"/>
        <item x="4"/>
        <item x="0"/>
        <item x="21"/>
        <item x="17"/>
        <item x="19"/>
        <item x="9"/>
        <item x="18"/>
        <item x="14"/>
        <item x="3"/>
        <item x="8"/>
        <item x="15"/>
        <item x="12"/>
        <item t="default"/>
      </items>
    </pivotField>
    <pivotField showAll="0">
      <items count="823">
        <item x="60"/>
        <item x="574"/>
        <item x="775"/>
        <item x="572"/>
        <item x="776"/>
        <item x="777"/>
        <item x="778"/>
        <item x="779"/>
        <item x="780"/>
        <item x="72"/>
        <item x="516"/>
        <item x="565"/>
        <item x="707"/>
        <item x="708"/>
        <item x="709"/>
        <item x="710"/>
        <item x="0"/>
        <item x="1"/>
        <item x="4"/>
        <item x="188"/>
        <item x="189"/>
        <item x="591"/>
        <item x="592"/>
        <item x="593"/>
        <item x="594"/>
        <item x="595"/>
        <item x="596"/>
        <item x="597"/>
        <item x="599"/>
        <item x="600"/>
        <item x="601"/>
        <item x="602"/>
        <item x="603"/>
        <item x="46"/>
        <item x="243"/>
        <item x="158"/>
        <item x="206"/>
        <item x="407"/>
        <item x="244"/>
        <item x="546"/>
        <item x="545"/>
        <item x="245"/>
        <item x="636"/>
        <item x="347"/>
        <item x="80"/>
        <item x="76"/>
        <item x="365"/>
        <item x="82"/>
        <item x="255"/>
        <item x="30"/>
        <item x="7"/>
        <item x="475"/>
        <item x="31"/>
        <item x="551"/>
        <item x="32"/>
        <item x="78"/>
        <item x="476"/>
        <item x="631"/>
        <item x="240"/>
        <item x="559"/>
        <item x="550"/>
        <item x="632"/>
        <item x="633"/>
        <item x="711"/>
        <item x="324"/>
        <item x="404"/>
        <item x="500"/>
        <item x="501"/>
        <item x="393"/>
        <item x="125"/>
        <item x="502"/>
        <item x="388"/>
        <item x="503"/>
        <item x="351"/>
        <item x="120"/>
        <item x="346"/>
        <item x="446"/>
        <item x="504"/>
        <item x="384"/>
        <item x="436"/>
        <item x="360"/>
        <item x="124"/>
        <item x="361"/>
        <item x="118"/>
        <item x="505"/>
        <item x="506"/>
        <item x="258"/>
        <item x="739"/>
        <item x="451"/>
        <item x="452"/>
        <item x="362"/>
        <item x="306"/>
        <item x="447"/>
        <item x="12"/>
        <item x="259"/>
        <item x="517"/>
        <item x="148"/>
        <item x="207"/>
        <item x="138"/>
        <item x="712"/>
        <item x="637"/>
        <item x="149"/>
        <item x="604"/>
        <item x="605"/>
        <item x="234"/>
        <item x="606"/>
        <item x="607"/>
        <item x="608"/>
        <item x="609"/>
        <item x="814"/>
        <item x="47"/>
        <item x="381"/>
        <item x="610"/>
        <item x="611"/>
        <item x="612"/>
        <item x="281"/>
        <item x="569"/>
        <item x="797"/>
        <item x="575"/>
        <item x="379"/>
        <item x="235"/>
        <item x="613"/>
        <item x="236"/>
        <item x="614"/>
        <item x="713"/>
        <item x="714"/>
        <item x="757"/>
        <item x="200"/>
        <item x="798"/>
        <item x="222"/>
        <item x="799"/>
        <item x="223"/>
        <item x="318"/>
        <item x="408"/>
        <item x="217"/>
        <item x="275"/>
        <item x="518"/>
        <item x="793"/>
        <item x="794"/>
        <item x="795"/>
        <item x="282"/>
        <item x="800"/>
        <item x="283"/>
        <item x="801"/>
        <item x="3"/>
        <item x="615"/>
        <item x="555"/>
        <item x="54"/>
        <item x="345"/>
        <item x="616"/>
        <item x="617"/>
        <item x="92"/>
        <item x="618"/>
        <item x="619"/>
        <item x="620"/>
        <item x="621"/>
        <item x="150"/>
        <item x="556"/>
        <item x="11"/>
        <item x="53"/>
        <item x="557"/>
        <item x="544"/>
        <item x="622"/>
        <item x="201"/>
        <item x="128"/>
        <item x="758"/>
        <item x="202"/>
        <item x="759"/>
        <item x="348"/>
        <item x="319"/>
        <item x="344"/>
        <item x="760"/>
        <item x="13"/>
        <item x="263"/>
        <item x="203"/>
        <item x="740"/>
        <item x="741"/>
        <item x="742"/>
        <item x="316"/>
        <item x="193"/>
        <item x="194"/>
        <item x="308"/>
        <item x="48"/>
        <item x="564"/>
        <item x="448"/>
        <item x="743"/>
        <item x="538"/>
        <item x="304"/>
        <item x="195"/>
        <item x="744"/>
        <item x="745"/>
        <item x="536"/>
        <item x="309"/>
        <item x="196"/>
        <item x="449"/>
        <item x="358"/>
        <item x="746"/>
        <item x="450"/>
        <item x="508"/>
        <item x="311"/>
        <item x="715"/>
        <item x="747"/>
        <item x="748"/>
        <item x="749"/>
        <item x="750"/>
        <item x="260"/>
        <item x="8"/>
        <item x="159"/>
        <item x="330"/>
        <item x="137"/>
        <item x="332"/>
        <item x="329"/>
        <item x="409"/>
        <item x="356"/>
        <item x="331"/>
        <item x="410"/>
        <item x="136"/>
        <item x="374"/>
        <item x="135"/>
        <item x="638"/>
        <item x="392"/>
        <item x="411"/>
        <item x="370"/>
        <item x="412"/>
        <item x="470"/>
        <item x="577"/>
        <item x="333"/>
        <item x="578"/>
        <item x="522"/>
        <item x="523"/>
        <item x="21"/>
        <item x="26"/>
        <item x="160"/>
        <item x="639"/>
        <item x="640"/>
        <item x="88"/>
        <item x="17"/>
        <item x="161"/>
        <item x="57"/>
        <item x="22"/>
        <item x="642"/>
        <item x="643"/>
        <item x="34"/>
        <item x="644"/>
        <item x="24"/>
        <item x="413"/>
        <item x="645"/>
        <item x="336"/>
        <item x="414"/>
        <item x="646"/>
        <item x="337"/>
        <item x="415"/>
        <item x="15"/>
        <item x="162"/>
        <item x="327"/>
        <item x="326"/>
        <item x="386"/>
        <item x="647"/>
        <item x="163"/>
        <item x="16"/>
        <item x="416"/>
        <item x="417"/>
        <item x="418"/>
        <item x="328"/>
        <item x="105"/>
        <item x="524"/>
        <item x="525"/>
        <item x="462"/>
        <item x="566"/>
        <item x="382"/>
        <item x="540"/>
        <item x="301"/>
        <item x="372"/>
        <item x="38"/>
        <item x="246"/>
        <item x="52"/>
        <item x="164"/>
        <item x="91"/>
        <item x="64"/>
        <item x="165"/>
        <item x="648"/>
        <item x="649"/>
        <item x="166"/>
        <item x="419"/>
        <item x="568"/>
        <item x="93"/>
        <item x="650"/>
        <item x="248"/>
        <item x="74"/>
        <item x="781"/>
        <item x="761"/>
        <item x="204"/>
        <item x="762"/>
        <item x="763"/>
        <item x="821"/>
        <item x="768"/>
        <item x="420"/>
        <item x="373"/>
        <item x="284"/>
        <item x="459"/>
        <item x="651"/>
        <item x="652"/>
        <item x="653"/>
        <item x="654"/>
        <item x="655"/>
        <item x="656"/>
        <item x="657"/>
        <item x="19"/>
        <item x="658"/>
        <item x="659"/>
        <item x="20"/>
        <item x="660"/>
        <item x="661"/>
        <item x="317"/>
        <item x="249"/>
        <item x="662"/>
        <item x="112"/>
        <item x="663"/>
        <item x="5"/>
        <item x="395"/>
        <item x="140"/>
        <item x="471"/>
        <item x="396"/>
        <item x="133"/>
        <item x="397"/>
        <item x="479"/>
        <item x="716"/>
        <item x="717"/>
        <item x="197"/>
        <item x="718"/>
        <item x="437"/>
        <item x="509"/>
        <item x="126"/>
        <item x="719"/>
        <item x="421"/>
        <item x="623"/>
        <item x="237"/>
        <item x="483"/>
        <item x="256"/>
        <item x="484"/>
        <item x="485"/>
        <item x="486"/>
        <item x="487"/>
        <item x="488"/>
        <item x="489"/>
        <item x="490"/>
        <item x="190"/>
        <item x="438"/>
        <item x="491"/>
        <item x="492"/>
        <item x="493"/>
        <item x="439"/>
        <item x="494"/>
        <item x="440"/>
        <item x="495"/>
        <item x="496"/>
        <item x="497"/>
        <item x="257"/>
        <item x="250"/>
        <item x="464"/>
        <item x="624"/>
        <item x="422"/>
        <item x="720"/>
        <item x="390"/>
        <item x="265"/>
        <item x="36"/>
        <item x="664"/>
        <item x="665"/>
        <item x="666"/>
        <item x="667"/>
        <item x="55"/>
        <item x="266"/>
        <item x="218"/>
        <item x="461"/>
        <item x="796"/>
        <item x="292"/>
        <item x="208"/>
        <item x="782"/>
        <item x="783"/>
        <item x="784"/>
        <item x="668"/>
        <item x="526"/>
        <item x="802"/>
        <item x="558"/>
        <item x="803"/>
        <item x="119"/>
        <item x="224"/>
        <item x="285"/>
        <item x="804"/>
        <item x="113"/>
        <item x="225"/>
        <item x="286"/>
        <item x="287"/>
        <item x="226"/>
        <item x="402"/>
        <item x="548"/>
        <item x="371"/>
        <item x="94"/>
        <item x="380"/>
        <item x="116"/>
        <item x="117"/>
        <item x="127"/>
        <item x="49"/>
        <item x="579"/>
        <item x="2"/>
        <item x="141"/>
        <item x="398"/>
        <item x="51"/>
        <item x="39"/>
        <item x="86"/>
        <item x="394"/>
        <item x="554"/>
        <item x="42"/>
        <item x="142"/>
        <item x="84"/>
        <item x="369"/>
        <item x="580"/>
        <item x="58"/>
        <item x="50"/>
        <item x="143"/>
        <item x="227"/>
        <item x="805"/>
        <item x="785"/>
        <item x="510"/>
        <item x="377"/>
        <item x="209"/>
        <item x="83"/>
        <item x="477"/>
        <item x="463"/>
        <item x="228"/>
        <item x="806"/>
        <item x="815"/>
        <item x="669"/>
        <item x="670"/>
        <item x="816"/>
        <item x="671"/>
        <item x="672"/>
        <item x="673"/>
        <item x="674"/>
        <item x="389"/>
        <item x="561"/>
        <item x="465"/>
        <item x="354"/>
        <item x="423"/>
        <item x="786"/>
        <item x="300"/>
        <item x="818"/>
        <item x="721"/>
        <item x="819"/>
        <item x="722"/>
        <item x="598"/>
        <item x="296"/>
        <item x="297"/>
        <item x="298"/>
        <item x="723"/>
        <item x="385"/>
        <item x="441"/>
        <item x="267"/>
        <item x="268"/>
        <item x="210"/>
        <item x="787"/>
        <item x="205"/>
        <item x="294"/>
        <item x="376"/>
        <item x="764"/>
        <item x="765"/>
        <item x="293"/>
        <item x="766"/>
        <item x="357"/>
        <item x="767"/>
        <item x="458"/>
        <item x="349"/>
        <item x="424"/>
        <item x="675"/>
        <item x="45"/>
        <item x="676"/>
        <item x="425"/>
        <item x="677"/>
        <item x="426"/>
        <item x="678"/>
        <item x="427"/>
        <item x="679"/>
        <item x="680"/>
        <item x="807"/>
        <item x="808"/>
        <item x="211"/>
        <item x="335"/>
        <item x="315"/>
        <item x="405"/>
        <item x="406"/>
        <item x="70"/>
        <item x="533"/>
        <item x="134"/>
        <item x="682"/>
        <item x="480"/>
        <item x="131"/>
        <item x="10"/>
        <item x="724"/>
        <item x="276"/>
        <item x="219"/>
        <item x="220"/>
        <item x="788"/>
        <item x="269"/>
        <item x="270"/>
        <item x="725"/>
        <item x="726"/>
        <item x="727"/>
        <item x="122"/>
        <item x="151"/>
        <item x="68"/>
        <item x="40"/>
        <item x="473"/>
        <item x="79"/>
        <item x="152"/>
        <item x="238"/>
        <item x="625"/>
        <item x="626"/>
        <item x="41"/>
        <item x="153"/>
        <item x="59"/>
        <item x="641"/>
        <item x="474"/>
        <item x="154"/>
        <item x="77"/>
        <item x="65"/>
        <item x="251"/>
        <item x="341"/>
        <item x="428"/>
        <item x="429"/>
        <item x="683"/>
        <item x="817"/>
        <item x="43"/>
        <item x="339"/>
        <item x="430"/>
        <item x="340"/>
        <item x="342"/>
        <item x="302"/>
        <item x="241"/>
        <item x="212"/>
        <item x="271"/>
        <item x="789"/>
        <item x="37"/>
        <item x="23"/>
        <item x="6"/>
        <item x="213"/>
        <item x="35"/>
        <item x="790"/>
        <item x="272"/>
        <item x="288"/>
        <item x="229"/>
        <item x="809"/>
        <item x="810"/>
        <item x="811"/>
        <item x="812"/>
        <item x="791"/>
        <item x="90"/>
        <item x="273"/>
        <item x="442"/>
        <item x="69"/>
        <item x="350"/>
        <item x="399"/>
        <item x="214"/>
        <item x="792"/>
        <item x="215"/>
        <item x="343"/>
        <item x="403"/>
        <item x="167"/>
        <item x="168"/>
        <item x="519"/>
        <item x="277"/>
        <item x="547"/>
        <item x="728"/>
        <item x="278"/>
        <item x="520"/>
        <item x="279"/>
        <item x="521"/>
        <item x="221"/>
        <item x="481"/>
        <item x="98"/>
        <item x="9"/>
        <item x="280"/>
        <item x="460"/>
        <item x="56"/>
        <item x="729"/>
        <item x="242"/>
        <item x="27"/>
        <item x="478"/>
        <item x="730"/>
        <item x="156"/>
        <item x="73"/>
        <item x="549"/>
        <item x="155"/>
        <item x="627"/>
        <item x="628"/>
        <item x="132"/>
        <item x="359"/>
        <item x="375"/>
        <item x="530"/>
        <item x="383"/>
        <item x="320"/>
        <item x="466"/>
        <item x="535"/>
        <item x="252"/>
        <item x="684"/>
        <item x="685"/>
        <item x="169"/>
        <item x="63"/>
        <item x="731"/>
        <item x="820"/>
        <item x="732"/>
        <item x="733"/>
        <item x="734"/>
        <item x="735"/>
        <item x="736"/>
        <item x="539"/>
        <item x="321"/>
        <item x="467"/>
        <item x="18"/>
        <item x="686"/>
        <item x="687"/>
        <item x="109"/>
        <item x="253"/>
        <item x="688"/>
        <item x="689"/>
        <item x="367"/>
        <item x="681"/>
        <item x="123"/>
        <item x="690"/>
        <item x="691"/>
        <item x="25"/>
        <item x="692"/>
        <item x="81"/>
        <item x="247"/>
        <item x="363"/>
        <item x="67"/>
        <item x="62"/>
        <item x="170"/>
        <item x="693"/>
        <item x="99"/>
        <item x="171"/>
        <item x="96"/>
        <item x="694"/>
        <item x="75"/>
        <item x="254"/>
        <item x="635"/>
        <item x="28"/>
        <item x="157"/>
        <item x="239"/>
        <item x="629"/>
        <item x="695"/>
        <item x="696"/>
        <item x="431"/>
        <item x="353"/>
        <item x="581"/>
        <item x="144"/>
        <item x="582"/>
        <item x="583"/>
        <item x="145"/>
        <item x="352"/>
        <item x="146"/>
        <item x="378"/>
        <item x="553"/>
        <item x="191"/>
        <item x="443"/>
        <item x="323"/>
        <item x="444"/>
        <item x="542"/>
        <item x="562"/>
        <item x="563"/>
        <item x="264"/>
        <item x="391"/>
        <item x="299"/>
        <item x="172"/>
        <item x="121"/>
        <item x="173"/>
        <item x="174"/>
        <item x="175"/>
        <item x="108"/>
        <item x="176"/>
        <item x="107"/>
        <item x="106"/>
        <item x="177"/>
        <item x="104"/>
        <item x="178"/>
        <item x="103"/>
        <item x="179"/>
        <item x="697"/>
        <item x="100"/>
        <item x="102"/>
        <item x="180"/>
        <item x="101"/>
        <item x="181"/>
        <item x="97"/>
        <item x="698"/>
        <item x="95"/>
        <item x="182"/>
        <item x="183"/>
        <item x="87"/>
        <item x="114"/>
        <item x="432"/>
        <item x="699"/>
        <item x="110"/>
        <item x="700"/>
        <item x="184"/>
        <item x="115"/>
        <item x="701"/>
        <item x="433"/>
        <item x="185"/>
        <item x="71"/>
        <item x="230"/>
        <item x="527"/>
        <item x="576"/>
        <item x="528"/>
        <item x="702"/>
        <item x="560"/>
        <item x="111"/>
        <item x="534"/>
        <item x="703"/>
        <item x="434"/>
        <item x="33"/>
        <item x="573"/>
        <item x="231"/>
        <item x="216"/>
        <item x="482"/>
        <item x="186"/>
        <item x="366"/>
        <item x="704"/>
        <item x="325"/>
        <item x="705"/>
        <item x="364"/>
        <item x="232"/>
        <item x="400"/>
        <item x="147"/>
        <item x="66"/>
        <item x="274"/>
        <item x="532"/>
        <item x="368"/>
        <item x="584"/>
        <item x="313"/>
        <item x="585"/>
        <item x="586"/>
        <item x="587"/>
        <item x="588"/>
        <item x="472"/>
        <item x="543"/>
        <item x="303"/>
        <item x="634"/>
        <item x="289"/>
        <item x="139"/>
        <item x="290"/>
        <item x="706"/>
        <item x="29"/>
        <item x="334"/>
        <item x="630"/>
        <item x="445"/>
        <item x="130"/>
        <item x="570"/>
        <item x="129"/>
        <item x="567"/>
        <item x="468"/>
        <item x="571"/>
        <item x="552"/>
        <item x="537"/>
        <item x="355"/>
        <item x="469"/>
        <item x="322"/>
        <item x="751"/>
        <item x="454"/>
        <item x="511"/>
        <item x="261"/>
        <item x="752"/>
        <item x="753"/>
        <item x="198"/>
        <item x="455"/>
        <item x="512"/>
        <item x="305"/>
        <item x="262"/>
        <item x="754"/>
        <item x="456"/>
        <item x="755"/>
        <item x="756"/>
        <item x="513"/>
        <item x="514"/>
        <item x="312"/>
        <item x="314"/>
        <item x="457"/>
        <item x="307"/>
        <item x="515"/>
        <item x="14"/>
        <item x="387"/>
        <item x="199"/>
        <item x="737"/>
        <item x="498"/>
        <item x="499"/>
        <item x="338"/>
        <item x="453"/>
        <item x="507"/>
        <item x="813"/>
        <item x="310"/>
        <item x="529"/>
        <item x="291"/>
        <item x="541"/>
        <item x="85"/>
        <item x="187"/>
        <item x="89"/>
        <item x="738"/>
        <item x="192"/>
        <item x="44"/>
        <item x="233"/>
        <item x="401"/>
        <item x="589"/>
        <item x="590"/>
        <item x="531"/>
        <item x="435"/>
        <item x="769"/>
        <item x="770"/>
        <item x="771"/>
        <item x="772"/>
        <item x="773"/>
        <item x="774"/>
        <item x="295"/>
        <item x="61"/>
        <item t="default"/>
      </items>
    </pivotField>
    <pivotField showAll="0"/>
    <pivotField showAll="0"/>
    <pivotField showAll="0"/>
    <pivotField axis="axisRow" showAll="0">
      <items count="36">
        <item x="28"/>
        <item x="0"/>
        <item x="19"/>
        <item x="34"/>
        <item x="29"/>
        <item x="14"/>
        <item x="31"/>
        <item x="30"/>
        <item x="6"/>
        <item x="11"/>
        <item x="17"/>
        <item x="7"/>
        <item x="13"/>
        <item x="15"/>
        <item x="32"/>
        <item x="10"/>
        <item x="8"/>
        <item x="24"/>
        <item x="33"/>
        <item x="1"/>
        <item x="9"/>
        <item x="2"/>
        <item x="20"/>
        <item x="26"/>
        <item x="25"/>
        <item x="3"/>
        <item x="18"/>
        <item x="21"/>
        <item x="16"/>
        <item x="27"/>
        <item x="5"/>
        <item x="12"/>
        <item x="4"/>
        <item x="23"/>
        <item x="22"/>
        <item t="default"/>
      </items>
    </pivotField>
    <pivotField dataField="1" showAll="0"/>
    <pivotField showAll="0"/>
    <pivotField dataField="1" showAll="0"/>
  </pivotFields>
  <rowFields count="1">
    <field x="8"/>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Total Cost" fld="11" baseField="0" baseItem="0"/>
    <dataField name="Sum of # of Units"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64123F-0DC6-493B-B7A3-419AD96330D1}"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B5:D16" firstHeaderRow="0" firstDataRow="1" firstDataCol="1"/>
  <pivotFields count="12">
    <pivotField showAll="0"/>
    <pivotField showAll="0">
      <items count="4">
        <item x="0"/>
        <item x="1"/>
        <item x="2"/>
        <item t="default"/>
      </items>
    </pivotField>
    <pivotField showAll="0"/>
    <pivotField showAll="0">
      <items count="23">
        <item x="6"/>
        <item x="1"/>
        <item x="16"/>
        <item x="7"/>
        <item x="11"/>
        <item x="2"/>
        <item x="13"/>
        <item x="20"/>
        <item x="10"/>
        <item x="5"/>
        <item x="4"/>
        <item x="0"/>
        <item x="21"/>
        <item x="17"/>
        <item x="19"/>
        <item x="9"/>
        <item x="18"/>
        <item x="14"/>
        <item x="3"/>
        <item x="8"/>
        <item x="15"/>
        <item x="12"/>
        <item t="default"/>
      </items>
    </pivotField>
    <pivotField axis="axisRow" showAll="0" measureFilter="1">
      <items count="823">
        <item x="61"/>
        <item x="295"/>
        <item x="774"/>
        <item x="773"/>
        <item x="772"/>
        <item x="771"/>
        <item x="770"/>
        <item x="769"/>
        <item x="435"/>
        <item x="531"/>
        <item x="590"/>
        <item x="589"/>
        <item x="401"/>
        <item x="233"/>
        <item x="44"/>
        <item x="192"/>
        <item x="738"/>
        <item x="89"/>
        <item x="187"/>
        <item x="85"/>
        <item x="541"/>
        <item x="291"/>
        <item x="529"/>
        <item x="310"/>
        <item x="813"/>
        <item x="507"/>
        <item x="453"/>
        <item x="338"/>
        <item x="499"/>
        <item x="498"/>
        <item x="737"/>
        <item x="199"/>
        <item x="387"/>
        <item x="14"/>
        <item x="515"/>
        <item x="307"/>
        <item x="457"/>
        <item x="314"/>
        <item x="312"/>
        <item x="514"/>
        <item x="513"/>
        <item x="756"/>
        <item x="755"/>
        <item x="456"/>
        <item x="754"/>
        <item x="262"/>
        <item x="305"/>
        <item x="512"/>
        <item x="455"/>
        <item x="198"/>
        <item x="753"/>
        <item x="752"/>
        <item x="261"/>
        <item x="511"/>
        <item x="454"/>
        <item x="751"/>
        <item x="322"/>
        <item x="469"/>
        <item x="355"/>
        <item x="537"/>
        <item x="552"/>
        <item x="571"/>
        <item x="468"/>
        <item x="567"/>
        <item x="129"/>
        <item x="570"/>
        <item x="130"/>
        <item x="445"/>
        <item x="630"/>
        <item x="334"/>
        <item x="29"/>
        <item x="706"/>
        <item x="290"/>
        <item x="139"/>
        <item x="289"/>
        <item x="634"/>
        <item x="303"/>
        <item x="543"/>
        <item x="472"/>
        <item x="588"/>
        <item x="587"/>
        <item x="586"/>
        <item x="585"/>
        <item x="313"/>
        <item x="584"/>
        <item x="368"/>
        <item x="532"/>
        <item x="274"/>
        <item x="66"/>
        <item x="147"/>
        <item x="400"/>
        <item x="232"/>
        <item x="364"/>
        <item x="705"/>
        <item x="325"/>
        <item x="704"/>
        <item x="366"/>
        <item x="186"/>
        <item x="482"/>
        <item x="216"/>
        <item x="231"/>
        <item x="573"/>
        <item x="33"/>
        <item x="434"/>
        <item x="703"/>
        <item x="534"/>
        <item x="111"/>
        <item x="560"/>
        <item x="702"/>
        <item x="528"/>
        <item x="576"/>
        <item x="527"/>
        <item x="230"/>
        <item x="71"/>
        <item x="185"/>
        <item x="433"/>
        <item x="701"/>
        <item x="115"/>
        <item x="184"/>
        <item x="700"/>
        <item x="110"/>
        <item x="699"/>
        <item x="432"/>
        <item x="114"/>
        <item x="87"/>
        <item x="183"/>
        <item x="182"/>
        <item x="95"/>
        <item x="698"/>
        <item x="97"/>
        <item x="181"/>
        <item x="101"/>
        <item x="180"/>
        <item x="102"/>
        <item x="100"/>
        <item x="697"/>
        <item x="179"/>
        <item x="103"/>
        <item x="178"/>
        <item x="104"/>
        <item x="177"/>
        <item x="106"/>
        <item x="107"/>
        <item x="176"/>
        <item x="108"/>
        <item x="175"/>
        <item x="174"/>
        <item x="173"/>
        <item x="121"/>
        <item x="172"/>
        <item x="299"/>
        <item x="391"/>
        <item x="264"/>
        <item x="563"/>
        <item x="562"/>
        <item x="542"/>
        <item x="444"/>
        <item x="323"/>
        <item x="443"/>
        <item x="191"/>
        <item x="553"/>
        <item x="378"/>
        <item x="146"/>
        <item x="352"/>
        <item x="145"/>
        <item x="583"/>
        <item x="582"/>
        <item x="144"/>
        <item x="581"/>
        <item x="353"/>
        <item x="431"/>
        <item x="696"/>
        <item x="695"/>
        <item x="629"/>
        <item x="239"/>
        <item x="157"/>
        <item x="28"/>
        <item x="635"/>
        <item x="254"/>
        <item x="75"/>
        <item x="694"/>
        <item x="96"/>
        <item x="171"/>
        <item x="99"/>
        <item x="693"/>
        <item x="170"/>
        <item x="62"/>
        <item x="67"/>
        <item x="363"/>
        <item x="247"/>
        <item x="81"/>
        <item x="692"/>
        <item x="25"/>
        <item x="691"/>
        <item x="690"/>
        <item x="123"/>
        <item x="681"/>
        <item x="367"/>
        <item x="689"/>
        <item x="688"/>
        <item x="253"/>
        <item x="109"/>
        <item x="687"/>
        <item x="686"/>
        <item x="18"/>
        <item x="467"/>
        <item x="321"/>
        <item x="539"/>
        <item x="736"/>
        <item x="735"/>
        <item x="734"/>
        <item x="733"/>
        <item x="732"/>
        <item x="820"/>
        <item x="731"/>
        <item x="63"/>
        <item x="169"/>
        <item x="685"/>
        <item x="684"/>
        <item x="252"/>
        <item x="535"/>
        <item x="466"/>
        <item x="320"/>
        <item x="383"/>
        <item x="530"/>
        <item x="375"/>
        <item x="359"/>
        <item x="132"/>
        <item x="628"/>
        <item x="627"/>
        <item x="155"/>
        <item x="549"/>
        <item x="73"/>
        <item x="156"/>
        <item x="730"/>
        <item x="478"/>
        <item x="27"/>
        <item x="242"/>
        <item x="729"/>
        <item x="56"/>
        <item x="460"/>
        <item x="280"/>
        <item x="9"/>
        <item x="98"/>
        <item x="481"/>
        <item x="221"/>
        <item x="521"/>
        <item x="279"/>
        <item x="520"/>
        <item x="278"/>
        <item x="728"/>
        <item x="547"/>
        <item x="277"/>
        <item x="519"/>
        <item x="168"/>
        <item x="167"/>
        <item x="403"/>
        <item x="343"/>
        <item x="215"/>
        <item x="792"/>
        <item x="214"/>
        <item x="399"/>
        <item x="350"/>
        <item x="69"/>
        <item x="442"/>
        <item x="273"/>
        <item x="90"/>
        <item x="791"/>
        <item x="812"/>
        <item x="811"/>
        <item x="810"/>
        <item x="809"/>
        <item x="229"/>
        <item x="288"/>
        <item x="272"/>
        <item x="790"/>
        <item x="35"/>
        <item x="213"/>
        <item x="6"/>
        <item x="23"/>
        <item x="37"/>
        <item x="789"/>
        <item x="271"/>
        <item x="212"/>
        <item x="241"/>
        <item x="302"/>
        <item x="342"/>
        <item x="340"/>
        <item x="430"/>
        <item x="339"/>
        <item x="43"/>
        <item x="817"/>
        <item x="683"/>
        <item x="429"/>
        <item x="428"/>
        <item x="341"/>
        <item x="251"/>
        <item x="65"/>
        <item x="77"/>
        <item x="154"/>
        <item x="474"/>
        <item x="641"/>
        <item x="59"/>
        <item x="153"/>
        <item x="41"/>
        <item x="626"/>
        <item x="625"/>
        <item x="238"/>
        <item x="152"/>
        <item x="79"/>
        <item x="473"/>
        <item x="40"/>
        <item x="68"/>
        <item x="151"/>
        <item x="122"/>
        <item x="727"/>
        <item x="726"/>
        <item x="725"/>
        <item x="270"/>
        <item x="269"/>
        <item x="788"/>
        <item x="220"/>
        <item x="219"/>
        <item x="276"/>
        <item x="724"/>
        <item x="10"/>
        <item x="131"/>
        <item x="480"/>
        <item x="682"/>
        <item x="134"/>
        <item x="533"/>
        <item x="70"/>
        <item x="406"/>
        <item x="405"/>
        <item x="315"/>
        <item x="335"/>
        <item x="211"/>
        <item x="808"/>
        <item x="807"/>
        <item x="680"/>
        <item x="679"/>
        <item x="427"/>
        <item x="678"/>
        <item x="426"/>
        <item x="677"/>
        <item x="425"/>
        <item x="676"/>
        <item x="45"/>
        <item x="675"/>
        <item x="424"/>
        <item x="349"/>
        <item x="458"/>
        <item x="767"/>
        <item x="357"/>
        <item x="766"/>
        <item x="293"/>
        <item x="765"/>
        <item x="764"/>
        <item x="376"/>
        <item x="294"/>
        <item x="205"/>
        <item x="787"/>
        <item x="210"/>
        <item x="268"/>
        <item x="267"/>
        <item x="441"/>
        <item x="385"/>
        <item x="723"/>
        <item x="298"/>
        <item x="297"/>
        <item x="296"/>
        <item x="598"/>
        <item x="722"/>
        <item x="819"/>
        <item x="721"/>
        <item x="818"/>
        <item x="300"/>
        <item x="786"/>
        <item x="423"/>
        <item x="354"/>
        <item x="465"/>
        <item x="561"/>
        <item x="389"/>
        <item x="674"/>
        <item x="673"/>
        <item x="672"/>
        <item x="671"/>
        <item x="816"/>
        <item x="670"/>
        <item x="669"/>
        <item x="815"/>
        <item x="806"/>
        <item x="228"/>
        <item x="463"/>
        <item x="477"/>
        <item x="83"/>
        <item x="209"/>
        <item x="377"/>
        <item x="510"/>
        <item x="785"/>
        <item x="805"/>
        <item x="227"/>
        <item x="143"/>
        <item x="50"/>
        <item x="58"/>
        <item x="580"/>
        <item x="369"/>
        <item x="84"/>
        <item x="142"/>
        <item x="42"/>
        <item x="554"/>
        <item x="394"/>
        <item x="86"/>
        <item x="39"/>
        <item x="51"/>
        <item x="398"/>
        <item x="141"/>
        <item x="2"/>
        <item x="579"/>
        <item x="49"/>
        <item x="127"/>
        <item x="117"/>
        <item x="116"/>
        <item x="380"/>
        <item x="94"/>
        <item x="371"/>
        <item x="548"/>
        <item x="402"/>
        <item x="226"/>
        <item x="287"/>
        <item x="286"/>
        <item x="225"/>
        <item x="113"/>
        <item x="804"/>
        <item x="285"/>
        <item x="224"/>
        <item x="119"/>
        <item x="803"/>
        <item x="558"/>
        <item x="802"/>
        <item x="526"/>
        <item x="668"/>
        <item x="784"/>
        <item x="783"/>
        <item x="782"/>
        <item x="208"/>
        <item x="292"/>
        <item x="796"/>
        <item x="461"/>
        <item x="218"/>
        <item x="266"/>
        <item x="55"/>
        <item x="667"/>
        <item x="666"/>
        <item x="665"/>
        <item x="664"/>
        <item x="36"/>
        <item x="265"/>
        <item x="390"/>
        <item x="720"/>
        <item x="422"/>
        <item x="624"/>
        <item x="464"/>
        <item x="250"/>
        <item x="257"/>
        <item x="497"/>
        <item x="496"/>
        <item x="495"/>
        <item x="440"/>
        <item x="494"/>
        <item x="439"/>
        <item x="493"/>
        <item x="492"/>
        <item x="491"/>
        <item x="438"/>
        <item x="190"/>
        <item x="490"/>
        <item x="489"/>
        <item x="488"/>
        <item x="487"/>
        <item x="486"/>
        <item x="485"/>
        <item x="484"/>
        <item x="256"/>
        <item x="483"/>
        <item x="237"/>
        <item x="623"/>
        <item x="421"/>
        <item x="719"/>
        <item x="126"/>
        <item x="509"/>
        <item x="437"/>
        <item x="718"/>
        <item x="197"/>
        <item x="717"/>
        <item x="716"/>
        <item x="479"/>
        <item x="397"/>
        <item x="133"/>
        <item x="396"/>
        <item x="471"/>
        <item x="140"/>
        <item x="395"/>
        <item x="5"/>
        <item x="663"/>
        <item x="112"/>
        <item x="662"/>
        <item x="249"/>
        <item x="317"/>
        <item x="661"/>
        <item x="660"/>
        <item x="20"/>
        <item x="659"/>
        <item x="658"/>
        <item x="19"/>
        <item x="657"/>
        <item x="656"/>
        <item x="655"/>
        <item x="654"/>
        <item x="653"/>
        <item x="652"/>
        <item x="651"/>
        <item x="459"/>
        <item x="284"/>
        <item x="373"/>
        <item x="420"/>
        <item x="768"/>
        <item x="821"/>
        <item x="763"/>
        <item x="762"/>
        <item x="204"/>
        <item x="761"/>
        <item x="781"/>
        <item x="74"/>
        <item x="248"/>
        <item x="650"/>
        <item x="93"/>
        <item x="568"/>
        <item x="419"/>
        <item x="166"/>
        <item x="649"/>
        <item x="648"/>
        <item x="165"/>
        <item x="64"/>
        <item x="91"/>
        <item x="164"/>
        <item x="52"/>
        <item x="246"/>
        <item x="38"/>
        <item x="372"/>
        <item x="301"/>
        <item x="540"/>
        <item x="382"/>
        <item x="566"/>
        <item x="462"/>
        <item x="525"/>
        <item x="524"/>
        <item x="105"/>
        <item x="328"/>
        <item x="418"/>
        <item x="417"/>
        <item x="416"/>
        <item x="16"/>
        <item x="163"/>
        <item x="647"/>
        <item x="386"/>
        <item x="326"/>
        <item x="327"/>
        <item x="162"/>
        <item x="15"/>
        <item x="415"/>
        <item x="337"/>
        <item x="646"/>
        <item x="414"/>
        <item x="336"/>
        <item x="645"/>
        <item x="413"/>
        <item x="24"/>
        <item x="644"/>
        <item x="34"/>
        <item x="643"/>
        <item x="642"/>
        <item x="22"/>
        <item x="57"/>
        <item x="161"/>
        <item x="17"/>
        <item x="88"/>
        <item x="640"/>
        <item x="639"/>
        <item x="160"/>
        <item x="26"/>
        <item x="21"/>
        <item x="523"/>
        <item x="522"/>
        <item x="578"/>
        <item x="333"/>
        <item x="577"/>
        <item x="470"/>
        <item x="412"/>
        <item x="370"/>
        <item x="411"/>
        <item x="392"/>
        <item x="638"/>
        <item x="135"/>
        <item x="374"/>
        <item x="136"/>
        <item x="410"/>
        <item x="331"/>
        <item x="356"/>
        <item x="409"/>
        <item x="329"/>
        <item x="332"/>
        <item x="137"/>
        <item x="330"/>
        <item x="159"/>
        <item x="8"/>
        <item x="260"/>
        <item x="750"/>
        <item x="749"/>
        <item x="748"/>
        <item x="747"/>
        <item x="715"/>
        <item x="311"/>
        <item x="508"/>
        <item x="450"/>
        <item x="746"/>
        <item x="358"/>
        <item x="449"/>
        <item x="196"/>
        <item x="309"/>
        <item x="536"/>
        <item x="745"/>
        <item x="744"/>
        <item x="195"/>
        <item x="304"/>
        <item x="538"/>
        <item x="743"/>
        <item x="448"/>
        <item x="564"/>
        <item x="48"/>
        <item x="308"/>
        <item x="194"/>
        <item x="193"/>
        <item x="316"/>
        <item x="742"/>
        <item x="741"/>
        <item x="740"/>
        <item x="203"/>
        <item x="263"/>
        <item x="13"/>
        <item x="760"/>
        <item x="344"/>
        <item x="319"/>
        <item x="348"/>
        <item x="759"/>
        <item x="202"/>
        <item x="758"/>
        <item x="128"/>
        <item x="201"/>
        <item x="622"/>
        <item x="544"/>
        <item x="557"/>
        <item x="53"/>
        <item x="11"/>
        <item x="556"/>
        <item x="150"/>
        <item x="621"/>
        <item x="620"/>
        <item x="619"/>
        <item x="618"/>
        <item x="92"/>
        <item x="617"/>
        <item x="616"/>
        <item x="345"/>
        <item x="54"/>
        <item x="555"/>
        <item x="615"/>
        <item x="3"/>
        <item x="801"/>
        <item x="283"/>
        <item x="800"/>
        <item x="282"/>
        <item x="795"/>
        <item x="794"/>
        <item x="793"/>
        <item x="518"/>
        <item x="275"/>
        <item x="217"/>
        <item x="408"/>
        <item x="318"/>
        <item x="223"/>
        <item x="799"/>
        <item x="222"/>
        <item x="798"/>
        <item x="200"/>
        <item x="757"/>
        <item x="714"/>
        <item x="713"/>
        <item x="614"/>
        <item x="236"/>
        <item x="613"/>
        <item x="235"/>
        <item x="379"/>
        <item x="575"/>
        <item x="797"/>
        <item x="569"/>
        <item x="281"/>
        <item x="612"/>
        <item x="611"/>
        <item x="610"/>
        <item x="381"/>
        <item x="47"/>
        <item x="814"/>
        <item x="609"/>
        <item x="608"/>
        <item x="607"/>
        <item x="606"/>
        <item x="234"/>
        <item x="605"/>
        <item x="604"/>
        <item x="149"/>
        <item x="637"/>
        <item x="712"/>
        <item x="138"/>
        <item x="207"/>
        <item x="148"/>
        <item x="517"/>
        <item x="259"/>
        <item x="12"/>
        <item x="447"/>
        <item x="306"/>
        <item x="362"/>
        <item x="452"/>
        <item x="451"/>
        <item x="739"/>
        <item x="258"/>
        <item x="506"/>
        <item x="505"/>
        <item x="118"/>
        <item x="361"/>
        <item x="124"/>
        <item x="360"/>
        <item x="436"/>
        <item x="384"/>
        <item x="504"/>
        <item x="446"/>
        <item x="346"/>
        <item x="120"/>
        <item x="351"/>
        <item x="503"/>
        <item x="388"/>
        <item x="502"/>
        <item x="125"/>
        <item x="393"/>
        <item x="501"/>
        <item x="500"/>
        <item x="404"/>
        <item x="324"/>
        <item x="711"/>
        <item x="633"/>
        <item x="632"/>
        <item x="550"/>
        <item x="559"/>
        <item x="240"/>
        <item x="631"/>
        <item x="476"/>
        <item x="78"/>
        <item x="32"/>
        <item x="551"/>
        <item x="31"/>
        <item x="475"/>
        <item x="7"/>
        <item x="30"/>
        <item x="255"/>
        <item x="82"/>
        <item x="365"/>
        <item x="76"/>
        <item x="80"/>
        <item x="347"/>
        <item x="636"/>
        <item x="245"/>
        <item x="545"/>
        <item x="546"/>
        <item x="244"/>
        <item x="407"/>
        <item x="206"/>
        <item x="158"/>
        <item x="243"/>
        <item x="46"/>
        <item x="603"/>
        <item x="602"/>
        <item x="601"/>
        <item x="600"/>
        <item x="599"/>
        <item x="597"/>
        <item x="596"/>
        <item x="595"/>
        <item x="594"/>
        <item x="593"/>
        <item x="592"/>
        <item x="591"/>
        <item x="189"/>
        <item x="188"/>
        <item x="4"/>
        <item x="1"/>
        <item x="0"/>
        <item x="710"/>
        <item x="709"/>
        <item x="708"/>
        <item x="707"/>
        <item x="565"/>
        <item x="516"/>
        <item x="72"/>
        <item x="780"/>
        <item x="779"/>
        <item x="778"/>
        <item x="777"/>
        <item x="776"/>
        <item x="572"/>
        <item x="775"/>
        <item x="574"/>
        <item x="60"/>
        <item t="default"/>
      </items>
    </pivotField>
    <pivotField showAll="0"/>
    <pivotField showAll="0"/>
    <pivotField showAll="0"/>
    <pivotField showAll="0" measureFilter="1" sortType="descending">
      <items count="36">
        <item sd="0" x="28"/>
        <item sd="0" x="0"/>
        <item sd="0" x="34"/>
        <item sd="0" x="29"/>
        <item sd="0" x="14"/>
        <item sd="0" x="31"/>
        <item sd="0" x="30"/>
        <item sd="0" x="6"/>
        <item sd="0" x="19"/>
        <item sd="0" x="11"/>
        <item sd="0" x="17"/>
        <item sd="0" x="7"/>
        <item sd="0" x="13"/>
        <item sd="0" x="15"/>
        <item sd="0" x="32"/>
        <item sd="0" x="10"/>
        <item sd="0" x="8"/>
        <item sd="0" x="24"/>
        <item sd="0" x="33"/>
        <item sd="0" x="1"/>
        <item sd="0" x="9"/>
        <item sd="0" x="2"/>
        <item sd="0" x="20"/>
        <item sd="0" x="26"/>
        <item sd="0" x="25"/>
        <item sd="0" x="3"/>
        <item sd="0" x="18"/>
        <item sd="0" x="21"/>
        <item sd="0" x="16"/>
        <item sd="0" x="27"/>
        <item sd="0" x="5"/>
        <item sd="0" x="12"/>
        <item sd="0" x="4"/>
        <item sd="0" x="23"/>
        <item sd="0" x="22"/>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s>
  <rowFields count="1">
    <field x="4"/>
  </rowFields>
  <rowItems count="11">
    <i>
      <x v="228"/>
    </i>
    <i>
      <x v="352"/>
    </i>
    <i>
      <x v="356"/>
    </i>
    <i>
      <x v="357"/>
    </i>
    <i>
      <x v="359"/>
    </i>
    <i>
      <x v="360"/>
    </i>
    <i>
      <x v="367"/>
    </i>
    <i>
      <x v="371"/>
    </i>
    <i>
      <x v="700"/>
    </i>
    <i>
      <x v="708"/>
    </i>
    <i t="grand">
      <x/>
    </i>
  </rowItems>
  <colFields count="1">
    <field x="-2"/>
  </colFields>
  <colItems count="2">
    <i>
      <x/>
    </i>
    <i i="1">
      <x v="1"/>
    </i>
  </colItems>
  <dataFields count="2">
    <dataField name="Sum of # of Units" fld="9" baseField="4" baseItem="461"/>
    <dataField name="Sum of Total Cost" fld="11" baseField="0" baseItem="0"/>
  </dataFields>
  <chartFormats count="8">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8" type="count" evalOrder="-1" id="5" iMeasureFld="0">
      <autoFilter ref="A1">
        <filterColumn colId="0">
          <top10 val="10" filterVal="10"/>
        </filterColumn>
      </autoFilter>
    </filter>
    <filter fld="4"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984AF1-585E-4C67-ADD5-0E55A9BDE0EF}"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B3:D14" firstHeaderRow="0" firstDataRow="1" firstDataCol="1"/>
  <pivotFields count="12">
    <pivotField showAll="0"/>
    <pivotField showAll="0">
      <items count="4">
        <item x="0"/>
        <item x="1"/>
        <item x="2"/>
        <item t="default"/>
      </items>
    </pivotField>
    <pivotField showAll="0"/>
    <pivotField showAll="0">
      <items count="23">
        <item x="6"/>
        <item x="1"/>
        <item x="16"/>
        <item x="7"/>
        <item x="11"/>
        <item x="2"/>
        <item x="13"/>
        <item x="20"/>
        <item x="10"/>
        <item x="5"/>
        <item x="4"/>
        <item x="0"/>
        <item x="21"/>
        <item x="17"/>
        <item x="19"/>
        <item x="9"/>
        <item x="18"/>
        <item x="14"/>
        <item x="3"/>
        <item x="8"/>
        <item x="15"/>
        <item x="12"/>
        <item t="default"/>
      </items>
    </pivotField>
    <pivotField axis="axisRow" showAll="0" measureFilter="1">
      <items count="823">
        <item x="60"/>
        <item x="574"/>
        <item x="775"/>
        <item x="572"/>
        <item x="776"/>
        <item x="777"/>
        <item x="778"/>
        <item x="779"/>
        <item x="780"/>
        <item x="72"/>
        <item x="516"/>
        <item x="565"/>
        <item x="707"/>
        <item x="708"/>
        <item x="709"/>
        <item x="710"/>
        <item x="0"/>
        <item x="1"/>
        <item x="4"/>
        <item x="188"/>
        <item x="189"/>
        <item x="591"/>
        <item x="592"/>
        <item x="593"/>
        <item x="594"/>
        <item x="595"/>
        <item x="596"/>
        <item x="597"/>
        <item x="599"/>
        <item x="600"/>
        <item x="601"/>
        <item x="602"/>
        <item x="603"/>
        <item x="46"/>
        <item x="243"/>
        <item x="158"/>
        <item x="206"/>
        <item x="407"/>
        <item x="244"/>
        <item x="546"/>
        <item x="545"/>
        <item x="245"/>
        <item x="636"/>
        <item x="347"/>
        <item x="80"/>
        <item x="76"/>
        <item x="365"/>
        <item x="82"/>
        <item x="255"/>
        <item x="30"/>
        <item x="7"/>
        <item x="475"/>
        <item x="31"/>
        <item x="551"/>
        <item x="32"/>
        <item x="78"/>
        <item x="476"/>
        <item x="631"/>
        <item x="240"/>
        <item x="559"/>
        <item x="550"/>
        <item x="632"/>
        <item x="633"/>
        <item x="711"/>
        <item x="324"/>
        <item x="404"/>
        <item x="500"/>
        <item x="501"/>
        <item x="393"/>
        <item x="125"/>
        <item x="502"/>
        <item x="388"/>
        <item x="503"/>
        <item x="351"/>
        <item x="120"/>
        <item x="346"/>
        <item x="446"/>
        <item x="504"/>
        <item x="384"/>
        <item x="436"/>
        <item x="360"/>
        <item x="124"/>
        <item x="361"/>
        <item x="118"/>
        <item x="505"/>
        <item x="506"/>
        <item x="258"/>
        <item x="739"/>
        <item x="451"/>
        <item x="452"/>
        <item x="362"/>
        <item x="306"/>
        <item x="447"/>
        <item x="12"/>
        <item x="259"/>
        <item x="517"/>
        <item x="148"/>
        <item x="207"/>
        <item x="138"/>
        <item x="712"/>
        <item x="637"/>
        <item x="149"/>
        <item x="604"/>
        <item x="605"/>
        <item x="234"/>
        <item x="606"/>
        <item x="607"/>
        <item x="608"/>
        <item x="609"/>
        <item x="814"/>
        <item x="47"/>
        <item x="381"/>
        <item x="610"/>
        <item x="611"/>
        <item x="612"/>
        <item x="281"/>
        <item x="569"/>
        <item x="797"/>
        <item x="575"/>
        <item x="379"/>
        <item x="235"/>
        <item x="613"/>
        <item x="236"/>
        <item x="614"/>
        <item x="713"/>
        <item x="714"/>
        <item x="757"/>
        <item x="200"/>
        <item x="798"/>
        <item x="222"/>
        <item x="799"/>
        <item x="223"/>
        <item x="318"/>
        <item x="408"/>
        <item x="217"/>
        <item x="275"/>
        <item x="518"/>
        <item x="793"/>
        <item x="794"/>
        <item x="795"/>
        <item x="282"/>
        <item x="800"/>
        <item x="283"/>
        <item x="801"/>
        <item x="3"/>
        <item x="615"/>
        <item x="555"/>
        <item x="54"/>
        <item x="345"/>
        <item x="616"/>
        <item x="617"/>
        <item x="92"/>
        <item x="618"/>
        <item x="619"/>
        <item x="620"/>
        <item x="621"/>
        <item x="150"/>
        <item x="556"/>
        <item x="11"/>
        <item x="53"/>
        <item x="557"/>
        <item x="544"/>
        <item x="622"/>
        <item x="201"/>
        <item x="128"/>
        <item x="758"/>
        <item x="202"/>
        <item x="759"/>
        <item x="348"/>
        <item x="319"/>
        <item x="344"/>
        <item x="760"/>
        <item x="13"/>
        <item x="263"/>
        <item x="203"/>
        <item x="740"/>
        <item x="741"/>
        <item x="742"/>
        <item x="316"/>
        <item x="193"/>
        <item x="194"/>
        <item x="308"/>
        <item x="48"/>
        <item x="564"/>
        <item x="448"/>
        <item x="743"/>
        <item x="538"/>
        <item x="304"/>
        <item x="195"/>
        <item x="744"/>
        <item x="745"/>
        <item x="536"/>
        <item x="309"/>
        <item x="196"/>
        <item x="449"/>
        <item x="358"/>
        <item x="746"/>
        <item x="450"/>
        <item x="508"/>
        <item x="311"/>
        <item x="715"/>
        <item x="747"/>
        <item x="748"/>
        <item x="749"/>
        <item x="750"/>
        <item x="260"/>
        <item x="8"/>
        <item x="159"/>
        <item x="330"/>
        <item x="137"/>
        <item x="332"/>
        <item x="329"/>
        <item x="409"/>
        <item x="356"/>
        <item x="331"/>
        <item x="410"/>
        <item x="136"/>
        <item x="374"/>
        <item x="135"/>
        <item x="638"/>
        <item x="392"/>
        <item x="411"/>
        <item x="370"/>
        <item x="412"/>
        <item x="470"/>
        <item x="577"/>
        <item x="333"/>
        <item x="578"/>
        <item x="522"/>
        <item x="523"/>
        <item x="21"/>
        <item x="26"/>
        <item x="160"/>
        <item x="639"/>
        <item x="640"/>
        <item x="88"/>
        <item x="17"/>
        <item x="161"/>
        <item x="57"/>
        <item x="22"/>
        <item x="642"/>
        <item x="643"/>
        <item x="34"/>
        <item x="644"/>
        <item x="24"/>
        <item x="413"/>
        <item x="645"/>
        <item x="336"/>
        <item x="414"/>
        <item x="646"/>
        <item x="337"/>
        <item x="415"/>
        <item x="15"/>
        <item x="162"/>
        <item x="327"/>
        <item x="326"/>
        <item x="386"/>
        <item x="647"/>
        <item x="163"/>
        <item x="16"/>
        <item x="416"/>
        <item x="417"/>
        <item x="418"/>
        <item x="328"/>
        <item x="105"/>
        <item x="524"/>
        <item x="525"/>
        <item x="462"/>
        <item x="566"/>
        <item x="382"/>
        <item x="540"/>
        <item x="301"/>
        <item x="372"/>
        <item x="38"/>
        <item x="246"/>
        <item x="52"/>
        <item x="164"/>
        <item x="91"/>
        <item x="64"/>
        <item x="165"/>
        <item x="648"/>
        <item x="649"/>
        <item x="166"/>
        <item x="419"/>
        <item x="568"/>
        <item x="93"/>
        <item x="650"/>
        <item x="248"/>
        <item x="74"/>
        <item x="781"/>
        <item x="761"/>
        <item x="204"/>
        <item x="762"/>
        <item x="763"/>
        <item x="821"/>
        <item x="768"/>
        <item x="420"/>
        <item x="373"/>
        <item x="284"/>
        <item x="459"/>
        <item x="651"/>
        <item x="652"/>
        <item x="653"/>
        <item x="654"/>
        <item x="655"/>
        <item x="656"/>
        <item x="657"/>
        <item x="19"/>
        <item x="658"/>
        <item x="659"/>
        <item x="20"/>
        <item x="660"/>
        <item x="661"/>
        <item x="317"/>
        <item x="249"/>
        <item x="662"/>
        <item x="112"/>
        <item x="663"/>
        <item x="5"/>
        <item x="395"/>
        <item x="140"/>
        <item x="471"/>
        <item x="396"/>
        <item x="133"/>
        <item x="397"/>
        <item x="479"/>
        <item x="716"/>
        <item x="717"/>
        <item x="197"/>
        <item x="718"/>
        <item x="437"/>
        <item x="509"/>
        <item x="126"/>
        <item x="719"/>
        <item x="421"/>
        <item x="623"/>
        <item x="237"/>
        <item x="483"/>
        <item x="256"/>
        <item x="484"/>
        <item x="485"/>
        <item x="486"/>
        <item x="487"/>
        <item x="488"/>
        <item x="489"/>
        <item x="490"/>
        <item x="190"/>
        <item x="438"/>
        <item x="491"/>
        <item x="492"/>
        <item x="493"/>
        <item x="439"/>
        <item x="494"/>
        <item x="440"/>
        <item x="495"/>
        <item x="496"/>
        <item x="497"/>
        <item x="257"/>
        <item x="250"/>
        <item x="464"/>
        <item x="624"/>
        <item x="422"/>
        <item x="720"/>
        <item x="390"/>
        <item x="265"/>
        <item x="36"/>
        <item x="664"/>
        <item x="665"/>
        <item x="666"/>
        <item x="667"/>
        <item x="55"/>
        <item x="266"/>
        <item x="218"/>
        <item x="461"/>
        <item x="796"/>
        <item x="292"/>
        <item x="208"/>
        <item x="782"/>
        <item x="783"/>
        <item x="784"/>
        <item x="668"/>
        <item x="526"/>
        <item x="802"/>
        <item x="558"/>
        <item x="803"/>
        <item x="119"/>
        <item x="224"/>
        <item x="285"/>
        <item x="804"/>
        <item x="113"/>
        <item x="225"/>
        <item x="286"/>
        <item x="287"/>
        <item x="226"/>
        <item x="402"/>
        <item x="548"/>
        <item x="371"/>
        <item x="94"/>
        <item x="380"/>
        <item x="116"/>
        <item x="117"/>
        <item x="127"/>
        <item x="49"/>
        <item x="579"/>
        <item x="2"/>
        <item x="141"/>
        <item x="398"/>
        <item x="51"/>
        <item x="39"/>
        <item x="86"/>
        <item x="394"/>
        <item x="554"/>
        <item x="42"/>
        <item x="142"/>
        <item x="84"/>
        <item x="369"/>
        <item x="580"/>
        <item x="58"/>
        <item x="50"/>
        <item x="143"/>
        <item x="227"/>
        <item x="805"/>
        <item x="785"/>
        <item x="510"/>
        <item x="377"/>
        <item x="209"/>
        <item x="83"/>
        <item x="477"/>
        <item x="463"/>
        <item x="228"/>
        <item x="806"/>
        <item x="815"/>
        <item x="669"/>
        <item x="670"/>
        <item x="816"/>
        <item x="671"/>
        <item x="672"/>
        <item x="673"/>
        <item x="674"/>
        <item x="389"/>
        <item x="561"/>
        <item x="465"/>
        <item x="354"/>
        <item x="423"/>
        <item x="786"/>
        <item x="300"/>
        <item x="818"/>
        <item x="721"/>
        <item x="819"/>
        <item x="722"/>
        <item x="598"/>
        <item x="296"/>
        <item x="297"/>
        <item x="298"/>
        <item x="723"/>
        <item x="385"/>
        <item x="441"/>
        <item x="267"/>
        <item x="268"/>
        <item x="210"/>
        <item x="787"/>
        <item x="205"/>
        <item x="294"/>
        <item x="376"/>
        <item x="764"/>
        <item x="765"/>
        <item x="293"/>
        <item x="766"/>
        <item x="357"/>
        <item x="767"/>
        <item x="458"/>
        <item x="349"/>
        <item x="424"/>
        <item x="675"/>
        <item x="45"/>
        <item x="676"/>
        <item x="425"/>
        <item x="677"/>
        <item x="426"/>
        <item x="678"/>
        <item x="427"/>
        <item x="679"/>
        <item x="680"/>
        <item x="807"/>
        <item x="808"/>
        <item x="211"/>
        <item x="335"/>
        <item x="315"/>
        <item x="405"/>
        <item x="406"/>
        <item x="70"/>
        <item x="533"/>
        <item x="134"/>
        <item x="682"/>
        <item x="480"/>
        <item x="131"/>
        <item x="10"/>
        <item x="724"/>
        <item x="276"/>
        <item x="219"/>
        <item x="220"/>
        <item x="788"/>
        <item x="269"/>
        <item x="270"/>
        <item x="725"/>
        <item x="726"/>
        <item x="727"/>
        <item x="122"/>
        <item x="151"/>
        <item x="68"/>
        <item x="40"/>
        <item x="473"/>
        <item x="79"/>
        <item x="152"/>
        <item x="238"/>
        <item x="625"/>
        <item x="626"/>
        <item x="41"/>
        <item x="153"/>
        <item x="59"/>
        <item x="641"/>
        <item x="474"/>
        <item x="154"/>
        <item x="77"/>
        <item x="65"/>
        <item x="251"/>
        <item x="341"/>
        <item x="428"/>
        <item x="429"/>
        <item x="683"/>
        <item x="817"/>
        <item x="43"/>
        <item x="339"/>
        <item x="430"/>
        <item x="340"/>
        <item x="342"/>
        <item x="302"/>
        <item x="241"/>
        <item x="212"/>
        <item x="271"/>
        <item x="789"/>
        <item x="37"/>
        <item x="23"/>
        <item x="6"/>
        <item x="213"/>
        <item x="35"/>
        <item x="790"/>
        <item x="272"/>
        <item x="288"/>
        <item x="229"/>
        <item x="809"/>
        <item x="810"/>
        <item x="811"/>
        <item x="812"/>
        <item x="791"/>
        <item x="90"/>
        <item x="273"/>
        <item x="442"/>
        <item x="69"/>
        <item x="350"/>
        <item x="399"/>
        <item x="214"/>
        <item x="792"/>
        <item x="215"/>
        <item x="343"/>
        <item x="403"/>
        <item x="167"/>
        <item x="168"/>
        <item x="519"/>
        <item x="277"/>
        <item x="547"/>
        <item x="728"/>
        <item x="278"/>
        <item x="520"/>
        <item x="279"/>
        <item x="521"/>
        <item x="221"/>
        <item x="481"/>
        <item x="98"/>
        <item x="9"/>
        <item x="280"/>
        <item x="460"/>
        <item x="56"/>
        <item x="729"/>
        <item x="242"/>
        <item x="27"/>
        <item x="478"/>
        <item x="730"/>
        <item x="156"/>
        <item x="73"/>
        <item x="549"/>
        <item x="155"/>
        <item x="627"/>
        <item x="628"/>
        <item x="132"/>
        <item x="359"/>
        <item x="375"/>
        <item x="530"/>
        <item x="383"/>
        <item x="320"/>
        <item x="466"/>
        <item x="535"/>
        <item x="252"/>
        <item x="684"/>
        <item x="685"/>
        <item x="169"/>
        <item x="63"/>
        <item x="731"/>
        <item x="820"/>
        <item x="732"/>
        <item x="733"/>
        <item x="734"/>
        <item x="735"/>
        <item x="736"/>
        <item x="539"/>
        <item x="321"/>
        <item x="467"/>
        <item x="18"/>
        <item x="686"/>
        <item x="687"/>
        <item x="109"/>
        <item x="253"/>
        <item x="688"/>
        <item x="689"/>
        <item x="367"/>
        <item x="681"/>
        <item x="123"/>
        <item x="690"/>
        <item x="691"/>
        <item x="25"/>
        <item x="692"/>
        <item x="81"/>
        <item x="247"/>
        <item x="363"/>
        <item x="67"/>
        <item x="62"/>
        <item x="170"/>
        <item x="693"/>
        <item x="99"/>
        <item x="171"/>
        <item x="96"/>
        <item x="694"/>
        <item x="75"/>
        <item x="254"/>
        <item x="635"/>
        <item x="28"/>
        <item x="157"/>
        <item x="239"/>
        <item x="629"/>
        <item x="695"/>
        <item x="696"/>
        <item x="431"/>
        <item x="353"/>
        <item x="581"/>
        <item x="144"/>
        <item x="582"/>
        <item x="583"/>
        <item x="145"/>
        <item x="352"/>
        <item x="146"/>
        <item x="378"/>
        <item x="553"/>
        <item x="191"/>
        <item x="443"/>
        <item x="323"/>
        <item x="444"/>
        <item x="542"/>
        <item x="562"/>
        <item x="563"/>
        <item x="264"/>
        <item x="391"/>
        <item x="299"/>
        <item x="172"/>
        <item x="121"/>
        <item x="173"/>
        <item x="174"/>
        <item x="175"/>
        <item x="108"/>
        <item x="176"/>
        <item x="107"/>
        <item x="106"/>
        <item x="177"/>
        <item x="104"/>
        <item x="178"/>
        <item x="103"/>
        <item x="179"/>
        <item x="697"/>
        <item x="100"/>
        <item x="102"/>
        <item x="180"/>
        <item x="101"/>
        <item x="181"/>
        <item x="97"/>
        <item x="698"/>
        <item x="95"/>
        <item x="182"/>
        <item x="183"/>
        <item x="87"/>
        <item x="114"/>
        <item x="432"/>
        <item x="699"/>
        <item x="110"/>
        <item x="700"/>
        <item x="184"/>
        <item x="115"/>
        <item x="701"/>
        <item x="433"/>
        <item x="185"/>
        <item x="71"/>
        <item x="230"/>
        <item x="527"/>
        <item x="576"/>
        <item x="528"/>
        <item x="702"/>
        <item x="560"/>
        <item x="111"/>
        <item x="534"/>
        <item x="703"/>
        <item x="434"/>
        <item x="33"/>
        <item x="573"/>
        <item x="231"/>
        <item x="216"/>
        <item x="482"/>
        <item x="186"/>
        <item x="366"/>
        <item x="704"/>
        <item x="325"/>
        <item x="705"/>
        <item x="364"/>
        <item x="232"/>
        <item x="400"/>
        <item x="147"/>
        <item x="66"/>
        <item x="274"/>
        <item x="532"/>
        <item x="368"/>
        <item x="584"/>
        <item x="313"/>
        <item x="585"/>
        <item x="586"/>
        <item x="587"/>
        <item x="588"/>
        <item x="472"/>
        <item x="543"/>
        <item x="303"/>
        <item x="634"/>
        <item x="289"/>
        <item x="139"/>
        <item x="290"/>
        <item x="706"/>
        <item x="29"/>
        <item x="334"/>
        <item x="630"/>
        <item x="445"/>
        <item x="130"/>
        <item x="570"/>
        <item x="129"/>
        <item x="567"/>
        <item x="468"/>
        <item x="571"/>
        <item x="552"/>
        <item x="537"/>
        <item x="355"/>
        <item x="469"/>
        <item x="322"/>
        <item x="751"/>
        <item x="454"/>
        <item x="511"/>
        <item x="261"/>
        <item x="752"/>
        <item x="753"/>
        <item x="198"/>
        <item x="455"/>
        <item x="512"/>
        <item x="305"/>
        <item x="262"/>
        <item x="754"/>
        <item x="456"/>
        <item x="755"/>
        <item x="756"/>
        <item x="513"/>
        <item x="514"/>
        <item x="312"/>
        <item x="314"/>
        <item x="457"/>
        <item x="307"/>
        <item x="515"/>
        <item x="14"/>
        <item x="387"/>
        <item x="199"/>
        <item x="737"/>
        <item x="498"/>
        <item x="499"/>
        <item x="338"/>
        <item x="453"/>
        <item x="507"/>
        <item x="813"/>
        <item x="310"/>
        <item x="529"/>
        <item x="291"/>
        <item x="541"/>
        <item x="85"/>
        <item x="187"/>
        <item x="89"/>
        <item x="738"/>
        <item x="192"/>
        <item x="44"/>
        <item x="233"/>
        <item x="401"/>
        <item x="589"/>
        <item x="590"/>
        <item x="531"/>
        <item x="435"/>
        <item x="769"/>
        <item x="770"/>
        <item x="771"/>
        <item x="772"/>
        <item x="773"/>
        <item x="774"/>
        <item x="295"/>
        <item x="61"/>
        <item t="default"/>
      </items>
    </pivotField>
    <pivotField showAll="0"/>
    <pivotField showAll="0"/>
    <pivotField showAll="0"/>
    <pivotField showAll="0"/>
    <pivotField dataField="1" showAll="0"/>
    <pivotField showAll="0"/>
    <pivotField showAll="0"/>
  </pivotFields>
  <rowFields count="1">
    <field x="4"/>
  </rowFields>
  <rowItems count="11">
    <i>
      <x v="36"/>
    </i>
    <i>
      <x v="113"/>
    </i>
    <i>
      <x v="121"/>
    </i>
    <i>
      <x v="193"/>
    </i>
    <i>
      <x v="454"/>
    </i>
    <i>
      <x v="461"/>
    </i>
    <i>
      <x v="462"/>
    </i>
    <i>
      <x v="464"/>
    </i>
    <i>
      <x v="465"/>
    </i>
    <i>
      <x v="593"/>
    </i>
    <i t="grand">
      <x/>
    </i>
  </rowItems>
  <colFields count="1">
    <field x="-2"/>
  </colFields>
  <colItems count="2">
    <i>
      <x/>
    </i>
    <i i="1">
      <x v="1"/>
    </i>
  </colItems>
  <dataFields count="2">
    <dataField name="Max of # of Units" fld="9" subtotal="max" baseField="4" baseItem="0"/>
    <dataField name="Min of # of Units" fld="9" subtotal="min" baseField="4"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3B0DA8-507F-4143-9113-2463F620C2C2}"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F3:G6" firstHeaderRow="1" firstDataRow="1" firstDataCol="1"/>
  <pivotFields count="2">
    <pivotField axis="axisRow" allDrilled="1" showAll="0"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Sum of # of Units" fld="1" baseField="0" baseItem="0"/>
  </dataFields>
  <chartFormats count="10">
    <chartFormat chart="2" format="0" series="1">
      <pivotArea type="data" outline="0" fieldPosition="0">
        <references count="1">
          <reference field="4294967294" count="1" selected="0">
            <x v="0"/>
          </reference>
        </references>
      </pivotArea>
    </chartFormat>
    <chartFormat chart="24" format="29" series="1">
      <pivotArea type="data" outline="0" fieldPosition="0">
        <references count="1">
          <reference field="4294967294" count="1" selected="0">
            <x v="0"/>
          </reference>
        </references>
      </pivotArea>
    </chartFormat>
    <chartFormat chart="24" format="30">
      <pivotArea type="data" outline="0" fieldPosition="0">
        <references count="2">
          <reference field="4294967294" count="1" selected="0">
            <x v="0"/>
          </reference>
          <reference field="0" count="1" selected="0">
            <x v="0"/>
          </reference>
        </references>
      </pivotArea>
    </chartFormat>
    <chartFormat chart="24" format="31">
      <pivotArea type="data" outline="0" fieldPosition="0">
        <references count="2">
          <reference field="4294967294" count="1" selected="0">
            <x v="0"/>
          </reference>
          <reference field="0" count="1" selected="0">
            <x v="1"/>
          </reference>
        </references>
      </pivotArea>
    </chartFormat>
    <chartFormat chart="27" format="9" series="1">
      <pivotArea type="data" outline="0" fieldPosition="0">
        <references count="1">
          <reference field="4294967294" count="1" selected="0">
            <x v="0"/>
          </reference>
        </references>
      </pivotArea>
    </chartFormat>
    <chartFormat chart="27" format="10">
      <pivotArea type="data" outline="0" fieldPosition="0">
        <references count="2">
          <reference field="4294967294" count="1" selected="0">
            <x v="0"/>
          </reference>
          <reference field="0" count="1" selected="0">
            <x v="0"/>
          </reference>
        </references>
      </pivotArea>
    </chartFormat>
    <chartFormat chart="27" format="11">
      <pivotArea type="data" outline="0" fieldPosition="0">
        <references count="2">
          <reference field="4294967294" count="1" selected="0">
            <x v="0"/>
          </reference>
          <reference field="0" count="1" selected="0">
            <x v="1"/>
          </reference>
        </references>
      </pivotArea>
    </chartFormat>
    <chartFormat chart="28" format="12" series="1">
      <pivotArea type="data" outline="0" fieldPosition="0">
        <references count="1">
          <reference field="4294967294" count="1" selected="0">
            <x v="0"/>
          </reference>
        </references>
      </pivotArea>
    </chartFormat>
    <chartFormat chart="28" format="13">
      <pivotArea type="data" outline="0" fieldPosition="0">
        <references count="2">
          <reference field="4294967294" count="1" selected="0">
            <x v="0"/>
          </reference>
          <reference field="0" count="1" selected="0">
            <x v="0"/>
          </reference>
        </references>
      </pivotArea>
    </chartFormat>
    <chartFormat chart="28" format="14">
      <pivotArea type="data" outline="0" fieldPosition="0">
        <references count="2">
          <reference field="4294967294" count="1" selected="0">
            <x v="0"/>
          </reference>
          <reference field="0"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ood_Food_Purchasing_Data.csv!Table2">
        <x15:activeTabTopLevelEntity name="[Table2]"/>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81F55C-614B-468C-B8B6-461EE8A4CC5C}"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B3:C6"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Sum of Total Cost" fld="1" baseField="0" baseItem="0"/>
  </dataFields>
  <chartFormats count="6">
    <chartFormat chart="25" format="24" series="1">
      <pivotArea type="data" outline="0" fieldPosition="0">
        <references count="1">
          <reference field="4294967294" count="1" selected="0">
            <x v="0"/>
          </reference>
        </references>
      </pivotArea>
    </chartFormat>
    <chartFormat chart="25" format="25">
      <pivotArea type="data" outline="0" fieldPosition="0">
        <references count="2">
          <reference field="4294967294" count="1" selected="0">
            <x v="0"/>
          </reference>
          <reference field="0" count="1" selected="0">
            <x v="0"/>
          </reference>
        </references>
      </pivotArea>
    </chartFormat>
    <chartFormat chart="25" format="26">
      <pivotArea type="data" outline="0" fieldPosition="0">
        <references count="2">
          <reference field="4294967294" count="1" selected="0">
            <x v="0"/>
          </reference>
          <reference field="0" count="1" selected="0">
            <x v="1"/>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0" count="1" selected="0">
            <x v="0"/>
          </reference>
        </references>
      </pivotArea>
    </chartFormat>
    <chartFormat chart="27" format="8">
      <pivotArea type="data" outline="0" fieldPosition="0">
        <references count="2">
          <reference field="4294967294" count="1" selected="0">
            <x v="0"/>
          </reference>
          <reference field="0"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ood_Food_Purchasing_Data.csv!Table2">
        <x15:activeTabTopLevelEntity name="[Table2]"/>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851FA9-F98A-46BE-BD7E-E9C779692067}"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7">
  <location ref="B3:M8" firstHeaderRow="1" firstDataRow="2" firstDataCol="1"/>
  <pivotFields count="12">
    <pivotField showAll="0"/>
    <pivotField axis="axisRow" showAll="0">
      <items count="4">
        <item x="0"/>
        <item x="1"/>
        <item x="2"/>
        <item t="default"/>
      </items>
    </pivotField>
    <pivotField showAll="0"/>
    <pivotField axis="axisCol" showAll="0" measureFilter="1">
      <items count="23">
        <item x="6"/>
        <item x="1"/>
        <item x="16"/>
        <item x="7"/>
        <item x="11"/>
        <item x="2"/>
        <item x="13"/>
        <item x="20"/>
        <item x="10"/>
        <item x="5"/>
        <item x="4"/>
        <item x="0"/>
        <item x="21"/>
        <item x="17"/>
        <item x="19"/>
        <item x="9"/>
        <item x="18"/>
        <item x="14"/>
        <item x="3"/>
        <item x="8"/>
        <item x="15"/>
        <item x="12"/>
        <item t="default"/>
      </items>
    </pivotField>
    <pivotField showAll="0" measureFilter="1">
      <items count="823">
        <item x="60"/>
        <item x="574"/>
        <item x="775"/>
        <item x="572"/>
        <item x="776"/>
        <item x="777"/>
        <item x="778"/>
        <item x="779"/>
        <item x="780"/>
        <item x="72"/>
        <item x="516"/>
        <item x="565"/>
        <item x="707"/>
        <item x="708"/>
        <item x="709"/>
        <item x="710"/>
        <item x="0"/>
        <item x="1"/>
        <item x="4"/>
        <item x="188"/>
        <item x="189"/>
        <item x="591"/>
        <item x="592"/>
        <item x="593"/>
        <item x="594"/>
        <item x="595"/>
        <item x="596"/>
        <item x="597"/>
        <item x="599"/>
        <item x="600"/>
        <item x="601"/>
        <item x="602"/>
        <item x="603"/>
        <item x="46"/>
        <item x="243"/>
        <item x="158"/>
        <item x="206"/>
        <item x="407"/>
        <item x="244"/>
        <item x="546"/>
        <item x="545"/>
        <item x="245"/>
        <item x="636"/>
        <item x="347"/>
        <item x="80"/>
        <item x="76"/>
        <item x="365"/>
        <item x="82"/>
        <item x="255"/>
        <item x="30"/>
        <item x="7"/>
        <item x="475"/>
        <item x="31"/>
        <item x="551"/>
        <item x="32"/>
        <item x="78"/>
        <item x="476"/>
        <item x="631"/>
        <item x="240"/>
        <item x="559"/>
        <item x="550"/>
        <item x="632"/>
        <item x="633"/>
        <item x="711"/>
        <item x="324"/>
        <item x="404"/>
        <item x="500"/>
        <item x="501"/>
        <item x="393"/>
        <item x="125"/>
        <item x="502"/>
        <item x="388"/>
        <item x="503"/>
        <item x="351"/>
        <item x="120"/>
        <item x="346"/>
        <item x="446"/>
        <item x="504"/>
        <item x="384"/>
        <item x="436"/>
        <item x="360"/>
        <item x="124"/>
        <item x="361"/>
        <item x="118"/>
        <item x="505"/>
        <item x="506"/>
        <item x="258"/>
        <item x="739"/>
        <item x="451"/>
        <item x="452"/>
        <item x="362"/>
        <item x="306"/>
        <item x="447"/>
        <item x="12"/>
        <item x="259"/>
        <item x="517"/>
        <item x="148"/>
        <item x="207"/>
        <item x="138"/>
        <item x="712"/>
        <item x="637"/>
        <item x="149"/>
        <item x="604"/>
        <item x="605"/>
        <item x="234"/>
        <item x="606"/>
        <item x="607"/>
        <item x="608"/>
        <item x="609"/>
        <item x="814"/>
        <item x="47"/>
        <item x="381"/>
        <item x="610"/>
        <item x="611"/>
        <item x="612"/>
        <item x="281"/>
        <item x="569"/>
        <item x="797"/>
        <item x="575"/>
        <item x="379"/>
        <item x="235"/>
        <item x="613"/>
        <item x="236"/>
        <item x="614"/>
        <item x="713"/>
        <item x="714"/>
        <item x="757"/>
        <item x="200"/>
        <item x="798"/>
        <item x="222"/>
        <item x="799"/>
        <item x="223"/>
        <item x="318"/>
        <item x="408"/>
        <item x="217"/>
        <item x="275"/>
        <item x="518"/>
        <item x="793"/>
        <item x="794"/>
        <item x="795"/>
        <item x="282"/>
        <item x="800"/>
        <item x="283"/>
        <item x="801"/>
        <item x="3"/>
        <item x="615"/>
        <item x="555"/>
        <item x="54"/>
        <item x="345"/>
        <item x="616"/>
        <item x="617"/>
        <item x="92"/>
        <item x="618"/>
        <item x="619"/>
        <item x="620"/>
        <item x="621"/>
        <item x="150"/>
        <item x="556"/>
        <item x="11"/>
        <item x="53"/>
        <item x="557"/>
        <item x="544"/>
        <item x="622"/>
        <item x="201"/>
        <item x="128"/>
        <item x="758"/>
        <item x="202"/>
        <item x="759"/>
        <item x="348"/>
        <item x="319"/>
        <item x="344"/>
        <item x="760"/>
        <item x="13"/>
        <item x="263"/>
        <item x="203"/>
        <item x="740"/>
        <item x="741"/>
        <item x="742"/>
        <item x="316"/>
        <item x="193"/>
        <item x="194"/>
        <item x="308"/>
        <item x="48"/>
        <item x="564"/>
        <item x="448"/>
        <item x="743"/>
        <item x="538"/>
        <item x="304"/>
        <item x="195"/>
        <item x="744"/>
        <item x="745"/>
        <item x="536"/>
        <item x="309"/>
        <item x="196"/>
        <item x="449"/>
        <item x="358"/>
        <item x="746"/>
        <item x="450"/>
        <item x="508"/>
        <item x="311"/>
        <item x="715"/>
        <item x="747"/>
        <item x="748"/>
        <item x="749"/>
        <item x="750"/>
        <item x="260"/>
        <item x="8"/>
        <item x="159"/>
        <item x="330"/>
        <item x="137"/>
        <item x="332"/>
        <item x="329"/>
        <item x="409"/>
        <item x="356"/>
        <item x="331"/>
        <item x="410"/>
        <item x="136"/>
        <item x="374"/>
        <item x="135"/>
        <item x="638"/>
        <item x="392"/>
        <item x="411"/>
        <item x="370"/>
        <item x="412"/>
        <item x="470"/>
        <item x="577"/>
        <item x="333"/>
        <item x="578"/>
        <item x="522"/>
        <item x="523"/>
        <item x="21"/>
        <item x="26"/>
        <item x="160"/>
        <item x="639"/>
        <item x="640"/>
        <item x="88"/>
        <item x="17"/>
        <item x="161"/>
        <item x="57"/>
        <item x="22"/>
        <item x="642"/>
        <item x="643"/>
        <item x="34"/>
        <item x="644"/>
        <item x="24"/>
        <item x="413"/>
        <item x="645"/>
        <item x="336"/>
        <item x="414"/>
        <item x="646"/>
        <item x="337"/>
        <item x="415"/>
        <item x="15"/>
        <item x="162"/>
        <item x="327"/>
        <item x="326"/>
        <item x="386"/>
        <item x="647"/>
        <item x="163"/>
        <item x="16"/>
        <item x="416"/>
        <item x="417"/>
        <item x="418"/>
        <item x="328"/>
        <item x="105"/>
        <item x="524"/>
        <item x="525"/>
        <item x="462"/>
        <item x="566"/>
        <item x="382"/>
        <item x="540"/>
        <item x="301"/>
        <item x="372"/>
        <item x="38"/>
        <item x="246"/>
        <item x="52"/>
        <item x="164"/>
        <item x="91"/>
        <item x="64"/>
        <item x="165"/>
        <item x="648"/>
        <item x="649"/>
        <item x="166"/>
        <item x="419"/>
        <item x="568"/>
        <item x="93"/>
        <item x="650"/>
        <item x="248"/>
        <item x="74"/>
        <item x="781"/>
        <item x="761"/>
        <item x="204"/>
        <item x="762"/>
        <item x="763"/>
        <item x="821"/>
        <item x="768"/>
        <item x="420"/>
        <item x="373"/>
        <item x="284"/>
        <item x="459"/>
        <item x="651"/>
        <item x="652"/>
        <item x="653"/>
        <item x="654"/>
        <item x="655"/>
        <item x="656"/>
        <item x="657"/>
        <item x="19"/>
        <item x="658"/>
        <item x="659"/>
        <item x="20"/>
        <item x="660"/>
        <item x="661"/>
        <item x="317"/>
        <item x="249"/>
        <item x="662"/>
        <item x="112"/>
        <item x="663"/>
        <item x="5"/>
        <item x="395"/>
        <item x="140"/>
        <item x="471"/>
        <item x="396"/>
        <item x="133"/>
        <item x="397"/>
        <item x="479"/>
        <item x="716"/>
        <item x="717"/>
        <item x="197"/>
        <item x="718"/>
        <item x="437"/>
        <item x="509"/>
        <item x="126"/>
        <item x="719"/>
        <item x="421"/>
        <item x="623"/>
        <item x="237"/>
        <item x="483"/>
        <item x="256"/>
        <item x="484"/>
        <item x="485"/>
        <item x="486"/>
        <item x="487"/>
        <item x="488"/>
        <item x="489"/>
        <item x="490"/>
        <item x="190"/>
        <item x="438"/>
        <item x="491"/>
        <item x="492"/>
        <item x="493"/>
        <item x="439"/>
        <item x="494"/>
        <item x="440"/>
        <item x="495"/>
        <item x="496"/>
        <item x="497"/>
        <item x="257"/>
        <item x="250"/>
        <item x="464"/>
        <item x="624"/>
        <item x="422"/>
        <item x="720"/>
        <item x="390"/>
        <item x="265"/>
        <item x="36"/>
        <item x="664"/>
        <item x="665"/>
        <item x="666"/>
        <item x="667"/>
        <item x="55"/>
        <item x="266"/>
        <item x="218"/>
        <item x="461"/>
        <item x="796"/>
        <item x="292"/>
        <item x="208"/>
        <item x="782"/>
        <item x="783"/>
        <item x="784"/>
        <item x="668"/>
        <item x="526"/>
        <item x="802"/>
        <item x="558"/>
        <item x="803"/>
        <item x="119"/>
        <item x="224"/>
        <item x="285"/>
        <item x="804"/>
        <item x="113"/>
        <item x="225"/>
        <item x="286"/>
        <item x="287"/>
        <item x="226"/>
        <item x="402"/>
        <item x="548"/>
        <item x="371"/>
        <item x="94"/>
        <item x="380"/>
        <item x="116"/>
        <item x="117"/>
        <item x="127"/>
        <item x="49"/>
        <item x="579"/>
        <item x="2"/>
        <item x="141"/>
        <item x="398"/>
        <item x="51"/>
        <item x="39"/>
        <item x="86"/>
        <item x="394"/>
        <item x="554"/>
        <item x="42"/>
        <item x="142"/>
        <item x="84"/>
        <item x="369"/>
        <item x="580"/>
        <item x="58"/>
        <item x="50"/>
        <item x="143"/>
        <item x="227"/>
        <item x="805"/>
        <item x="785"/>
        <item x="510"/>
        <item x="377"/>
        <item x="209"/>
        <item x="83"/>
        <item x="477"/>
        <item x="463"/>
        <item x="228"/>
        <item x="806"/>
        <item x="815"/>
        <item x="669"/>
        <item x="670"/>
        <item x="816"/>
        <item x="671"/>
        <item x="672"/>
        <item x="673"/>
        <item x="674"/>
        <item x="389"/>
        <item x="561"/>
        <item x="465"/>
        <item x="354"/>
        <item x="423"/>
        <item x="786"/>
        <item x="300"/>
        <item x="818"/>
        <item x="721"/>
        <item x="819"/>
        <item x="722"/>
        <item x="598"/>
        <item x="296"/>
        <item x="297"/>
        <item x="298"/>
        <item x="723"/>
        <item x="385"/>
        <item x="441"/>
        <item x="267"/>
        <item x="268"/>
        <item x="210"/>
        <item x="787"/>
        <item x="205"/>
        <item x="294"/>
        <item x="376"/>
        <item x="764"/>
        <item x="765"/>
        <item x="293"/>
        <item x="766"/>
        <item x="357"/>
        <item x="767"/>
        <item x="458"/>
        <item x="349"/>
        <item x="424"/>
        <item x="675"/>
        <item x="45"/>
        <item x="676"/>
        <item x="425"/>
        <item x="677"/>
        <item x="426"/>
        <item x="678"/>
        <item x="427"/>
        <item x="679"/>
        <item x="680"/>
        <item x="807"/>
        <item x="808"/>
        <item x="211"/>
        <item x="335"/>
        <item x="315"/>
        <item x="405"/>
        <item x="406"/>
        <item x="70"/>
        <item x="533"/>
        <item x="134"/>
        <item x="682"/>
        <item x="480"/>
        <item x="131"/>
        <item x="10"/>
        <item x="724"/>
        <item x="276"/>
        <item x="219"/>
        <item x="220"/>
        <item x="788"/>
        <item x="269"/>
        <item x="270"/>
        <item x="725"/>
        <item x="726"/>
        <item x="727"/>
        <item x="122"/>
        <item x="151"/>
        <item x="68"/>
        <item x="40"/>
        <item x="473"/>
        <item x="79"/>
        <item x="152"/>
        <item x="238"/>
        <item x="625"/>
        <item x="626"/>
        <item x="41"/>
        <item x="153"/>
        <item x="59"/>
        <item x="641"/>
        <item x="474"/>
        <item x="154"/>
        <item x="77"/>
        <item x="65"/>
        <item x="251"/>
        <item x="341"/>
        <item x="428"/>
        <item x="429"/>
        <item x="683"/>
        <item x="817"/>
        <item x="43"/>
        <item x="339"/>
        <item x="430"/>
        <item x="340"/>
        <item x="342"/>
        <item x="302"/>
        <item x="241"/>
        <item x="212"/>
        <item x="271"/>
        <item x="789"/>
        <item x="37"/>
        <item x="23"/>
        <item x="6"/>
        <item x="213"/>
        <item x="35"/>
        <item x="790"/>
        <item x="272"/>
        <item x="288"/>
        <item x="229"/>
        <item x="809"/>
        <item x="810"/>
        <item x="811"/>
        <item x="812"/>
        <item x="791"/>
        <item x="90"/>
        <item x="273"/>
        <item x="442"/>
        <item x="69"/>
        <item x="350"/>
        <item x="399"/>
        <item x="214"/>
        <item x="792"/>
        <item x="215"/>
        <item x="343"/>
        <item x="403"/>
        <item x="167"/>
        <item x="168"/>
        <item x="519"/>
        <item x="277"/>
        <item x="547"/>
        <item x="728"/>
        <item x="278"/>
        <item x="520"/>
        <item x="279"/>
        <item x="521"/>
        <item x="221"/>
        <item x="481"/>
        <item x="98"/>
        <item x="9"/>
        <item x="280"/>
        <item x="460"/>
        <item x="56"/>
        <item x="729"/>
        <item x="242"/>
        <item x="27"/>
        <item x="478"/>
        <item x="730"/>
        <item x="156"/>
        <item x="73"/>
        <item x="549"/>
        <item x="155"/>
        <item x="627"/>
        <item x="628"/>
        <item x="132"/>
        <item x="359"/>
        <item x="375"/>
        <item x="530"/>
        <item x="383"/>
        <item x="320"/>
        <item x="466"/>
        <item x="535"/>
        <item x="252"/>
        <item x="684"/>
        <item x="685"/>
        <item x="169"/>
        <item x="63"/>
        <item x="731"/>
        <item x="820"/>
        <item x="732"/>
        <item x="733"/>
        <item x="734"/>
        <item x="735"/>
        <item x="736"/>
        <item x="539"/>
        <item x="321"/>
        <item x="467"/>
        <item x="18"/>
        <item x="686"/>
        <item x="687"/>
        <item x="109"/>
        <item x="253"/>
        <item x="688"/>
        <item x="689"/>
        <item x="367"/>
        <item x="681"/>
        <item x="123"/>
        <item x="690"/>
        <item x="691"/>
        <item x="25"/>
        <item x="692"/>
        <item x="81"/>
        <item x="247"/>
        <item x="363"/>
        <item x="67"/>
        <item x="62"/>
        <item x="170"/>
        <item x="693"/>
        <item x="99"/>
        <item x="171"/>
        <item x="96"/>
        <item x="694"/>
        <item x="75"/>
        <item x="254"/>
        <item x="635"/>
        <item x="28"/>
        <item x="157"/>
        <item x="239"/>
        <item x="629"/>
        <item x="695"/>
        <item x="696"/>
        <item x="431"/>
        <item x="353"/>
        <item x="581"/>
        <item x="144"/>
        <item x="582"/>
        <item x="583"/>
        <item x="145"/>
        <item x="352"/>
        <item x="146"/>
        <item x="378"/>
        <item x="553"/>
        <item x="191"/>
        <item x="443"/>
        <item x="323"/>
        <item x="444"/>
        <item x="542"/>
        <item x="562"/>
        <item x="563"/>
        <item x="264"/>
        <item x="391"/>
        <item x="299"/>
        <item x="172"/>
        <item x="121"/>
        <item x="173"/>
        <item x="174"/>
        <item x="175"/>
        <item x="108"/>
        <item x="176"/>
        <item x="107"/>
        <item x="106"/>
        <item x="177"/>
        <item x="104"/>
        <item x="178"/>
        <item x="103"/>
        <item x="179"/>
        <item x="697"/>
        <item x="100"/>
        <item x="102"/>
        <item x="180"/>
        <item x="101"/>
        <item x="181"/>
        <item x="97"/>
        <item x="698"/>
        <item x="95"/>
        <item x="182"/>
        <item x="183"/>
        <item x="87"/>
        <item x="114"/>
        <item x="432"/>
        <item x="699"/>
        <item x="110"/>
        <item x="700"/>
        <item x="184"/>
        <item x="115"/>
        <item x="701"/>
        <item x="433"/>
        <item x="185"/>
        <item x="71"/>
        <item x="230"/>
        <item x="527"/>
        <item x="576"/>
        <item x="528"/>
        <item x="702"/>
        <item x="560"/>
        <item x="111"/>
        <item x="534"/>
        <item x="703"/>
        <item x="434"/>
        <item x="33"/>
        <item x="573"/>
        <item x="231"/>
        <item x="216"/>
        <item x="482"/>
        <item x="186"/>
        <item x="366"/>
        <item x="704"/>
        <item x="325"/>
        <item x="705"/>
        <item x="364"/>
        <item x="232"/>
        <item x="400"/>
        <item x="147"/>
        <item x="66"/>
        <item x="274"/>
        <item x="532"/>
        <item x="368"/>
        <item x="584"/>
        <item x="313"/>
        <item x="585"/>
        <item x="586"/>
        <item x="587"/>
        <item x="588"/>
        <item x="472"/>
        <item x="543"/>
        <item x="303"/>
        <item x="634"/>
        <item x="289"/>
        <item x="139"/>
        <item x="290"/>
        <item x="706"/>
        <item x="29"/>
        <item x="334"/>
        <item x="630"/>
        <item x="445"/>
        <item x="130"/>
        <item x="570"/>
        <item x="129"/>
        <item x="567"/>
        <item x="468"/>
        <item x="571"/>
        <item x="552"/>
        <item x="537"/>
        <item x="355"/>
        <item x="469"/>
        <item x="322"/>
        <item x="751"/>
        <item x="454"/>
        <item x="511"/>
        <item x="261"/>
        <item x="752"/>
        <item x="753"/>
        <item x="198"/>
        <item x="455"/>
        <item x="512"/>
        <item x="305"/>
        <item x="262"/>
        <item x="754"/>
        <item x="456"/>
        <item x="755"/>
        <item x="756"/>
        <item x="513"/>
        <item x="514"/>
        <item x="312"/>
        <item x="314"/>
        <item x="457"/>
        <item x="307"/>
        <item x="515"/>
        <item x="14"/>
        <item x="387"/>
        <item x="199"/>
        <item x="737"/>
        <item x="498"/>
        <item x="499"/>
        <item x="338"/>
        <item x="453"/>
        <item x="507"/>
        <item x="813"/>
        <item x="310"/>
        <item x="529"/>
        <item x="291"/>
        <item x="541"/>
        <item x="85"/>
        <item x="187"/>
        <item x="89"/>
        <item x="738"/>
        <item x="192"/>
        <item x="44"/>
        <item x="233"/>
        <item x="401"/>
        <item x="589"/>
        <item x="590"/>
        <item x="531"/>
        <item x="435"/>
        <item x="769"/>
        <item x="770"/>
        <item x="771"/>
        <item x="772"/>
        <item x="773"/>
        <item x="774"/>
        <item x="295"/>
        <item x="61"/>
        <item t="default"/>
      </items>
    </pivotField>
    <pivotField showAll="0"/>
    <pivotField showAll="0"/>
    <pivotField showAll="0"/>
    <pivotField showAll="0"/>
    <pivotField dataField="1" showAll="0"/>
    <pivotField showAll="0"/>
    <pivotField showAll="0"/>
  </pivotFields>
  <rowFields count="1">
    <field x="1"/>
  </rowFields>
  <rowItems count="4">
    <i>
      <x/>
    </i>
    <i>
      <x v="1"/>
    </i>
    <i>
      <x v="2"/>
    </i>
    <i t="grand">
      <x/>
    </i>
  </rowItems>
  <colFields count="1">
    <field x="3"/>
  </colFields>
  <colItems count="11">
    <i>
      <x/>
    </i>
    <i>
      <x v="2"/>
    </i>
    <i>
      <x v="3"/>
    </i>
    <i>
      <x v="6"/>
    </i>
    <i>
      <x v="7"/>
    </i>
    <i>
      <x v="10"/>
    </i>
    <i>
      <x v="12"/>
    </i>
    <i>
      <x v="14"/>
    </i>
    <i>
      <x v="15"/>
    </i>
    <i>
      <x v="18"/>
    </i>
    <i t="grand">
      <x/>
    </i>
  </colItems>
  <dataFields count="1">
    <dataField name="Sum of # of Units" fld="9" baseField="0" baseItem="0"/>
  </dataFields>
  <chartFormats count="66">
    <chartFormat chart="29" format="67" series="1">
      <pivotArea type="data" outline="0" fieldPosition="0">
        <references count="2">
          <reference field="4294967294" count="1" selected="0">
            <x v="0"/>
          </reference>
          <reference field="3" count="1" selected="0">
            <x v="0"/>
          </reference>
        </references>
      </pivotArea>
    </chartFormat>
    <chartFormat chart="29" format="68" series="1">
      <pivotArea type="data" outline="0" fieldPosition="0">
        <references count="2">
          <reference field="4294967294" count="1" selected="0">
            <x v="0"/>
          </reference>
          <reference field="3" count="1" selected="0">
            <x v="2"/>
          </reference>
        </references>
      </pivotArea>
    </chartFormat>
    <chartFormat chart="29" format="69" series="1">
      <pivotArea type="data" outline="0" fieldPosition="0">
        <references count="2">
          <reference field="4294967294" count="1" selected="0">
            <x v="0"/>
          </reference>
          <reference field="3" count="1" selected="0">
            <x v="3"/>
          </reference>
        </references>
      </pivotArea>
    </chartFormat>
    <chartFormat chart="29" format="70" series="1">
      <pivotArea type="data" outline="0" fieldPosition="0">
        <references count="2">
          <reference field="4294967294" count="1" selected="0">
            <x v="0"/>
          </reference>
          <reference field="3" count="1" selected="0">
            <x v="6"/>
          </reference>
        </references>
      </pivotArea>
    </chartFormat>
    <chartFormat chart="29" format="71" series="1">
      <pivotArea type="data" outline="0" fieldPosition="0">
        <references count="2">
          <reference field="4294967294" count="1" selected="0">
            <x v="0"/>
          </reference>
          <reference field="3" count="1" selected="0">
            <x v="7"/>
          </reference>
        </references>
      </pivotArea>
    </chartFormat>
    <chartFormat chart="29" format="72" series="1">
      <pivotArea type="data" outline="0" fieldPosition="0">
        <references count="2">
          <reference field="4294967294" count="1" selected="0">
            <x v="0"/>
          </reference>
          <reference field="3" count="1" selected="0">
            <x v="10"/>
          </reference>
        </references>
      </pivotArea>
    </chartFormat>
    <chartFormat chart="29" format="73" series="1">
      <pivotArea type="data" outline="0" fieldPosition="0">
        <references count="2">
          <reference field="4294967294" count="1" selected="0">
            <x v="0"/>
          </reference>
          <reference field="3" count="1" selected="0">
            <x v="12"/>
          </reference>
        </references>
      </pivotArea>
    </chartFormat>
    <chartFormat chart="29" format="74" series="1">
      <pivotArea type="data" outline="0" fieldPosition="0">
        <references count="2">
          <reference field="4294967294" count="1" selected="0">
            <x v="0"/>
          </reference>
          <reference field="3" count="1" selected="0">
            <x v="14"/>
          </reference>
        </references>
      </pivotArea>
    </chartFormat>
    <chartFormat chart="29" format="75" series="1">
      <pivotArea type="data" outline="0" fieldPosition="0">
        <references count="2">
          <reference field="4294967294" count="1" selected="0">
            <x v="0"/>
          </reference>
          <reference field="3" count="1" selected="0">
            <x v="15"/>
          </reference>
        </references>
      </pivotArea>
    </chartFormat>
    <chartFormat chart="29" format="76" series="1">
      <pivotArea type="data" outline="0" fieldPosition="0">
        <references count="2">
          <reference field="4294967294" count="1" selected="0">
            <x v="0"/>
          </reference>
          <reference field="3" count="1" selected="0">
            <x v="18"/>
          </reference>
        </references>
      </pivotArea>
    </chartFormat>
    <chartFormat chart="32" format="87" series="1">
      <pivotArea type="data" outline="0" fieldPosition="0">
        <references count="2">
          <reference field="4294967294" count="1" selected="0">
            <x v="0"/>
          </reference>
          <reference field="3" count="1" selected="0">
            <x v="0"/>
          </reference>
        </references>
      </pivotArea>
    </chartFormat>
    <chartFormat chart="32" format="88" series="1">
      <pivotArea type="data" outline="0" fieldPosition="0">
        <references count="2">
          <reference field="4294967294" count="1" selected="0">
            <x v="0"/>
          </reference>
          <reference field="3" count="1" selected="0">
            <x v="2"/>
          </reference>
        </references>
      </pivotArea>
    </chartFormat>
    <chartFormat chart="32" format="89" series="1">
      <pivotArea type="data" outline="0" fieldPosition="0">
        <references count="2">
          <reference field="4294967294" count="1" selected="0">
            <x v="0"/>
          </reference>
          <reference field="3" count="1" selected="0">
            <x v="3"/>
          </reference>
        </references>
      </pivotArea>
    </chartFormat>
    <chartFormat chart="32" format="90" series="1">
      <pivotArea type="data" outline="0" fieldPosition="0">
        <references count="2">
          <reference field="4294967294" count="1" selected="0">
            <x v="0"/>
          </reference>
          <reference field="3" count="1" selected="0">
            <x v="6"/>
          </reference>
        </references>
      </pivotArea>
    </chartFormat>
    <chartFormat chart="32" format="91" series="1">
      <pivotArea type="data" outline="0" fieldPosition="0">
        <references count="2">
          <reference field="4294967294" count="1" selected="0">
            <x v="0"/>
          </reference>
          <reference field="3" count="1" selected="0">
            <x v="7"/>
          </reference>
        </references>
      </pivotArea>
    </chartFormat>
    <chartFormat chart="32" format="92" series="1">
      <pivotArea type="data" outline="0" fieldPosition="0">
        <references count="2">
          <reference field="4294967294" count="1" selected="0">
            <x v="0"/>
          </reference>
          <reference field="3" count="1" selected="0">
            <x v="10"/>
          </reference>
        </references>
      </pivotArea>
    </chartFormat>
    <chartFormat chart="32" format="93" series="1">
      <pivotArea type="data" outline="0" fieldPosition="0">
        <references count="2">
          <reference field="4294967294" count="1" selected="0">
            <x v="0"/>
          </reference>
          <reference field="3" count="1" selected="0">
            <x v="12"/>
          </reference>
        </references>
      </pivotArea>
    </chartFormat>
    <chartFormat chart="32" format="94" series="1">
      <pivotArea type="data" outline="0" fieldPosition="0">
        <references count="2">
          <reference field="4294967294" count="1" selected="0">
            <x v="0"/>
          </reference>
          <reference field="3" count="1" selected="0">
            <x v="14"/>
          </reference>
        </references>
      </pivotArea>
    </chartFormat>
    <chartFormat chart="32" format="95" series="1">
      <pivotArea type="data" outline="0" fieldPosition="0">
        <references count="2">
          <reference field="4294967294" count="1" selected="0">
            <x v="0"/>
          </reference>
          <reference field="3" count="1" selected="0">
            <x v="15"/>
          </reference>
        </references>
      </pivotArea>
    </chartFormat>
    <chartFormat chart="32" format="96" series="1">
      <pivotArea type="data" outline="0" fieldPosition="0">
        <references count="2">
          <reference field="4294967294" count="1" selected="0">
            <x v="0"/>
          </reference>
          <reference field="3" count="1" selected="0">
            <x v="18"/>
          </reference>
        </references>
      </pivotArea>
    </chartFormat>
    <chartFormat chart="32" format="97" series="1">
      <pivotArea type="data" outline="0" fieldPosition="0">
        <references count="2">
          <reference field="4294967294" count="1" selected="0">
            <x v="0"/>
          </reference>
          <reference field="3" count="1" selected="0">
            <x v="19"/>
          </reference>
        </references>
      </pivotArea>
    </chartFormat>
    <chartFormat chart="32" format="98" series="1">
      <pivotArea type="data" outline="0" fieldPosition="0">
        <references count="2">
          <reference field="4294967294" count="1" selected="0">
            <x v="0"/>
          </reference>
          <reference field="3" count="1" selected="0">
            <x v="21"/>
          </reference>
        </references>
      </pivotArea>
    </chartFormat>
    <chartFormat chart="29" format="77" series="1">
      <pivotArea type="data" outline="0" fieldPosition="0">
        <references count="2">
          <reference field="4294967294" count="1" selected="0">
            <x v="0"/>
          </reference>
          <reference field="3" count="1" selected="0">
            <x v="19"/>
          </reference>
        </references>
      </pivotArea>
    </chartFormat>
    <chartFormat chart="29" format="78" series="1">
      <pivotArea type="data" outline="0" fieldPosition="0">
        <references count="2">
          <reference field="4294967294" count="1" selected="0">
            <x v="0"/>
          </reference>
          <reference field="3" count="1" selected="0">
            <x v="21"/>
          </reference>
        </references>
      </pivotArea>
    </chartFormat>
    <chartFormat chart="32" format="99" series="1">
      <pivotArea type="data" outline="0" fieldPosition="0">
        <references count="2">
          <reference field="4294967294" count="1" selected="0">
            <x v="0"/>
          </reference>
          <reference field="3" count="1" selected="0">
            <x v="1"/>
          </reference>
        </references>
      </pivotArea>
    </chartFormat>
    <chartFormat chart="32" format="100" series="1">
      <pivotArea type="data" outline="0" fieldPosition="0">
        <references count="2">
          <reference field="4294967294" count="1" selected="0">
            <x v="0"/>
          </reference>
          <reference field="3" count="1" selected="0">
            <x v="4"/>
          </reference>
        </references>
      </pivotArea>
    </chartFormat>
    <chartFormat chart="32" format="101" series="1">
      <pivotArea type="data" outline="0" fieldPosition="0">
        <references count="2">
          <reference field="4294967294" count="1" selected="0">
            <x v="0"/>
          </reference>
          <reference field="3" count="1" selected="0">
            <x v="5"/>
          </reference>
        </references>
      </pivotArea>
    </chartFormat>
    <chartFormat chart="32" format="102" series="1">
      <pivotArea type="data" outline="0" fieldPosition="0">
        <references count="2">
          <reference field="4294967294" count="1" selected="0">
            <x v="0"/>
          </reference>
          <reference field="3" count="1" selected="0">
            <x v="8"/>
          </reference>
        </references>
      </pivotArea>
    </chartFormat>
    <chartFormat chart="32" format="103" series="1">
      <pivotArea type="data" outline="0" fieldPosition="0">
        <references count="2">
          <reference field="4294967294" count="1" selected="0">
            <x v="0"/>
          </reference>
          <reference field="3" count="1" selected="0">
            <x v="9"/>
          </reference>
        </references>
      </pivotArea>
    </chartFormat>
    <chartFormat chart="32" format="104" series="1">
      <pivotArea type="data" outline="0" fieldPosition="0">
        <references count="2">
          <reference field="4294967294" count="1" selected="0">
            <x v="0"/>
          </reference>
          <reference field="3" count="1" selected="0">
            <x v="11"/>
          </reference>
        </references>
      </pivotArea>
    </chartFormat>
    <chartFormat chart="32" format="105" series="1">
      <pivotArea type="data" outline="0" fieldPosition="0">
        <references count="2">
          <reference field="4294967294" count="1" selected="0">
            <x v="0"/>
          </reference>
          <reference field="3" count="1" selected="0">
            <x v="13"/>
          </reference>
        </references>
      </pivotArea>
    </chartFormat>
    <chartFormat chart="32" format="106" series="1">
      <pivotArea type="data" outline="0" fieldPosition="0">
        <references count="2">
          <reference field="4294967294" count="1" selected="0">
            <x v="0"/>
          </reference>
          <reference field="3" count="1" selected="0">
            <x v="16"/>
          </reference>
        </references>
      </pivotArea>
    </chartFormat>
    <chartFormat chart="32" format="107" series="1">
      <pivotArea type="data" outline="0" fieldPosition="0">
        <references count="2">
          <reference field="4294967294" count="1" selected="0">
            <x v="0"/>
          </reference>
          <reference field="3" count="1" selected="0">
            <x v="17"/>
          </reference>
        </references>
      </pivotArea>
    </chartFormat>
    <chartFormat chart="32" format="108" series="1">
      <pivotArea type="data" outline="0" fieldPosition="0">
        <references count="2">
          <reference field="4294967294" count="1" selected="0">
            <x v="0"/>
          </reference>
          <reference field="3" count="1" selected="0">
            <x v="20"/>
          </reference>
        </references>
      </pivotArea>
    </chartFormat>
    <chartFormat chart="29" format="79" series="1">
      <pivotArea type="data" outline="0" fieldPosition="0">
        <references count="2">
          <reference field="4294967294" count="1" selected="0">
            <x v="0"/>
          </reference>
          <reference field="3" count="1" selected="0">
            <x v="1"/>
          </reference>
        </references>
      </pivotArea>
    </chartFormat>
    <chartFormat chart="29" format="80" series="1">
      <pivotArea type="data" outline="0" fieldPosition="0">
        <references count="2">
          <reference field="4294967294" count="1" selected="0">
            <x v="0"/>
          </reference>
          <reference field="3" count="1" selected="0">
            <x v="4"/>
          </reference>
        </references>
      </pivotArea>
    </chartFormat>
    <chartFormat chart="29" format="81" series="1">
      <pivotArea type="data" outline="0" fieldPosition="0">
        <references count="2">
          <reference field="4294967294" count="1" selected="0">
            <x v="0"/>
          </reference>
          <reference field="3" count="1" selected="0">
            <x v="5"/>
          </reference>
        </references>
      </pivotArea>
    </chartFormat>
    <chartFormat chart="29" format="82" series="1">
      <pivotArea type="data" outline="0" fieldPosition="0">
        <references count="2">
          <reference field="4294967294" count="1" selected="0">
            <x v="0"/>
          </reference>
          <reference field="3" count="1" selected="0">
            <x v="8"/>
          </reference>
        </references>
      </pivotArea>
    </chartFormat>
    <chartFormat chart="29" format="83" series="1">
      <pivotArea type="data" outline="0" fieldPosition="0">
        <references count="2">
          <reference field="4294967294" count="1" selected="0">
            <x v="0"/>
          </reference>
          <reference field="3" count="1" selected="0">
            <x v="9"/>
          </reference>
        </references>
      </pivotArea>
    </chartFormat>
    <chartFormat chart="29" format="84" series="1">
      <pivotArea type="data" outline="0" fieldPosition="0">
        <references count="2">
          <reference field="4294967294" count="1" selected="0">
            <x v="0"/>
          </reference>
          <reference field="3" count="1" selected="0">
            <x v="11"/>
          </reference>
        </references>
      </pivotArea>
    </chartFormat>
    <chartFormat chart="29" format="85" series="1">
      <pivotArea type="data" outline="0" fieldPosition="0">
        <references count="2">
          <reference field="4294967294" count="1" selected="0">
            <x v="0"/>
          </reference>
          <reference field="3" count="1" selected="0">
            <x v="13"/>
          </reference>
        </references>
      </pivotArea>
    </chartFormat>
    <chartFormat chart="29" format="86" series="1">
      <pivotArea type="data" outline="0" fieldPosition="0">
        <references count="2">
          <reference field="4294967294" count="1" selected="0">
            <x v="0"/>
          </reference>
          <reference field="3" count="1" selected="0">
            <x v="16"/>
          </reference>
        </references>
      </pivotArea>
    </chartFormat>
    <chartFormat chart="29" format="87" series="1">
      <pivotArea type="data" outline="0" fieldPosition="0">
        <references count="2">
          <reference field="4294967294" count="1" selected="0">
            <x v="0"/>
          </reference>
          <reference field="3" count="1" selected="0">
            <x v="17"/>
          </reference>
        </references>
      </pivotArea>
    </chartFormat>
    <chartFormat chart="29" format="88" series="1">
      <pivotArea type="data" outline="0" fieldPosition="0">
        <references count="2">
          <reference field="4294967294" count="1" selected="0">
            <x v="0"/>
          </reference>
          <reference field="3" count="1" selected="0">
            <x v="20"/>
          </reference>
        </references>
      </pivotArea>
    </chartFormat>
    <chartFormat chart="34" format="109" series="1">
      <pivotArea type="data" outline="0" fieldPosition="0">
        <references count="2">
          <reference field="4294967294" count="1" selected="0">
            <x v="0"/>
          </reference>
          <reference field="3" count="1" selected="0">
            <x v="0"/>
          </reference>
        </references>
      </pivotArea>
    </chartFormat>
    <chartFormat chart="34" format="110" series="1">
      <pivotArea type="data" outline="0" fieldPosition="0">
        <references count="2">
          <reference field="4294967294" count="1" selected="0">
            <x v="0"/>
          </reference>
          <reference field="3" count="1" selected="0">
            <x v="1"/>
          </reference>
        </references>
      </pivotArea>
    </chartFormat>
    <chartFormat chart="34" format="111" series="1">
      <pivotArea type="data" outline="0" fieldPosition="0">
        <references count="2">
          <reference field="4294967294" count="1" selected="0">
            <x v="0"/>
          </reference>
          <reference field="3" count="1" selected="0">
            <x v="2"/>
          </reference>
        </references>
      </pivotArea>
    </chartFormat>
    <chartFormat chart="34" format="112" series="1">
      <pivotArea type="data" outline="0" fieldPosition="0">
        <references count="2">
          <reference field="4294967294" count="1" selected="0">
            <x v="0"/>
          </reference>
          <reference field="3" count="1" selected="0">
            <x v="3"/>
          </reference>
        </references>
      </pivotArea>
    </chartFormat>
    <chartFormat chart="34" format="113" series="1">
      <pivotArea type="data" outline="0" fieldPosition="0">
        <references count="2">
          <reference field="4294967294" count="1" selected="0">
            <x v="0"/>
          </reference>
          <reference field="3" count="1" selected="0">
            <x v="4"/>
          </reference>
        </references>
      </pivotArea>
    </chartFormat>
    <chartFormat chart="34" format="114" series="1">
      <pivotArea type="data" outline="0" fieldPosition="0">
        <references count="2">
          <reference field="4294967294" count="1" selected="0">
            <x v="0"/>
          </reference>
          <reference field="3" count="1" selected="0">
            <x v="5"/>
          </reference>
        </references>
      </pivotArea>
    </chartFormat>
    <chartFormat chart="34" format="115" series="1">
      <pivotArea type="data" outline="0" fieldPosition="0">
        <references count="2">
          <reference field="4294967294" count="1" selected="0">
            <x v="0"/>
          </reference>
          <reference field="3" count="1" selected="0">
            <x v="6"/>
          </reference>
        </references>
      </pivotArea>
    </chartFormat>
    <chartFormat chart="34" format="116" series="1">
      <pivotArea type="data" outline="0" fieldPosition="0">
        <references count="2">
          <reference field="4294967294" count="1" selected="0">
            <x v="0"/>
          </reference>
          <reference field="3" count="1" selected="0">
            <x v="7"/>
          </reference>
        </references>
      </pivotArea>
    </chartFormat>
    <chartFormat chart="34" format="117" series="1">
      <pivotArea type="data" outline="0" fieldPosition="0">
        <references count="2">
          <reference field="4294967294" count="1" selected="0">
            <x v="0"/>
          </reference>
          <reference field="3" count="1" selected="0">
            <x v="8"/>
          </reference>
        </references>
      </pivotArea>
    </chartFormat>
    <chartFormat chart="34" format="118" series="1">
      <pivotArea type="data" outline="0" fieldPosition="0">
        <references count="2">
          <reference field="4294967294" count="1" selected="0">
            <x v="0"/>
          </reference>
          <reference field="3" count="1" selected="0">
            <x v="9"/>
          </reference>
        </references>
      </pivotArea>
    </chartFormat>
    <chartFormat chart="34" format="119" series="1">
      <pivotArea type="data" outline="0" fieldPosition="0">
        <references count="2">
          <reference field="4294967294" count="1" selected="0">
            <x v="0"/>
          </reference>
          <reference field="3" count="1" selected="0">
            <x v="10"/>
          </reference>
        </references>
      </pivotArea>
    </chartFormat>
    <chartFormat chart="34" format="120" series="1">
      <pivotArea type="data" outline="0" fieldPosition="0">
        <references count="2">
          <reference field="4294967294" count="1" selected="0">
            <x v="0"/>
          </reference>
          <reference field="3" count="1" selected="0">
            <x v="11"/>
          </reference>
        </references>
      </pivotArea>
    </chartFormat>
    <chartFormat chart="34" format="121" series="1">
      <pivotArea type="data" outline="0" fieldPosition="0">
        <references count="2">
          <reference field="4294967294" count="1" selected="0">
            <x v="0"/>
          </reference>
          <reference field="3" count="1" selected="0">
            <x v="12"/>
          </reference>
        </references>
      </pivotArea>
    </chartFormat>
    <chartFormat chart="34" format="122" series="1">
      <pivotArea type="data" outline="0" fieldPosition="0">
        <references count="2">
          <reference field="4294967294" count="1" selected="0">
            <x v="0"/>
          </reference>
          <reference field="3" count="1" selected="0">
            <x v="13"/>
          </reference>
        </references>
      </pivotArea>
    </chartFormat>
    <chartFormat chart="34" format="123" series="1">
      <pivotArea type="data" outline="0" fieldPosition="0">
        <references count="2">
          <reference field="4294967294" count="1" selected="0">
            <x v="0"/>
          </reference>
          <reference field="3" count="1" selected="0">
            <x v="14"/>
          </reference>
        </references>
      </pivotArea>
    </chartFormat>
    <chartFormat chart="34" format="124" series="1">
      <pivotArea type="data" outline="0" fieldPosition="0">
        <references count="2">
          <reference field="4294967294" count="1" selected="0">
            <x v="0"/>
          </reference>
          <reference field="3" count="1" selected="0">
            <x v="15"/>
          </reference>
        </references>
      </pivotArea>
    </chartFormat>
    <chartFormat chart="34" format="125" series="1">
      <pivotArea type="data" outline="0" fieldPosition="0">
        <references count="2">
          <reference field="4294967294" count="1" selected="0">
            <x v="0"/>
          </reference>
          <reference field="3" count="1" selected="0">
            <x v="16"/>
          </reference>
        </references>
      </pivotArea>
    </chartFormat>
    <chartFormat chart="34" format="126" series="1">
      <pivotArea type="data" outline="0" fieldPosition="0">
        <references count="2">
          <reference field="4294967294" count="1" selected="0">
            <x v="0"/>
          </reference>
          <reference field="3" count="1" selected="0">
            <x v="17"/>
          </reference>
        </references>
      </pivotArea>
    </chartFormat>
    <chartFormat chart="34" format="127" series="1">
      <pivotArea type="data" outline="0" fieldPosition="0">
        <references count="2">
          <reference field="4294967294" count="1" selected="0">
            <x v="0"/>
          </reference>
          <reference field="3" count="1" selected="0">
            <x v="18"/>
          </reference>
        </references>
      </pivotArea>
    </chartFormat>
    <chartFormat chart="34" format="128" series="1">
      <pivotArea type="data" outline="0" fieldPosition="0">
        <references count="2">
          <reference field="4294967294" count="1" selected="0">
            <x v="0"/>
          </reference>
          <reference field="3" count="1" selected="0">
            <x v="19"/>
          </reference>
        </references>
      </pivotArea>
    </chartFormat>
    <chartFormat chart="34" format="129" series="1">
      <pivotArea type="data" outline="0" fieldPosition="0">
        <references count="2">
          <reference field="4294967294" count="1" selected="0">
            <x v="0"/>
          </reference>
          <reference field="3" count="1" selected="0">
            <x v="20"/>
          </reference>
        </references>
      </pivotArea>
    </chartFormat>
    <chartFormat chart="34" format="130" series="1">
      <pivotArea type="data" outline="0" fieldPosition="0">
        <references count="2">
          <reference field="4294967294" count="1" selected="0">
            <x v="0"/>
          </reference>
          <reference field="3" count="1" selected="0">
            <x v="21"/>
          </reference>
        </references>
      </pivotArea>
    </chartFormat>
  </chartFormats>
  <pivotTableStyleInfo name="PivotStyleLight16" showRowHeaders="1" showColHeaders="1" showRowStripes="0" showColStripes="0" showLastColumn="1"/>
  <filters count="2">
    <filter fld="4" type="count" evalOrder="-1" id="1" iMeasureFld="0">
      <autoFilter ref="A1">
        <filterColumn colId="0">
          <top10 val="10" filterVal="10"/>
        </filterColumn>
      </autoFilter>
    </filter>
    <filter fld="3"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C203EB-59D0-4121-81C7-AA84E316C33A}" name="PivotTable19"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B3:C14" firstHeaderRow="1" firstDataRow="1" firstDataCol="1"/>
  <pivotFields count="2">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 of Units" fld="1" baseField="0" baseItem="0"/>
  </dataFields>
  <chartFormats count="3">
    <chartFormat chart="7"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31" format="11"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0" iMeasureHier="14">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ood_Food_Purchasing_Data.csv!Table2">
        <x15:activeTabTopLevelEntity name="[Table2]"/>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Product_Category" xr10:uid="{01E00809-9FC4-4396-B2DD-CB9182920420}" sourceName="Food Product Category">
  <pivotTables>
    <pivotTable tabId="15" name="PivotTable22"/>
    <pivotTable tabId="8" name="PivotTable8"/>
    <pivotTable tabId="10" name="PivotTable11"/>
    <pivotTable tabId="11" name="PivotTable12"/>
  </pivotTables>
  <data>
    <tabular pivotCacheId="985538517">
      <items count="22">
        <i x="6" s="1"/>
        <i x="1" s="1"/>
        <i x="16" s="1"/>
        <i x="7" s="1"/>
        <i x="11" s="1"/>
        <i x="2" s="1"/>
        <i x="13" s="1"/>
        <i x="20" s="1"/>
        <i x="10" s="1"/>
        <i x="5" s="1"/>
        <i x="4" s="1"/>
        <i x="0" s="1"/>
        <i x="21" s="1"/>
        <i x="17" s="1"/>
        <i x="19" s="1"/>
        <i x="9" s="1"/>
        <i x="18" s="1"/>
        <i x="14" s="1"/>
        <i x="3" s="1"/>
        <i x="8" s="1"/>
        <i x="15"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 xr10:uid="{51C3A9D1-A25E-438B-89F7-694592AED50F}" sourceName="Time Period">
  <pivotTables>
    <pivotTable tabId="15" name="PivotTable22"/>
    <pivotTable tabId="10" name="PivotTable11"/>
    <pivotTable tabId="11" name="PivotTable12"/>
  </pivotTables>
  <data>
    <tabular pivotCacheId="98553851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7DABB66C-EA71-4DD2-B1BC-A203CCCC2F60}" sourceName="Vendor">
  <pivotTables>
    <pivotTable tabId="9" name="PivotTable10"/>
  </pivotTables>
  <data>
    <tabular pivotCacheId="985538517">
      <items count="35">
        <i x="28" s="1"/>
        <i x="0" s="1"/>
        <i x="34" s="1"/>
        <i x="29" s="1"/>
        <i x="14" s="1"/>
        <i x="31" s="1"/>
        <i x="30" s="1"/>
        <i x="6" s="1"/>
        <i x="19" s="1"/>
        <i x="11" s="1"/>
        <i x="17" s="1"/>
        <i x="7" s="1"/>
        <i x="13" s="1"/>
        <i x="15" s="1"/>
        <i x="32" s="1"/>
        <i x="10" s="1"/>
        <i x="8" s="1"/>
        <i x="24" s="1"/>
        <i x="33" s="1"/>
        <i x="1" s="1"/>
        <i x="9" s="1"/>
        <i x="2" s="1"/>
        <i x="20" s="1"/>
        <i x="26" s="1"/>
        <i x="25" s="1"/>
        <i x="3" s="1"/>
        <i x="18" s="1"/>
        <i x="21" s="1"/>
        <i x="16" s="1"/>
        <i x="27" s="1"/>
        <i x="5" s="1"/>
        <i x="12" s="1"/>
        <i x="4" s="1"/>
        <i x="23"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od Product Category 2" xr10:uid="{0A21A14C-A684-456F-BBEF-475EF221F72C}" cache="Slicer_Food_Product_Category" caption="Food Product Category" style="Slicer Style 4" rowHeight="247650"/>
  <slicer name="Time Period 2" xr10:uid="{2F76F81D-61E6-4DE9-9802-BBC4217CB075}" cache="Slicer_Time_Period" caption="Time Period" style="Slicer Style 4"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2" xr10:uid="{CBE98152-0206-4421-8C10-C02A8F58BF93}" cache="Slicer_Vendor" caption="Vendor" style="Slicer Style 3"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od Product Category 1" xr10:uid="{2E008297-0A32-4CF9-BA6C-97651C8199CF}" cache="Slicer_Food_Product_Category" caption="Food Product Category" style="Slicer Style 4" rowHeight="247650"/>
  <slicer name="Time Period 1" xr10:uid="{7CCC5423-964A-4E49-A3F6-76690FDE87F8}" cache="Slicer_Time_Period" caption="Time Period" style="Slicer Style 4" rowHeight="247650"/>
  <slicer name="Vendor 3" xr10:uid="{42142EAA-CEBB-43E6-9AF1-DF837FDAE916}" cache="Slicer_Vendor" caption="Vendor" style="Slicer Style 4"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64390E-9743-4A15-A64C-81E962CA35A8}" name="Table2" displayName="Table2" ref="A1:L6781" totalsRowShown="0" headerRowDxfId="13" dataDxfId="12">
  <autoFilter ref="A1:L6781" xr:uid="{EA64390E-9743-4A15-A64C-81E962CA35A8}"/>
  <tableColumns count="12">
    <tableColumn id="1" xr3:uid="{66C00271-2D8E-430C-96E1-10AAF0AB12C2}" name="Agency" dataDxfId="11"/>
    <tableColumn id="2" xr3:uid="{E0128D8A-4F4C-406D-948E-62CF9EB1DBCB}" name="Time Period" dataDxfId="10"/>
    <tableColumn id="4" xr3:uid="{2C05F668-2530-4CA3-AF2B-715E158008FC}" name="Food Product Category" dataDxfId="9"/>
    <tableColumn id="5" xr3:uid="{11FA61C4-86A7-4E40-9164-D90E7D8C6A01}" name="Product Name" dataDxfId="8"/>
    <tableColumn id="6" xr3:uid="{5F6C5466-418E-49EB-B355-BC53C98622A3}" name="Product Type" dataDxfId="7"/>
    <tableColumn id="7" xr3:uid="{C5301723-DE35-4661-A69F-037B46529464}" name="Origin Detail" dataDxfId="6"/>
    <tableColumn id="8" xr3:uid="{5C4D12A0-E10A-4783-8C8C-9570DF4BB9D2}" name="Distributor" dataDxfId="5"/>
    <tableColumn id="9" xr3:uid="{21D638DD-9778-407C-B189-3F076C6D4162}" name="Vendor" dataDxfId="4"/>
    <tableColumn id="10" xr3:uid="{0D38D568-F4DC-4A0B-9EC8-8622D6582E4E}" name="# of Units" dataDxfId="3"/>
    <tableColumn id="11" xr3:uid="{B7CDFD58-50FF-4928-9334-26117A353BD9}" name="Total Weight in lbs" dataDxfId="2"/>
    <tableColumn id="12" xr3:uid="{A497B893-5993-4C9C-BBDD-7398E81D0CBF}" name="Total Cost" dataDxfId="1"/>
    <tableColumn id="3" xr3:uid="{79FA273D-96E7-4DCE-8050-C0C317DC7D50}" name="Food Type" dataDxfId="0">
      <calculatedColumnFormula>IF(OR(C2="Condiments &amp; Snacks",
       C2="Cheese",
       C2="Butter",
       C2="Meals",
       C2="Beverages",
       C2="Yogurt"), "Processed", "Whole")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56E42-6AB7-46CC-9D30-160B23E963CE}">
  <dimension ref="A1:L6781"/>
  <sheetViews>
    <sheetView topLeftCell="E1" zoomScale="89" zoomScaleNormal="98" workbookViewId="0">
      <selection activeCell="L2" sqref="L2"/>
    </sheetView>
  </sheetViews>
  <sheetFormatPr defaultColWidth="26.21875" defaultRowHeight="14.4" x14ac:dyDescent="0.3"/>
  <cols>
    <col min="1" max="1" width="34.5546875" style="11" customWidth="1"/>
    <col min="2" max="2" width="17" style="11" customWidth="1"/>
    <col min="3" max="3" width="27.44140625" style="11" customWidth="1"/>
    <col min="4" max="4" width="36.6640625" style="11" customWidth="1"/>
    <col min="5" max="5" width="57.44140625" style="11" customWidth="1"/>
    <col min="6" max="6" width="18.5546875" style="11" customWidth="1"/>
    <col min="7" max="7" width="27.44140625" style="11" customWidth="1"/>
    <col min="8" max="8" width="26.109375" style="11" customWidth="1"/>
    <col min="9" max="9" width="16.5546875" style="11" customWidth="1"/>
    <col min="10" max="10" width="22.88671875" style="11" customWidth="1"/>
    <col min="11" max="11" width="17.77734375" style="11" customWidth="1"/>
    <col min="12" max="12" width="18.88671875" style="11" customWidth="1"/>
    <col min="13" max="16384" width="26.21875" style="11"/>
  </cols>
  <sheetData>
    <row r="1" spans="1:12" x14ac:dyDescent="0.3">
      <c r="A1" s="11" t="s">
        <v>0</v>
      </c>
      <c r="B1" s="11" t="s">
        <v>1</v>
      </c>
      <c r="C1" s="11" t="s">
        <v>2</v>
      </c>
      <c r="D1" s="11" t="s">
        <v>3</v>
      </c>
      <c r="E1" s="11" t="s">
        <v>4</v>
      </c>
      <c r="F1" s="11" t="s">
        <v>5</v>
      </c>
      <c r="G1" s="11" t="s">
        <v>6</v>
      </c>
      <c r="H1" s="11" t="s">
        <v>7</v>
      </c>
      <c r="I1" s="11" t="s">
        <v>8</v>
      </c>
      <c r="J1" s="11" t="s">
        <v>9</v>
      </c>
      <c r="K1" s="11" t="s">
        <v>10</v>
      </c>
      <c r="L1" s="11" t="s">
        <v>2646</v>
      </c>
    </row>
    <row r="2" spans="1:12" x14ac:dyDescent="0.3">
      <c r="A2" s="11" t="s">
        <v>11</v>
      </c>
      <c r="B2" s="11" t="s">
        <v>12</v>
      </c>
      <c r="C2" s="11" t="s">
        <v>13</v>
      </c>
      <c r="D2" s="11" t="s">
        <v>14</v>
      </c>
      <c r="E2" s="11" t="s">
        <v>15</v>
      </c>
      <c r="F2" s="11" t="s">
        <v>16</v>
      </c>
      <c r="G2" s="11" t="s">
        <v>17</v>
      </c>
      <c r="H2" s="11" t="s">
        <v>17</v>
      </c>
      <c r="I2" s="11">
        <v>40</v>
      </c>
      <c r="J2" s="11">
        <v>100</v>
      </c>
      <c r="K2" s="11">
        <v>560</v>
      </c>
      <c r="L2" s="11" t="str">
        <f t="shared" ref="L2:L65" si="0">IF(OR(C2="Condiments &amp; Snacks",
       C2="Cheese",
       C2="Butter",
       C2="Meals",
       C2="Beverages",
       C2="Yogurt"), "Processed", "Whole")</f>
        <v>Processed</v>
      </c>
    </row>
    <row r="3" spans="1:12" x14ac:dyDescent="0.3">
      <c r="A3" s="11" t="s">
        <v>11</v>
      </c>
      <c r="B3" s="11" t="s">
        <v>12</v>
      </c>
      <c r="C3" s="11" t="s">
        <v>13</v>
      </c>
      <c r="D3" s="11" t="s">
        <v>14</v>
      </c>
      <c r="E3" s="11" t="s">
        <v>18</v>
      </c>
      <c r="F3" s="11" t="s">
        <v>16</v>
      </c>
      <c r="G3" s="11" t="s">
        <v>17</v>
      </c>
      <c r="H3" s="11" t="s">
        <v>17</v>
      </c>
      <c r="I3" s="11">
        <v>40</v>
      </c>
      <c r="J3" s="11">
        <v>106</v>
      </c>
      <c r="K3" s="11">
        <v>600</v>
      </c>
      <c r="L3" s="11" t="str">
        <f t="shared" si="0"/>
        <v>Processed</v>
      </c>
    </row>
    <row r="4" spans="1:12" x14ac:dyDescent="0.3">
      <c r="A4" s="11" t="s">
        <v>11</v>
      </c>
      <c r="B4" s="11" t="s">
        <v>12</v>
      </c>
      <c r="C4" s="11" t="s">
        <v>13</v>
      </c>
      <c r="D4" s="11" t="s">
        <v>19</v>
      </c>
      <c r="E4" s="11" t="s">
        <v>20</v>
      </c>
      <c r="F4" s="11" t="s">
        <v>21</v>
      </c>
      <c r="G4" s="11" t="s">
        <v>17</v>
      </c>
      <c r="H4" s="11" t="s">
        <v>17</v>
      </c>
      <c r="I4" s="11">
        <v>200</v>
      </c>
      <c r="J4" s="11">
        <v>1200</v>
      </c>
      <c r="K4" s="11">
        <v>16200</v>
      </c>
      <c r="L4" s="11" t="str">
        <f t="shared" si="0"/>
        <v>Processed</v>
      </c>
    </row>
    <row r="5" spans="1:12" x14ac:dyDescent="0.3">
      <c r="A5" s="11" t="s">
        <v>11</v>
      </c>
      <c r="B5" s="11" t="s">
        <v>12</v>
      </c>
      <c r="C5" s="11" t="s">
        <v>22</v>
      </c>
      <c r="D5" s="11" t="s">
        <v>23</v>
      </c>
      <c r="E5" s="11" t="s">
        <v>24</v>
      </c>
      <c r="F5" s="11" t="s">
        <v>21</v>
      </c>
      <c r="G5" s="11" t="s">
        <v>17</v>
      </c>
      <c r="H5" s="11" t="s">
        <v>17</v>
      </c>
      <c r="I5" s="11">
        <v>100</v>
      </c>
      <c r="J5" s="11">
        <v>600</v>
      </c>
      <c r="K5" s="11">
        <v>1940</v>
      </c>
      <c r="L5" s="11" t="str">
        <f t="shared" si="0"/>
        <v>Processed</v>
      </c>
    </row>
    <row r="6" spans="1:12" x14ac:dyDescent="0.3">
      <c r="A6" s="11" t="s">
        <v>11</v>
      </c>
      <c r="B6" s="11" t="s">
        <v>12</v>
      </c>
      <c r="C6" s="11" t="s">
        <v>25</v>
      </c>
      <c r="D6" s="11" t="s">
        <v>26</v>
      </c>
      <c r="E6" s="11" t="s">
        <v>27</v>
      </c>
      <c r="F6" s="11" t="s">
        <v>21</v>
      </c>
      <c r="G6" s="11" t="s">
        <v>17</v>
      </c>
      <c r="H6" s="11" t="s">
        <v>17</v>
      </c>
      <c r="I6" s="11">
        <v>10</v>
      </c>
      <c r="J6" s="11">
        <v>60</v>
      </c>
      <c r="K6" s="11">
        <v>290</v>
      </c>
      <c r="L6" s="11" t="str">
        <f t="shared" si="0"/>
        <v>Processed</v>
      </c>
    </row>
    <row r="7" spans="1:12" x14ac:dyDescent="0.3">
      <c r="A7" s="11" t="s">
        <v>11</v>
      </c>
      <c r="B7" s="11" t="s">
        <v>12</v>
      </c>
      <c r="C7" s="11" t="s">
        <v>13</v>
      </c>
      <c r="D7" s="11" t="s">
        <v>28</v>
      </c>
      <c r="E7" s="11" t="s">
        <v>29</v>
      </c>
      <c r="F7" s="11" t="s">
        <v>30</v>
      </c>
      <c r="G7" s="11" t="s">
        <v>17</v>
      </c>
      <c r="H7" s="11" t="s">
        <v>17</v>
      </c>
      <c r="I7" s="11">
        <v>40</v>
      </c>
      <c r="J7" s="11">
        <v>100</v>
      </c>
      <c r="K7" s="11">
        <v>456</v>
      </c>
      <c r="L7" s="11" t="str">
        <f t="shared" si="0"/>
        <v>Processed</v>
      </c>
    </row>
    <row r="8" spans="1:12" x14ac:dyDescent="0.3">
      <c r="A8" s="11" t="s">
        <v>11</v>
      </c>
      <c r="B8" s="11" t="s">
        <v>12</v>
      </c>
      <c r="C8" s="11" t="s">
        <v>13</v>
      </c>
      <c r="D8" s="11" t="s">
        <v>28</v>
      </c>
      <c r="E8" s="11" t="s">
        <v>31</v>
      </c>
      <c r="F8" s="11" t="s">
        <v>30</v>
      </c>
      <c r="G8" s="11" t="s">
        <v>17</v>
      </c>
      <c r="H8" s="11" t="s">
        <v>17</v>
      </c>
      <c r="I8" s="11">
        <v>40</v>
      </c>
      <c r="J8" s="11">
        <v>160</v>
      </c>
      <c r="K8" s="11">
        <v>540</v>
      </c>
      <c r="L8" s="11" t="str">
        <f t="shared" si="0"/>
        <v>Processed</v>
      </c>
    </row>
    <row r="9" spans="1:12" x14ac:dyDescent="0.3">
      <c r="A9" s="11" t="s">
        <v>11</v>
      </c>
      <c r="B9" s="11" t="s">
        <v>12</v>
      </c>
      <c r="C9" s="11" t="s">
        <v>13</v>
      </c>
      <c r="D9" s="11" t="s">
        <v>28</v>
      </c>
      <c r="E9" s="11" t="s">
        <v>32</v>
      </c>
      <c r="F9" s="11" t="s">
        <v>30</v>
      </c>
      <c r="G9" s="11" t="s">
        <v>17</v>
      </c>
      <c r="H9" s="11" t="s">
        <v>17</v>
      </c>
      <c r="I9" s="11">
        <v>10</v>
      </c>
      <c r="J9" s="11">
        <v>38</v>
      </c>
      <c r="K9" s="11">
        <v>125</v>
      </c>
      <c r="L9" s="11" t="str">
        <f t="shared" si="0"/>
        <v>Processed</v>
      </c>
    </row>
    <row r="10" spans="1:12" x14ac:dyDescent="0.3">
      <c r="A10" s="11" t="s">
        <v>11</v>
      </c>
      <c r="B10" s="11" t="s">
        <v>12</v>
      </c>
      <c r="C10" s="11" t="s">
        <v>22</v>
      </c>
      <c r="D10" s="11" t="s">
        <v>33</v>
      </c>
      <c r="E10" s="11" t="s">
        <v>34</v>
      </c>
      <c r="F10" s="11" t="s">
        <v>35</v>
      </c>
      <c r="G10" s="11" t="s">
        <v>17</v>
      </c>
      <c r="H10" s="11" t="s">
        <v>17</v>
      </c>
      <c r="I10" s="11">
        <v>10</v>
      </c>
      <c r="J10" s="11">
        <v>7</v>
      </c>
      <c r="K10" s="11">
        <v>450</v>
      </c>
      <c r="L10" s="11" t="str">
        <f t="shared" si="0"/>
        <v>Processed</v>
      </c>
    </row>
    <row r="11" spans="1:12" x14ac:dyDescent="0.3">
      <c r="A11" s="11" t="s">
        <v>11</v>
      </c>
      <c r="B11" s="11" t="s">
        <v>12</v>
      </c>
      <c r="C11" s="11" t="s">
        <v>13</v>
      </c>
      <c r="D11" s="11" t="s">
        <v>19</v>
      </c>
      <c r="E11" s="11" t="s">
        <v>36</v>
      </c>
      <c r="F11" s="11" t="s">
        <v>37</v>
      </c>
      <c r="G11" s="11" t="s">
        <v>17</v>
      </c>
      <c r="H11" s="11" t="s">
        <v>17</v>
      </c>
      <c r="I11" s="11">
        <v>85</v>
      </c>
      <c r="J11" s="11">
        <v>510</v>
      </c>
      <c r="K11" s="11">
        <v>4420</v>
      </c>
      <c r="L11" s="11" t="str">
        <f t="shared" si="0"/>
        <v>Processed</v>
      </c>
    </row>
    <row r="12" spans="1:12" x14ac:dyDescent="0.3">
      <c r="A12" s="11" t="s">
        <v>11</v>
      </c>
      <c r="B12" s="11" t="s">
        <v>12</v>
      </c>
      <c r="C12" s="11" t="s">
        <v>13</v>
      </c>
      <c r="D12" s="11" t="s">
        <v>19</v>
      </c>
      <c r="E12" s="11" t="s">
        <v>38</v>
      </c>
      <c r="F12" s="11" t="s">
        <v>37</v>
      </c>
      <c r="G12" s="11" t="s">
        <v>17</v>
      </c>
      <c r="H12" s="11" t="s">
        <v>17</v>
      </c>
      <c r="I12" s="11">
        <v>75</v>
      </c>
      <c r="J12" s="11">
        <v>450</v>
      </c>
      <c r="K12" s="11">
        <v>3450</v>
      </c>
      <c r="L12" s="11" t="str">
        <f t="shared" si="0"/>
        <v>Processed</v>
      </c>
    </row>
    <row r="13" spans="1:12" x14ac:dyDescent="0.3">
      <c r="A13" s="11" t="s">
        <v>11</v>
      </c>
      <c r="B13" s="11" t="s">
        <v>12</v>
      </c>
      <c r="C13" s="11" t="s">
        <v>13</v>
      </c>
      <c r="D13" s="11" t="s">
        <v>19</v>
      </c>
      <c r="E13" s="11" t="s">
        <v>39</v>
      </c>
      <c r="F13" s="11" t="s">
        <v>37</v>
      </c>
      <c r="G13" s="11" t="s">
        <v>17</v>
      </c>
      <c r="H13" s="11" t="s">
        <v>17</v>
      </c>
      <c r="I13" s="11">
        <v>5</v>
      </c>
      <c r="J13" s="11">
        <v>23</v>
      </c>
      <c r="K13" s="11">
        <v>310</v>
      </c>
      <c r="L13" s="11" t="str">
        <f t="shared" si="0"/>
        <v>Processed</v>
      </c>
    </row>
    <row r="14" spans="1:12" x14ac:dyDescent="0.3">
      <c r="A14" s="11" t="s">
        <v>11</v>
      </c>
      <c r="B14" s="11" t="s">
        <v>12</v>
      </c>
      <c r="C14" s="11" t="s">
        <v>40</v>
      </c>
      <c r="D14" s="11" t="s">
        <v>41</v>
      </c>
      <c r="E14" s="11" t="s">
        <v>42</v>
      </c>
      <c r="F14" s="11" t="s">
        <v>43</v>
      </c>
      <c r="G14" s="11" t="s">
        <v>44</v>
      </c>
      <c r="H14" s="11" t="s">
        <v>44</v>
      </c>
      <c r="I14" s="11">
        <v>13</v>
      </c>
      <c r="J14" s="11">
        <v>390</v>
      </c>
      <c r="K14" s="11">
        <v>462</v>
      </c>
      <c r="L14" s="11" t="str">
        <f t="shared" si="0"/>
        <v>Whole</v>
      </c>
    </row>
    <row r="15" spans="1:12" x14ac:dyDescent="0.3">
      <c r="A15" s="11" t="s">
        <v>11</v>
      </c>
      <c r="B15" s="11" t="s">
        <v>12</v>
      </c>
      <c r="C15" s="11" t="s">
        <v>45</v>
      </c>
      <c r="D15" s="11" t="s">
        <v>46</v>
      </c>
      <c r="E15" s="11" t="s">
        <v>47</v>
      </c>
      <c r="F15" s="11" t="s">
        <v>48</v>
      </c>
      <c r="G15" s="11" t="s">
        <v>44</v>
      </c>
      <c r="H15" s="11" t="s">
        <v>44</v>
      </c>
      <c r="I15" s="11">
        <v>7</v>
      </c>
      <c r="J15" s="11">
        <v>168</v>
      </c>
      <c r="K15" s="11">
        <v>168</v>
      </c>
      <c r="L15" s="11" t="str">
        <f t="shared" si="0"/>
        <v>Whole</v>
      </c>
    </row>
    <row r="16" spans="1:12" x14ac:dyDescent="0.3">
      <c r="A16" s="11" t="s">
        <v>11</v>
      </c>
      <c r="B16" s="11" t="s">
        <v>12</v>
      </c>
      <c r="C16" s="11" t="s">
        <v>25</v>
      </c>
      <c r="D16" s="11" t="s">
        <v>49</v>
      </c>
      <c r="E16" s="11" t="s">
        <v>50</v>
      </c>
      <c r="F16" s="11" t="s">
        <v>51</v>
      </c>
      <c r="G16" s="11" t="s">
        <v>52</v>
      </c>
      <c r="H16" s="11" t="s">
        <v>52</v>
      </c>
      <c r="I16" s="11">
        <v>244</v>
      </c>
      <c r="J16" s="11">
        <v>1098</v>
      </c>
      <c r="K16" s="11">
        <v>3887</v>
      </c>
      <c r="L16" s="11" t="str">
        <f t="shared" si="0"/>
        <v>Processed</v>
      </c>
    </row>
    <row r="17" spans="1:12" x14ac:dyDescent="0.3">
      <c r="A17" s="11" t="s">
        <v>11</v>
      </c>
      <c r="B17" s="11" t="s">
        <v>12</v>
      </c>
      <c r="C17" s="11" t="s">
        <v>53</v>
      </c>
      <c r="D17" s="11" t="s">
        <v>54</v>
      </c>
      <c r="E17" s="11" t="s">
        <v>55</v>
      </c>
      <c r="F17" s="11" t="s">
        <v>56</v>
      </c>
      <c r="G17" s="11" t="s">
        <v>57</v>
      </c>
      <c r="H17" s="11" t="s">
        <v>57</v>
      </c>
      <c r="I17" s="11">
        <v>10</v>
      </c>
      <c r="J17" s="11">
        <v>250</v>
      </c>
      <c r="K17" s="11">
        <v>424</v>
      </c>
      <c r="L17" s="11" t="str">
        <f t="shared" si="0"/>
        <v>Whole</v>
      </c>
    </row>
    <row r="18" spans="1:12" x14ac:dyDescent="0.3">
      <c r="A18" s="11" t="s">
        <v>11</v>
      </c>
      <c r="B18" s="11" t="s">
        <v>12</v>
      </c>
      <c r="C18" s="11" t="s">
        <v>25</v>
      </c>
      <c r="D18" s="11" t="s">
        <v>58</v>
      </c>
      <c r="E18" s="11" t="s">
        <v>59</v>
      </c>
      <c r="F18" s="11" t="s">
        <v>60</v>
      </c>
      <c r="G18" s="11" t="s">
        <v>61</v>
      </c>
      <c r="H18" s="11" t="s">
        <v>61</v>
      </c>
      <c r="I18" s="11">
        <v>3</v>
      </c>
      <c r="J18" s="11">
        <v>150</v>
      </c>
      <c r="K18" s="11">
        <v>97</v>
      </c>
      <c r="L18" s="11" t="str">
        <f t="shared" si="0"/>
        <v>Processed</v>
      </c>
    </row>
    <row r="19" spans="1:12" x14ac:dyDescent="0.3">
      <c r="A19" s="11" t="s">
        <v>11</v>
      </c>
      <c r="B19" s="11" t="s">
        <v>12</v>
      </c>
      <c r="C19" s="11" t="s">
        <v>53</v>
      </c>
      <c r="D19" s="11" t="s">
        <v>62</v>
      </c>
      <c r="E19" s="11" t="s">
        <v>63</v>
      </c>
      <c r="F19" s="11" t="s">
        <v>64</v>
      </c>
      <c r="G19" s="11" t="s">
        <v>52</v>
      </c>
      <c r="H19" s="11" t="s">
        <v>52</v>
      </c>
      <c r="I19" s="11">
        <v>118</v>
      </c>
      <c r="J19" s="11">
        <v>843</v>
      </c>
      <c r="K19" s="11">
        <v>2199</v>
      </c>
      <c r="L19" s="11" t="str">
        <f t="shared" si="0"/>
        <v>Whole</v>
      </c>
    </row>
    <row r="20" spans="1:12" x14ac:dyDescent="0.3">
      <c r="A20" s="11" t="s">
        <v>11</v>
      </c>
      <c r="B20" s="11" t="s">
        <v>12</v>
      </c>
      <c r="C20" s="11" t="s">
        <v>66</v>
      </c>
      <c r="D20" s="11" t="s">
        <v>67</v>
      </c>
      <c r="E20" s="11" t="s">
        <v>68</v>
      </c>
      <c r="F20" s="11" t="s">
        <v>69</v>
      </c>
      <c r="G20" s="11" t="s">
        <v>70</v>
      </c>
      <c r="H20" s="11" t="s">
        <v>70</v>
      </c>
      <c r="I20" s="11">
        <v>450</v>
      </c>
      <c r="J20" s="11">
        <v>450</v>
      </c>
      <c r="K20" s="11">
        <v>1301</v>
      </c>
      <c r="L20" s="11" t="str">
        <f t="shared" si="0"/>
        <v>Whole</v>
      </c>
    </row>
    <row r="21" spans="1:12" x14ac:dyDescent="0.3">
      <c r="A21" s="11" t="s">
        <v>11</v>
      </c>
      <c r="B21" s="11" t="s">
        <v>12</v>
      </c>
      <c r="C21" s="11" t="s">
        <v>72</v>
      </c>
      <c r="D21" s="11" t="s">
        <v>73</v>
      </c>
      <c r="E21" s="11" t="s">
        <v>74</v>
      </c>
      <c r="F21" s="11" t="s">
        <v>69</v>
      </c>
      <c r="G21" s="11" t="s">
        <v>70</v>
      </c>
      <c r="H21" s="11" t="s">
        <v>70</v>
      </c>
      <c r="I21" s="11">
        <v>12</v>
      </c>
      <c r="J21" s="11">
        <v>240</v>
      </c>
      <c r="K21" s="11">
        <v>180</v>
      </c>
      <c r="L21" s="11" t="str">
        <f t="shared" si="0"/>
        <v>Processed</v>
      </c>
    </row>
    <row r="22" spans="1:12" x14ac:dyDescent="0.3">
      <c r="A22" s="11" t="s">
        <v>11</v>
      </c>
      <c r="B22" s="11" t="s">
        <v>12</v>
      </c>
      <c r="C22" s="11" t="s">
        <v>75</v>
      </c>
      <c r="D22" s="11" t="s">
        <v>76</v>
      </c>
      <c r="E22" s="11" t="s">
        <v>77</v>
      </c>
      <c r="F22" s="11" t="s">
        <v>69</v>
      </c>
      <c r="G22" s="11" t="s">
        <v>70</v>
      </c>
      <c r="H22" s="11" t="s">
        <v>70</v>
      </c>
      <c r="I22" s="11">
        <v>320</v>
      </c>
      <c r="J22" s="11">
        <v>320</v>
      </c>
      <c r="K22" s="11">
        <v>669</v>
      </c>
      <c r="L22" s="11" t="str">
        <f t="shared" si="0"/>
        <v>Whole</v>
      </c>
    </row>
    <row r="23" spans="1:12" x14ac:dyDescent="0.3">
      <c r="A23" s="11" t="s">
        <v>11</v>
      </c>
      <c r="B23" s="11" t="s">
        <v>12</v>
      </c>
      <c r="C23" s="11" t="s">
        <v>25</v>
      </c>
      <c r="D23" s="11" t="s">
        <v>78</v>
      </c>
      <c r="E23" s="11" t="s">
        <v>79</v>
      </c>
      <c r="F23" s="11" t="s">
        <v>80</v>
      </c>
      <c r="G23" s="11" t="s">
        <v>81</v>
      </c>
      <c r="H23" s="11" t="s">
        <v>81</v>
      </c>
      <c r="I23" s="11">
        <v>407</v>
      </c>
      <c r="J23" s="11">
        <v>672</v>
      </c>
      <c r="K23" s="11">
        <v>3643</v>
      </c>
      <c r="L23" s="11" t="str">
        <f t="shared" si="0"/>
        <v>Processed</v>
      </c>
    </row>
    <row r="24" spans="1:12" x14ac:dyDescent="0.3">
      <c r="A24" s="11" t="s">
        <v>11</v>
      </c>
      <c r="B24" s="11" t="s">
        <v>12</v>
      </c>
      <c r="C24" s="11" t="s">
        <v>25</v>
      </c>
      <c r="D24" s="11" t="s">
        <v>82</v>
      </c>
      <c r="E24" s="11" t="s">
        <v>83</v>
      </c>
      <c r="F24" s="11" t="s">
        <v>80</v>
      </c>
      <c r="G24" s="11" t="s">
        <v>81</v>
      </c>
      <c r="H24" s="11" t="s">
        <v>81</v>
      </c>
      <c r="I24" s="11">
        <v>473</v>
      </c>
      <c r="J24" s="11">
        <v>780</v>
      </c>
      <c r="K24" s="11">
        <v>4233</v>
      </c>
      <c r="L24" s="11" t="str">
        <f t="shared" si="0"/>
        <v>Processed</v>
      </c>
    </row>
    <row r="25" spans="1:12" x14ac:dyDescent="0.3">
      <c r="A25" s="11" t="s">
        <v>11</v>
      </c>
      <c r="B25" s="11" t="s">
        <v>12</v>
      </c>
      <c r="C25" s="11" t="s">
        <v>25</v>
      </c>
      <c r="D25" s="11" t="s">
        <v>84</v>
      </c>
      <c r="E25" s="11" t="s">
        <v>85</v>
      </c>
      <c r="F25" s="11" t="s">
        <v>86</v>
      </c>
      <c r="G25" s="11" t="s">
        <v>87</v>
      </c>
      <c r="H25" s="11" t="s">
        <v>87</v>
      </c>
      <c r="I25" s="11">
        <v>35</v>
      </c>
      <c r="J25" s="11">
        <v>185</v>
      </c>
      <c r="K25" s="11">
        <v>248</v>
      </c>
      <c r="L25" s="11" t="str">
        <f t="shared" si="0"/>
        <v>Processed</v>
      </c>
    </row>
    <row r="26" spans="1:12" x14ac:dyDescent="0.3">
      <c r="A26" s="11" t="s">
        <v>11</v>
      </c>
      <c r="B26" s="11" t="s">
        <v>12</v>
      </c>
      <c r="C26" s="11" t="s">
        <v>25</v>
      </c>
      <c r="D26" s="11" t="s">
        <v>88</v>
      </c>
      <c r="E26" s="11" t="s">
        <v>89</v>
      </c>
      <c r="F26" s="11" t="s">
        <v>90</v>
      </c>
      <c r="G26" s="11" t="s">
        <v>87</v>
      </c>
      <c r="H26" s="11" t="s">
        <v>87</v>
      </c>
      <c r="I26" s="11">
        <v>10</v>
      </c>
      <c r="J26" s="11">
        <v>40</v>
      </c>
      <c r="K26" s="11">
        <v>52</v>
      </c>
      <c r="L26" s="11" t="str">
        <f t="shared" si="0"/>
        <v>Processed</v>
      </c>
    </row>
    <row r="27" spans="1:12" x14ac:dyDescent="0.3">
      <c r="A27" s="11" t="s">
        <v>11</v>
      </c>
      <c r="B27" s="11" t="s">
        <v>12</v>
      </c>
      <c r="C27" s="11" t="s">
        <v>25</v>
      </c>
      <c r="D27" s="11" t="s">
        <v>91</v>
      </c>
      <c r="E27" s="11" t="s">
        <v>92</v>
      </c>
      <c r="F27" s="11" t="s">
        <v>90</v>
      </c>
      <c r="G27" s="11" t="s">
        <v>87</v>
      </c>
      <c r="H27" s="11" t="s">
        <v>87</v>
      </c>
      <c r="I27" s="11">
        <v>13</v>
      </c>
      <c r="J27" s="11">
        <v>52</v>
      </c>
      <c r="K27" s="11">
        <v>109</v>
      </c>
      <c r="L27" s="11" t="str">
        <f t="shared" si="0"/>
        <v>Processed</v>
      </c>
    </row>
    <row r="28" spans="1:12" x14ac:dyDescent="0.3">
      <c r="A28" s="11" t="s">
        <v>11</v>
      </c>
      <c r="B28" s="11" t="s">
        <v>12</v>
      </c>
      <c r="C28" s="11" t="s">
        <v>25</v>
      </c>
      <c r="D28" s="11" t="s">
        <v>93</v>
      </c>
      <c r="E28" s="11" t="s">
        <v>94</v>
      </c>
      <c r="F28" s="11" t="s">
        <v>90</v>
      </c>
      <c r="G28" s="11" t="s">
        <v>87</v>
      </c>
      <c r="H28" s="11" t="s">
        <v>87</v>
      </c>
      <c r="I28" s="11">
        <v>28</v>
      </c>
      <c r="J28" s="11">
        <v>148</v>
      </c>
      <c r="K28" s="11">
        <v>147</v>
      </c>
      <c r="L28" s="11" t="str">
        <f t="shared" si="0"/>
        <v>Processed</v>
      </c>
    </row>
    <row r="29" spans="1:12" x14ac:dyDescent="0.3">
      <c r="A29" s="11" t="s">
        <v>11</v>
      </c>
      <c r="B29" s="11" t="s">
        <v>12</v>
      </c>
      <c r="C29" s="11" t="s">
        <v>25</v>
      </c>
      <c r="D29" s="11" t="s">
        <v>95</v>
      </c>
      <c r="E29" s="11" t="s">
        <v>96</v>
      </c>
      <c r="F29" s="11" t="s">
        <v>90</v>
      </c>
      <c r="G29" s="11" t="s">
        <v>87</v>
      </c>
      <c r="H29" s="11" t="s">
        <v>87</v>
      </c>
      <c r="I29" s="11">
        <v>107</v>
      </c>
      <c r="J29" s="11">
        <v>1338</v>
      </c>
      <c r="K29" s="11">
        <v>455</v>
      </c>
      <c r="L29" s="11" t="str">
        <f t="shared" si="0"/>
        <v>Processed</v>
      </c>
    </row>
    <row r="30" spans="1:12" x14ac:dyDescent="0.3">
      <c r="A30" s="11" t="s">
        <v>11</v>
      </c>
      <c r="B30" s="11" t="s">
        <v>12</v>
      </c>
      <c r="C30" s="11" t="s">
        <v>25</v>
      </c>
      <c r="D30" s="11" t="s">
        <v>84</v>
      </c>
      <c r="E30" s="11" t="s">
        <v>85</v>
      </c>
      <c r="F30" s="11" t="s">
        <v>90</v>
      </c>
      <c r="G30" s="11" t="s">
        <v>87</v>
      </c>
      <c r="H30" s="11" t="s">
        <v>87</v>
      </c>
      <c r="I30" s="11">
        <v>10</v>
      </c>
      <c r="J30" s="11">
        <v>53</v>
      </c>
      <c r="K30" s="11">
        <v>69</v>
      </c>
      <c r="L30" s="11" t="str">
        <f t="shared" si="0"/>
        <v>Processed</v>
      </c>
    </row>
    <row r="31" spans="1:12" x14ac:dyDescent="0.3">
      <c r="A31" s="11" t="s">
        <v>11</v>
      </c>
      <c r="B31" s="11" t="s">
        <v>12</v>
      </c>
      <c r="C31" s="11" t="s">
        <v>25</v>
      </c>
      <c r="D31" s="11" t="s">
        <v>97</v>
      </c>
      <c r="E31" s="11" t="s">
        <v>98</v>
      </c>
      <c r="F31" s="11" t="s">
        <v>90</v>
      </c>
      <c r="G31" s="11" t="s">
        <v>87</v>
      </c>
      <c r="H31" s="11" t="s">
        <v>87</v>
      </c>
      <c r="I31" s="11">
        <v>10</v>
      </c>
      <c r="J31" s="11">
        <v>24</v>
      </c>
      <c r="K31" s="11">
        <v>30</v>
      </c>
      <c r="L31" s="11" t="str">
        <f t="shared" si="0"/>
        <v>Processed</v>
      </c>
    </row>
    <row r="32" spans="1:12" x14ac:dyDescent="0.3">
      <c r="A32" s="11" t="s">
        <v>11</v>
      </c>
      <c r="B32" s="11" t="s">
        <v>12</v>
      </c>
      <c r="C32" s="11" t="s">
        <v>40</v>
      </c>
      <c r="D32" s="11" t="s">
        <v>99</v>
      </c>
      <c r="E32" s="11" t="s">
        <v>100</v>
      </c>
      <c r="F32" s="11" t="s">
        <v>90</v>
      </c>
      <c r="G32" s="11" t="s">
        <v>87</v>
      </c>
      <c r="H32" s="11" t="s">
        <v>87</v>
      </c>
      <c r="I32" s="11">
        <v>106</v>
      </c>
      <c r="J32" s="11">
        <v>994</v>
      </c>
      <c r="K32" s="11">
        <v>1723</v>
      </c>
      <c r="L32" s="11" t="str">
        <f t="shared" si="0"/>
        <v>Whole</v>
      </c>
    </row>
    <row r="33" spans="1:12" x14ac:dyDescent="0.3">
      <c r="A33" s="11" t="s">
        <v>11</v>
      </c>
      <c r="B33" s="11" t="s">
        <v>12</v>
      </c>
      <c r="C33" s="11" t="s">
        <v>25</v>
      </c>
      <c r="D33" s="11" t="s">
        <v>101</v>
      </c>
      <c r="E33" s="11" t="s">
        <v>102</v>
      </c>
      <c r="F33" s="11" t="s">
        <v>90</v>
      </c>
      <c r="G33" s="11" t="s">
        <v>87</v>
      </c>
      <c r="H33" s="11" t="s">
        <v>87</v>
      </c>
      <c r="I33" s="11">
        <v>148</v>
      </c>
      <c r="J33" s="11">
        <v>925</v>
      </c>
      <c r="K33" s="11">
        <v>881</v>
      </c>
      <c r="L33" s="11" t="str">
        <f t="shared" si="0"/>
        <v>Processed</v>
      </c>
    </row>
    <row r="34" spans="1:12" x14ac:dyDescent="0.3">
      <c r="A34" s="11" t="s">
        <v>11</v>
      </c>
      <c r="B34" s="11" t="s">
        <v>12</v>
      </c>
      <c r="C34" s="11" t="s">
        <v>25</v>
      </c>
      <c r="D34" s="11" t="s">
        <v>103</v>
      </c>
      <c r="E34" s="11" t="s">
        <v>104</v>
      </c>
      <c r="F34" s="11" t="s">
        <v>90</v>
      </c>
      <c r="G34" s="11" t="s">
        <v>87</v>
      </c>
      <c r="H34" s="11" t="s">
        <v>87</v>
      </c>
      <c r="I34" s="11">
        <v>15</v>
      </c>
      <c r="J34" s="11">
        <v>79</v>
      </c>
      <c r="K34" s="11">
        <v>78</v>
      </c>
      <c r="L34" s="11" t="str">
        <f t="shared" si="0"/>
        <v>Processed</v>
      </c>
    </row>
    <row r="35" spans="1:12" x14ac:dyDescent="0.3">
      <c r="A35" s="11" t="s">
        <v>11</v>
      </c>
      <c r="B35" s="11" t="s">
        <v>12</v>
      </c>
      <c r="C35" s="11" t="s">
        <v>25</v>
      </c>
      <c r="D35" s="11" t="s">
        <v>105</v>
      </c>
      <c r="E35" s="11" t="s">
        <v>106</v>
      </c>
      <c r="F35" s="11" t="s">
        <v>90</v>
      </c>
      <c r="G35" s="11" t="s">
        <v>87</v>
      </c>
      <c r="H35" s="11" t="s">
        <v>87</v>
      </c>
      <c r="I35" s="11">
        <v>60</v>
      </c>
      <c r="J35" s="11">
        <v>317</v>
      </c>
      <c r="K35" s="11">
        <v>341</v>
      </c>
      <c r="L35" s="11" t="str">
        <f t="shared" si="0"/>
        <v>Processed</v>
      </c>
    </row>
    <row r="36" spans="1:12" x14ac:dyDescent="0.3">
      <c r="A36" s="11" t="s">
        <v>11</v>
      </c>
      <c r="B36" s="11" t="s">
        <v>12</v>
      </c>
      <c r="C36" s="11" t="s">
        <v>107</v>
      </c>
      <c r="D36" s="11" t="s">
        <v>108</v>
      </c>
      <c r="E36" s="11" t="s">
        <v>109</v>
      </c>
      <c r="F36" s="11" t="s">
        <v>110</v>
      </c>
      <c r="G36" s="11" t="s">
        <v>111</v>
      </c>
      <c r="H36" s="11" t="s">
        <v>111</v>
      </c>
      <c r="I36" s="11">
        <v>55</v>
      </c>
      <c r="J36" s="11">
        <v>2750</v>
      </c>
      <c r="K36" s="11">
        <v>1458</v>
      </c>
      <c r="L36" s="11" t="str">
        <f t="shared" si="0"/>
        <v>Whole</v>
      </c>
    </row>
    <row r="37" spans="1:12" x14ac:dyDescent="0.3">
      <c r="A37" s="11" t="s">
        <v>11</v>
      </c>
      <c r="B37" s="11" t="s">
        <v>12</v>
      </c>
      <c r="C37" s="11" t="s">
        <v>107</v>
      </c>
      <c r="D37" s="11" t="s">
        <v>108</v>
      </c>
      <c r="E37" s="11" t="s">
        <v>109</v>
      </c>
      <c r="F37" s="11" t="s">
        <v>110</v>
      </c>
      <c r="G37" s="11" t="s">
        <v>111</v>
      </c>
      <c r="H37" s="11" t="s">
        <v>111</v>
      </c>
      <c r="I37" s="11">
        <v>12</v>
      </c>
      <c r="J37" s="11">
        <v>600</v>
      </c>
      <c r="K37" s="11">
        <v>318</v>
      </c>
      <c r="L37" s="11" t="str">
        <f t="shared" si="0"/>
        <v>Whole</v>
      </c>
    </row>
    <row r="38" spans="1:12" x14ac:dyDescent="0.3">
      <c r="A38" s="11" t="s">
        <v>11</v>
      </c>
      <c r="B38" s="11" t="s">
        <v>12</v>
      </c>
      <c r="C38" s="11" t="s">
        <v>40</v>
      </c>
      <c r="D38" s="11" t="s">
        <v>112</v>
      </c>
      <c r="E38" s="11" t="s">
        <v>113</v>
      </c>
      <c r="F38" s="11" t="s">
        <v>114</v>
      </c>
      <c r="G38" s="11" t="s">
        <v>111</v>
      </c>
      <c r="H38" s="11" t="s">
        <v>111</v>
      </c>
      <c r="I38" s="11">
        <v>31</v>
      </c>
      <c r="J38" s="11">
        <v>291</v>
      </c>
      <c r="K38" s="11">
        <v>871</v>
      </c>
      <c r="L38" s="11" t="str">
        <f t="shared" si="0"/>
        <v>Whole</v>
      </c>
    </row>
    <row r="39" spans="1:12" x14ac:dyDescent="0.3">
      <c r="A39" s="11" t="s">
        <v>11</v>
      </c>
      <c r="B39" s="11" t="s">
        <v>12</v>
      </c>
      <c r="C39" s="11" t="s">
        <v>25</v>
      </c>
      <c r="D39" s="11" t="s">
        <v>115</v>
      </c>
      <c r="E39" s="11" t="s">
        <v>116</v>
      </c>
      <c r="F39" s="11" t="s">
        <v>117</v>
      </c>
      <c r="G39" s="11" t="s">
        <v>44</v>
      </c>
      <c r="H39" s="11" t="s">
        <v>44</v>
      </c>
      <c r="I39" s="11">
        <v>25</v>
      </c>
      <c r="J39" s="11">
        <v>1041</v>
      </c>
      <c r="K39" s="11">
        <v>613</v>
      </c>
      <c r="L39" s="11" t="str">
        <f t="shared" si="0"/>
        <v>Processed</v>
      </c>
    </row>
    <row r="40" spans="1:12" x14ac:dyDescent="0.3">
      <c r="A40" s="11" t="s">
        <v>11</v>
      </c>
      <c r="B40" s="11" t="s">
        <v>12</v>
      </c>
      <c r="C40" s="11" t="s">
        <v>45</v>
      </c>
      <c r="D40" s="11" t="s">
        <v>118</v>
      </c>
      <c r="E40" s="11" t="s">
        <v>119</v>
      </c>
      <c r="F40" s="11" t="s">
        <v>120</v>
      </c>
      <c r="G40" s="11" t="s">
        <v>44</v>
      </c>
      <c r="H40" s="11" t="s">
        <v>44</v>
      </c>
      <c r="I40" s="11">
        <v>34</v>
      </c>
      <c r="J40" s="11">
        <v>1403</v>
      </c>
      <c r="K40" s="11">
        <v>561</v>
      </c>
      <c r="L40" s="11" t="str">
        <f t="shared" si="0"/>
        <v>Whole</v>
      </c>
    </row>
    <row r="41" spans="1:12" x14ac:dyDescent="0.3">
      <c r="A41" s="11" t="s">
        <v>11</v>
      </c>
      <c r="B41" s="11" t="s">
        <v>12</v>
      </c>
      <c r="C41" s="11" t="s">
        <v>45</v>
      </c>
      <c r="D41" s="11" t="s">
        <v>121</v>
      </c>
      <c r="E41" s="11" t="s">
        <v>122</v>
      </c>
      <c r="F41" s="11" t="s">
        <v>120</v>
      </c>
      <c r="G41" s="11" t="s">
        <v>44</v>
      </c>
      <c r="H41" s="11" t="s">
        <v>44</v>
      </c>
      <c r="I41" s="11">
        <v>15</v>
      </c>
      <c r="J41" s="11">
        <v>619</v>
      </c>
      <c r="K41" s="11">
        <v>259</v>
      </c>
      <c r="L41" s="11" t="str">
        <f t="shared" si="0"/>
        <v>Whole</v>
      </c>
    </row>
    <row r="42" spans="1:12" x14ac:dyDescent="0.3">
      <c r="A42" s="11" t="s">
        <v>11</v>
      </c>
      <c r="B42" s="11" t="s">
        <v>12</v>
      </c>
      <c r="C42" s="11" t="s">
        <v>45</v>
      </c>
      <c r="D42" s="11" t="s">
        <v>123</v>
      </c>
      <c r="E42" s="11" t="s">
        <v>124</v>
      </c>
      <c r="F42" s="11" t="s">
        <v>120</v>
      </c>
      <c r="G42" s="11" t="s">
        <v>44</v>
      </c>
      <c r="H42" s="11" t="s">
        <v>44</v>
      </c>
      <c r="I42" s="11">
        <v>7</v>
      </c>
      <c r="J42" s="11">
        <v>289</v>
      </c>
      <c r="K42" s="11">
        <v>116</v>
      </c>
      <c r="L42" s="11" t="str">
        <f t="shared" si="0"/>
        <v>Whole</v>
      </c>
    </row>
    <row r="43" spans="1:12" x14ac:dyDescent="0.3">
      <c r="A43" s="11" t="s">
        <v>11</v>
      </c>
      <c r="B43" s="11" t="s">
        <v>12</v>
      </c>
      <c r="C43" s="11" t="s">
        <v>25</v>
      </c>
      <c r="D43" s="11" t="s">
        <v>125</v>
      </c>
      <c r="E43" s="11" t="s">
        <v>126</v>
      </c>
      <c r="F43" s="11" t="s">
        <v>127</v>
      </c>
      <c r="G43" s="11" t="s">
        <v>44</v>
      </c>
      <c r="H43" s="11" t="s">
        <v>44</v>
      </c>
      <c r="I43" s="11">
        <v>4</v>
      </c>
      <c r="J43" s="11">
        <v>96</v>
      </c>
      <c r="K43" s="11">
        <v>158</v>
      </c>
      <c r="L43" s="11" t="str">
        <f t="shared" si="0"/>
        <v>Processed</v>
      </c>
    </row>
    <row r="44" spans="1:12" x14ac:dyDescent="0.3">
      <c r="A44" s="11" t="s">
        <v>11</v>
      </c>
      <c r="B44" s="11" t="s">
        <v>12</v>
      </c>
      <c r="C44" s="11" t="s">
        <v>25</v>
      </c>
      <c r="D44" s="11" t="s">
        <v>128</v>
      </c>
      <c r="E44" s="11" t="s">
        <v>129</v>
      </c>
      <c r="F44" s="11" t="s">
        <v>130</v>
      </c>
      <c r="G44" s="11" t="s">
        <v>111</v>
      </c>
      <c r="H44" s="11" t="s">
        <v>111</v>
      </c>
      <c r="I44" s="11">
        <v>5</v>
      </c>
      <c r="J44" s="11">
        <v>167</v>
      </c>
      <c r="K44" s="11">
        <v>89</v>
      </c>
      <c r="L44" s="11" t="str">
        <f t="shared" si="0"/>
        <v>Processed</v>
      </c>
    </row>
    <row r="45" spans="1:12" x14ac:dyDescent="0.3">
      <c r="A45" s="11" t="s">
        <v>11</v>
      </c>
      <c r="B45" s="11" t="s">
        <v>12</v>
      </c>
      <c r="C45" s="11" t="s">
        <v>131</v>
      </c>
      <c r="D45" s="11" t="s">
        <v>132</v>
      </c>
      <c r="E45" s="11" t="s">
        <v>133</v>
      </c>
      <c r="F45" s="11" t="s">
        <v>134</v>
      </c>
      <c r="G45" s="11" t="s">
        <v>44</v>
      </c>
      <c r="H45" s="11" t="s">
        <v>44</v>
      </c>
      <c r="I45" s="11">
        <v>9</v>
      </c>
      <c r="J45" s="11">
        <v>358</v>
      </c>
      <c r="K45" s="11">
        <v>172</v>
      </c>
      <c r="L45" s="11" t="str">
        <f t="shared" si="0"/>
        <v>Whole</v>
      </c>
    </row>
    <row r="46" spans="1:12" x14ac:dyDescent="0.3">
      <c r="A46" s="11" t="s">
        <v>11</v>
      </c>
      <c r="B46" s="11" t="s">
        <v>12</v>
      </c>
      <c r="C46" s="11" t="s">
        <v>131</v>
      </c>
      <c r="D46" s="11" t="s">
        <v>135</v>
      </c>
      <c r="E46" s="11" t="s">
        <v>136</v>
      </c>
      <c r="F46" s="11" t="s">
        <v>134</v>
      </c>
      <c r="G46" s="11" t="s">
        <v>44</v>
      </c>
      <c r="H46" s="11" t="s">
        <v>44</v>
      </c>
      <c r="I46" s="11">
        <v>28</v>
      </c>
      <c r="J46" s="11">
        <v>1113</v>
      </c>
      <c r="K46" s="11">
        <v>707</v>
      </c>
      <c r="L46" s="11" t="str">
        <f t="shared" si="0"/>
        <v>Whole</v>
      </c>
    </row>
    <row r="47" spans="1:12" x14ac:dyDescent="0.3">
      <c r="A47" s="11" t="s">
        <v>11</v>
      </c>
      <c r="B47" s="11" t="s">
        <v>12</v>
      </c>
      <c r="C47" s="11" t="s">
        <v>131</v>
      </c>
      <c r="D47" s="11" t="s">
        <v>137</v>
      </c>
      <c r="E47" s="11" t="s">
        <v>138</v>
      </c>
      <c r="F47" s="11" t="s">
        <v>134</v>
      </c>
      <c r="G47" s="11" t="s">
        <v>44</v>
      </c>
      <c r="H47" s="11" t="s">
        <v>44</v>
      </c>
      <c r="I47" s="11">
        <v>15</v>
      </c>
      <c r="J47" s="11">
        <v>596</v>
      </c>
      <c r="K47" s="11">
        <v>287</v>
      </c>
      <c r="L47" s="11" t="str">
        <f t="shared" si="0"/>
        <v>Whole</v>
      </c>
    </row>
    <row r="48" spans="1:12" x14ac:dyDescent="0.3">
      <c r="A48" s="11" t="s">
        <v>11</v>
      </c>
      <c r="B48" s="11" t="s">
        <v>12</v>
      </c>
      <c r="C48" s="11" t="s">
        <v>53</v>
      </c>
      <c r="D48" s="11" t="s">
        <v>139</v>
      </c>
      <c r="E48" s="11" t="s">
        <v>140</v>
      </c>
      <c r="F48" s="11" t="s">
        <v>141</v>
      </c>
      <c r="G48" s="11" t="s">
        <v>44</v>
      </c>
      <c r="H48" s="11" t="s">
        <v>44</v>
      </c>
      <c r="I48" s="11">
        <v>7</v>
      </c>
      <c r="J48" s="11">
        <v>175</v>
      </c>
      <c r="K48" s="11">
        <v>102</v>
      </c>
      <c r="L48" s="11" t="str">
        <f t="shared" si="0"/>
        <v>Whole</v>
      </c>
    </row>
    <row r="49" spans="1:12" x14ac:dyDescent="0.3">
      <c r="A49" s="11" t="s">
        <v>11</v>
      </c>
      <c r="B49" s="11" t="s">
        <v>12</v>
      </c>
      <c r="C49" s="11" t="s">
        <v>22</v>
      </c>
      <c r="D49" s="11" t="s">
        <v>142</v>
      </c>
      <c r="E49" s="11" t="s">
        <v>143</v>
      </c>
      <c r="F49" s="11" t="s">
        <v>144</v>
      </c>
      <c r="G49" s="11" t="s">
        <v>44</v>
      </c>
      <c r="H49" s="11" t="s">
        <v>44</v>
      </c>
      <c r="I49" s="11">
        <v>133</v>
      </c>
      <c r="J49" s="11">
        <v>4589</v>
      </c>
      <c r="K49" s="11">
        <v>3070</v>
      </c>
      <c r="L49" s="11" t="str">
        <f t="shared" si="0"/>
        <v>Processed</v>
      </c>
    </row>
    <row r="50" spans="1:12" x14ac:dyDescent="0.3">
      <c r="A50" s="11" t="s">
        <v>11</v>
      </c>
      <c r="B50" s="11" t="s">
        <v>12</v>
      </c>
      <c r="C50" s="11" t="s">
        <v>53</v>
      </c>
      <c r="D50" s="11" t="s">
        <v>145</v>
      </c>
      <c r="E50" s="11" t="s">
        <v>146</v>
      </c>
      <c r="F50" s="11" t="s">
        <v>147</v>
      </c>
      <c r="G50" s="11" t="s">
        <v>57</v>
      </c>
      <c r="H50" s="11" t="s">
        <v>57</v>
      </c>
      <c r="I50" s="11">
        <v>16</v>
      </c>
      <c r="J50" s="11">
        <v>192</v>
      </c>
      <c r="K50" s="11">
        <v>234</v>
      </c>
      <c r="L50" s="11" t="str">
        <f t="shared" si="0"/>
        <v>Whole</v>
      </c>
    </row>
    <row r="51" spans="1:12" x14ac:dyDescent="0.3">
      <c r="A51" s="11" t="s">
        <v>11</v>
      </c>
      <c r="B51" s="11" t="s">
        <v>12</v>
      </c>
      <c r="C51" s="11" t="s">
        <v>53</v>
      </c>
      <c r="D51" s="11" t="s">
        <v>148</v>
      </c>
      <c r="E51" s="11" t="s">
        <v>149</v>
      </c>
      <c r="F51" s="11" t="s">
        <v>150</v>
      </c>
      <c r="G51" s="11" t="s">
        <v>44</v>
      </c>
      <c r="H51" s="11" t="s">
        <v>44</v>
      </c>
      <c r="I51" s="11">
        <v>14</v>
      </c>
      <c r="J51" s="11">
        <v>280</v>
      </c>
      <c r="K51" s="11">
        <v>137</v>
      </c>
      <c r="L51" s="11" t="str">
        <f t="shared" si="0"/>
        <v>Whole</v>
      </c>
    </row>
    <row r="52" spans="1:12" x14ac:dyDescent="0.3">
      <c r="A52" s="11" t="s">
        <v>11</v>
      </c>
      <c r="B52" s="11" t="s">
        <v>12</v>
      </c>
      <c r="C52" s="11" t="s">
        <v>22</v>
      </c>
      <c r="D52" s="11" t="s">
        <v>151</v>
      </c>
      <c r="E52" s="11" t="s">
        <v>152</v>
      </c>
      <c r="F52" s="11" t="s">
        <v>153</v>
      </c>
      <c r="G52" s="11" t="s">
        <v>44</v>
      </c>
      <c r="H52" s="11" t="s">
        <v>44</v>
      </c>
      <c r="I52" s="11">
        <v>12600</v>
      </c>
      <c r="J52" s="11">
        <v>3150</v>
      </c>
      <c r="K52" s="11">
        <v>1890</v>
      </c>
      <c r="L52" s="11" t="str">
        <f t="shared" si="0"/>
        <v>Processed</v>
      </c>
    </row>
    <row r="53" spans="1:12" x14ac:dyDescent="0.3">
      <c r="A53" s="11" t="s">
        <v>11</v>
      </c>
      <c r="B53" s="11" t="s">
        <v>12</v>
      </c>
      <c r="C53" s="11" t="s">
        <v>25</v>
      </c>
      <c r="D53" s="11" t="s">
        <v>154</v>
      </c>
      <c r="E53" s="11" t="s">
        <v>155</v>
      </c>
      <c r="F53" s="11" t="s">
        <v>156</v>
      </c>
      <c r="G53" s="11" t="s">
        <v>157</v>
      </c>
      <c r="H53" s="11" t="s">
        <v>157</v>
      </c>
      <c r="I53" s="11">
        <v>8</v>
      </c>
      <c r="J53" s="11">
        <v>432</v>
      </c>
      <c r="K53" s="11">
        <v>157</v>
      </c>
      <c r="L53" s="11" t="str">
        <f t="shared" si="0"/>
        <v>Processed</v>
      </c>
    </row>
    <row r="54" spans="1:12" x14ac:dyDescent="0.3">
      <c r="A54" s="11" t="s">
        <v>11</v>
      </c>
      <c r="B54" s="11" t="s">
        <v>12</v>
      </c>
      <c r="C54" s="11" t="s">
        <v>13</v>
      </c>
      <c r="D54" s="11" t="s">
        <v>158</v>
      </c>
      <c r="E54" s="11" t="s">
        <v>159</v>
      </c>
      <c r="F54" s="11" t="s">
        <v>160</v>
      </c>
      <c r="G54" s="11" t="s">
        <v>157</v>
      </c>
      <c r="H54" s="11" t="s">
        <v>157</v>
      </c>
      <c r="I54" s="11">
        <v>3</v>
      </c>
      <c r="J54" s="11">
        <v>36</v>
      </c>
      <c r="K54" s="11">
        <v>100</v>
      </c>
      <c r="L54" s="11" t="str">
        <f t="shared" si="0"/>
        <v>Processed</v>
      </c>
    </row>
    <row r="55" spans="1:12" x14ac:dyDescent="0.3">
      <c r="A55" s="11" t="s">
        <v>11</v>
      </c>
      <c r="B55" s="11" t="s">
        <v>12</v>
      </c>
      <c r="C55" s="11" t="s">
        <v>25</v>
      </c>
      <c r="D55" s="11" t="s">
        <v>161</v>
      </c>
      <c r="E55" s="11" t="s">
        <v>162</v>
      </c>
      <c r="F55" s="11" t="s">
        <v>163</v>
      </c>
      <c r="G55" s="11" t="s">
        <v>157</v>
      </c>
      <c r="H55" s="11" t="s">
        <v>157</v>
      </c>
      <c r="I55" s="11">
        <v>5</v>
      </c>
      <c r="J55" s="11">
        <v>84</v>
      </c>
      <c r="K55" s="11">
        <v>187</v>
      </c>
      <c r="L55" s="11" t="str">
        <f t="shared" si="0"/>
        <v>Processed</v>
      </c>
    </row>
    <row r="56" spans="1:12" x14ac:dyDescent="0.3">
      <c r="A56" s="11" t="s">
        <v>11</v>
      </c>
      <c r="B56" s="11" t="s">
        <v>12</v>
      </c>
      <c r="C56" s="11" t="s">
        <v>53</v>
      </c>
      <c r="D56" s="11" t="s">
        <v>164</v>
      </c>
      <c r="E56" s="11" t="s">
        <v>165</v>
      </c>
      <c r="F56" s="11" t="s">
        <v>166</v>
      </c>
      <c r="G56" s="11" t="s">
        <v>157</v>
      </c>
      <c r="H56" s="11" t="s">
        <v>157</v>
      </c>
      <c r="I56" s="11">
        <v>6</v>
      </c>
      <c r="J56" s="11">
        <v>77</v>
      </c>
      <c r="K56" s="11">
        <v>110</v>
      </c>
      <c r="L56" s="11" t="str">
        <f t="shared" si="0"/>
        <v>Whole</v>
      </c>
    </row>
    <row r="57" spans="1:12" x14ac:dyDescent="0.3">
      <c r="A57" s="11" t="s">
        <v>11</v>
      </c>
      <c r="B57" s="11" t="s">
        <v>12</v>
      </c>
      <c r="C57" s="11" t="s">
        <v>53</v>
      </c>
      <c r="D57" s="11" t="s">
        <v>167</v>
      </c>
      <c r="E57" s="11" t="s">
        <v>168</v>
      </c>
      <c r="F57" s="11" t="s">
        <v>169</v>
      </c>
      <c r="G57" s="11" t="s">
        <v>157</v>
      </c>
      <c r="H57" s="11" t="s">
        <v>157</v>
      </c>
      <c r="I57" s="11">
        <v>2</v>
      </c>
      <c r="J57" s="11">
        <v>18</v>
      </c>
      <c r="K57" s="11">
        <v>125</v>
      </c>
      <c r="L57" s="11" t="str">
        <f t="shared" si="0"/>
        <v>Whole</v>
      </c>
    </row>
    <row r="58" spans="1:12" x14ac:dyDescent="0.3">
      <c r="A58" s="11" t="s">
        <v>11</v>
      </c>
      <c r="B58" s="11" t="s">
        <v>12</v>
      </c>
      <c r="C58" s="11" t="s">
        <v>170</v>
      </c>
      <c r="D58" s="11" t="s">
        <v>171</v>
      </c>
      <c r="E58" s="11" t="s">
        <v>172</v>
      </c>
      <c r="F58" s="11" t="s">
        <v>173</v>
      </c>
      <c r="G58" s="11" t="s">
        <v>157</v>
      </c>
      <c r="H58" s="11" t="s">
        <v>157</v>
      </c>
      <c r="I58" s="11">
        <v>216</v>
      </c>
      <c r="J58" s="11">
        <v>3888</v>
      </c>
      <c r="K58" s="11">
        <v>372</v>
      </c>
      <c r="L58" s="11" t="str">
        <f t="shared" si="0"/>
        <v>Whole</v>
      </c>
    </row>
    <row r="59" spans="1:12" x14ac:dyDescent="0.3">
      <c r="A59" s="11" t="s">
        <v>11</v>
      </c>
      <c r="B59" s="11" t="s">
        <v>12</v>
      </c>
      <c r="C59" s="11" t="s">
        <v>22</v>
      </c>
      <c r="D59" s="11" t="s">
        <v>174</v>
      </c>
      <c r="E59" s="11" t="s">
        <v>175</v>
      </c>
      <c r="F59" s="11" t="s">
        <v>176</v>
      </c>
      <c r="G59" s="11" t="s">
        <v>52</v>
      </c>
      <c r="H59" s="11" t="s">
        <v>52</v>
      </c>
      <c r="I59" s="11">
        <v>5</v>
      </c>
      <c r="J59" s="11">
        <v>53</v>
      </c>
      <c r="K59" s="11">
        <v>33</v>
      </c>
      <c r="L59" s="11" t="str">
        <f t="shared" si="0"/>
        <v>Processed</v>
      </c>
    </row>
    <row r="60" spans="1:12" x14ac:dyDescent="0.3">
      <c r="A60" s="11" t="s">
        <v>11</v>
      </c>
      <c r="B60" s="11" t="s">
        <v>12</v>
      </c>
      <c r="C60" s="11" t="s">
        <v>22</v>
      </c>
      <c r="D60" s="11" t="s">
        <v>174</v>
      </c>
      <c r="E60" s="11" t="s">
        <v>177</v>
      </c>
      <c r="F60" s="11" t="s">
        <v>176</v>
      </c>
      <c r="G60" s="11" t="s">
        <v>52</v>
      </c>
      <c r="H60" s="11" t="s">
        <v>52</v>
      </c>
      <c r="I60" s="11">
        <v>432</v>
      </c>
      <c r="J60" s="11">
        <v>4568</v>
      </c>
      <c r="K60" s="11">
        <v>3067</v>
      </c>
      <c r="L60" s="11" t="str">
        <f t="shared" si="0"/>
        <v>Processed</v>
      </c>
    </row>
    <row r="61" spans="1:12" x14ac:dyDescent="0.3">
      <c r="A61" s="11" t="s">
        <v>11</v>
      </c>
      <c r="B61" s="11" t="s">
        <v>12</v>
      </c>
      <c r="C61" s="11" t="s">
        <v>22</v>
      </c>
      <c r="D61" s="11" t="s">
        <v>178</v>
      </c>
      <c r="E61" s="11" t="s">
        <v>179</v>
      </c>
      <c r="F61" s="11" t="s">
        <v>176</v>
      </c>
      <c r="G61" s="11" t="s">
        <v>52</v>
      </c>
      <c r="H61" s="11" t="s">
        <v>52</v>
      </c>
      <c r="I61" s="11">
        <v>437</v>
      </c>
      <c r="J61" s="11">
        <v>4621</v>
      </c>
      <c r="K61" s="11">
        <v>3103</v>
      </c>
      <c r="L61" s="11" t="str">
        <f t="shared" si="0"/>
        <v>Processed</v>
      </c>
    </row>
    <row r="62" spans="1:12" x14ac:dyDescent="0.3">
      <c r="A62" s="11" t="s">
        <v>11</v>
      </c>
      <c r="B62" s="11" t="s">
        <v>12</v>
      </c>
      <c r="C62" s="11" t="s">
        <v>22</v>
      </c>
      <c r="D62" s="11" t="s">
        <v>180</v>
      </c>
      <c r="E62" s="11" t="s">
        <v>181</v>
      </c>
      <c r="F62" s="11" t="s">
        <v>176</v>
      </c>
      <c r="G62" s="11" t="s">
        <v>52</v>
      </c>
      <c r="H62" s="11" t="s">
        <v>52</v>
      </c>
      <c r="I62" s="11">
        <v>437</v>
      </c>
      <c r="J62" s="11">
        <v>4621</v>
      </c>
      <c r="K62" s="11">
        <v>3103</v>
      </c>
      <c r="L62" s="11" t="str">
        <f t="shared" si="0"/>
        <v>Processed</v>
      </c>
    </row>
    <row r="63" spans="1:12" x14ac:dyDescent="0.3">
      <c r="A63" s="11" t="s">
        <v>11</v>
      </c>
      <c r="B63" s="11" t="s">
        <v>12</v>
      </c>
      <c r="C63" s="11" t="s">
        <v>25</v>
      </c>
      <c r="D63" s="11" t="s">
        <v>182</v>
      </c>
      <c r="E63" s="11" t="s">
        <v>183</v>
      </c>
      <c r="F63" s="11" t="s">
        <v>184</v>
      </c>
      <c r="G63" s="11" t="s">
        <v>52</v>
      </c>
      <c r="H63" s="11" t="s">
        <v>52</v>
      </c>
      <c r="I63" s="11">
        <v>160</v>
      </c>
      <c r="J63" s="11">
        <v>1100</v>
      </c>
      <c r="K63" s="11">
        <v>3344</v>
      </c>
      <c r="L63" s="11" t="str">
        <f t="shared" si="0"/>
        <v>Processed</v>
      </c>
    </row>
    <row r="64" spans="1:12" x14ac:dyDescent="0.3">
      <c r="A64" s="11" t="s">
        <v>11</v>
      </c>
      <c r="B64" s="11" t="s">
        <v>12</v>
      </c>
      <c r="C64" s="11" t="s">
        <v>53</v>
      </c>
      <c r="D64" s="11" t="s">
        <v>185</v>
      </c>
      <c r="E64" s="11" t="s">
        <v>186</v>
      </c>
      <c r="F64" s="11" t="s">
        <v>64</v>
      </c>
      <c r="G64" s="11" t="s">
        <v>52</v>
      </c>
      <c r="H64" s="11" t="s">
        <v>52</v>
      </c>
      <c r="I64" s="11">
        <v>129</v>
      </c>
      <c r="J64" s="11">
        <v>774</v>
      </c>
      <c r="K64" s="11">
        <v>2405</v>
      </c>
      <c r="L64" s="11" t="str">
        <f t="shared" si="0"/>
        <v>Whole</v>
      </c>
    </row>
    <row r="65" spans="1:12" x14ac:dyDescent="0.3">
      <c r="A65" s="11" t="s">
        <v>11</v>
      </c>
      <c r="B65" s="11" t="s">
        <v>12</v>
      </c>
      <c r="C65" s="11" t="s">
        <v>53</v>
      </c>
      <c r="D65" s="11" t="s">
        <v>187</v>
      </c>
      <c r="E65" s="11" t="s">
        <v>188</v>
      </c>
      <c r="F65" s="11" t="s">
        <v>64</v>
      </c>
      <c r="G65" s="11" t="s">
        <v>52</v>
      </c>
      <c r="H65" s="11" t="s">
        <v>52</v>
      </c>
      <c r="I65" s="11">
        <v>83</v>
      </c>
      <c r="J65" s="11">
        <v>498</v>
      </c>
      <c r="K65" s="11">
        <v>1549</v>
      </c>
      <c r="L65" s="11" t="str">
        <f t="shared" si="0"/>
        <v>Whole</v>
      </c>
    </row>
    <row r="66" spans="1:12" x14ac:dyDescent="0.3">
      <c r="A66" s="11" t="s">
        <v>11</v>
      </c>
      <c r="B66" s="11" t="s">
        <v>12</v>
      </c>
      <c r="C66" s="11" t="s">
        <v>25</v>
      </c>
      <c r="D66" s="11" t="s">
        <v>189</v>
      </c>
      <c r="E66" s="11" t="s">
        <v>190</v>
      </c>
      <c r="F66" s="11" t="s">
        <v>191</v>
      </c>
      <c r="G66" s="11" t="s">
        <v>52</v>
      </c>
      <c r="H66" s="11" t="s">
        <v>52</v>
      </c>
      <c r="I66" s="11">
        <v>25</v>
      </c>
      <c r="J66" s="11">
        <v>360</v>
      </c>
      <c r="K66" s="11">
        <v>1274</v>
      </c>
      <c r="L66" s="11" t="str">
        <f t="shared" ref="L66:L129" si="1">IF(OR(C66="Condiments &amp; Snacks",
       C66="Cheese",
       C66="Butter",
       C66="Meals",
       C66="Beverages",
       C66="Yogurt"), "Processed", "Whole")</f>
        <v>Processed</v>
      </c>
    </row>
    <row r="67" spans="1:12" x14ac:dyDescent="0.3">
      <c r="A67" s="11" t="s">
        <v>11</v>
      </c>
      <c r="B67" s="11" t="s">
        <v>12</v>
      </c>
      <c r="C67" s="11" t="s">
        <v>25</v>
      </c>
      <c r="D67" s="11" t="s">
        <v>192</v>
      </c>
      <c r="E67" s="11" t="s">
        <v>193</v>
      </c>
      <c r="F67" s="11" t="s">
        <v>194</v>
      </c>
      <c r="G67" s="11" t="s">
        <v>52</v>
      </c>
      <c r="H67" s="11" t="s">
        <v>52</v>
      </c>
      <c r="I67" s="11">
        <v>4</v>
      </c>
      <c r="J67" s="11">
        <v>25</v>
      </c>
      <c r="K67" s="11">
        <v>96</v>
      </c>
      <c r="L67" s="11" t="str">
        <f t="shared" si="1"/>
        <v>Processed</v>
      </c>
    </row>
    <row r="68" spans="1:12" x14ac:dyDescent="0.3">
      <c r="A68" s="11" t="s">
        <v>11</v>
      </c>
      <c r="B68" s="11" t="s">
        <v>12</v>
      </c>
      <c r="C68" s="11" t="s">
        <v>25</v>
      </c>
      <c r="D68" s="11" t="s">
        <v>195</v>
      </c>
      <c r="E68" s="11" t="s">
        <v>196</v>
      </c>
      <c r="F68" s="11" t="s">
        <v>197</v>
      </c>
      <c r="G68" s="11" t="s">
        <v>57</v>
      </c>
      <c r="H68" s="11" t="s">
        <v>57</v>
      </c>
      <c r="I68" s="11">
        <v>27</v>
      </c>
      <c r="J68" s="11">
        <v>902</v>
      </c>
      <c r="K68" s="11">
        <v>317</v>
      </c>
      <c r="L68" s="11" t="str">
        <f t="shared" si="1"/>
        <v>Processed</v>
      </c>
    </row>
    <row r="69" spans="1:12" x14ac:dyDescent="0.3">
      <c r="A69" s="11" t="s">
        <v>11</v>
      </c>
      <c r="B69" s="11" t="s">
        <v>12</v>
      </c>
      <c r="C69" s="11" t="s">
        <v>22</v>
      </c>
      <c r="D69" s="11" t="s">
        <v>198</v>
      </c>
      <c r="E69" s="11" t="s">
        <v>199</v>
      </c>
      <c r="F69" s="11" t="s">
        <v>200</v>
      </c>
      <c r="G69" s="11" t="s">
        <v>52</v>
      </c>
      <c r="H69" s="11" t="s">
        <v>52</v>
      </c>
      <c r="I69" s="11">
        <v>442</v>
      </c>
      <c r="J69" s="11">
        <v>4674</v>
      </c>
      <c r="K69" s="11">
        <v>3138</v>
      </c>
      <c r="L69" s="11" t="str">
        <f t="shared" si="1"/>
        <v>Processed</v>
      </c>
    </row>
    <row r="70" spans="1:12" x14ac:dyDescent="0.3">
      <c r="A70" s="11" t="s">
        <v>11</v>
      </c>
      <c r="B70" s="11" t="s">
        <v>12</v>
      </c>
      <c r="C70" s="11" t="s">
        <v>53</v>
      </c>
      <c r="D70" s="11" t="s">
        <v>201</v>
      </c>
      <c r="E70" s="11" t="s">
        <v>202</v>
      </c>
      <c r="F70" s="11" t="s">
        <v>147</v>
      </c>
      <c r="G70" s="11" t="s">
        <v>57</v>
      </c>
      <c r="H70" s="11" t="s">
        <v>57</v>
      </c>
      <c r="I70" s="11">
        <v>33</v>
      </c>
      <c r="J70" s="11">
        <v>660</v>
      </c>
      <c r="K70" s="11">
        <v>328</v>
      </c>
      <c r="L70" s="11" t="str">
        <f t="shared" si="1"/>
        <v>Whole</v>
      </c>
    </row>
    <row r="71" spans="1:12" x14ac:dyDescent="0.3">
      <c r="A71" s="11" t="s">
        <v>11</v>
      </c>
      <c r="B71" s="11" t="s">
        <v>12</v>
      </c>
      <c r="C71" s="11" t="s">
        <v>131</v>
      </c>
      <c r="D71" s="11" t="s">
        <v>203</v>
      </c>
      <c r="E71" s="11" t="s">
        <v>204</v>
      </c>
      <c r="F71" s="11" t="s">
        <v>205</v>
      </c>
      <c r="G71" s="11" t="s">
        <v>206</v>
      </c>
      <c r="H71" s="11" t="s">
        <v>206</v>
      </c>
      <c r="I71" s="11">
        <v>6604</v>
      </c>
      <c r="J71" s="11">
        <v>6604</v>
      </c>
      <c r="K71" s="11">
        <v>4293</v>
      </c>
      <c r="L71" s="11" t="str">
        <f t="shared" si="1"/>
        <v>Whole</v>
      </c>
    </row>
    <row r="72" spans="1:12" x14ac:dyDescent="0.3">
      <c r="A72" s="11" t="s">
        <v>11</v>
      </c>
      <c r="B72" s="11" t="s">
        <v>12</v>
      </c>
      <c r="C72" s="11" t="s">
        <v>207</v>
      </c>
      <c r="D72" s="11" t="s">
        <v>208</v>
      </c>
      <c r="E72" s="11" t="s">
        <v>209</v>
      </c>
      <c r="F72" s="11" t="s">
        <v>210</v>
      </c>
      <c r="G72" s="11" t="s">
        <v>211</v>
      </c>
      <c r="H72" s="11" t="s">
        <v>211</v>
      </c>
      <c r="I72" s="11">
        <v>1872</v>
      </c>
      <c r="J72" s="11">
        <v>22464</v>
      </c>
      <c r="K72" s="11">
        <v>543</v>
      </c>
      <c r="L72" s="11" t="str">
        <f t="shared" si="1"/>
        <v>Processed</v>
      </c>
    </row>
    <row r="73" spans="1:12" x14ac:dyDescent="0.3">
      <c r="A73" s="11" t="s">
        <v>11</v>
      </c>
      <c r="B73" s="11" t="s">
        <v>12</v>
      </c>
      <c r="C73" s="11" t="s">
        <v>25</v>
      </c>
      <c r="D73" s="11" t="s">
        <v>212</v>
      </c>
      <c r="E73" s="11" t="s">
        <v>213</v>
      </c>
      <c r="F73" s="11" t="s">
        <v>214</v>
      </c>
      <c r="G73" s="11" t="s">
        <v>57</v>
      </c>
      <c r="H73" s="11" t="s">
        <v>57</v>
      </c>
      <c r="I73" s="11">
        <v>143</v>
      </c>
      <c r="J73" s="11">
        <v>563</v>
      </c>
      <c r="K73" s="11">
        <v>7136</v>
      </c>
      <c r="L73" s="11" t="str">
        <f t="shared" si="1"/>
        <v>Processed</v>
      </c>
    </row>
    <row r="74" spans="1:12" x14ac:dyDescent="0.3">
      <c r="A74" s="11" t="s">
        <v>11</v>
      </c>
      <c r="B74" s="11" t="s">
        <v>12</v>
      </c>
      <c r="C74" s="11" t="s">
        <v>25</v>
      </c>
      <c r="D74" s="11" t="s">
        <v>215</v>
      </c>
      <c r="E74" s="11" t="s">
        <v>216</v>
      </c>
      <c r="F74" s="11" t="s">
        <v>217</v>
      </c>
      <c r="G74" s="11" t="s">
        <v>57</v>
      </c>
      <c r="H74" s="11" t="s">
        <v>57</v>
      </c>
      <c r="I74" s="11">
        <v>29</v>
      </c>
      <c r="J74" s="11">
        <v>1044</v>
      </c>
      <c r="K74" s="11">
        <v>696</v>
      </c>
      <c r="L74" s="11" t="str">
        <f t="shared" si="1"/>
        <v>Processed</v>
      </c>
    </row>
    <row r="75" spans="1:12" x14ac:dyDescent="0.3">
      <c r="A75" s="11" t="s">
        <v>11</v>
      </c>
      <c r="B75" s="11" t="s">
        <v>12</v>
      </c>
      <c r="C75" s="11" t="s">
        <v>25</v>
      </c>
      <c r="D75" s="11" t="s">
        <v>218</v>
      </c>
      <c r="E75" s="11" t="s">
        <v>219</v>
      </c>
      <c r="F75" s="11" t="s">
        <v>220</v>
      </c>
      <c r="G75" s="11" t="s">
        <v>57</v>
      </c>
      <c r="H75" s="11" t="s">
        <v>57</v>
      </c>
      <c r="I75" s="11">
        <v>27</v>
      </c>
      <c r="J75" s="11">
        <v>506</v>
      </c>
      <c r="K75" s="11">
        <v>1107</v>
      </c>
      <c r="L75" s="11" t="str">
        <f t="shared" si="1"/>
        <v>Processed</v>
      </c>
    </row>
    <row r="76" spans="1:12" x14ac:dyDescent="0.3">
      <c r="A76" s="11" t="s">
        <v>11</v>
      </c>
      <c r="B76" s="11" t="s">
        <v>12</v>
      </c>
      <c r="C76" s="11" t="s">
        <v>53</v>
      </c>
      <c r="D76" s="11" t="s">
        <v>221</v>
      </c>
      <c r="E76" s="11" t="s">
        <v>222</v>
      </c>
      <c r="F76" s="11" t="s">
        <v>223</v>
      </c>
      <c r="G76" s="11" t="s">
        <v>61</v>
      </c>
      <c r="H76" s="11" t="s">
        <v>61</v>
      </c>
      <c r="I76" s="11">
        <v>10</v>
      </c>
      <c r="J76" s="11">
        <v>200</v>
      </c>
      <c r="K76" s="11">
        <v>120</v>
      </c>
      <c r="L76" s="11" t="str">
        <f t="shared" si="1"/>
        <v>Whole</v>
      </c>
    </row>
    <row r="77" spans="1:12" x14ac:dyDescent="0.3">
      <c r="A77" s="11" t="s">
        <v>11</v>
      </c>
      <c r="B77" s="11" t="s">
        <v>12</v>
      </c>
      <c r="C77" s="11" t="s">
        <v>53</v>
      </c>
      <c r="D77" s="11" t="s">
        <v>224</v>
      </c>
      <c r="E77" s="11" t="s">
        <v>225</v>
      </c>
      <c r="F77" s="11" t="s">
        <v>226</v>
      </c>
      <c r="G77" s="11" t="s">
        <v>57</v>
      </c>
      <c r="H77" s="11" t="s">
        <v>57</v>
      </c>
      <c r="I77" s="11">
        <v>12</v>
      </c>
      <c r="J77" s="11">
        <v>56</v>
      </c>
      <c r="K77" s="11">
        <v>179</v>
      </c>
      <c r="L77" s="11" t="str">
        <f t="shared" si="1"/>
        <v>Whole</v>
      </c>
    </row>
    <row r="78" spans="1:12" x14ac:dyDescent="0.3">
      <c r="A78" s="11" t="s">
        <v>11</v>
      </c>
      <c r="B78" s="11" t="s">
        <v>12</v>
      </c>
      <c r="C78" s="11" t="s">
        <v>25</v>
      </c>
      <c r="D78" s="11" t="s">
        <v>227</v>
      </c>
      <c r="E78" s="11" t="s">
        <v>228</v>
      </c>
      <c r="F78" s="11" t="s">
        <v>223</v>
      </c>
      <c r="G78" s="11" t="s">
        <v>61</v>
      </c>
      <c r="H78" s="11" t="s">
        <v>61</v>
      </c>
      <c r="I78" s="11">
        <v>10</v>
      </c>
      <c r="J78" s="11">
        <v>334</v>
      </c>
      <c r="K78" s="11">
        <v>105</v>
      </c>
      <c r="L78" s="11" t="str">
        <f t="shared" si="1"/>
        <v>Processed</v>
      </c>
    </row>
    <row r="79" spans="1:12" x14ac:dyDescent="0.3">
      <c r="A79" s="11" t="s">
        <v>11</v>
      </c>
      <c r="B79" s="11" t="s">
        <v>12</v>
      </c>
      <c r="C79" s="11" t="s">
        <v>53</v>
      </c>
      <c r="D79" s="11" t="s">
        <v>229</v>
      </c>
      <c r="E79" s="11" t="s">
        <v>230</v>
      </c>
      <c r="F79" s="11" t="s">
        <v>223</v>
      </c>
      <c r="G79" s="11" t="s">
        <v>61</v>
      </c>
      <c r="H79" s="11" t="s">
        <v>61</v>
      </c>
      <c r="I79" s="11">
        <v>47</v>
      </c>
      <c r="J79" s="11">
        <v>940</v>
      </c>
      <c r="K79" s="11">
        <v>464</v>
      </c>
      <c r="L79" s="11" t="str">
        <f t="shared" si="1"/>
        <v>Whole</v>
      </c>
    </row>
    <row r="80" spans="1:12" x14ac:dyDescent="0.3">
      <c r="A80" s="11" t="s">
        <v>11</v>
      </c>
      <c r="B80" s="11" t="s">
        <v>12</v>
      </c>
      <c r="C80" s="11" t="s">
        <v>25</v>
      </c>
      <c r="D80" s="11" t="s">
        <v>231</v>
      </c>
      <c r="E80" s="11" t="s">
        <v>232</v>
      </c>
      <c r="F80" s="11" t="s">
        <v>233</v>
      </c>
      <c r="G80" s="11" t="s">
        <v>57</v>
      </c>
      <c r="H80" s="11" t="s">
        <v>57</v>
      </c>
      <c r="I80" s="11">
        <v>2</v>
      </c>
      <c r="J80" s="11">
        <v>45</v>
      </c>
      <c r="K80" s="11">
        <v>48</v>
      </c>
      <c r="L80" s="11" t="str">
        <f t="shared" si="1"/>
        <v>Processed</v>
      </c>
    </row>
    <row r="81" spans="1:12" x14ac:dyDescent="0.3">
      <c r="A81" s="11" t="s">
        <v>11</v>
      </c>
      <c r="B81" s="11" t="s">
        <v>12</v>
      </c>
      <c r="C81" s="11" t="s">
        <v>53</v>
      </c>
      <c r="D81" s="11" t="s">
        <v>224</v>
      </c>
      <c r="E81" s="11" t="s">
        <v>234</v>
      </c>
      <c r="F81" s="11" t="s">
        <v>235</v>
      </c>
      <c r="G81" s="11" t="s">
        <v>57</v>
      </c>
      <c r="H81" s="11" t="s">
        <v>57</v>
      </c>
      <c r="I81" s="11">
        <v>23</v>
      </c>
      <c r="J81" s="11">
        <v>115</v>
      </c>
      <c r="K81" s="11">
        <v>216</v>
      </c>
      <c r="L81" s="11" t="str">
        <f t="shared" si="1"/>
        <v>Whole</v>
      </c>
    </row>
    <row r="82" spans="1:12" x14ac:dyDescent="0.3">
      <c r="A82" s="11" t="s">
        <v>11</v>
      </c>
      <c r="B82" s="11" t="s">
        <v>12</v>
      </c>
      <c r="C82" s="11" t="s">
        <v>53</v>
      </c>
      <c r="D82" s="11" t="s">
        <v>236</v>
      </c>
      <c r="E82" s="11" t="s">
        <v>237</v>
      </c>
      <c r="F82" s="11" t="s">
        <v>238</v>
      </c>
      <c r="G82" s="11" t="s">
        <v>57</v>
      </c>
      <c r="H82" s="11" t="s">
        <v>57</v>
      </c>
      <c r="I82" s="11">
        <v>23</v>
      </c>
      <c r="J82" s="11">
        <v>725</v>
      </c>
      <c r="K82" s="11">
        <v>570</v>
      </c>
      <c r="L82" s="11" t="str">
        <f t="shared" si="1"/>
        <v>Whole</v>
      </c>
    </row>
    <row r="83" spans="1:12" x14ac:dyDescent="0.3">
      <c r="A83" s="11" t="s">
        <v>11</v>
      </c>
      <c r="B83" s="11" t="s">
        <v>12</v>
      </c>
      <c r="C83" s="11" t="s">
        <v>25</v>
      </c>
      <c r="D83" s="11" t="s">
        <v>239</v>
      </c>
      <c r="E83" s="11" t="s">
        <v>240</v>
      </c>
      <c r="F83" s="11" t="s">
        <v>223</v>
      </c>
      <c r="G83" s="11" t="s">
        <v>61</v>
      </c>
      <c r="H83" s="11" t="s">
        <v>61</v>
      </c>
      <c r="I83" s="11">
        <v>6</v>
      </c>
      <c r="J83" s="11">
        <v>72</v>
      </c>
      <c r="K83" s="11">
        <v>153</v>
      </c>
      <c r="L83" s="11" t="str">
        <f t="shared" si="1"/>
        <v>Processed</v>
      </c>
    </row>
    <row r="84" spans="1:12" x14ac:dyDescent="0.3">
      <c r="A84" s="11" t="s">
        <v>11</v>
      </c>
      <c r="B84" s="11" t="s">
        <v>12</v>
      </c>
      <c r="C84" s="11" t="s">
        <v>131</v>
      </c>
      <c r="D84" s="11" t="s">
        <v>241</v>
      </c>
      <c r="E84" s="11" t="s">
        <v>242</v>
      </c>
      <c r="F84" s="11" t="s">
        <v>243</v>
      </c>
      <c r="G84" s="11" t="s">
        <v>57</v>
      </c>
      <c r="H84" s="11" t="s">
        <v>57</v>
      </c>
      <c r="I84" s="11">
        <v>49</v>
      </c>
      <c r="J84" s="11">
        <v>1782</v>
      </c>
      <c r="K84" s="11">
        <v>818</v>
      </c>
      <c r="L84" s="11" t="str">
        <f t="shared" si="1"/>
        <v>Whole</v>
      </c>
    </row>
    <row r="85" spans="1:12" x14ac:dyDescent="0.3">
      <c r="A85" s="11" t="s">
        <v>11</v>
      </c>
      <c r="B85" s="11" t="s">
        <v>12</v>
      </c>
      <c r="C85" s="11" t="s">
        <v>107</v>
      </c>
      <c r="D85" s="11" t="s">
        <v>244</v>
      </c>
      <c r="E85" s="11" t="s">
        <v>245</v>
      </c>
      <c r="F85" s="11" t="s">
        <v>246</v>
      </c>
      <c r="G85" s="11" t="s">
        <v>57</v>
      </c>
      <c r="H85" s="11" t="s">
        <v>57</v>
      </c>
      <c r="I85" s="11">
        <v>6</v>
      </c>
      <c r="J85" s="11">
        <v>300</v>
      </c>
      <c r="K85" s="11">
        <v>126</v>
      </c>
      <c r="L85" s="11" t="str">
        <f t="shared" si="1"/>
        <v>Whole</v>
      </c>
    </row>
    <row r="86" spans="1:12" x14ac:dyDescent="0.3">
      <c r="A86" s="11" t="s">
        <v>11</v>
      </c>
      <c r="B86" s="11" t="s">
        <v>12</v>
      </c>
      <c r="C86" s="11" t="s">
        <v>131</v>
      </c>
      <c r="D86" s="11" t="s">
        <v>247</v>
      </c>
      <c r="E86" s="11" t="s">
        <v>248</v>
      </c>
      <c r="F86" s="11" t="s">
        <v>249</v>
      </c>
      <c r="G86" s="11" t="s">
        <v>57</v>
      </c>
      <c r="H86" s="11" t="s">
        <v>57</v>
      </c>
      <c r="I86" s="11">
        <v>3</v>
      </c>
      <c r="J86" s="11">
        <v>75</v>
      </c>
      <c r="K86" s="11">
        <v>197</v>
      </c>
      <c r="L86" s="11" t="str">
        <f t="shared" si="1"/>
        <v>Whole</v>
      </c>
    </row>
    <row r="87" spans="1:12" x14ac:dyDescent="0.3">
      <c r="A87" s="11" t="s">
        <v>11</v>
      </c>
      <c r="B87" s="11" t="s">
        <v>12</v>
      </c>
      <c r="C87" s="11" t="s">
        <v>25</v>
      </c>
      <c r="D87" s="11" t="s">
        <v>250</v>
      </c>
      <c r="E87" s="11" t="s">
        <v>251</v>
      </c>
      <c r="F87" s="11" t="s">
        <v>223</v>
      </c>
      <c r="G87" s="11" t="s">
        <v>61</v>
      </c>
      <c r="H87" s="11" t="s">
        <v>61</v>
      </c>
      <c r="I87" s="11">
        <v>17</v>
      </c>
      <c r="J87" s="11">
        <v>510</v>
      </c>
      <c r="K87" s="11">
        <v>847</v>
      </c>
      <c r="L87" s="11" t="str">
        <f t="shared" si="1"/>
        <v>Processed</v>
      </c>
    </row>
    <row r="88" spans="1:12" x14ac:dyDescent="0.3">
      <c r="A88" s="11" t="s">
        <v>11</v>
      </c>
      <c r="B88" s="11" t="s">
        <v>12</v>
      </c>
      <c r="C88" s="11" t="s">
        <v>25</v>
      </c>
      <c r="D88" s="11" t="s">
        <v>252</v>
      </c>
      <c r="E88" s="11" t="s">
        <v>253</v>
      </c>
      <c r="F88" s="11" t="s">
        <v>223</v>
      </c>
      <c r="G88" s="11" t="s">
        <v>61</v>
      </c>
      <c r="H88" s="11" t="s">
        <v>61</v>
      </c>
      <c r="I88" s="11">
        <v>89</v>
      </c>
      <c r="J88" s="11">
        <v>2136</v>
      </c>
      <c r="K88" s="11">
        <v>1680</v>
      </c>
      <c r="L88" s="11" t="str">
        <f t="shared" si="1"/>
        <v>Processed</v>
      </c>
    </row>
    <row r="89" spans="1:12" x14ac:dyDescent="0.3">
      <c r="A89" s="11" t="s">
        <v>11</v>
      </c>
      <c r="B89" s="11" t="s">
        <v>12</v>
      </c>
      <c r="C89" s="11" t="s">
        <v>53</v>
      </c>
      <c r="D89" s="11" t="s">
        <v>229</v>
      </c>
      <c r="E89" s="11" t="s">
        <v>254</v>
      </c>
      <c r="F89" s="11" t="s">
        <v>147</v>
      </c>
      <c r="G89" s="11" t="s">
        <v>57</v>
      </c>
      <c r="H89" s="11" t="s">
        <v>57</v>
      </c>
      <c r="I89" s="11">
        <v>10</v>
      </c>
      <c r="J89" s="11">
        <v>200</v>
      </c>
      <c r="K89" s="11">
        <v>149</v>
      </c>
      <c r="L89" s="11" t="str">
        <f t="shared" si="1"/>
        <v>Whole</v>
      </c>
    </row>
    <row r="90" spans="1:12" x14ac:dyDescent="0.3">
      <c r="A90" s="11" t="s">
        <v>11</v>
      </c>
      <c r="B90" s="11" t="s">
        <v>12</v>
      </c>
      <c r="C90" s="11" t="s">
        <v>53</v>
      </c>
      <c r="D90" s="11" t="s">
        <v>255</v>
      </c>
      <c r="E90" s="11" t="s">
        <v>256</v>
      </c>
      <c r="F90" s="11" t="s">
        <v>147</v>
      </c>
      <c r="G90" s="11" t="s">
        <v>57</v>
      </c>
      <c r="H90" s="11" t="s">
        <v>57</v>
      </c>
      <c r="I90" s="11">
        <v>10</v>
      </c>
      <c r="J90" s="11">
        <v>100</v>
      </c>
      <c r="K90" s="11">
        <v>132</v>
      </c>
      <c r="L90" s="11" t="str">
        <f t="shared" si="1"/>
        <v>Whole</v>
      </c>
    </row>
    <row r="91" spans="1:12" x14ac:dyDescent="0.3">
      <c r="A91" s="11" t="s">
        <v>11</v>
      </c>
      <c r="B91" s="11" t="s">
        <v>12</v>
      </c>
      <c r="C91" s="11" t="s">
        <v>45</v>
      </c>
      <c r="D91" s="11" t="s">
        <v>257</v>
      </c>
      <c r="E91" s="11" t="s">
        <v>258</v>
      </c>
      <c r="F91" s="11" t="s">
        <v>259</v>
      </c>
      <c r="G91" s="11" t="s">
        <v>57</v>
      </c>
      <c r="H91" s="11" t="s">
        <v>57</v>
      </c>
      <c r="I91" s="11">
        <v>22</v>
      </c>
      <c r="J91" s="11">
        <v>891</v>
      </c>
      <c r="K91" s="11">
        <v>395</v>
      </c>
      <c r="L91" s="11" t="str">
        <f t="shared" si="1"/>
        <v>Whole</v>
      </c>
    </row>
    <row r="92" spans="1:12" x14ac:dyDescent="0.3">
      <c r="A92" s="11" t="s">
        <v>11</v>
      </c>
      <c r="B92" s="11" t="s">
        <v>12</v>
      </c>
      <c r="C92" s="11" t="s">
        <v>53</v>
      </c>
      <c r="D92" s="11" t="s">
        <v>260</v>
      </c>
      <c r="E92" s="11" t="s">
        <v>261</v>
      </c>
      <c r="F92" s="11" t="s">
        <v>262</v>
      </c>
      <c r="G92" s="11" t="s">
        <v>57</v>
      </c>
      <c r="H92" s="11" t="s">
        <v>57</v>
      </c>
      <c r="I92" s="11">
        <v>6</v>
      </c>
      <c r="J92" s="11">
        <v>54</v>
      </c>
      <c r="K92" s="11">
        <v>155</v>
      </c>
      <c r="L92" s="11" t="str">
        <f t="shared" si="1"/>
        <v>Whole</v>
      </c>
    </row>
    <row r="93" spans="1:12" x14ac:dyDescent="0.3">
      <c r="A93" s="11" t="s">
        <v>11</v>
      </c>
      <c r="B93" s="11" t="s">
        <v>12</v>
      </c>
      <c r="C93" s="11" t="s">
        <v>25</v>
      </c>
      <c r="D93" s="11" t="s">
        <v>263</v>
      </c>
      <c r="E93" s="11" t="s">
        <v>264</v>
      </c>
      <c r="F93" s="11" t="s">
        <v>223</v>
      </c>
      <c r="G93" s="11" t="s">
        <v>61</v>
      </c>
      <c r="H93" s="11" t="s">
        <v>61</v>
      </c>
      <c r="I93" s="11">
        <v>38</v>
      </c>
      <c r="J93" s="11">
        <v>912</v>
      </c>
      <c r="K93" s="11">
        <v>836</v>
      </c>
      <c r="L93" s="11" t="str">
        <f t="shared" si="1"/>
        <v>Processed</v>
      </c>
    </row>
    <row r="94" spans="1:12" x14ac:dyDescent="0.3">
      <c r="A94" s="11" t="s">
        <v>11</v>
      </c>
      <c r="B94" s="11" t="s">
        <v>12</v>
      </c>
      <c r="C94" s="11" t="s">
        <v>25</v>
      </c>
      <c r="D94" s="11" t="s">
        <v>105</v>
      </c>
      <c r="E94" s="11" t="s">
        <v>265</v>
      </c>
      <c r="F94" s="11" t="s">
        <v>117</v>
      </c>
      <c r="G94" s="11" t="s">
        <v>57</v>
      </c>
      <c r="H94" s="11" t="s">
        <v>57</v>
      </c>
      <c r="I94" s="11">
        <v>91</v>
      </c>
      <c r="J94" s="11">
        <v>3617</v>
      </c>
      <c r="K94" s="11">
        <v>1533</v>
      </c>
      <c r="L94" s="11" t="str">
        <f t="shared" si="1"/>
        <v>Processed</v>
      </c>
    </row>
    <row r="95" spans="1:12" x14ac:dyDescent="0.3">
      <c r="A95" s="11" t="s">
        <v>11</v>
      </c>
      <c r="B95" s="11" t="s">
        <v>12</v>
      </c>
      <c r="C95" s="11" t="s">
        <v>25</v>
      </c>
      <c r="D95" s="11" t="s">
        <v>266</v>
      </c>
      <c r="E95" s="11" t="s">
        <v>267</v>
      </c>
      <c r="F95" s="11" t="s">
        <v>259</v>
      </c>
      <c r="G95" s="11" t="s">
        <v>57</v>
      </c>
      <c r="H95" s="11" t="s">
        <v>57</v>
      </c>
      <c r="I95" s="11">
        <v>57</v>
      </c>
      <c r="J95" s="11">
        <v>2266</v>
      </c>
      <c r="K95" s="11">
        <v>884</v>
      </c>
      <c r="L95" s="11" t="str">
        <f t="shared" si="1"/>
        <v>Processed</v>
      </c>
    </row>
    <row r="96" spans="1:12" x14ac:dyDescent="0.3">
      <c r="A96" s="11" t="s">
        <v>11</v>
      </c>
      <c r="B96" s="11" t="s">
        <v>12</v>
      </c>
      <c r="C96" s="11" t="s">
        <v>13</v>
      </c>
      <c r="D96" s="11" t="s">
        <v>268</v>
      </c>
      <c r="E96" s="11" t="s">
        <v>269</v>
      </c>
      <c r="F96" s="11" t="s">
        <v>259</v>
      </c>
      <c r="G96" s="11" t="s">
        <v>57</v>
      </c>
      <c r="H96" s="11" t="s">
        <v>57</v>
      </c>
      <c r="I96" s="11">
        <v>10</v>
      </c>
      <c r="J96" s="11">
        <v>435</v>
      </c>
      <c r="K96" s="11">
        <v>154</v>
      </c>
      <c r="L96" s="11" t="str">
        <f t="shared" si="1"/>
        <v>Processed</v>
      </c>
    </row>
    <row r="97" spans="1:12" x14ac:dyDescent="0.3">
      <c r="A97" s="11" t="s">
        <v>11</v>
      </c>
      <c r="B97" s="11" t="s">
        <v>12</v>
      </c>
      <c r="C97" s="11" t="s">
        <v>45</v>
      </c>
      <c r="D97" s="11" t="s">
        <v>270</v>
      </c>
      <c r="E97" s="11" t="s">
        <v>271</v>
      </c>
      <c r="F97" s="11" t="s">
        <v>272</v>
      </c>
      <c r="G97" s="11" t="s">
        <v>57</v>
      </c>
      <c r="H97" s="11" t="s">
        <v>57</v>
      </c>
      <c r="I97" s="11">
        <v>1</v>
      </c>
      <c r="J97" s="11">
        <v>24</v>
      </c>
      <c r="K97" s="11">
        <v>18</v>
      </c>
      <c r="L97" s="11" t="str">
        <f t="shared" si="1"/>
        <v>Whole</v>
      </c>
    </row>
    <row r="98" spans="1:12" x14ac:dyDescent="0.3">
      <c r="A98" s="11" t="s">
        <v>11</v>
      </c>
      <c r="B98" s="11" t="s">
        <v>12</v>
      </c>
      <c r="C98" s="11" t="s">
        <v>22</v>
      </c>
      <c r="D98" s="11" t="s">
        <v>273</v>
      </c>
      <c r="E98" s="11" t="s">
        <v>274</v>
      </c>
      <c r="F98" s="11" t="s">
        <v>275</v>
      </c>
      <c r="G98" s="11" t="s">
        <v>57</v>
      </c>
      <c r="H98" s="11" t="s">
        <v>57</v>
      </c>
      <c r="I98" s="11">
        <v>19</v>
      </c>
      <c r="J98" s="11">
        <v>656</v>
      </c>
      <c r="K98" s="11">
        <v>392</v>
      </c>
      <c r="L98" s="11" t="str">
        <f t="shared" si="1"/>
        <v>Processed</v>
      </c>
    </row>
    <row r="99" spans="1:12" x14ac:dyDescent="0.3">
      <c r="A99" s="11" t="s">
        <v>11</v>
      </c>
      <c r="B99" s="11" t="s">
        <v>12</v>
      </c>
      <c r="C99" s="11" t="s">
        <v>25</v>
      </c>
      <c r="D99" s="11" t="s">
        <v>276</v>
      </c>
      <c r="E99" s="11" t="s">
        <v>277</v>
      </c>
      <c r="F99" s="11" t="s">
        <v>197</v>
      </c>
      <c r="G99" s="11" t="s">
        <v>57</v>
      </c>
      <c r="H99" s="11" t="s">
        <v>57</v>
      </c>
      <c r="I99" s="11">
        <v>26</v>
      </c>
      <c r="J99" s="11">
        <v>868</v>
      </c>
      <c r="K99" s="11">
        <v>205</v>
      </c>
      <c r="L99" s="11" t="str">
        <f t="shared" si="1"/>
        <v>Processed</v>
      </c>
    </row>
    <row r="100" spans="1:12" x14ac:dyDescent="0.3">
      <c r="A100" s="11" t="s">
        <v>11</v>
      </c>
      <c r="B100" s="11" t="s">
        <v>12</v>
      </c>
      <c r="C100" s="11" t="s">
        <v>25</v>
      </c>
      <c r="D100" s="11" t="s">
        <v>278</v>
      </c>
      <c r="E100" s="11" t="s">
        <v>279</v>
      </c>
      <c r="F100" s="11" t="s">
        <v>197</v>
      </c>
      <c r="G100" s="11" t="s">
        <v>57</v>
      </c>
      <c r="H100" s="11" t="s">
        <v>57</v>
      </c>
      <c r="I100" s="11">
        <v>43</v>
      </c>
      <c r="J100" s="11">
        <v>1032</v>
      </c>
      <c r="K100" s="11">
        <v>510</v>
      </c>
      <c r="L100" s="11" t="str">
        <f t="shared" si="1"/>
        <v>Processed</v>
      </c>
    </row>
    <row r="101" spans="1:12" x14ac:dyDescent="0.3">
      <c r="A101" s="11" t="s">
        <v>11</v>
      </c>
      <c r="B101" s="11" t="s">
        <v>12</v>
      </c>
      <c r="C101" s="11" t="s">
        <v>25</v>
      </c>
      <c r="D101" s="11" t="s">
        <v>280</v>
      </c>
      <c r="E101" s="11" t="s">
        <v>281</v>
      </c>
      <c r="F101" s="11" t="s">
        <v>223</v>
      </c>
      <c r="G101" s="11" t="s">
        <v>61</v>
      </c>
      <c r="H101" s="11" t="s">
        <v>61</v>
      </c>
      <c r="I101" s="11">
        <v>18</v>
      </c>
      <c r="J101" s="11">
        <v>216</v>
      </c>
      <c r="K101" s="11">
        <v>373</v>
      </c>
      <c r="L101" s="11" t="str">
        <f t="shared" si="1"/>
        <v>Processed</v>
      </c>
    </row>
    <row r="102" spans="1:12" x14ac:dyDescent="0.3">
      <c r="A102" s="11" t="s">
        <v>11</v>
      </c>
      <c r="B102" s="11" t="s">
        <v>12</v>
      </c>
      <c r="C102" s="11" t="s">
        <v>25</v>
      </c>
      <c r="D102" s="11" t="s">
        <v>282</v>
      </c>
      <c r="E102" s="11" t="s">
        <v>283</v>
      </c>
      <c r="F102" s="11" t="s">
        <v>197</v>
      </c>
      <c r="G102" s="11" t="s">
        <v>57</v>
      </c>
      <c r="H102" s="11" t="s">
        <v>57</v>
      </c>
      <c r="I102" s="11">
        <v>50</v>
      </c>
      <c r="J102" s="11">
        <v>1670</v>
      </c>
      <c r="K102" s="11">
        <v>1643</v>
      </c>
      <c r="L102" s="11" t="str">
        <f t="shared" si="1"/>
        <v>Processed</v>
      </c>
    </row>
    <row r="103" spans="1:12" x14ac:dyDescent="0.3">
      <c r="A103" s="11" t="s">
        <v>11</v>
      </c>
      <c r="B103" s="11" t="s">
        <v>12</v>
      </c>
      <c r="C103" s="11" t="s">
        <v>25</v>
      </c>
      <c r="D103" s="11" t="s">
        <v>284</v>
      </c>
      <c r="E103" s="11" t="s">
        <v>285</v>
      </c>
      <c r="F103" s="11" t="s">
        <v>197</v>
      </c>
      <c r="G103" s="11" t="s">
        <v>57</v>
      </c>
      <c r="H103" s="11" t="s">
        <v>57</v>
      </c>
      <c r="I103" s="11">
        <v>79</v>
      </c>
      <c r="J103" s="11">
        <v>2639</v>
      </c>
      <c r="K103" s="11">
        <v>541</v>
      </c>
      <c r="L103" s="11" t="str">
        <f t="shared" si="1"/>
        <v>Processed</v>
      </c>
    </row>
    <row r="104" spans="1:12" x14ac:dyDescent="0.3">
      <c r="A104" s="11" t="s">
        <v>11</v>
      </c>
      <c r="B104" s="11" t="s">
        <v>12</v>
      </c>
      <c r="C104" s="11" t="s">
        <v>131</v>
      </c>
      <c r="D104" s="11" t="s">
        <v>286</v>
      </c>
      <c r="E104" s="11" t="s">
        <v>287</v>
      </c>
      <c r="F104" s="11" t="s">
        <v>243</v>
      </c>
      <c r="G104" s="11" t="s">
        <v>57</v>
      </c>
      <c r="H104" s="11" t="s">
        <v>57</v>
      </c>
      <c r="I104" s="11">
        <v>30</v>
      </c>
      <c r="J104" s="11">
        <v>1204</v>
      </c>
      <c r="K104" s="11">
        <v>654</v>
      </c>
      <c r="L104" s="11" t="str">
        <f t="shared" si="1"/>
        <v>Whole</v>
      </c>
    </row>
    <row r="105" spans="1:12" x14ac:dyDescent="0.3">
      <c r="A105" s="11" t="s">
        <v>11</v>
      </c>
      <c r="B105" s="11" t="s">
        <v>12</v>
      </c>
      <c r="C105" s="11" t="s">
        <v>25</v>
      </c>
      <c r="D105" s="11" t="s">
        <v>288</v>
      </c>
      <c r="E105" s="11" t="s">
        <v>289</v>
      </c>
      <c r="F105" s="11" t="s">
        <v>290</v>
      </c>
      <c r="G105" s="11" t="s">
        <v>57</v>
      </c>
      <c r="H105" s="11" t="s">
        <v>57</v>
      </c>
      <c r="I105" s="11">
        <v>23</v>
      </c>
      <c r="J105" s="11">
        <v>141</v>
      </c>
      <c r="K105" s="11">
        <v>426</v>
      </c>
      <c r="L105" s="11" t="str">
        <f t="shared" si="1"/>
        <v>Processed</v>
      </c>
    </row>
    <row r="106" spans="1:12" x14ac:dyDescent="0.3">
      <c r="A106" s="11" t="s">
        <v>11</v>
      </c>
      <c r="B106" s="11" t="s">
        <v>12</v>
      </c>
      <c r="C106" s="11" t="s">
        <v>53</v>
      </c>
      <c r="D106" s="11" t="s">
        <v>291</v>
      </c>
      <c r="E106" s="11" t="s">
        <v>292</v>
      </c>
      <c r="F106" s="11" t="s">
        <v>160</v>
      </c>
      <c r="G106" s="11" t="s">
        <v>57</v>
      </c>
      <c r="H106" s="11" t="s">
        <v>57</v>
      </c>
      <c r="I106" s="11">
        <v>28</v>
      </c>
      <c r="J106" s="11">
        <v>168</v>
      </c>
      <c r="K106" s="11">
        <v>749</v>
      </c>
      <c r="L106" s="11" t="str">
        <f t="shared" si="1"/>
        <v>Whole</v>
      </c>
    </row>
    <row r="107" spans="1:12" x14ac:dyDescent="0.3">
      <c r="A107" s="11" t="s">
        <v>11</v>
      </c>
      <c r="B107" s="11" t="s">
        <v>12</v>
      </c>
      <c r="C107" s="11" t="s">
        <v>25</v>
      </c>
      <c r="D107" s="11" t="s">
        <v>293</v>
      </c>
      <c r="E107" s="11" t="s">
        <v>294</v>
      </c>
      <c r="F107" s="11" t="s">
        <v>290</v>
      </c>
      <c r="G107" s="11" t="s">
        <v>57</v>
      </c>
      <c r="H107" s="11" t="s">
        <v>57</v>
      </c>
      <c r="I107" s="11">
        <v>4</v>
      </c>
      <c r="J107" s="11">
        <v>2925</v>
      </c>
      <c r="K107" s="11">
        <v>95</v>
      </c>
      <c r="L107" s="11" t="str">
        <f t="shared" si="1"/>
        <v>Processed</v>
      </c>
    </row>
    <row r="108" spans="1:12" x14ac:dyDescent="0.3">
      <c r="A108" s="11" t="s">
        <v>11</v>
      </c>
      <c r="B108" s="11" t="s">
        <v>12</v>
      </c>
      <c r="C108" s="11" t="s">
        <v>25</v>
      </c>
      <c r="D108" s="11" t="s">
        <v>295</v>
      </c>
      <c r="E108" s="11" t="s">
        <v>296</v>
      </c>
      <c r="F108" s="11" t="s">
        <v>297</v>
      </c>
      <c r="G108" s="11" t="s">
        <v>57</v>
      </c>
      <c r="H108" s="11" t="s">
        <v>57</v>
      </c>
      <c r="I108" s="11">
        <v>47</v>
      </c>
      <c r="J108" s="11">
        <v>1410</v>
      </c>
      <c r="K108" s="11">
        <v>2233</v>
      </c>
      <c r="L108" s="11" t="str">
        <f t="shared" si="1"/>
        <v>Processed</v>
      </c>
    </row>
    <row r="109" spans="1:12" x14ac:dyDescent="0.3">
      <c r="A109" s="11" t="s">
        <v>11</v>
      </c>
      <c r="B109" s="11" t="s">
        <v>12</v>
      </c>
      <c r="C109" s="11" t="s">
        <v>25</v>
      </c>
      <c r="D109" s="11" t="s">
        <v>298</v>
      </c>
      <c r="E109" s="11" t="s">
        <v>299</v>
      </c>
      <c r="F109" s="11" t="s">
        <v>223</v>
      </c>
      <c r="G109" s="11" t="s">
        <v>61</v>
      </c>
      <c r="H109" s="11" t="s">
        <v>61</v>
      </c>
      <c r="I109" s="11">
        <v>30</v>
      </c>
      <c r="J109" s="11">
        <v>360</v>
      </c>
      <c r="K109" s="11">
        <v>697</v>
      </c>
      <c r="L109" s="11" t="str">
        <f t="shared" si="1"/>
        <v>Processed</v>
      </c>
    </row>
    <row r="110" spans="1:12" x14ac:dyDescent="0.3">
      <c r="A110" s="11" t="s">
        <v>11</v>
      </c>
      <c r="B110" s="11" t="s">
        <v>12</v>
      </c>
      <c r="C110" s="11" t="s">
        <v>25</v>
      </c>
      <c r="D110" s="11" t="s">
        <v>300</v>
      </c>
      <c r="E110" s="11" t="s">
        <v>301</v>
      </c>
      <c r="F110" s="11" t="s">
        <v>223</v>
      </c>
      <c r="G110" s="11" t="s">
        <v>61</v>
      </c>
      <c r="H110" s="11" t="s">
        <v>61</v>
      </c>
      <c r="I110" s="11">
        <v>7</v>
      </c>
      <c r="J110" s="11">
        <v>84</v>
      </c>
      <c r="K110" s="11">
        <v>348</v>
      </c>
      <c r="L110" s="11" t="str">
        <f t="shared" si="1"/>
        <v>Processed</v>
      </c>
    </row>
    <row r="111" spans="1:12" x14ac:dyDescent="0.3">
      <c r="A111" s="11" t="s">
        <v>11</v>
      </c>
      <c r="B111" s="11" t="s">
        <v>12</v>
      </c>
      <c r="C111" s="11" t="s">
        <v>25</v>
      </c>
      <c r="D111" s="11" t="s">
        <v>302</v>
      </c>
      <c r="E111" s="11" t="s">
        <v>303</v>
      </c>
      <c r="F111" s="11" t="s">
        <v>223</v>
      </c>
      <c r="G111" s="11" t="s">
        <v>61</v>
      </c>
      <c r="H111" s="11" t="s">
        <v>61</v>
      </c>
      <c r="I111" s="11">
        <v>2</v>
      </c>
      <c r="J111" s="11">
        <v>24</v>
      </c>
      <c r="K111" s="11">
        <v>131</v>
      </c>
      <c r="L111" s="11" t="str">
        <f t="shared" si="1"/>
        <v>Processed</v>
      </c>
    </row>
    <row r="112" spans="1:12" x14ac:dyDescent="0.3">
      <c r="A112" s="11" t="s">
        <v>11</v>
      </c>
      <c r="B112" s="11" t="s">
        <v>12</v>
      </c>
      <c r="C112" s="11" t="s">
        <v>25</v>
      </c>
      <c r="D112" s="11" t="s">
        <v>304</v>
      </c>
      <c r="E112" s="11" t="s">
        <v>305</v>
      </c>
      <c r="F112" s="11" t="s">
        <v>306</v>
      </c>
      <c r="G112" s="11" t="s">
        <v>57</v>
      </c>
      <c r="H112" s="11" t="s">
        <v>57</v>
      </c>
      <c r="I112" s="11">
        <v>2</v>
      </c>
      <c r="J112" s="11">
        <v>80</v>
      </c>
      <c r="K112" s="11">
        <v>79</v>
      </c>
      <c r="L112" s="11" t="str">
        <f t="shared" si="1"/>
        <v>Processed</v>
      </c>
    </row>
    <row r="113" spans="1:12" x14ac:dyDescent="0.3">
      <c r="A113" s="11" t="s">
        <v>11</v>
      </c>
      <c r="B113" s="11" t="s">
        <v>12</v>
      </c>
      <c r="C113" s="11" t="s">
        <v>25</v>
      </c>
      <c r="D113" s="11" t="s">
        <v>307</v>
      </c>
      <c r="E113" s="11" t="s">
        <v>308</v>
      </c>
      <c r="F113" s="11" t="s">
        <v>223</v>
      </c>
      <c r="G113" s="11" t="s">
        <v>61</v>
      </c>
      <c r="H113" s="11" t="s">
        <v>61</v>
      </c>
      <c r="I113" s="11">
        <v>3</v>
      </c>
      <c r="J113" s="11">
        <v>60</v>
      </c>
      <c r="K113" s="11">
        <v>81</v>
      </c>
      <c r="L113" s="11" t="str">
        <f t="shared" si="1"/>
        <v>Processed</v>
      </c>
    </row>
    <row r="114" spans="1:12" x14ac:dyDescent="0.3">
      <c r="A114" s="11" t="s">
        <v>11</v>
      </c>
      <c r="B114" s="11" t="s">
        <v>12</v>
      </c>
      <c r="C114" s="11" t="s">
        <v>25</v>
      </c>
      <c r="D114" s="11" t="s">
        <v>309</v>
      </c>
      <c r="E114" s="11" t="s">
        <v>310</v>
      </c>
      <c r="F114" s="11" t="s">
        <v>223</v>
      </c>
      <c r="G114" s="11" t="s">
        <v>61</v>
      </c>
      <c r="H114" s="11" t="s">
        <v>61</v>
      </c>
      <c r="I114" s="11">
        <v>38</v>
      </c>
      <c r="J114" s="11">
        <v>456</v>
      </c>
      <c r="K114" s="11">
        <v>1210</v>
      </c>
      <c r="L114" s="11" t="str">
        <f t="shared" si="1"/>
        <v>Processed</v>
      </c>
    </row>
    <row r="115" spans="1:12" x14ac:dyDescent="0.3">
      <c r="A115" s="11" t="s">
        <v>11</v>
      </c>
      <c r="B115" s="11" t="s">
        <v>12</v>
      </c>
      <c r="C115" s="11" t="s">
        <v>25</v>
      </c>
      <c r="D115" s="11" t="s">
        <v>311</v>
      </c>
      <c r="E115" s="11" t="s">
        <v>312</v>
      </c>
      <c r="F115" s="11" t="s">
        <v>223</v>
      </c>
      <c r="G115" s="11" t="s">
        <v>61</v>
      </c>
      <c r="H115" s="11" t="s">
        <v>61</v>
      </c>
      <c r="I115" s="11">
        <v>3</v>
      </c>
      <c r="J115" s="11">
        <v>36</v>
      </c>
      <c r="K115" s="11">
        <v>88</v>
      </c>
      <c r="L115" s="11" t="str">
        <f t="shared" si="1"/>
        <v>Processed</v>
      </c>
    </row>
    <row r="116" spans="1:12" x14ac:dyDescent="0.3">
      <c r="A116" s="11" t="s">
        <v>11</v>
      </c>
      <c r="B116" s="11" t="s">
        <v>12</v>
      </c>
      <c r="C116" s="11" t="s">
        <v>25</v>
      </c>
      <c r="D116" s="11" t="s">
        <v>313</v>
      </c>
      <c r="E116" s="11" t="s">
        <v>314</v>
      </c>
      <c r="F116" s="11" t="s">
        <v>223</v>
      </c>
      <c r="G116" s="11" t="s">
        <v>61</v>
      </c>
      <c r="H116" s="11" t="s">
        <v>61</v>
      </c>
      <c r="I116" s="11">
        <v>32</v>
      </c>
      <c r="J116" s="11">
        <v>384</v>
      </c>
      <c r="K116" s="11">
        <v>790</v>
      </c>
      <c r="L116" s="11" t="str">
        <f t="shared" si="1"/>
        <v>Processed</v>
      </c>
    </row>
    <row r="117" spans="1:12" x14ac:dyDescent="0.3">
      <c r="A117" s="11" t="s">
        <v>11</v>
      </c>
      <c r="B117" s="11" t="s">
        <v>12</v>
      </c>
      <c r="C117" s="11" t="s">
        <v>25</v>
      </c>
      <c r="D117" s="11" t="s">
        <v>315</v>
      </c>
      <c r="E117" s="11" t="s">
        <v>316</v>
      </c>
      <c r="F117" s="11" t="s">
        <v>223</v>
      </c>
      <c r="G117" s="11" t="s">
        <v>61</v>
      </c>
      <c r="H117" s="11" t="s">
        <v>61</v>
      </c>
      <c r="I117" s="11">
        <v>1</v>
      </c>
      <c r="J117" s="11">
        <v>12</v>
      </c>
      <c r="K117" s="11">
        <v>21</v>
      </c>
      <c r="L117" s="11" t="str">
        <f t="shared" si="1"/>
        <v>Processed</v>
      </c>
    </row>
    <row r="118" spans="1:12" x14ac:dyDescent="0.3">
      <c r="A118" s="11" t="s">
        <v>11</v>
      </c>
      <c r="B118" s="11" t="s">
        <v>12</v>
      </c>
      <c r="C118" s="11" t="s">
        <v>25</v>
      </c>
      <c r="D118" s="11" t="s">
        <v>315</v>
      </c>
      <c r="E118" s="11" t="s">
        <v>316</v>
      </c>
      <c r="F118" s="11" t="s">
        <v>223</v>
      </c>
      <c r="G118" s="11" t="s">
        <v>61</v>
      </c>
      <c r="H118" s="11" t="s">
        <v>61</v>
      </c>
      <c r="I118" s="11">
        <v>15</v>
      </c>
      <c r="J118" s="11">
        <v>180</v>
      </c>
      <c r="K118" s="11">
        <v>328</v>
      </c>
      <c r="L118" s="11" t="str">
        <f t="shared" si="1"/>
        <v>Processed</v>
      </c>
    </row>
    <row r="119" spans="1:12" x14ac:dyDescent="0.3">
      <c r="A119" s="11" t="s">
        <v>11</v>
      </c>
      <c r="B119" s="11" t="s">
        <v>12</v>
      </c>
      <c r="C119" s="11" t="s">
        <v>53</v>
      </c>
      <c r="D119" s="11" t="s">
        <v>201</v>
      </c>
      <c r="E119" s="11" t="s">
        <v>317</v>
      </c>
      <c r="F119" s="11" t="s">
        <v>147</v>
      </c>
      <c r="G119" s="11" t="s">
        <v>57</v>
      </c>
      <c r="H119" s="11" t="s">
        <v>57</v>
      </c>
      <c r="I119" s="11">
        <v>8</v>
      </c>
      <c r="J119" s="11">
        <v>160</v>
      </c>
      <c r="K119" s="11">
        <v>120</v>
      </c>
      <c r="L119" s="11" t="str">
        <f t="shared" si="1"/>
        <v>Whole</v>
      </c>
    </row>
    <row r="120" spans="1:12" x14ac:dyDescent="0.3">
      <c r="A120" s="11" t="s">
        <v>11</v>
      </c>
      <c r="B120" s="11" t="s">
        <v>12</v>
      </c>
      <c r="C120" s="11" t="s">
        <v>25</v>
      </c>
      <c r="D120" s="11" t="s">
        <v>318</v>
      </c>
      <c r="E120" s="11" t="s">
        <v>319</v>
      </c>
      <c r="F120" s="11" t="s">
        <v>223</v>
      </c>
      <c r="G120" s="11" t="s">
        <v>61</v>
      </c>
      <c r="H120" s="11" t="s">
        <v>61</v>
      </c>
      <c r="I120" s="11">
        <v>5</v>
      </c>
      <c r="J120" s="11">
        <v>60</v>
      </c>
      <c r="K120" s="11">
        <v>137</v>
      </c>
      <c r="L120" s="11" t="str">
        <f t="shared" si="1"/>
        <v>Processed</v>
      </c>
    </row>
    <row r="121" spans="1:12" x14ac:dyDescent="0.3">
      <c r="A121" s="11" t="s">
        <v>11</v>
      </c>
      <c r="B121" s="11" t="s">
        <v>12</v>
      </c>
      <c r="C121" s="11" t="s">
        <v>25</v>
      </c>
      <c r="D121" s="11" t="s">
        <v>320</v>
      </c>
      <c r="E121" s="11" t="s">
        <v>321</v>
      </c>
      <c r="F121" s="11" t="s">
        <v>223</v>
      </c>
      <c r="G121" s="11" t="s">
        <v>61</v>
      </c>
      <c r="H121" s="11" t="s">
        <v>61</v>
      </c>
      <c r="I121" s="11">
        <v>4</v>
      </c>
      <c r="J121" s="11">
        <v>96</v>
      </c>
      <c r="K121" s="11">
        <v>64</v>
      </c>
      <c r="L121" s="11" t="str">
        <f t="shared" si="1"/>
        <v>Processed</v>
      </c>
    </row>
    <row r="122" spans="1:12" x14ac:dyDescent="0.3">
      <c r="A122" s="11" t="s">
        <v>11</v>
      </c>
      <c r="B122" s="11" t="s">
        <v>12</v>
      </c>
      <c r="C122" s="11" t="s">
        <v>25</v>
      </c>
      <c r="D122" s="11" t="s">
        <v>324</v>
      </c>
      <c r="E122" s="11" t="s">
        <v>325</v>
      </c>
      <c r="F122" s="11" t="s">
        <v>223</v>
      </c>
      <c r="G122" s="11" t="s">
        <v>61</v>
      </c>
      <c r="H122" s="11" t="s">
        <v>61</v>
      </c>
      <c r="I122" s="11">
        <v>2</v>
      </c>
      <c r="J122" s="11">
        <v>24</v>
      </c>
      <c r="K122" s="11">
        <v>48</v>
      </c>
      <c r="L122" s="11" t="str">
        <f t="shared" si="1"/>
        <v>Processed</v>
      </c>
    </row>
    <row r="123" spans="1:12" x14ac:dyDescent="0.3">
      <c r="A123" s="11" t="s">
        <v>11</v>
      </c>
      <c r="B123" s="11" t="s">
        <v>12</v>
      </c>
      <c r="C123" s="11" t="s">
        <v>25</v>
      </c>
      <c r="D123" s="11" t="s">
        <v>326</v>
      </c>
      <c r="E123" s="11" t="s">
        <v>327</v>
      </c>
      <c r="F123" s="11" t="s">
        <v>223</v>
      </c>
      <c r="G123" s="11" t="s">
        <v>61</v>
      </c>
      <c r="H123" s="11" t="s">
        <v>61</v>
      </c>
      <c r="I123" s="11">
        <v>4</v>
      </c>
      <c r="J123" s="11">
        <v>48</v>
      </c>
      <c r="K123" s="11">
        <v>100</v>
      </c>
      <c r="L123" s="11" t="str">
        <f t="shared" si="1"/>
        <v>Processed</v>
      </c>
    </row>
    <row r="124" spans="1:12" x14ac:dyDescent="0.3">
      <c r="A124" s="11" t="s">
        <v>11</v>
      </c>
      <c r="B124" s="11" t="s">
        <v>12</v>
      </c>
      <c r="C124" s="11" t="s">
        <v>25</v>
      </c>
      <c r="D124" s="11" t="s">
        <v>328</v>
      </c>
      <c r="E124" s="11" t="s">
        <v>329</v>
      </c>
      <c r="F124" s="11" t="s">
        <v>223</v>
      </c>
      <c r="G124" s="11" t="s">
        <v>61</v>
      </c>
      <c r="H124" s="11" t="s">
        <v>61</v>
      </c>
      <c r="I124" s="11">
        <v>1</v>
      </c>
      <c r="J124" s="11">
        <v>12</v>
      </c>
      <c r="K124" s="11">
        <v>20</v>
      </c>
      <c r="L124" s="11" t="str">
        <f t="shared" si="1"/>
        <v>Processed</v>
      </c>
    </row>
    <row r="125" spans="1:12" x14ac:dyDescent="0.3">
      <c r="A125" s="11" t="s">
        <v>11</v>
      </c>
      <c r="B125" s="11" t="s">
        <v>12</v>
      </c>
      <c r="C125" s="11" t="s">
        <v>25</v>
      </c>
      <c r="D125" s="11" t="s">
        <v>330</v>
      </c>
      <c r="E125" s="11" t="s">
        <v>331</v>
      </c>
      <c r="F125" s="11" t="s">
        <v>223</v>
      </c>
      <c r="G125" s="11" t="s">
        <v>61</v>
      </c>
      <c r="H125" s="11" t="s">
        <v>61</v>
      </c>
      <c r="I125" s="11">
        <v>23</v>
      </c>
      <c r="J125" s="11">
        <v>768</v>
      </c>
      <c r="K125" s="11">
        <v>768</v>
      </c>
      <c r="L125" s="11" t="str">
        <f t="shared" si="1"/>
        <v>Processed</v>
      </c>
    </row>
    <row r="126" spans="1:12" x14ac:dyDescent="0.3">
      <c r="A126" s="11" t="s">
        <v>11</v>
      </c>
      <c r="B126" s="11" t="s">
        <v>12</v>
      </c>
      <c r="C126" s="11" t="s">
        <v>25</v>
      </c>
      <c r="D126" s="11" t="s">
        <v>332</v>
      </c>
      <c r="E126" s="11" t="s">
        <v>333</v>
      </c>
      <c r="F126" s="11" t="s">
        <v>223</v>
      </c>
      <c r="G126" s="11" t="s">
        <v>61</v>
      </c>
      <c r="H126" s="11" t="s">
        <v>61</v>
      </c>
      <c r="I126" s="11">
        <v>6</v>
      </c>
      <c r="J126" s="11">
        <v>72</v>
      </c>
      <c r="K126" s="11">
        <v>213</v>
      </c>
      <c r="L126" s="11" t="str">
        <f t="shared" si="1"/>
        <v>Processed</v>
      </c>
    </row>
    <row r="127" spans="1:12" x14ac:dyDescent="0.3">
      <c r="A127" s="11" t="s">
        <v>11</v>
      </c>
      <c r="B127" s="11" t="s">
        <v>12</v>
      </c>
      <c r="C127" s="11" t="s">
        <v>25</v>
      </c>
      <c r="D127" s="11" t="s">
        <v>334</v>
      </c>
      <c r="E127" s="11" t="s">
        <v>335</v>
      </c>
      <c r="F127" s="11" t="s">
        <v>127</v>
      </c>
      <c r="G127" s="11" t="s">
        <v>57</v>
      </c>
      <c r="H127" s="11" t="s">
        <v>57</v>
      </c>
      <c r="I127" s="11">
        <v>10</v>
      </c>
      <c r="J127" s="11">
        <v>495</v>
      </c>
      <c r="K127" s="11">
        <v>405</v>
      </c>
      <c r="L127" s="11" t="str">
        <f t="shared" si="1"/>
        <v>Processed</v>
      </c>
    </row>
    <row r="128" spans="1:12" x14ac:dyDescent="0.3">
      <c r="A128" s="11" t="s">
        <v>11</v>
      </c>
      <c r="B128" s="11" t="s">
        <v>12</v>
      </c>
      <c r="C128" s="11" t="s">
        <v>25</v>
      </c>
      <c r="D128" s="11" t="s">
        <v>231</v>
      </c>
      <c r="E128" s="11" t="s">
        <v>336</v>
      </c>
      <c r="F128" s="11" t="s">
        <v>337</v>
      </c>
      <c r="G128" s="11" t="s">
        <v>57</v>
      </c>
      <c r="H128" s="11" t="s">
        <v>57</v>
      </c>
      <c r="I128" s="11">
        <v>23</v>
      </c>
      <c r="J128" s="11">
        <v>259</v>
      </c>
      <c r="K128" s="11">
        <v>549</v>
      </c>
      <c r="L128" s="11" t="str">
        <f t="shared" si="1"/>
        <v>Processed</v>
      </c>
    </row>
    <row r="129" spans="1:12" x14ac:dyDescent="0.3">
      <c r="A129" s="11" t="s">
        <v>11</v>
      </c>
      <c r="B129" s="11" t="s">
        <v>12</v>
      </c>
      <c r="C129" s="11" t="s">
        <v>25</v>
      </c>
      <c r="D129" s="11" t="s">
        <v>338</v>
      </c>
      <c r="E129" s="11" t="s">
        <v>339</v>
      </c>
      <c r="F129" s="11" t="s">
        <v>340</v>
      </c>
      <c r="G129" s="11" t="s">
        <v>57</v>
      </c>
      <c r="H129" s="11" t="s">
        <v>57</v>
      </c>
      <c r="I129" s="11">
        <v>22</v>
      </c>
      <c r="J129" s="11">
        <v>87</v>
      </c>
      <c r="K129" s="11">
        <v>121</v>
      </c>
      <c r="L129" s="11" t="str">
        <f t="shared" si="1"/>
        <v>Processed</v>
      </c>
    </row>
    <row r="130" spans="1:12" x14ac:dyDescent="0.3">
      <c r="A130" s="11" t="s">
        <v>11</v>
      </c>
      <c r="B130" s="11" t="s">
        <v>12</v>
      </c>
      <c r="C130" s="11" t="s">
        <v>25</v>
      </c>
      <c r="D130" s="11" t="s">
        <v>341</v>
      </c>
      <c r="E130" s="11" t="s">
        <v>342</v>
      </c>
      <c r="F130" s="11" t="s">
        <v>343</v>
      </c>
      <c r="G130" s="11" t="s">
        <v>57</v>
      </c>
      <c r="H130" s="11" t="s">
        <v>57</v>
      </c>
      <c r="I130" s="11">
        <v>7</v>
      </c>
      <c r="J130" s="11">
        <v>74</v>
      </c>
      <c r="K130" s="11">
        <v>209</v>
      </c>
      <c r="L130" s="11" t="str">
        <f t="shared" ref="L130:L193" si="2">IF(OR(C130="Condiments &amp; Snacks",
       C130="Cheese",
       C130="Butter",
       C130="Meals",
       C130="Beverages",
       C130="Yogurt"), "Processed", "Whole")</f>
        <v>Processed</v>
      </c>
    </row>
    <row r="131" spans="1:12" x14ac:dyDescent="0.3">
      <c r="A131" s="11" t="s">
        <v>11</v>
      </c>
      <c r="B131" s="11" t="s">
        <v>12</v>
      </c>
      <c r="C131" s="11" t="s">
        <v>25</v>
      </c>
      <c r="D131" s="11" t="s">
        <v>344</v>
      </c>
      <c r="E131" s="11" t="s">
        <v>345</v>
      </c>
      <c r="F131" s="11" t="s">
        <v>343</v>
      </c>
      <c r="G131" s="11" t="s">
        <v>57</v>
      </c>
      <c r="H131" s="11" t="s">
        <v>57</v>
      </c>
      <c r="I131" s="11">
        <v>9</v>
      </c>
      <c r="J131" s="11">
        <v>108</v>
      </c>
      <c r="K131" s="11">
        <v>494</v>
      </c>
      <c r="L131" s="11" t="str">
        <f t="shared" si="2"/>
        <v>Processed</v>
      </c>
    </row>
    <row r="132" spans="1:12" x14ac:dyDescent="0.3">
      <c r="A132" s="11" t="s">
        <v>11</v>
      </c>
      <c r="B132" s="11" t="s">
        <v>12</v>
      </c>
      <c r="C132" s="11" t="s">
        <v>25</v>
      </c>
      <c r="D132" s="11" t="s">
        <v>346</v>
      </c>
      <c r="E132" s="11" t="s">
        <v>347</v>
      </c>
      <c r="F132" s="11" t="s">
        <v>343</v>
      </c>
      <c r="G132" s="11" t="s">
        <v>57</v>
      </c>
      <c r="H132" s="11" t="s">
        <v>57</v>
      </c>
      <c r="I132" s="11">
        <v>1</v>
      </c>
      <c r="J132" s="11">
        <v>12</v>
      </c>
      <c r="K132" s="11">
        <v>57</v>
      </c>
      <c r="L132" s="11" t="str">
        <f t="shared" si="2"/>
        <v>Processed</v>
      </c>
    </row>
    <row r="133" spans="1:12" x14ac:dyDescent="0.3">
      <c r="A133" s="11" t="s">
        <v>11</v>
      </c>
      <c r="B133" s="11" t="s">
        <v>12</v>
      </c>
      <c r="C133" s="11" t="s">
        <v>25</v>
      </c>
      <c r="D133" s="11" t="s">
        <v>348</v>
      </c>
      <c r="E133" s="11" t="s">
        <v>349</v>
      </c>
      <c r="F133" s="11" t="s">
        <v>350</v>
      </c>
      <c r="G133" s="11" t="s">
        <v>57</v>
      </c>
      <c r="H133" s="11" t="s">
        <v>57</v>
      </c>
      <c r="I133" s="11">
        <v>16</v>
      </c>
      <c r="J133" s="11">
        <v>422</v>
      </c>
      <c r="K133" s="11">
        <v>462</v>
      </c>
      <c r="L133" s="11" t="str">
        <f t="shared" si="2"/>
        <v>Processed</v>
      </c>
    </row>
    <row r="134" spans="1:12" x14ac:dyDescent="0.3">
      <c r="A134" s="11" t="s">
        <v>11</v>
      </c>
      <c r="B134" s="11" t="s">
        <v>12</v>
      </c>
      <c r="C134" s="11" t="s">
        <v>25</v>
      </c>
      <c r="D134" s="11" t="s">
        <v>351</v>
      </c>
      <c r="E134" s="11" t="s">
        <v>352</v>
      </c>
      <c r="F134" s="11" t="s">
        <v>350</v>
      </c>
      <c r="G134" s="11" t="s">
        <v>57</v>
      </c>
      <c r="H134" s="11" t="s">
        <v>57</v>
      </c>
      <c r="I134" s="11">
        <v>10</v>
      </c>
      <c r="J134" s="11">
        <v>264</v>
      </c>
      <c r="K134" s="11">
        <v>289</v>
      </c>
      <c r="L134" s="11" t="str">
        <f t="shared" si="2"/>
        <v>Processed</v>
      </c>
    </row>
    <row r="135" spans="1:12" x14ac:dyDescent="0.3">
      <c r="A135" s="11" t="s">
        <v>11</v>
      </c>
      <c r="B135" s="11" t="s">
        <v>12</v>
      </c>
      <c r="C135" s="11" t="s">
        <v>53</v>
      </c>
      <c r="D135" s="11" t="s">
        <v>260</v>
      </c>
      <c r="E135" s="11" t="s">
        <v>353</v>
      </c>
      <c r="F135" s="11" t="s">
        <v>354</v>
      </c>
      <c r="G135" s="11" t="s">
        <v>57</v>
      </c>
      <c r="H135" s="11" t="s">
        <v>57</v>
      </c>
      <c r="I135" s="11">
        <v>8</v>
      </c>
      <c r="J135" s="11">
        <v>96</v>
      </c>
      <c r="K135" s="11">
        <v>215</v>
      </c>
      <c r="L135" s="11" t="str">
        <f t="shared" si="2"/>
        <v>Whole</v>
      </c>
    </row>
    <row r="136" spans="1:12" x14ac:dyDescent="0.3">
      <c r="A136" s="11" t="s">
        <v>11</v>
      </c>
      <c r="B136" s="11" t="s">
        <v>12</v>
      </c>
      <c r="C136" s="11" t="s">
        <v>66</v>
      </c>
      <c r="D136" s="11" t="s">
        <v>355</v>
      </c>
      <c r="E136" s="11" t="s">
        <v>356</v>
      </c>
      <c r="F136" s="11" t="s">
        <v>69</v>
      </c>
      <c r="G136" s="11" t="s">
        <v>70</v>
      </c>
      <c r="H136" s="11" t="s">
        <v>70</v>
      </c>
      <c r="I136" s="11">
        <v>280</v>
      </c>
      <c r="J136" s="11">
        <v>2800</v>
      </c>
      <c r="K136" s="11">
        <v>641</v>
      </c>
      <c r="L136" s="11" t="str">
        <f t="shared" si="2"/>
        <v>Whole</v>
      </c>
    </row>
    <row r="137" spans="1:12" x14ac:dyDescent="0.3">
      <c r="A137" s="11" t="s">
        <v>11</v>
      </c>
      <c r="B137" s="11" t="s">
        <v>12</v>
      </c>
      <c r="C137" s="11" t="s">
        <v>25</v>
      </c>
      <c r="D137" s="11" t="s">
        <v>357</v>
      </c>
      <c r="E137" s="11" t="s">
        <v>358</v>
      </c>
      <c r="F137" s="11" t="s">
        <v>223</v>
      </c>
      <c r="G137" s="11" t="s">
        <v>61</v>
      </c>
      <c r="H137" s="11" t="s">
        <v>61</v>
      </c>
      <c r="I137" s="11">
        <v>1</v>
      </c>
      <c r="J137" s="11">
        <v>6</v>
      </c>
      <c r="K137" s="11">
        <v>25</v>
      </c>
      <c r="L137" s="11" t="str">
        <f t="shared" si="2"/>
        <v>Processed</v>
      </c>
    </row>
    <row r="138" spans="1:12" x14ac:dyDescent="0.3">
      <c r="A138" s="11" t="s">
        <v>11</v>
      </c>
      <c r="B138" s="11" t="s">
        <v>12</v>
      </c>
      <c r="C138" s="11" t="s">
        <v>66</v>
      </c>
      <c r="D138" s="11" t="s">
        <v>359</v>
      </c>
      <c r="E138" s="11" t="s">
        <v>360</v>
      </c>
      <c r="F138" s="11" t="s">
        <v>69</v>
      </c>
      <c r="G138" s="11" t="s">
        <v>70</v>
      </c>
      <c r="H138" s="11" t="s">
        <v>70</v>
      </c>
      <c r="I138" s="11">
        <v>5</v>
      </c>
      <c r="J138" s="11">
        <v>60</v>
      </c>
      <c r="K138" s="11">
        <v>140</v>
      </c>
      <c r="L138" s="11" t="str">
        <f t="shared" si="2"/>
        <v>Whole</v>
      </c>
    </row>
    <row r="139" spans="1:12" x14ac:dyDescent="0.3">
      <c r="A139" s="11" t="s">
        <v>11</v>
      </c>
      <c r="B139" s="11" t="s">
        <v>12</v>
      </c>
      <c r="C139" s="11" t="s">
        <v>25</v>
      </c>
      <c r="D139" s="11" t="s">
        <v>361</v>
      </c>
      <c r="E139" s="11" t="s">
        <v>362</v>
      </c>
      <c r="F139" s="11" t="s">
        <v>223</v>
      </c>
      <c r="G139" s="11" t="s">
        <v>61</v>
      </c>
      <c r="H139" s="11" t="s">
        <v>61</v>
      </c>
      <c r="I139" s="11">
        <v>4</v>
      </c>
      <c r="J139" s="11">
        <v>48</v>
      </c>
      <c r="K139" s="11">
        <v>190</v>
      </c>
      <c r="L139" s="11" t="str">
        <f t="shared" si="2"/>
        <v>Processed</v>
      </c>
    </row>
    <row r="140" spans="1:12" x14ac:dyDescent="0.3">
      <c r="A140" s="11" t="s">
        <v>11</v>
      </c>
      <c r="B140" s="11" t="s">
        <v>12</v>
      </c>
      <c r="C140" s="11" t="s">
        <v>53</v>
      </c>
      <c r="D140" s="11" t="s">
        <v>363</v>
      </c>
      <c r="E140" s="11" t="s">
        <v>364</v>
      </c>
      <c r="F140" s="11" t="s">
        <v>223</v>
      </c>
      <c r="G140" s="11" t="s">
        <v>61</v>
      </c>
      <c r="H140" s="11" t="s">
        <v>61</v>
      </c>
      <c r="I140" s="11">
        <v>10</v>
      </c>
      <c r="J140" s="11">
        <v>100</v>
      </c>
      <c r="K140" s="11">
        <v>65</v>
      </c>
      <c r="L140" s="11" t="str">
        <f t="shared" si="2"/>
        <v>Whole</v>
      </c>
    </row>
    <row r="141" spans="1:12" x14ac:dyDescent="0.3">
      <c r="A141" s="11" t="s">
        <v>11</v>
      </c>
      <c r="B141" s="11" t="s">
        <v>12</v>
      </c>
      <c r="C141" s="11" t="s">
        <v>25</v>
      </c>
      <c r="D141" s="11" t="s">
        <v>365</v>
      </c>
      <c r="E141" s="11" t="s">
        <v>366</v>
      </c>
      <c r="F141" s="11" t="s">
        <v>223</v>
      </c>
      <c r="G141" s="11" t="s">
        <v>61</v>
      </c>
      <c r="H141" s="11" t="s">
        <v>61</v>
      </c>
      <c r="I141" s="11">
        <v>23</v>
      </c>
      <c r="J141" s="11">
        <v>768</v>
      </c>
      <c r="K141" s="11">
        <v>250</v>
      </c>
      <c r="L141" s="11" t="str">
        <f t="shared" si="2"/>
        <v>Processed</v>
      </c>
    </row>
    <row r="142" spans="1:12" x14ac:dyDescent="0.3">
      <c r="A142" s="11" t="s">
        <v>11</v>
      </c>
      <c r="B142" s="11" t="s">
        <v>12</v>
      </c>
      <c r="C142" s="11" t="s">
        <v>66</v>
      </c>
      <c r="D142" s="11" t="s">
        <v>367</v>
      </c>
      <c r="E142" s="11" t="s">
        <v>368</v>
      </c>
      <c r="F142" s="11" t="s">
        <v>69</v>
      </c>
      <c r="G142" s="11" t="s">
        <v>70</v>
      </c>
      <c r="H142" s="11" t="s">
        <v>70</v>
      </c>
      <c r="I142" s="11">
        <v>200</v>
      </c>
      <c r="J142" s="11">
        <v>3000</v>
      </c>
      <c r="K142" s="11">
        <v>998</v>
      </c>
      <c r="L142" s="11" t="str">
        <f t="shared" si="2"/>
        <v>Whole</v>
      </c>
    </row>
    <row r="143" spans="1:12" x14ac:dyDescent="0.3">
      <c r="A143" s="11" t="s">
        <v>11</v>
      </c>
      <c r="B143" s="11" t="s">
        <v>12</v>
      </c>
      <c r="C143" s="11" t="s">
        <v>66</v>
      </c>
      <c r="D143" s="11" t="s">
        <v>369</v>
      </c>
      <c r="E143" s="11" t="s">
        <v>370</v>
      </c>
      <c r="F143" s="11" t="s">
        <v>69</v>
      </c>
      <c r="G143" s="11" t="s">
        <v>70</v>
      </c>
      <c r="H143" s="11" t="s">
        <v>70</v>
      </c>
      <c r="I143" s="11">
        <v>350</v>
      </c>
      <c r="J143" s="11">
        <v>350</v>
      </c>
      <c r="K143" s="11">
        <v>1012</v>
      </c>
      <c r="L143" s="11" t="str">
        <f t="shared" si="2"/>
        <v>Whole</v>
      </c>
    </row>
    <row r="144" spans="1:12" x14ac:dyDescent="0.3">
      <c r="A144" s="11" t="s">
        <v>11</v>
      </c>
      <c r="B144" s="11" t="s">
        <v>12</v>
      </c>
      <c r="C144" s="11" t="s">
        <v>371</v>
      </c>
      <c r="D144" s="11" t="s">
        <v>372</v>
      </c>
      <c r="E144" s="11" t="s">
        <v>373</v>
      </c>
      <c r="F144" s="11" t="s">
        <v>374</v>
      </c>
      <c r="G144" s="11" t="s">
        <v>375</v>
      </c>
      <c r="H144" s="11" t="s">
        <v>375</v>
      </c>
      <c r="I144" s="11">
        <v>15</v>
      </c>
      <c r="J144" s="11">
        <v>675</v>
      </c>
      <c r="K144" s="11">
        <v>710</v>
      </c>
      <c r="L144" s="11" t="str">
        <f t="shared" si="2"/>
        <v>Whole</v>
      </c>
    </row>
    <row r="145" spans="1:12" x14ac:dyDescent="0.3">
      <c r="A145" s="11" t="s">
        <v>11</v>
      </c>
      <c r="B145" s="11" t="s">
        <v>12</v>
      </c>
      <c r="C145" s="11" t="s">
        <v>22</v>
      </c>
      <c r="D145" s="11" t="s">
        <v>376</v>
      </c>
      <c r="E145" s="11" t="s">
        <v>377</v>
      </c>
      <c r="F145" s="11" t="s">
        <v>378</v>
      </c>
      <c r="G145" s="11" t="s">
        <v>61</v>
      </c>
      <c r="H145" s="11" t="s">
        <v>61</v>
      </c>
      <c r="I145" s="11">
        <v>276</v>
      </c>
      <c r="J145" s="11">
        <v>9522</v>
      </c>
      <c r="K145" s="11">
        <v>4107</v>
      </c>
      <c r="L145" s="11" t="str">
        <f t="shared" si="2"/>
        <v>Processed</v>
      </c>
    </row>
    <row r="146" spans="1:12" x14ac:dyDescent="0.3">
      <c r="A146" s="11" t="s">
        <v>11</v>
      </c>
      <c r="B146" s="11" t="s">
        <v>12</v>
      </c>
      <c r="C146" s="11" t="s">
        <v>40</v>
      </c>
      <c r="D146" s="11" t="s">
        <v>41</v>
      </c>
      <c r="E146" s="11" t="s">
        <v>379</v>
      </c>
      <c r="F146" s="11" t="s">
        <v>380</v>
      </c>
      <c r="G146" s="11" t="s">
        <v>61</v>
      </c>
      <c r="H146" s="11" t="s">
        <v>61</v>
      </c>
      <c r="I146" s="11">
        <v>2</v>
      </c>
      <c r="J146" s="11">
        <v>60</v>
      </c>
      <c r="K146" s="11">
        <v>70</v>
      </c>
      <c r="L146" s="11" t="str">
        <f t="shared" si="2"/>
        <v>Whole</v>
      </c>
    </row>
    <row r="147" spans="1:12" x14ac:dyDescent="0.3">
      <c r="A147" s="11" t="s">
        <v>11</v>
      </c>
      <c r="B147" s="11" t="s">
        <v>12</v>
      </c>
      <c r="C147" s="11" t="s">
        <v>72</v>
      </c>
      <c r="D147" s="11" t="s">
        <v>381</v>
      </c>
      <c r="E147" s="11" t="s">
        <v>382</v>
      </c>
      <c r="F147" s="11" t="s">
        <v>383</v>
      </c>
      <c r="G147" s="11" t="s">
        <v>375</v>
      </c>
      <c r="H147" s="11" t="s">
        <v>375</v>
      </c>
      <c r="I147" s="11">
        <v>80</v>
      </c>
      <c r="J147" s="11">
        <v>1600</v>
      </c>
      <c r="K147" s="11">
        <v>167</v>
      </c>
      <c r="L147" s="11" t="str">
        <f t="shared" si="2"/>
        <v>Processed</v>
      </c>
    </row>
    <row r="148" spans="1:12" x14ac:dyDescent="0.3">
      <c r="A148" s="11" t="s">
        <v>11</v>
      </c>
      <c r="B148" s="11" t="s">
        <v>12</v>
      </c>
      <c r="C148" s="11" t="s">
        <v>25</v>
      </c>
      <c r="D148" s="11" t="s">
        <v>334</v>
      </c>
      <c r="E148" s="11" t="s">
        <v>384</v>
      </c>
      <c r="F148" s="11" t="s">
        <v>127</v>
      </c>
      <c r="G148" s="11" t="s">
        <v>61</v>
      </c>
      <c r="H148" s="11" t="s">
        <v>61</v>
      </c>
      <c r="I148" s="11">
        <v>50</v>
      </c>
      <c r="J148" s="11">
        <v>2475</v>
      </c>
      <c r="K148" s="11">
        <v>2024</v>
      </c>
      <c r="L148" s="11" t="str">
        <f t="shared" si="2"/>
        <v>Processed</v>
      </c>
    </row>
    <row r="149" spans="1:12" x14ac:dyDescent="0.3">
      <c r="A149" s="11" t="s">
        <v>11</v>
      </c>
      <c r="B149" s="11" t="s">
        <v>12</v>
      </c>
      <c r="C149" s="11" t="s">
        <v>385</v>
      </c>
      <c r="D149" s="11" t="s">
        <v>386</v>
      </c>
      <c r="E149" s="11" t="s">
        <v>387</v>
      </c>
      <c r="F149" s="11" t="s">
        <v>388</v>
      </c>
      <c r="G149" s="11" t="s">
        <v>61</v>
      </c>
      <c r="H149" s="11" t="s">
        <v>61</v>
      </c>
      <c r="I149" s="11">
        <v>4</v>
      </c>
      <c r="J149" s="11">
        <v>100</v>
      </c>
      <c r="K149" s="11">
        <v>252</v>
      </c>
      <c r="L149" s="11" t="str">
        <f t="shared" si="2"/>
        <v>Whole</v>
      </c>
    </row>
    <row r="150" spans="1:12" x14ac:dyDescent="0.3">
      <c r="A150" s="11" t="s">
        <v>11</v>
      </c>
      <c r="B150" s="11" t="s">
        <v>12</v>
      </c>
      <c r="C150" s="11" t="s">
        <v>385</v>
      </c>
      <c r="D150" s="11" t="s">
        <v>389</v>
      </c>
      <c r="E150" s="11" t="s">
        <v>390</v>
      </c>
      <c r="F150" s="11" t="s">
        <v>243</v>
      </c>
      <c r="G150" s="11" t="s">
        <v>61</v>
      </c>
      <c r="H150" s="11" t="s">
        <v>61</v>
      </c>
      <c r="I150" s="11">
        <v>14</v>
      </c>
      <c r="J150" s="11">
        <v>349</v>
      </c>
      <c r="K150" s="11">
        <v>894</v>
      </c>
      <c r="L150" s="11" t="str">
        <f t="shared" si="2"/>
        <v>Whole</v>
      </c>
    </row>
    <row r="151" spans="1:12" x14ac:dyDescent="0.3">
      <c r="A151" s="11" t="s">
        <v>11</v>
      </c>
      <c r="B151" s="11" t="s">
        <v>12</v>
      </c>
      <c r="C151" s="11" t="s">
        <v>25</v>
      </c>
      <c r="D151" s="11" t="s">
        <v>393</v>
      </c>
      <c r="E151" s="11" t="s">
        <v>394</v>
      </c>
      <c r="F151" s="11" t="s">
        <v>395</v>
      </c>
      <c r="G151" s="11" t="s">
        <v>61</v>
      </c>
      <c r="H151" s="11" t="s">
        <v>61</v>
      </c>
      <c r="I151" s="11">
        <v>8</v>
      </c>
      <c r="J151" s="11">
        <v>211</v>
      </c>
      <c r="K151" s="11">
        <v>508</v>
      </c>
      <c r="L151" s="11" t="str">
        <f t="shared" si="2"/>
        <v>Processed</v>
      </c>
    </row>
    <row r="152" spans="1:12" x14ac:dyDescent="0.3">
      <c r="A152" s="11" t="s">
        <v>11</v>
      </c>
      <c r="B152" s="11" t="s">
        <v>12</v>
      </c>
      <c r="C152" s="11" t="s">
        <v>25</v>
      </c>
      <c r="D152" s="11" t="s">
        <v>393</v>
      </c>
      <c r="E152" s="11" t="s">
        <v>396</v>
      </c>
      <c r="F152" s="11" t="s">
        <v>395</v>
      </c>
      <c r="G152" s="11" t="s">
        <v>61</v>
      </c>
      <c r="H152" s="11" t="s">
        <v>61</v>
      </c>
      <c r="I152" s="11">
        <v>51</v>
      </c>
      <c r="J152" s="11">
        <v>1346</v>
      </c>
      <c r="K152" s="11">
        <v>3264</v>
      </c>
      <c r="L152" s="11" t="str">
        <f t="shared" si="2"/>
        <v>Processed</v>
      </c>
    </row>
    <row r="153" spans="1:12" x14ac:dyDescent="0.3">
      <c r="A153" s="11" t="s">
        <v>11</v>
      </c>
      <c r="B153" s="11" t="s">
        <v>12</v>
      </c>
      <c r="C153" s="11" t="s">
        <v>53</v>
      </c>
      <c r="D153" s="11" t="s">
        <v>397</v>
      </c>
      <c r="E153" s="11" t="s">
        <v>398</v>
      </c>
      <c r="F153" s="11" t="s">
        <v>399</v>
      </c>
      <c r="G153" s="11" t="s">
        <v>61</v>
      </c>
      <c r="H153" s="11" t="s">
        <v>61</v>
      </c>
      <c r="I153" s="11">
        <v>10</v>
      </c>
      <c r="J153" s="11">
        <v>150</v>
      </c>
      <c r="K153" s="11">
        <v>458</v>
      </c>
      <c r="L153" s="11" t="str">
        <f t="shared" si="2"/>
        <v>Whole</v>
      </c>
    </row>
    <row r="154" spans="1:12" x14ac:dyDescent="0.3">
      <c r="A154" s="11" t="s">
        <v>11</v>
      </c>
      <c r="B154" s="11" t="s">
        <v>12</v>
      </c>
      <c r="C154" s="11" t="s">
        <v>25</v>
      </c>
      <c r="D154" s="11" t="s">
        <v>58</v>
      </c>
      <c r="E154" s="11" t="s">
        <v>400</v>
      </c>
      <c r="F154" s="11" t="s">
        <v>60</v>
      </c>
      <c r="G154" s="11" t="s">
        <v>61</v>
      </c>
      <c r="H154" s="11" t="s">
        <v>61</v>
      </c>
      <c r="I154" s="11">
        <v>45</v>
      </c>
      <c r="J154" s="11">
        <v>2255</v>
      </c>
      <c r="K154" s="11">
        <v>1435</v>
      </c>
      <c r="L154" s="11" t="str">
        <f t="shared" si="2"/>
        <v>Processed</v>
      </c>
    </row>
    <row r="155" spans="1:12" x14ac:dyDescent="0.3">
      <c r="A155" s="11" t="s">
        <v>11</v>
      </c>
      <c r="B155" s="11" t="s">
        <v>12</v>
      </c>
      <c r="C155" s="11" t="s">
        <v>25</v>
      </c>
      <c r="D155" s="11" t="s">
        <v>278</v>
      </c>
      <c r="E155" s="11" t="s">
        <v>279</v>
      </c>
      <c r="F155" s="11" t="s">
        <v>60</v>
      </c>
      <c r="G155" s="11" t="s">
        <v>61</v>
      </c>
      <c r="H155" s="11" t="s">
        <v>61</v>
      </c>
      <c r="I155" s="11">
        <v>2</v>
      </c>
      <c r="J155" s="11">
        <v>48</v>
      </c>
      <c r="K155" s="11">
        <v>27</v>
      </c>
      <c r="L155" s="11" t="str">
        <f t="shared" si="2"/>
        <v>Processed</v>
      </c>
    </row>
    <row r="156" spans="1:12" x14ac:dyDescent="0.3">
      <c r="A156" s="11" t="s">
        <v>11</v>
      </c>
      <c r="B156" s="11" t="s">
        <v>12</v>
      </c>
      <c r="C156" s="11" t="s">
        <v>22</v>
      </c>
      <c r="D156" s="11" t="s">
        <v>401</v>
      </c>
      <c r="E156" s="11" t="s">
        <v>402</v>
      </c>
      <c r="F156" s="11" t="s">
        <v>403</v>
      </c>
      <c r="G156" s="11" t="s">
        <v>61</v>
      </c>
      <c r="H156" s="11" t="s">
        <v>61</v>
      </c>
      <c r="I156" s="11">
        <v>32</v>
      </c>
      <c r="J156" s="11">
        <v>384</v>
      </c>
      <c r="K156" s="11">
        <v>988</v>
      </c>
      <c r="L156" s="11" t="str">
        <f t="shared" si="2"/>
        <v>Processed</v>
      </c>
    </row>
    <row r="157" spans="1:12" x14ac:dyDescent="0.3">
      <c r="A157" s="11" t="s">
        <v>11</v>
      </c>
      <c r="B157" s="11" t="s">
        <v>12</v>
      </c>
      <c r="C157" s="11" t="s">
        <v>13</v>
      </c>
      <c r="D157" s="11" t="s">
        <v>19</v>
      </c>
      <c r="E157" s="11" t="s">
        <v>404</v>
      </c>
      <c r="F157" s="11" t="s">
        <v>21</v>
      </c>
      <c r="G157" s="11" t="s">
        <v>61</v>
      </c>
      <c r="H157" s="11" t="s">
        <v>61</v>
      </c>
      <c r="I157" s="11">
        <v>5</v>
      </c>
      <c r="J157" s="11">
        <v>30</v>
      </c>
      <c r="K157" s="11">
        <v>359</v>
      </c>
      <c r="L157" s="11" t="str">
        <f t="shared" si="2"/>
        <v>Processed</v>
      </c>
    </row>
    <row r="158" spans="1:12" x14ac:dyDescent="0.3">
      <c r="A158" s="11" t="s">
        <v>11</v>
      </c>
      <c r="B158" s="11" t="s">
        <v>12</v>
      </c>
      <c r="C158" s="11" t="s">
        <v>13</v>
      </c>
      <c r="D158" s="11" t="s">
        <v>19</v>
      </c>
      <c r="E158" s="11" t="s">
        <v>405</v>
      </c>
      <c r="F158" s="11" t="s">
        <v>21</v>
      </c>
      <c r="G158" s="11" t="s">
        <v>61</v>
      </c>
      <c r="H158" s="11" t="s">
        <v>61</v>
      </c>
      <c r="I158" s="11">
        <v>110</v>
      </c>
      <c r="J158" s="11">
        <v>660</v>
      </c>
      <c r="K158" s="11">
        <v>8787</v>
      </c>
      <c r="L158" s="11" t="str">
        <f t="shared" si="2"/>
        <v>Processed</v>
      </c>
    </row>
    <row r="159" spans="1:12" x14ac:dyDescent="0.3">
      <c r="A159" s="11" t="s">
        <v>11</v>
      </c>
      <c r="B159" s="11" t="s">
        <v>12</v>
      </c>
      <c r="C159" s="11" t="s">
        <v>13</v>
      </c>
      <c r="D159" s="11" t="s">
        <v>19</v>
      </c>
      <c r="E159" s="11" t="s">
        <v>406</v>
      </c>
      <c r="F159" s="11" t="s">
        <v>21</v>
      </c>
      <c r="G159" s="11" t="s">
        <v>61</v>
      </c>
      <c r="H159" s="11" t="s">
        <v>61</v>
      </c>
      <c r="I159" s="11">
        <v>5</v>
      </c>
      <c r="J159" s="11">
        <v>30</v>
      </c>
      <c r="K159" s="11">
        <v>359</v>
      </c>
      <c r="L159" s="11" t="str">
        <f t="shared" si="2"/>
        <v>Processed</v>
      </c>
    </row>
    <row r="160" spans="1:12" x14ac:dyDescent="0.3">
      <c r="A160" s="11" t="s">
        <v>11</v>
      </c>
      <c r="B160" s="11" t="s">
        <v>12</v>
      </c>
      <c r="C160" s="11" t="s">
        <v>25</v>
      </c>
      <c r="D160" s="11" t="s">
        <v>88</v>
      </c>
      <c r="E160" s="11" t="s">
        <v>407</v>
      </c>
      <c r="F160" s="11" t="s">
        <v>408</v>
      </c>
      <c r="G160" s="11" t="s">
        <v>61</v>
      </c>
      <c r="H160" s="11" t="s">
        <v>61</v>
      </c>
      <c r="I160" s="11">
        <v>41</v>
      </c>
      <c r="J160" s="11">
        <v>1369</v>
      </c>
      <c r="K160" s="11">
        <v>933</v>
      </c>
      <c r="L160" s="11" t="str">
        <f t="shared" si="2"/>
        <v>Processed</v>
      </c>
    </row>
    <row r="161" spans="1:12" x14ac:dyDescent="0.3">
      <c r="A161" s="11" t="s">
        <v>11</v>
      </c>
      <c r="B161" s="11" t="s">
        <v>12</v>
      </c>
      <c r="C161" s="11" t="s">
        <v>53</v>
      </c>
      <c r="D161" s="11" t="s">
        <v>409</v>
      </c>
      <c r="E161" s="11" t="s">
        <v>410</v>
      </c>
      <c r="F161" s="11" t="s">
        <v>141</v>
      </c>
      <c r="G161" s="11" t="s">
        <v>17</v>
      </c>
      <c r="H161" s="11" t="s">
        <v>17</v>
      </c>
      <c r="I161" s="11">
        <v>30</v>
      </c>
      <c r="J161" s="11">
        <v>142</v>
      </c>
      <c r="K161" s="11">
        <v>420</v>
      </c>
      <c r="L161" s="11" t="str">
        <f t="shared" si="2"/>
        <v>Whole</v>
      </c>
    </row>
    <row r="162" spans="1:12" x14ac:dyDescent="0.3">
      <c r="A162" s="11" t="s">
        <v>11</v>
      </c>
      <c r="B162" s="11" t="s">
        <v>12</v>
      </c>
      <c r="C162" s="11" t="s">
        <v>25</v>
      </c>
      <c r="D162" s="11" t="s">
        <v>411</v>
      </c>
      <c r="E162" s="11" t="s">
        <v>412</v>
      </c>
      <c r="F162" s="11" t="s">
        <v>413</v>
      </c>
      <c r="G162" s="11" t="s">
        <v>81</v>
      </c>
      <c r="H162" s="11" t="s">
        <v>81</v>
      </c>
      <c r="I162" s="11">
        <v>83</v>
      </c>
      <c r="J162" s="11">
        <v>472</v>
      </c>
      <c r="K162" s="11">
        <v>1655</v>
      </c>
      <c r="L162" s="11" t="str">
        <f t="shared" si="2"/>
        <v>Processed</v>
      </c>
    </row>
    <row r="163" spans="1:12" x14ac:dyDescent="0.3">
      <c r="A163" s="11" t="s">
        <v>11</v>
      </c>
      <c r="B163" s="11" t="s">
        <v>12</v>
      </c>
      <c r="C163" s="11" t="s">
        <v>25</v>
      </c>
      <c r="D163" s="11" t="s">
        <v>414</v>
      </c>
      <c r="E163" s="11" t="s">
        <v>415</v>
      </c>
      <c r="F163" s="11" t="s">
        <v>413</v>
      </c>
      <c r="G163" s="11" t="s">
        <v>81</v>
      </c>
      <c r="H163" s="11" t="s">
        <v>81</v>
      </c>
      <c r="I163" s="11">
        <v>138</v>
      </c>
      <c r="J163" s="11">
        <v>897</v>
      </c>
      <c r="K163" s="11">
        <v>3980</v>
      </c>
      <c r="L163" s="11" t="str">
        <f t="shared" si="2"/>
        <v>Processed</v>
      </c>
    </row>
    <row r="164" spans="1:12" x14ac:dyDescent="0.3">
      <c r="A164" s="11" t="s">
        <v>11</v>
      </c>
      <c r="B164" s="11" t="s">
        <v>12</v>
      </c>
      <c r="C164" s="11" t="s">
        <v>25</v>
      </c>
      <c r="D164" s="11" t="s">
        <v>416</v>
      </c>
      <c r="E164" s="11" t="s">
        <v>417</v>
      </c>
      <c r="F164" s="11" t="s">
        <v>418</v>
      </c>
      <c r="G164" s="11" t="s">
        <v>81</v>
      </c>
      <c r="H164" s="11" t="s">
        <v>81</v>
      </c>
      <c r="I164" s="11">
        <v>125</v>
      </c>
      <c r="J164" s="11">
        <v>410</v>
      </c>
      <c r="K164" s="11">
        <v>2123</v>
      </c>
      <c r="L164" s="11" t="str">
        <f t="shared" si="2"/>
        <v>Processed</v>
      </c>
    </row>
    <row r="165" spans="1:12" x14ac:dyDescent="0.3">
      <c r="A165" s="11" t="s">
        <v>11</v>
      </c>
      <c r="B165" s="11" t="s">
        <v>12</v>
      </c>
      <c r="C165" s="11" t="s">
        <v>13</v>
      </c>
      <c r="D165" s="11" t="s">
        <v>419</v>
      </c>
      <c r="E165" s="11" t="s">
        <v>420</v>
      </c>
      <c r="F165" s="11" t="s">
        <v>421</v>
      </c>
      <c r="G165" s="11" t="s">
        <v>17</v>
      </c>
      <c r="H165" s="11" t="s">
        <v>17</v>
      </c>
      <c r="I165" s="11">
        <v>40</v>
      </c>
      <c r="J165" s="11">
        <v>225</v>
      </c>
      <c r="K165" s="11">
        <v>520</v>
      </c>
      <c r="L165" s="11" t="str">
        <f t="shared" si="2"/>
        <v>Processed</v>
      </c>
    </row>
    <row r="166" spans="1:12" x14ac:dyDescent="0.3">
      <c r="A166" s="11" t="s">
        <v>11</v>
      </c>
      <c r="B166" s="11" t="s">
        <v>12</v>
      </c>
      <c r="C166" s="11" t="s">
        <v>422</v>
      </c>
      <c r="D166" s="11" t="s">
        <v>423</v>
      </c>
      <c r="E166" s="11" t="s">
        <v>424</v>
      </c>
      <c r="F166" s="11" t="s">
        <v>259</v>
      </c>
      <c r="G166" s="11" t="s">
        <v>57</v>
      </c>
      <c r="H166" s="11" t="s">
        <v>57</v>
      </c>
      <c r="I166" s="11">
        <v>6</v>
      </c>
      <c r="J166" s="11">
        <v>230</v>
      </c>
      <c r="K166" s="11">
        <v>95</v>
      </c>
      <c r="L166" s="11" t="str">
        <f t="shared" si="2"/>
        <v>Whole</v>
      </c>
    </row>
    <row r="167" spans="1:12" x14ac:dyDescent="0.3">
      <c r="A167" s="11" t="s">
        <v>11</v>
      </c>
      <c r="B167" s="11" t="s">
        <v>12</v>
      </c>
      <c r="C167" s="11" t="s">
        <v>13</v>
      </c>
      <c r="D167" s="11" t="s">
        <v>14</v>
      </c>
      <c r="E167" s="11" t="s">
        <v>425</v>
      </c>
      <c r="F167" s="11" t="s">
        <v>16</v>
      </c>
      <c r="G167" s="11" t="s">
        <v>17</v>
      </c>
      <c r="H167" s="11" t="s">
        <v>17</v>
      </c>
      <c r="I167" s="11">
        <v>40</v>
      </c>
      <c r="J167" s="11">
        <v>63</v>
      </c>
      <c r="K167" s="11">
        <v>520</v>
      </c>
      <c r="L167" s="11" t="str">
        <f t="shared" si="2"/>
        <v>Processed</v>
      </c>
    </row>
    <row r="168" spans="1:12" x14ac:dyDescent="0.3">
      <c r="A168" s="11" t="s">
        <v>11</v>
      </c>
      <c r="B168" s="11" t="s">
        <v>12</v>
      </c>
      <c r="C168" s="11" t="s">
        <v>66</v>
      </c>
      <c r="D168" s="11" t="s">
        <v>359</v>
      </c>
      <c r="E168" s="11" t="s">
        <v>426</v>
      </c>
      <c r="F168" s="11" t="s">
        <v>69</v>
      </c>
      <c r="G168" s="11" t="s">
        <v>70</v>
      </c>
      <c r="H168" s="11" t="s">
        <v>70</v>
      </c>
      <c r="I168" s="11">
        <v>400</v>
      </c>
      <c r="J168" s="11">
        <v>400</v>
      </c>
      <c r="K168" s="11">
        <v>876</v>
      </c>
      <c r="L168" s="11" t="str">
        <f t="shared" si="2"/>
        <v>Whole</v>
      </c>
    </row>
    <row r="169" spans="1:12" x14ac:dyDescent="0.3">
      <c r="A169" s="11" t="s">
        <v>427</v>
      </c>
      <c r="B169" s="11" t="s">
        <v>391</v>
      </c>
      <c r="C169" s="11" t="s">
        <v>22</v>
      </c>
      <c r="D169" s="11" t="s">
        <v>33</v>
      </c>
      <c r="E169" s="11" t="s">
        <v>34</v>
      </c>
      <c r="F169" s="11" t="s">
        <v>35</v>
      </c>
      <c r="G169" s="11" t="s">
        <v>17</v>
      </c>
      <c r="H169" s="11" t="s">
        <v>17</v>
      </c>
      <c r="I169" s="11">
        <v>20</v>
      </c>
      <c r="J169" s="11">
        <v>0</v>
      </c>
      <c r="K169" s="11">
        <v>900</v>
      </c>
      <c r="L169" s="11" t="str">
        <f t="shared" si="2"/>
        <v>Processed</v>
      </c>
    </row>
    <row r="170" spans="1:12" x14ac:dyDescent="0.3">
      <c r="A170" s="11" t="s">
        <v>427</v>
      </c>
      <c r="B170" s="11" t="s">
        <v>391</v>
      </c>
      <c r="C170" s="11" t="s">
        <v>22</v>
      </c>
      <c r="D170" s="11" t="s">
        <v>428</v>
      </c>
      <c r="E170" s="11" t="s">
        <v>429</v>
      </c>
      <c r="F170" s="11" t="s">
        <v>430</v>
      </c>
      <c r="G170" s="11" t="s">
        <v>431</v>
      </c>
      <c r="H170" s="11" t="s">
        <v>431</v>
      </c>
      <c r="I170" s="11">
        <v>2</v>
      </c>
      <c r="J170" s="11">
        <v>6</v>
      </c>
      <c r="K170" s="11">
        <v>43</v>
      </c>
      <c r="L170" s="11" t="str">
        <f t="shared" si="2"/>
        <v>Processed</v>
      </c>
    </row>
    <row r="171" spans="1:12" x14ac:dyDescent="0.3">
      <c r="A171" s="11" t="s">
        <v>427</v>
      </c>
      <c r="B171" s="11" t="s">
        <v>391</v>
      </c>
      <c r="C171" s="11" t="s">
        <v>22</v>
      </c>
      <c r="D171" s="11" t="s">
        <v>376</v>
      </c>
      <c r="E171" s="11" t="s">
        <v>432</v>
      </c>
      <c r="F171" s="11" t="s">
        <v>378</v>
      </c>
      <c r="G171" s="11" t="s">
        <v>61</v>
      </c>
      <c r="H171" s="11" t="s">
        <v>61</v>
      </c>
      <c r="I171" s="11">
        <v>687</v>
      </c>
      <c r="J171" s="11">
        <v>23702</v>
      </c>
      <c r="K171" s="11">
        <v>10223</v>
      </c>
      <c r="L171" s="11" t="str">
        <f t="shared" si="2"/>
        <v>Processed</v>
      </c>
    </row>
    <row r="172" spans="1:12" x14ac:dyDescent="0.3">
      <c r="A172" s="11" t="s">
        <v>427</v>
      </c>
      <c r="B172" s="11" t="s">
        <v>391</v>
      </c>
      <c r="C172" s="11" t="s">
        <v>22</v>
      </c>
      <c r="D172" s="11" t="s">
        <v>174</v>
      </c>
      <c r="E172" s="11" t="s">
        <v>433</v>
      </c>
      <c r="F172" s="11" t="s">
        <v>176</v>
      </c>
      <c r="G172" s="11" t="s">
        <v>52</v>
      </c>
      <c r="H172" s="11" t="s">
        <v>52</v>
      </c>
      <c r="I172" s="11">
        <v>241</v>
      </c>
      <c r="J172" s="11">
        <v>2549</v>
      </c>
      <c r="K172" s="11">
        <v>1711</v>
      </c>
      <c r="L172" s="11" t="str">
        <f t="shared" si="2"/>
        <v>Processed</v>
      </c>
    </row>
    <row r="173" spans="1:12" x14ac:dyDescent="0.3">
      <c r="A173" s="11" t="s">
        <v>427</v>
      </c>
      <c r="B173" s="11" t="s">
        <v>391</v>
      </c>
      <c r="C173" s="11" t="s">
        <v>22</v>
      </c>
      <c r="D173" s="11" t="s">
        <v>434</v>
      </c>
      <c r="E173" s="11" t="s">
        <v>143</v>
      </c>
      <c r="F173" s="11" t="s">
        <v>435</v>
      </c>
      <c r="G173" s="11" t="s">
        <v>44</v>
      </c>
      <c r="H173" s="11" t="s">
        <v>44</v>
      </c>
      <c r="I173" s="11">
        <v>250</v>
      </c>
      <c r="J173" s="11">
        <v>8625</v>
      </c>
      <c r="K173" s="11">
        <v>5770</v>
      </c>
      <c r="L173" s="11" t="str">
        <f t="shared" si="2"/>
        <v>Processed</v>
      </c>
    </row>
    <row r="174" spans="1:12" x14ac:dyDescent="0.3">
      <c r="A174" s="11" t="s">
        <v>427</v>
      </c>
      <c r="B174" s="11" t="s">
        <v>391</v>
      </c>
      <c r="C174" s="11" t="s">
        <v>22</v>
      </c>
      <c r="D174" s="11" t="s">
        <v>180</v>
      </c>
      <c r="E174" s="11" t="s">
        <v>436</v>
      </c>
      <c r="F174" s="11" t="s">
        <v>176</v>
      </c>
      <c r="G174" s="11" t="s">
        <v>52</v>
      </c>
      <c r="H174" s="11" t="s">
        <v>52</v>
      </c>
      <c r="I174" s="11">
        <v>781</v>
      </c>
      <c r="J174" s="11">
        <v>8259</v>
      </c>
      <c r="K174" s="11">
        <v>5545</v>
      </c>
      <c r="L174" s="11" t="str">
        <f t="shared" si="2"/>
        <v>Processed</v>
      </c>
    </row>
    <row r="175" spans="1:12" x14ac:dyDescent="0.3">
      <c r="A175" s="11" t="s">
        <v>427</v>
      </c>
      <c r="B175" s="11" t="s">
        <v>391</v>
      </c>
      <c r="C175" s="11" t="s">
        <v>22</v>
      </c>
      <c r="D175" s="11" t="s">
        <v>151</v>
      </c>
      <c r="E175" s="11" t="s">
        <v>152</v>
      </c>
      <c r="F175" s="11" t="s">
        <v>437</v>
      </c>
      <c r="G175" s="11" t="s">
        <v>44</v>
      </c>
      <c r="H175" s="11" t="s">
        <v>44</v>
      </c>
      <c r="I175" s="11">
        <v>27510</v>
      </c>
      <c r="J175" s="11">
        <v>6878</v>
      </c>
      <c r="K175" s="11">
        <v>4127</v>
      </c>
      <c r="L175" s="11" t="str">
        <f t="shared" si="2"/>
        <v>Processed</v>
      </c>
    </row>
    <row r="176" spans="1:12" x14ac:dyDescent="0.3">
      <c r="A176" s="11" t="s">
        <v>427</v>
      </c>
      <c r="B176" s="11" t="s">
        <v>391</v>
      </c>
      <c r="C176" s="11" t="s">
        <v>22</v>
      </c>
      <c r="D176" s="11" t="s">
        <v>438</v>
      </c>
      <c r="E176" s="11" t="s">
        <v>439</v>
      </c>
      <c r="F176" s="11" t="s">
        <v>176</v>
      </c>
      <c r="G176" s="11" t="s">
        <v>52</v>
      </c>
      <c r="H176" s="11" t="s">
        <v>52</v>
      </c>
      <c r="I176" s="11">
        <v>741</v>
      </c>
      <c r="J176" s="11">
        <v>7836</v>
      </c>
      <c r="K176" s="11">
        <v>5261</v>
      </c>
      <c r="L176" s="11" t="str">
        <f t="shared" si="2"/>
        <v>Processed</v>
      </c>
    </row>
    <row r="177" spans="1:12" x14ac:dyDescent="0.3">
      <c r="A177" s="11" t="s">
        <v>427</v>
      </c>
      <c r="B177" s="11" t="s">
        <v>391</v>
      </c>
      <c r="C177" s="11" t="s">
        <v>22</v>
      </c>
      <c r="D177" s="11" t="s">
        <v>273</v>
      </c>
      <c r="E177" s="11" t="s">
        <v>440</v>
      </c>
      <c r="F177" s="11" t="s">
        <v>275</v>
      </c>
      <c r="G177" s="11" t="s">
        <v>57</v>
      </c>
      <c r="H177" s="11" t="s">
        <v>57</v>
      </c>
      <c r="I177" s="11">
        <v>101</v>
      </c>
      <c r="J177" s="11">
        <v>3485</v>
      </c>
      <c r="K177" s="11">
        <v>2086</v>
      </c>
      <c r="L177" s="11" t="str">
        <f t="shared" si="2"/>
        <v>Processed</v>
      </c>
    </row>
    <row r="178" spans="1:12" x14ac:dyDescent="0.3">
      <c r="A178" s="11" t="s">
        <v>427</v>
      </c>
      <c r="B178" s="11" t="s">
        <v>391</v>
      </c>
      <c r="C178" s="11" t="s">
        <v>22</v>
      </c>
      <c r="D178" s="11" t="s">
        <v>198</v>
      </c>
      <c r="E178" s="11" t="s">
        <v>441</v>
      </c>
      <c r="F178" s="11" t="s">
        <v>200</v>
      </c>
      <c r="G178" s="11" t="s">
        <v>52</v>
      </c>
      <c r="H178" s="11" t="s">
        <v>52</v>
      </c>
      <c r="I178" s="11">
        <v>446</v>
      </c>
      <c r="J178" s="11">
        <v>4716</v>
      </c>
      <c r="K178" s="11">
        <v>3167</v>
      </c>
      <c r="L178" s="11" t="str">
        <f t="shared" si="2"/>
        <v>Processed</v>
      </c>
    </row>
    <row r="179" spans="1:12" x14ac:dyDescent="0.3">
      <c r="A179" s="11" t="s">
        <v>427</v>
      </c>
      <c r="B179" s="11" t="s">
        <v>391</v>
      </c>
      <c r="C179" s="11" t="s">
        <v>22</v>
      </c>
      <c r="D179" s="11" t="s">
        <v>442</v>
      </c>
      <c r="E179" s="11" t="s">
        <v>443</v>
      </c>
      <c r="F179" s="11" t="s">
        <v>30</v>
      </c>
      <c r="G179" s="11" t="s">
        <v>17</v>
      </c>
      <c r="H179" s="11" t="s">
        <v>17</v>
      </c>
      <c r="I179" s="11">
        <v>155</v>
      </c>
      <c r="J179" s="11">
        <v>930</v>
      </c>
      <c r="K179" s="11">
        <v>3007</v>
      </c>
      <c r="L179" s="11" t="str">
        <f t="shared" si="2"/>
        <v>Processed</v>
      </c>
    </row>
    <row r="180" spans="1:12" x14ac:dyDescent="0.3">
      <c r="A180" s="11" t="s">
        <v>427</v>
      </c>
      <c r="B180" s="11" t="s">
        <v>391</v>
      </c>
      <c r="C180" s="11" t="s">
        <v>22</v>
      </c>
      <c r="D180" s="11" t="s">
        <v>444</v>
      </c>
      <c r="E180" s="11" t="s">
        <v>445</v>
      </c>
      <c r="F180" s="11" t="s">
        <v>446</v>
      </c>
      <c r="G180" s="11" t="s">
        <v>44</v>
      </c>
      <c r="H180" s="11" t="s">
        <v>44</v>
      </c>
      <c r="I180" s="11">
        <v>1839</v>
      </c>
      <c r="J180" s="11">
        <v>48550</v>
      </c>
      <c r="K180" s="11">
        <v>12652</v>
      </c>
      <c r="L180" s="11" t="str">
        <f t="shared" si="2"/>
        <v>Processed</v>
      </c>
    </row>
    <row r="181" spans="1:12" x14ac:dyDescent="0.3">
      <c r="A181" s="11" t="s">
        <v>427</v>
      </c>
      <c r="B181" s="11" t="s">
        <v>391</v>
      </c>
      <c r="C181" s="11" t="s">
        <v>22</v>
      </c>
      <c r="D181" s="11" t="s">
        <v>447</v>
      </c>
      <c r="E181" s="11" t="s">
        <v>448</v>
      </c>
      <c r="F181" s="11" t="s">
        <v>446</v>
      </c>
      <c r="G181" s="11" t="s">
        <v>44</v>
      </c>
      <c r="H181" s="11" t="s">
        <v>44</v>
      </c>
      <c r="I181" s="11">
        <v>1007</v>
      </c>
      <c r="J181" s="11">
        <v>26585</v>
      </c>
      <c r="K181" s="11">
        <v>6928</v>
      </c>
      <c r="L181" s="11" t="str">
        <f t="shared" si="2"/>
        <v>Processed</v>
      </c>
    </row>
    <row r="182" spans="1:12" x14ac:dyDescent="0.3">
      <c r="A182" s="11" t="s">
        <v>427</v>
      </c>
      <c r="B182" s="11" t="s">
        <v>391</v>
      </c>
      <c r="C182" s="11" t="s">
        <v>22</v>
      </c>
      <c r="D182" s="11" t="s">
        <v>449</v>
      </c>
      <c r="E182" s="11" t="s">
        <v>450</v>
      </c>
      <c r="F182" s="11" t="s">
        <v>446</v>
      </c>
      <c r="G182" s="11" t="s">
        <v>44</v>
      </c>
      <c r="H182" s="11" t="s">
        <v>44</v>
      </c>
      <c r="I182" s="11">
        <v>3020</v>
      </c>
      <c r="J182" s="11">
        <v>79728</v>
      </c>
      <c r="K182" s="11">
        <v>20778</v>
      </c>
      <c r="L182" s="11" t="str">
        <f t="shared" si="2"/>
        <v>Processed</v>
      </c>
    </row>
    <row r="183" spans="1:12" x14ac:dyDescent="0.3">
      <c r="A183" s="11" t="s">
        <v>427</v>
      </c>
      <c r="B183" s="11" t="s">
        <v>391</v>
      </c>
      <c r="C183" s="11" t="s">
        <v>22</v>
      </c>
      <c r="D183" s="11" t="s">
        <v>451</v>
      </c>
      <c r="E183" s="11" t="s">
        <v>452</v>
      </c>
      <c r="F183" s="11" t="s">
        <v>453</v>
      </c>
      <c r="G183" s="11" t="s">
        <v>61</v>
      </c>
      <c r="H183" s="11" t="s">
        <v>61</v>
      </c>
      <c r="I183" s="11">
        <v>126</v>
      </c>
      <c r="J183" s="11">
        <v>1512</v>
      </c>
      <c r="K183" s="11">
        <v>3891</v>
      </c>
      <c r="L183" s="11" t="str">
        <f t="shared" si="2"/>
        <v>Processed</v>
      </c>
    </row>
    <row r="184" spans="1:12" x14ac:dyDescent="0.3">
      <c r="A184" s="11" t="s">
        <v>427</v>
      </c>
      <c r="B184" s="11" t="s">
        <v>391</v>
      </c>
      <c r="C184" s="11" t="s">
        <v>22</v>
      </c>
      <c r="D184" s="11" t="s">
        <v>451</v>
      </c>
      <c r="E184" s="11" t="s">
        <v>454</v>
      </c>
      <c r="F184" s="11" t="s">
        <v>453</v>
      </c>
      <c r="G184" s="11" t="s">
        <v>61</v>
      </c>
      <c r="H184" s="11" t="s">
        <v>61</v>
      </c>
      <c r="I184" s="11">
        <v>12</v>
      </c>
      <c r="J184" s="11">
        <v>144</v>
      </c>
      <c r="K184" s="11">
        <v>371</v>
      </c>
      <c r="L184" s="11" t="str">
        <f t="shared" si="2"/>
        <v>Processed</v>
      </c>
    </row>
    <row r="185" spans="1:12" x14ac:dyDescent="0.3">
      <c r="A185" s="11" t="s">
        <v>427</v>
      </c>
      <c r="B185" s="11" t="s">
        <v>391</v>
      </c>
      <c r="C185" s="11" t="s">
        <v>53</v>
      </c>
      <c r="D185" s="11" t="s">
        <v>164</v>
      </c>
      <c r="E185" s="11" t="s">
        <v>165</v>
      </c>
      <c r="F185" s="11" t="s">
        <v>455</v>
      </c>
      <c r="G185" s="11" t="s">
        <v>157</v>
      </c>
      <c r="H185" s="11" t="s">
        <v>157</v>
      </c>
      <c r="I185" s="11">
        <v>14</v>
      </c>
      <c r="J185" s="11">
        <v>180</v>
      </c>
      <c r="K185" s="11">
        <v>258</v>
      </c>
      <c r="L185" s="11" t="str">
        <f t="shared" si="2"/>
        <v>Whole</v>
      </c>
    </row>
    <row r="186" spans="1:12" x14ac:dyDescent="0.3">
      <c r="A186" s="11" t="s">
        <v>427</v>
      </c>
      <c r="B186" s="11" t="s">
        <v>391</v>
      </c>
      <c r="C186" s="11" t="s">
        <v>53</v>
      </c>
      <c r="D186" s="11" t="s">
        <v>456</v>
      </c>
      <c r="E186" s="11" t="s">
        <v>457</v>
      </c>
      <c r="F186" s="11" t="s">
        <v>458</v>
      </c>
      <c r="G186" s="11" t="s">
        <v>392</v>
      </c>
      <c r="H186" s="11" t="s">
        <v>392</v>
      </c>
      <c r="I186" s="11">
        <v>9</v>
      </c>
      <c r="J186" s="11">
        <v>135</v>
      </c>
      <c r="K186" s="11">
        <v>234</v>
      </c>
      <c r="L186" s="11" t="str">
        <f t="shared" si="2"/>
        <v>Whole</v>
      </c>
    </row>
    <row r="187" spans="1:12" x14ac:dyDescent="0.3">
      <c r="A187" s="11" t="s">
        <v>427</v>
      </c>
      <c r="B187" s="11" t="s">
        <v>391</v>
      </c>
      <c r="C187" s="11" t="s">
        <v>53</v>
      </c>
      <c r="D187" s="11" t="s">
        <v>459</v>
      </c>
      <c r="E187" s="11" t="s">
        <v>460</v>
      </c>
      <c r="F187" s="11" t="s">
        <v>461</v>
      </c>
      <c r="G187" s="11" t="s">
        <v>61</v>
      </c>
      <c r="H187" s="11" t="s">
        <v>61</v>
      </c>
      <c r="I187" s="11">
        <v>10</v>
      </c>
      <c r="J187" s="11">
        <v>100</v>
      </c>
      <c r="K187" s="11">
        <v>50</v>
      </c>
      <c r="L187" s="11" t="str">
        <f t="shared" si="2"/>
        <v>Whole</v>
      </c>
    </row>
    <row r="188" spans="1:12" x14ac:dyDescent="0.3">
      <c r="A188" s="11" t="s">
        <v>427</v>
      </c>
      <c r="B188" s="11" t="s">
        <v>391</v>
      </c>
      <c r="C188" s="11" t="s">
        <v>53</v>
      </c>
      <c r="D188" s="11" t="s">
        <v>167</v>
      </c>
      <c r="E188" s="11" t="s">
        <v>462</v>
      </c>
      <c r="F188" s="11" t="s">
        <v>463</v>
      </c>
      <c r="G188" s="11" t="s">
        <v>157</v>
      </c>
      <c r="H188" s="11" t="s">
        <v>157</v>
      </c>
      <c r="I188" s="11">
        <v>3</v>
      </c>
      <c r="J188" s="11">
        <v>27</v>
      </c>
      <c r="K188" s="11">
        <v>188</v>
      </c>
      <c r="L188" s="11" t="str">
        <f t="shared" si="2"/>
        <v>Whole</v>
      </c>
    </row>
    <row r="189" spans="1:12" x14ac:dyDescent="0.3">
      <c r="A189" s="11" t="s">
        <v>427</v>
      </c>
      <c r="B189" s="11" t="s">
        <v>391</v>
      </c>
      <c r="C189" s="11" t="s">
        <v>53</v>
      </c>
      <c r="D189" s="11" t="s">
        <v>187</v>
      </c>
      <c r="E189" s="11" t="s">
        <v>464</v>
      </c>
      <c r="F189" s="11" t="s">
        <v>64</v>
      </c>
      <c r="G189" s="11" t="s">
        <v>52</v>
      </c>
      <c r="H189" s="11" t="s">
        <v>52</v>
      </c>
      <c r="I189" s="11">
        <v>119</v>
      </c>
      <c r="J189" s="11">
        <v>714</v>
      </c>
      <c r="K189" s="11">
        <v>2257</v>
      </c>
      <c r="L189" s="11" t="str">
        <f t="shared" si="2"/>
        <v>Whole</v>
      </c>
    </row>
    <row r="190" spans="1:12" x14ac:dyDescent="0.3">
      <c r="A190" s="11" t="s">
        <v>427</v>
      </c>
      <c r="B190" s="11" t="s">
        <v>391</v>
      </c>
      <c r="C190" s="11" t="s">
        <v>53</v>
      </c>
      <c r="D190" s="11" t="s">
        <v>291</v>
      </c>
      <c r="E190" s="11" t="s">
        <v>465</v>
      </c>
      <c r="F190" s="11" t="s">
        <v>160</v>
      </c>
      <c r="G190" s="11" t="s">
        <v>57</v>
      </c>
      <c r="H190" s="11" t="s">
        <v>57</v>
      </c>
      <c r="I190" s="11">
        <v>28</v>
      </c>
      <c r="J190" s="11">
        <v>168</v>
      </c>
      <c r="K190" s="11">
        <v>749</v>
      </c>
      <c r="L190" s="11" t="str">
        <f t="shared" si="2"/>
        <v>Whole</v>
      </c>
    </row>
    <row r="191" spans="1:12" x14ac:dyDescent="0.3">
      <c r="A191" s="11" t="s">
        <v>427</v>
      </c>
      <c r="B191" s="11" t="s">
        <v>391</v>
      </c>
      <c r="C191" s="11" t="s">
        <v>53</v>
      </c>
      <c r="D191" s="11" t="s">
        <v>466</v>
      </c>
      <c r="E191" s="11" t="s">
        <v>467</v>
      </c>
      <c r="F191" s="11" t="s">
        <v>64</v>
      </c>
      <c r="G191" s="11" t="s">
        <v>52</v>
      </c>
      <c r="H191" s="11" t="s">
        <v>52</v>
      </c>
      <c r="I191" s="11">
        <v>228</v>
      </c>
      <c r="J191" s="11">
        <v>1368</v>
      </c>
      <c r="K191" s="11">
        <v>4319</v>
      </c>
      <c r="L191" s="11" t="str">
        <f t="shared" si="2"/>
        <v>Whole</v>
      </c>
    </row>
    <row r="192" spans="1:12" x14ac:dyDescent="0.3">
      <c r="A192" s="11" t="s">
        <v>427</v>
      </c>
      <c r="B192" s="11" t="s">
        <v>391</v>
      </c>
      <c r="C192" s="11" t="s">
        <v>53</v>
      </c>
      <c r="D192" s="11" t="s">
        <v>62</v>
      </c>
      <c r="E192" s="11" t="s">
        <v>468</v>
      </c>
      <c r="F192" s="11" t="s">
        <v>64</v>
      </c>
      <c r="G192" s="11" t="s">
        <v>52</v>
      </c>
      <c r="H192" s="11" t="s">
        <v>52</v>
      </c>
      <c r="I192" s="11">
        <v>9157</v>
      </c>
      <c r="J192" s="11">
        <v>65381</v>
      </c>
      <c r="K192" s="11">
        <v>174330</v>
      </c>
      <c r="L192" s="11" t="str">
        <f t="shared" si="2"/>
        <v>Whole</v>
      </c>
    </row>
    <row r="193" spans="1:12" x14ac:dyDescent="0.3">
      <c r="A193" s="11" t="s">
        <v>427</v>
      </c>
      <c r="B193" s="11" t="s">
        <v>391</v>
      </c>
      <c r="C193" s="11" t="s">
        <v>53</v>
      </c>
      <c r="D193" s="11" t="s">
        <v>236</v>
      </c>
      <c r="E193" s="11" t="s">
        <v>469</v>
      </c>
      <c r="F193" s="11" t="s">
        <v>238</v>
      </c>
      <c r="G193" s="11" t="s">
        <v>57</v>
      </c>
      <c r="H193" s="11" t="s">
        <v>57</v>
      </c>
      <c r="I193" s="11">
        <v>36</v>
      </c>
      <c r="J193" s="11">
        <v>1134</v>
      </c>
      <c r="K193" s="11">
        <v>893</v>
      </c>
      <c r="L193" s="11" t="str">
        <f t="shared" si="2"/>
        <v>Whole</v>
      </c>
    </row>
    <row r="194" spans="1:12" x14ac:dyDescent="0.3">
      <c r="A194" s="11" t="s">
        <v>427</v>
      </c>
      <c r="B194" s="11" t="s">
        <v>391</v>
      </c>
      <c r="C194" s="11" t="s">
        <v>53</v>
      </c>
      <c r="D194" s="11" t="s">
        <v>409</v>
      </c>
      <c r="E194" s="11" t="s">
        <v>470</v>
      </c>
      <c r="F194" s="11" t="s">
        <v>471</v>
      </c>
      <c r="G194" s="11" t="s">
        <v>17</v>
      </c>
      <c r="H194" s="11" t="s">
        <v>17</v>
      </c>
      <c r="I194" s="11">
        <v>50</v>
      </c>
      <c r="J194" s="11">
        <v>237</v>
      </c>
      <c r="K194" s="11">
        <v>700</v>
      </c>
      <c r="L194" s="11" t="str">
        <f t="shared" ref="L194:L257" si="3">IF(OR(C194="Condiments &amp; Snacks",
       C194="Cheese",
       C194="Butter",
       C194="Meals",
       C194="Beverages",
       C194="Yogurt"), "Processed", "Whole")</f>
        <v>Whole</v>
      </c>
    </row>
    <row r="195" spans="1:12" x14ac:dyDescent="0.3">
      <c r="A195" s="11" t="s">
        <v>427</v>
      </c>
      <c r="B195" s="11" t="s">
        <v>391</v>
      </c>
      <c r="C195" s="11" t="s">
        <v>53</v>
      </c>
      <c r="D195" s="11" t="s">
        <v>472</v>
      </c>
      <c r="E195" s="11" t="s">
        <v>473</v>
      </c>
      <c r="F195" s="11" t="s">
        <v>474</v>
      </c>
      <c r="G195" s="11" t="s">
        <v>57</v>
      </c>
      <c r="H195" s="11" t="s">
        <v>57</v>
      </c>
      <c r="I195" s="11">
        <v>14</v>
      </c>
      <c r="J195" s="11">
        <v>140</v>
      </c>
      <c r="K195" s="11">
        <v>208</v>
      </c>
      <c r="L195" s="11" t="str">
        <f t="shared" si="3"/>
        <v>Whole</v>
      </c>
    </row>
    <row r="196" spans="1:12" x14ac:dyDescent="0.3">
      <c r="A196" s="11" t="s">
        <v>427</v>
      </c>
      <c r="B196" s="11" t="s">
        <v>391</v>
      </c>
      <c r="C196" s="11" t="s">
        <v>53</v>
      </c>
      <c r="D196" s="11" t="s">
        <v>475</v>
      </c>
      <c r="E196" s="11" t="s">
        <v>476</v>
      </c>
      <c r="F196" s="11" t="s">
        <v>262</v>
      </c>
      <c r="G196" s="11" t="s">
        <v>57</v>
      </c>
      <c r="H196" s="11" t="s">
        <v>57</v>
      </c>
      <c r="I196" s="11">
        <v>6</v>
      </c>
      <c r="J196" s="11">
        <v>54</v>
      </c>
      <c r="K196" s="11">
        <v>155</v>
      </c>
      <c r="L196" s="11" t="str">
        <f t="shared" si="3"/>
        <v>Whole</v>
      </c>
    </row>
    <row r="197" spans="1:12" x14ac:dyDescent="0.3">
      <c r="A197" s="11" t="s">
        <v>427</v>
      </c>
      <c r="B197" s="11" t="s">
        <v>391</v>
      </c>
      <c r="C197" s="11" t="s">
        <v>53</v>
      </c>
      <c r="D197" s="11" t="s">
        <v>477</v>
      </c>
      <c r="E197" s="11" t="s">
        <v>478</v>
      </c>
      <c r="F197" s="11" t="s">
        <v>474</v>
      </c>
      <c r="G197" s="11" t="s">
        <v>57</v>
      </c>
      <c r="H197" s="11" t="s">
        <v>57</v>
      </c>
      <c r="I197" s="11">
        <v>8</v>
      </c>
      <c r="J197" s="11">
        <v>160</v>
      </c>
      <c r="K197" s="11">
        <v>120</v>
      </c>
      <c r="L197" s="11" t="str">
        <f t="shared" si="3"/>
        <v>Whole</v>
      </c>
    </row>
    <row r="198" spans="1:12" x14ac:dyDescent="0.3">
      <c r="A198" s="11" t="s">
        <v>427</v>
      </c>
      <c r="B198" s="11" t="s">
        <v>391</v>
      </c>
      <c r="C198" s="11" t="s">
        <v>53</v>
      </c>
      <c r="D198" s="11" t="s">
        <v>479</v>
      </c>
      <c r="E198" s="11" t="s">
        <v>480</v>
      </c>
      <c r="F198" s="11" t="s">
        <v>474</v>
      </c>
      <c r="G198" s="11" t="s">
        <v>57</v>
      </c>
      <c r="H198" s="11" t="s">
        <v>57</v>
      </c>
      <c r="I198" s="11">
        <v>10</v>
      </c>
      <c r="J198" s="11">
        <v>100</v>
      </c>
      <c r="K198" s="11">
        <v>132</v>
      </c>
      <c r="L198" s="11" t="str">
        <f t="shared" si="3"/>
        <v>Whole</v>
      </c>
    </row>
    <row r="199" spans="1:12" x14ac:dyDescent="0.3">
      <c r="A199" s="11" t="s">
        <v>427</v>
      </c>
      <c r="B199" s="11" t="s">
        <v>391</v>
      </c>
      <c r="C199" s="11" t="s">
        <v>53</v>
      </c>
      <c r="D199" s="11" t="s">
        <v>481</v>
      </c>
      <c r="E199" s="11" t="s">
        <v>482</v>
      </c>
      <c r="F199" s="11" t="s">
        <v>461</v>
      </c>
      <c r="G199" s="11" t="s">
        <v>61</v>
      </c>
      <c r="H199" s="11" t="s">
        <v>61</v>
      </c>
      <c r="I199" s="11">
        <v>14</v>
      </c>
      <c r="J199" s="11">
        <v>210</v>
      </c>
      <c r="K199" s="11">
        <v>641</v>
      </c>
      <c r="L199" s="11" t="str">
        <f t="shared" si="3"/>
        <v>Whole</v>
      </c>
    </row>
    <row r="200" spans="1:12" x14ac:dyDescent="0.3">
      <c r="A200" s="11" t="s">
        <v>427</v>
      </c>
      <c r="B200" s="11" t="s">
        <v>391</v>
      </c>
      <c r="C200" s="11" t="s">
        <v>107</v>
      </c>
      <c r="D200" s="11" t="s">
        <v>483</v>
      </c>
      <c r="E200" s="11" t="s">
        <v>484</v>
      </c>
      <c r="F200" s="11" t="s">
        <v>246</v>
      </c>
      <c r="G200" s="11" t="s">
        <v>57</v>
      </c>
      <c r="H200" s="11" t="s">
        <v>57</v>
      </c>
      <c r="I200" s="11">
        <v>6</v>
      </c>
      <c r="J200" s="11">
        <v>300</v>
      </c>
      <c r="K200" s="11">
        <v>126</v>
      </c>
      <c r="L200" s="11" t="str">
        <f t="shared" si="3"/>
        <v>Whole</v>
      </c>
    </row>
    <row r="201" spans="1:12" x14ac:dyDescent="0.3">
      <c r="A201" s="11" t="s">
        <v>427</v>
      </c>
      <c r="B201" s="11" t="s">
        <v>391</v>
      </c>
      <c r="C201" s="11" t="s">
        <v>40</v>
      </c>
      <c r="D201" s="11" t="s">
        <v>99</v>
      </c>
      <c r="E201" s="11" t="s">
        <v>485</v>
      </c>
      <c r="F201" s="11" t="s">
        <v>380</v>
      </c>
      <c r="G201" s="11" t="s">
        <v>61</v>
      </c>
      <c r="H201" s="11" t="s">
        <v>61</v>
      </c>
      <c r="I201" s="11">
        <v>2</v>
      </c>
      <c r="J201" s="11">
        <v>60</v>
      </c>
      <c r="K201" s="11">
        <v>70</v>
      </c>
      <c r="L201" s="11" t="str">
        <f t="shared" si="3"/>
        <v>Whole</v>
      </c>
    </row>
    <row r="202" spans="1:12" x14ac:dyDescent="0.3">
      <c r="A202" s="11" t="s">
        <v>427</v>
      </c>
      <c r="B202" s="11" t="s">
        <v>391</v>
      </c>
      <c r="C202" s="11" t="s">
        <v>40</v>
      </c>
      <c r="D202" s="11" t="s">
        <v>99</v>
      </c>
      <c r="E202" s="11" t="s">
        <v>486</v>
      </c>
      <c r="F202" s="11" t="s">
        <v>90</v>
      </c>
      <c r="G202" s="11" t="s">
        <v>87</v>
      </c>
      <c r="H202" s="11" t="s">
        <v>87</v>
      </c>
      <c r="I202" s="11">
        <v>168</v>
      </c>
      <c r="J202" s="11">
        <v>1575</v>
      </c>
      <c r="K202" s="11">
        <v>2730</v>
      </c>
      <c r="L202" s="11" t="str">
        <f t="shared" si="3"/>
        <v>Whole</v>
      </c>
    </row>
    <row r="203" spans="1:12" x14ac:dyDescent="0.3">
      <c r="A203" s="11" t="s">
        <v>427</v>
      </c>
      <c r="B203" s="11" t="s">
        <v>391</v>
      </c>
      <c r="C203" s="11" t="s">
        <v>40</v>
      </c>
      <c r="D203" s="11" t="s">
        <v>487</v>
      </c>
      <c r="E203" s="11" t="s">
        <v>488</v>
      </c>
      <c r="F203" s="11" t="s">
        <v>114</v>
      </c>
      <c r="G203" s="11" t="s">
        <v>111</v>
      </c>
      <c r="H203" s="11" t="s">
        <v>111</v>
      </c>
      <c r="I203" s="11">
        <v>12</v>
      </c>
      <c r="J203" s="11">
        <v>113</v>
      </c>
      <c r="K203" s="11">
        <v>337</v>
      </c>
      <c r="L203" s="11" t="str">
        <f t="shared" si="3"/>
        <v>Whole</v>
      </c>
    </row>
    <row r="204" spans="1:12" x14ac:dyDescent="0.3">
      <c r="A204" s="11" t="s">
        <v>427</v>
      </c>
      <c r="B204" s="11" t="s">
        <v>391</v>
      </c>
      <c r="C204" s="11" t="s">
        <v>25</v>
      </c>
      <c r="D204" s="11" t="s">
        <v>489</v>
      </c>
      <c r="E204" s="11" t="s">
        <v>490</v>
      </c>
      <c r="F204" s="11" t="s">
        <v>491</v>
      </c>
      <c r="G204" s="11" t="s">
        <v>492</v>
      </c>
      <c r="H204" s="11" t="s">
        <v>492</v>
      </c>
      <c r="I204" s="11">
        <v>2</v>
      </c>
      <c r="J204" s="11">
        <v>12</v>
      </c>
      <c r="K204" s="11">
        <v>88</v>
      </c>
      <c r="L204" s="11" t="str">
        <f t="shared" si="3"/>
        <v>Processed</v>
      </c>
    </row>
    <row r="205" spans="1:12" x14ac:dyDescent="0.3">
      <c r="A205" s="11" t="s">
        <v>427</v>
      </c>
      <c r="B205" s="11" t="s">
        <v>391</v>
      </c>
      <c r="C205" s="11" t="s">
        <v>25</v>
      </c>
      <c r="D205" s="11" t="s">
        <v>263</v>
      </c>
      <c r="E205" s="11" t="s">
        <v>493</v>
      </c>
      <c r="F205" s="11" t="s">
        <v>223</v>
      </c>
      <c r="G205" s="11" t="s">
        <v>61</v>
      </c>
      <c r="H205" s="11" t="s">
        <v>61</v>
      </c>
      <c r="I205" s="11">
        <v>66</v>
      </c>
      <c r="J205" s="11">
        <v>1584</v>
      </c>
      <c r="K205" s="11">
        <v>1452</v>
      </c>
      <c r="L205" s="11" t="str">
        <f t="shared" si="3"/>
        <v>Processed</v>
      </c>
    </row>
    <row r="206" spans="1:12" x14ac:dyDescent="0.3">
      <c r="A206" s="11" t="s">
        <v>427</v>
      </c>
      <c r="B206" s="11" t="s">
        <v>391</v>
      </c>
      <c r="C206" s="11" t="s">
        <v>25</v>
      </c>
      <c r="D206" s="11" t="s">
        <v>252</v>
      </c>
      <c r="E206" s="11" t="s">
        <v>494</v>
      </c>
      <c r="F206" s="11" t="s">
        <v>223</v>
      </c>
      <c r="G206" s="11" t="s">
        <v>61</v>
      </c>
      <c r="H206" s="11" t="s">
        <v>61</v>
      </c>
      <c r="I206" s="11">
        <v>179</v>
      </c>
      <c r="J206" s="11">
        <v>4296</v>
      </c>
      <c r="K206" s="11">
        <v>3380</v>
      </c>
      <c r="L206" s="11" t="str">
        <f t="shared" si="3"/>
        <v>Processed</v>
      </c>
    </row>
    <row r="207" spans="1:12" x14ac:dyDescent="0.3">
      <c r="A207" s="11" t="s">
        <v>427</v>
      </c>
      <c r="B207" s="11" t="s">
        <v>391</v>
      </c>
      <c r="C207" s="11" t="s">
        <v>25</v>
      </c>
      <c r="D207" s="11" t="s">
        <v>495</v>
      </c>
      <c r="E207" s="11" t="s">
        <v>50</v>
      </c>
      <c r="F207" s="11" t="s">
        <v>51</v>
      </c>
      <c r="G207" s="11" t="s">
        <v>52</v>
      </c>
      <c r="H207" s="11" t="s">
        <v>52</v>
      </c>
      <c r="I207" s="11">
        <v>1424</v>
      </c>
      <c r="J207" s="11">
        <v>6408</v>
      </c>
      <c r="K207" s="11">
        <v>22684</v>
      </c>
      <c r="L207" s="11" t="str">
        <f t="shared" si="3"/>
        <v>Processed</v>
      </c>
    </row>
    <row r="208" spans="1:12" x14ac:dyDescent="0.3">
      <c r="A208" s="11" t="s">
        <v>427</v>
      </c>
      <c r="B208" s="11" t="s">
        <v>391</v>
      </c>
      <c r="C208" s="11" t="s">
        <v>25</v>
      </c>
      <c r="D208" s="11" t="s">
        <v>416</v>
      </c>
      <c r="E208" s="11" t="s">
        <v>417</v>
      </c>
      <c r="F208" s="11" t="s">
        <v>418</v>
      </c>
      <c r="G208" s="11" t="s">
        <v>81</v>
      </c>
      <c r="H208" s="11" t="s">
        <v>81</v>
      </c>
      <c r="I208" s="11">
        <v>206</v>
      </c>
      <c r="J208" s="11">
        <v>676</v>
      </c>
      <c r="K208" s="11">
        <v>3498</v>
      </c>
      <c r="L208" s="11" t="str">
        <f t="shared" si="3"/>
        <v>Processed</v>
      </c>
    </row>
    <row r="209" spans="1:12" x14ac:dyDescent="0.3">
      <c r="A209" s="11" t="s">
        <v>427</v>
      </c>
      <c r="B209" s="11" t="s">
        <v>391</v>
      </c>
      <c r="C209" s="11" t="s">
        <v>25</v>
      </c>
      <c r="D209" s="11" t="s">
        <v>414</v>
      </c>
      <c r="E209" s="11" t="s">
        <v>496</v>
      </c>
      <c r="F209" s="11" t="s">
        <v>497</v>
      </c>
      <c r="G209" s="11" t="s">
        <v>81</v>
      </c>
      <c r="H209" s="11" t="s">
        <v>81</v>
      </c>
      <c r="I209" s="11">
        <v>173</v>
      </c>
      <c r="J209" s="11">
        <v>1125</v>
      </c>
      <c r="K209" s="11">
        <v>4989</v>
      </c>
      <c r="L209" s="11" t="str">
        <f t="shared" si="3"/>
        <v>Processed</v>
      </c>
    </row>
    <row r="210" spans="1:12" x14ac:dyDescent="0.3">
      <c r="A210" s="11" t="s">
        <v>427</v>
      </c>
      <c r="B210" s="11" t="s">
        <v>391</v>
      </c>
      <c r="C210" s="11" t="s">
        <v>25</v>
      </c>
      <c r="D210" s="11" t="s">
        <v>411</v>
      </c>
      <c r="E210" s="11" t="s">
        <v>498</v>
      </c>
      <c r="F210" s="11" t="s">
        <v>497</v>
      </c>
      <c r="G210" s="11" t="s">
        <v>81</v>
      </c>
      <c r="H210" s="11" t="s">
        <v>81</v>
      </c>
      <c r="I210" s="11">
        <v>87</v>
      </c>
      <c r="J210" s="11">
        <v>495</v>
      </c>
      <c r="K210" s="11">
        <v>1735</v>
      </c>
      <c r="L210" s="11" t="str">
        <f t="shared" si="3"/>
        <v>Processed</v>
      </c>
    </row>
    <row r="211" spans="1:12" x14ac:dyDescent="0.3">
      <c r="A211" s="11" t="s">
        <v>427</v>
      </c>
      <c r="B211" s="11" t="s">
        <v>391</v>
      </c>
      <c r="C211" s="11" t="s">
        <v>25</v>
      </c>
      <c r="D211" s="11" t="s">
        <v>95</v>
      </c>
      <c r="E211" s="11" t="s">
        <v>499</v>
      </c>
      <c r="F211" s="11" t="s">
        <v>90</v>
      </c>
      <c r="G211" s="11" t="s">
        <v>87</v>
      </c>
      <c r="H211" s="11" t="s">
        <v>87</v>
      </c>
      <c r="I211" s="11">
        <v>175</v>
      </c>
      <c r="J211" s="11">
        <v>2188</v>
      </c>
      <c r="K211" s="11">
        <v>744</v>
      </c>
      <c r="L211" s="11" t="str">
        <f t="shared" si="3"/>
        <v>Processed</v>
      </c>
    </row>
    <row r="212" spans="1:12" x14ac:dyDescent="0.3">
      <c r="A212" s="11" t="s">
        <v>427</v>
      </c>
      <c r="B212" s="11" t="s">
        <v>391</v>
      </c>
      <c r="C212" s="11" t="s">
        <v>25</v>
      </c>
      <c r="D212" s="11" t="s">
        <v>105</v>
      </c>
      <c r="E212" s="11" t="s">
        <v>500</v>
      </c>
      <c r="F212" s="11" t="s">
        <v>90</v>
      </c>
      <c r="G212" s="11" t="s">
        <v>87</v>
      </c>
      <c r="H212" s="11" t="s">
        <v>87</v>
      </c>
      <c r="I212" s="11">
        <v>100</v>
      </c>
      <c r="J212" s="11">
        <v>529</v>
      </c>
      <c r="K212" s="11">
        <v>569</v>
      </c>
      <c r="L212" s="11" t="str">
        <f t="shared" si="3"/>
        <v>Processed</v>
      </c>
    </row>
    <row r="213" spans="1:12" x14ac:dyDescent="0.3">
      <c r="A213" s="11" t="s">
        <v>427</v>
      </c>
      <c r="B213" s="11" t="s">
        <v>391</v>
      </c>
      <c r="C213" s="11" t="s">
        <v>25</v>
      </c>
      <c r="D213" s="11" t="s">
        <v>501</v>
      </c>
      <c r="E213" s="11" t="s">
        <v>502</v>
      </c>
      <c r="F213" s="11" t="s">
        <v>117</v>
      </c>
      <c r="G213" s="11" t="s">
        <v>57</v>
      </c>
      <c r="H213" s="11" t="s">
        <v>57</v>
      </c>
      <c r="I213" s="11">
        <v>125</v>
      </c>
      <c r="J213" s="11">
        <v>5375</v>
      </c>
      <c r="K213" s="11">
        <v>2106</v>
      </c>
      <c r="L213" s="11" t="str">
        <f t="shared" si="3"/>
        <v>Processed</v>
      </c>
    </row>
    <row r="214" spans="1:12" x14ac:dyDescent="0.3">
      <c r="A214" s="11" t="s">
        <v>427</v>
      </c>
      <c r="B214" s="11" t="s">
        <v>391</v>
      </c>
      <c r="C214" s="11" t="s">
        <v>25</v>
      </c>
      <c r="D214" s="11" t="s">
        <v>282</v>
      </c>
      <c r="E214" s="11" t="s">
        <v>503</v>
      </c>
      <c r="F214" s="11" t="s">
        <v>197</v>
      </c>
      <c r="G214" s="11" t="s">
        <v>57</v>
      </c>
      <c r="H214" s="11" t="s">
        <v>57</v>
      </c>
      <c r="I214" s="11">
        <v>66</v>
      </c>
      <c r="J214" s="11">
        <v>2202</v>
      </c>
      <c r="K214" s="11">
        <v>2168</v>
      </c>
      <c r="L214" s="11" t="str">
        <f t="shared" si="3"/>
        <v>Processed</v>
      </c>
    </row>
    <row r="215" spans="1:12" x14ac:dyDescent="0.3">
      <c r="A215" s="11" t="s">
        <v>427</v>
      </c>
      <c r="B215" s="11" t="s">
        <v>391</v>
      </c>
      <c r="C215" s="11" t="s">
        <v>25</v>
      </c>
      <c r="D215" s="11" t="s">
        <v>84</v>
      </c>
      <c r="E215" s="11" t="s">
        <v>504</v>
      </c>
      <c r="F215" s="11" t="s">
        <v>505</v>
      </c>
      <c r="G215" s="11" t="s">
        <v>87</v>
      </c>
      <c r="H215" s="11" t="s">
        <v>87</v>
      </c>
      <c r="I215" s="11">
        <v>75</v>
      </c>
      <c r="J215" s="11">
        <v>397</v>
      </c>
      <c r="K215" s="11">
        <v>532</v>
      </c>
      <c r="L215" s="11" t="str">
        <f t="shared" si="3"/>
        <v>Processed</v>
      </c>
    </row>
    <row r="216" spans="1:12" x14ac:dyDescent="0.3">
      <c r="A216" s="11" t="s">
        <v>427</v>
      </c>
      <c r="B216" s="11" t="s">
        <v>391</v>
      </c>
      <c r="C216" s="11" t="s">
        <v>25</v>
      </c>
      <c r="D216" s="11" t="s">
        <v>506</v>
      </c>
      <c r="E216" s="11" t="s">
        <v>507</v>
      </c>
      <c r="F216" s="11" t="s">
        <v>197</v>
      </c>
      <c r="G216" s="11" t="s">
        <v>57</v>
      </c>
      <c r="H216" s="11" t="s">
        <v>57</v>
      </c>
      <c r="I216" s="11">
        <v>22</v>
      </c>
      <c r="J216" s="11">
        <v>734</v>
      </c>
      <c r="K216" s="11">
        <v>259</v>
      </c>
      <c r="L216" s="11" t="str">
        <f t="shared" si="3"/>
        <v>Processed</v>
      </c>
    </row>
    <row r="217" spans="1:12" x14ac:dyDescent="0.3">
      <c r="A217" s="11" t="s">
        <v>427</v>
      </c>
      <c r="B217" s="11" t="s">
        <v>391</v>
      </c>
      <c r="C217" s="11" t="s">
        <v>25</v>
      </c>
      <c r="D217" s="11" t="s">
        <v>97</v>
      </c>
      <c r="E217" s="11" t="s">
        <v>508</v>
      </c>
      <c r="F217" s="11" t="s">
        <v>90</v>
      </c>
      <c r="G217" s="11" t="s">
        <v>87</v>
      </c>
      <c r="H217" s="11" t="s">
        <v>87</v>
      </c>
      <c r="I217" s="11">
        <v>11</v>
      </c>
      <c r="J217" s="11">
        <v>67</v>
      </c>
      <c r="K217" s="11">
        <v>32</v>
      </c>
      <c r="L217" s="11" t="str">
        <f t="shared" si="3"/>
        <v>Processed</v>
      </c>
    </row>
    <row r="218" spans="1:12" x14ac:dyDescent="0.3">
      <c r="A218" s="11" t="s">
        <v>427</v>
      </c>
      <c r="B218" s="11" t="s">
        <v>391</v>
      </c>
      <c r="C218" s="11" t="s">
        <v>25</v>
      </c>
      <c r="D218" s="11" t="s">
        <v>128</v>
      </c>
      <c r="E218" s="11" t="s">
        <v>509</v>
      </c>
      <c r="F218" s="11" t="s">
        <v>130</v>
      </c>
      <c r="G218" s="11" t="s">
        <v>111</v>
      </c>
      <c r="H218" s="11" t="s">
        <v>111</v>
      </c>
      <c r="I218" s="11">
        <v>14</v>
      </c>
      <c r="J218" s="11">
        <v>467</v>
      </c>
      <c r="K218" s="11">
        <v>249</v>
      </c>
      <c r="L218" s="11" t="str">
        <f t="shared" si="3"/>
        <v>Processed</v>
      </c>
    </row>
    <row r="219" spans="1:12" x14ac:dyDescent="0.3">
      <c r="A219" s="11" t="s">
        <v>427</v>
      </c>
      <c r="B219" s="11" t="s">
        <v>391</v>
      </c>
      <c r="C219" s="11" t="s">
        <v>25</v>
      </c>
      <c r="D219" s="11" t="s">
        <v>101</v>
      </c>
      <c r="E219" s="11" t="s">
        <v>510</v>
      </c>
      <c r="F219" s="11" t="s">
        <v>90</v>
      </c>
      <c r="G219" s="11" t="s">
        <v>87</v>
      </c>
      <c r="H219" s="11" t="s">
        <v>87</v>
      </c>
      <c r="I219" s="11">
        <v>264</v>
      </c>
      <c r="J219" s="11">
        <v>1650</v>
      </c>
      <c r="K219" s="11">
        <v>1571</v>
      </c>
      <c r="L219" s="11" t="str">
        <f t="shared" si="3"/>
        <v>Processed</v>
      </c>
    </row>
    <row r="220" spans="1:12" x14ac:dyDescent="0.3">
      <c r="A220" s="11" t="s">
        <v>427</v>
      </c>
      <c r="B220" s="11" t="s">
        <v>391</v>
      </c>
      <c r="C220" s="11" t="s">
        <v>25</v>
      </c>
      <c r="D220" s="11" t="s">
        <v>511</v>
      </c>
      <c r="E220" s="11" t="s">
        <v>512</v>
      </c>
      <c r="F220" s="11" t="s">
        <v>80</v>
      </c>
      <c r="G220" s="11" t="s">
        <v>81</v>
      </c>
      <c r="H220" s="11" t="s">
        <v>81</v>
      </c>
      <c r="I220" s="11">
        <v>559</v>
      </c>
      <c r="J220" s="11">
        <v>922</v>
      </c>
      <c r="K220" s="11">
        <v>5003</v>
      </c>
      <c r="L220" s="11" t="str">
        <f t="shared" si="3"/>
        <v>Processed</v>
      </c>
    </row>
    <row r="221" spans="1:12" x14ac:dyDescent="0.3">
      <c r="A221" s="11" t="s">
        <v>427</v>
      </c>
      <c r="B221" s="11" t="s">
        <v>391</v>
      </c>
      <c r="C221" s="11" t="s">
        <v>25</v>
      </c>
      <c r="D221" s="11" t="s">
        <v>513</v>
      </c>
      <c r="E221" s="11" t="s">
        <v>514</v>
      </c>
      <c r="F221" s="11" t="s">
        <v>80</v>
      </c>
      <c r="G221" s="11" t="s">
        <v>81</v>
      </c>
      <c r="H221" s="11" t="s">
        <v>81</v>
      </c>
      <c r="I221" s="11">
        <v>683</v>
      </c>
      <c r="J221" s="11">
        <v>1127</v>
      </c>
      <c r="K221" s="11">
        <v>6113</v>
      </c>
      <c r="L221" s="11" t="str">
        <f t="shared" si="3"/>
        <v>Processed</v>
      </c>
    </row>
    <row r="222" spans="1:12" x14ac:dyDescent="0.3">
      <c r="A222" s="11" t="s">
        <v>427</v>
      </c>
      <c r="B222" s="11" t="s">
        <v>391</v>
      </c>
      <c r="C222" s="11" t="s">
        <v>25</v>
      </c>
      <c r="D222" s="11" t="s">
        <v>515</v>
      </c>
      <c r="E222" s="11" t="s">
        <v>516</v>
      </c>
      <c r="F222" s="11" t="s">
        <v>184</v>
      </c>
      <c r="G222" s="11" t="s">
        <v>52</v>
      </c>
      <c r="H222" s="11" t="s">
        <v>52</v>
      </c>
      <c r="I222" s="11">
        <v>361</v>
      </c>
      <c r="J222" s="11">
        <v>2482</v>
      </c>
      <c r="K222" s="11">
        <v>7545</v>
      </c>
      <c r="L222" s="11" t="str">
        <f t="shared" si="3"/>
        <v>Processed</v>
      </c>
    </row>
    <row r="223" spans="1:12" x14ac:dyDescent="0.3">
      <c r="A223" s="11" t="s">
        <v>427</v>
      </c>
      <c r="B223" s="11" t="s">
        <v>391</v>
      </c>
      <c r="C223" s="11" t="s">
        <v>25</v>
      </c>
      <c r="D223" s="11" t="s">
        <v>517</v>
      </c>
      <c r="E223" s="11" t="s">
        <v>518</v>
      </c>
      <c r="F223" s="11" t="s">
        <v>220</v>
      </c>
      <c r="G223" s="11" t="s">
        <v>57</v>
      </c>
      <c r="H223" s="11" t="s">
        <v>57</v>
      </c>
      <c r="I223" s="11">
        <v>46</v>
      </c>
      <c r="J223" s="11">
        <v>0</v>
      </c>
      <c r="K223" s="11">
        <v>1886</v>
      </c>
      <c r="L223" s="11" t="str">
        <f t="shared" si="3"/>
        <v>Processed</v>
      </c>
    </row>
    <row r="224" spans="1:12" x14ac:dyDescent="0.3">
      <c r="A224" s="11" t="s">
        <v>427</v>
      </c>
      <c r="B224" s="11" t="s">
        <v>391</v>
      </c>
      <c r="C224" s="11" t="s">
        <v>25</v>
      </c>
      <c r="D224" s="11" t="s">
        <v>519</v>
      </c>
      <c r="E224" s="11" t="s">
        <v>520</v>
      </c>
      <c r="F224" s="11" t="s">
        <v>290</v>
      </c>
      <c r="G224" s="11" t="s">
        <v>57</v>
      </c>
      <c r="H224" s="11" t="s">
        <v>57</v>
      </c>
      <c r="I224" s="11">
        <v>9</v>
      </c>
      <c r="J224" s="11">
        <v>55</v>
      </c>
      <c r="K224" s="11">
        <v>167</v>
      </c>
      <c r="L224" s="11" t="str">
        <f t="shared" si="3"/>
        <v>Processed</v>
      </c>
    </row>
    <row r="225" spans="1:12" x14ac:dyDescent="0.3">
      <c r="A225" s="11" t="s">
        <v>427</v>
      </c>
      <c r="B225" s="11" t="s">
        <v>391</v>
      </c>
      <c r="C225" s="11" t="s">
        <v>25</v>
      </c>
      <c r="D225" s="11" t="s">
        <v>91</v>
      </c>
      <c r="E225" s="11" t="s">
        <v>521</v>
      </c>
      <c r="F225" s="11" t="s">
        <v>90</v>
      </c>
      <c r="G225" s="11" t="s">
        <v>87</v>
      </c>
      <c r="H225" s="11" t="s">
        <v>87</v>
      </c>
      <c r="I225" s="11">
        <v>3</v>
      </c>
      <c r="J225" s="11">
        <v>12</v>
      </c>
      <c r="K225" s="11">
        <v>25</v>
      </c>
      <c r="L225" s="11" t="str">
        <f t="shared" si="3"/>
        <v>Processed</v>
      </c>
    </row>
    <row r="226" spans="1:12" x14ac:dyDescent="0.3">
      <c r="A226" s="11" t="s">
        <v>427</v>
      </c>
      <c r="B226" s="11" t="s">
        <v>391</v>
      </c>
      <c r="C226" s="11" t="s">
        <v>25</v>
      </c>
      <c r="D226" s="11" t="s">
        <v>93</v>
      </c>
      <c r="E226" s="11" t="s">
        <v>522</v>
      </c>
      <c r="F226" s="11" t="s">
        <v>90</v>
      </c>
      <c r="G226" s="11" t="s">
        <v>87</v>
      </c>
      <c r="H226" s="11" t="s">
        <v>87</v>
      </c>
      <c r="I226" s="11">
        <v>38</v>
      </c>
      <c r="J226" s="11">
        <v>201</v>
      </c>
      <c r="K226" s="11">
        <v>199</v>
      </c>
      <c r="L226" s="11" t="str">
        <f t="shared" si="3"/>
        <v>Processed</v>
      </c>
    </row>
    <row r="227" spans="1:12" x14ac:dyDescent="0.3">
      <c r="A227" s="11" t="s">
        <v>427</v>
      </c>
      <c r="B227" s="11" t="s">
        <v>391</v>
      </c>
      <c r="C227" s="11" t="s">
        <v>25</v>
      </c>
      <c r="D227" s="11" t="s">
        <v>93</v>
      </c>
      <c r="E227" s="11" t="s">
        <v>523</v>
      </c>
      <c r="F227" s="11" t="s">
        <v>223</v>
      </c>
      <c r="G227" s="11" t="s">
        <v>61</v>
      </c>
      <c r="H227" s="11" t="s">
        <v>61</v>
      </c>
      <c r="I227" s="11">
        <v>6</v>
      </c>
      <c r="J227" s="11">
        <v>200</v>
      </c>
      <c r="K227" s="11">
        <v>119</v>
      </c>
      <c r="L227" s="11" t="str">
        <f t="shared" si="3"/>
        <v>Processed</v>
      </c>
    </row>
    <row r="228" spans="1:12" x14ac:dyDescent="0.3">
      <c r="A228" s="11" t="s">
        <v>427</v>
      </c>
      <c r="B228" s="11" t="s">
        <v>391</v>
      </c>
      <c r="C228" s="11" t="s">
        <v>25</v>
      </c>
      <c r="D228" s="11" t="s">
        <v>338</v>
      </c>
      <c r="E228" s="11" t="s">
        <v>524</v>
      </c>
      <c r="F228" s="11" t="s">
        <v>340</v>
      </c>
      <c r="G228" s="11" t="s">
        <v>57</v>
      </c>
      <c r="H228" s="11" t="s">
        <v>57</v>
      </c>
      <c r="I228" s="11">
        <v>32</v>
      </c>
      <c r="J228" s="11">
        <v>127</v>
      </c>
      <c r="K228" s="11">
        <v>176</v>
      </c>
      <c r="L228" s="11" t="str">
        <f t="shared" si="3"/>
        <v>Processed</v>
      </c>
    </row>
    <row r="229" spans="1:12" x14ac:dyDescent="0.3">
      <c r="A229" s="11" t="s">
        <v>427</v>
      </c>
      <c r="B229" s="11" t="s">
        <v>391</v>
      </c>
      <c r="C229" s="11" t="s">
        <v>25</v>
      </c>
      <c r="D229" s="11" t="s">
        <v>189</v>
      </c>
      <c r="E229" s="11" t="s">
        <v>525</v>
      </c>
      <c r="F229" s="11" t="s">
        <v>191</v>
      </c>
      <c r="G229" s="11" t="s">
        <v>52</v>
      </c>
      <c r="H229" s="11" t="s">
        <v>52</v>
      </c>
      <c r="I229" s="11">
        <v>65</v>
      </c>
      <c r="J229" s="11">
        <v>936</v>
      </c>
      <c r="K229" s="11">
        <v>3312</v>
      </c>
      <c r="L229" s="11" t="str">
        <f t="shared" si="3"/>
        <v>Processed</v>
      </c>
    </row>
    <row r="230" spans="1:12" x14ac:dyDescent="0.3">
      <c r="A230" s="11" t="s">
        <v>427</v>
      </c>
      <c r="B230" s="11" t="s">
        <v>391</v>
      </c>
      <c r="C230" s="11" t="s">
        <v>25</v>
      </c>
      <c r="D230" s="11" t="s">
        <v>295</v>
      </c>
      <c r="E230" s="11" t="s">
        <v>526</v>
      </c>
      <c r="F230" s="11" t="s">
        <v>297</v>
      </c>
      <c r="G230" s="11" t="s">
        <v>57</v>
      </c>
      <c r="H230" s="11" t="s">
        <v>57</v>
      </c>
      <c r="I230" s="11">
        <v>64</v>
      </c>
      <c r="J230" s="11">
        <v>1920</v>
      </c>
      <c r="K230" s="11">
        <v>3040</v>
      </c>
      <c r="L230" s="11" t="str">
        <f t="shared" si="3"/>
        <v>Processed</v>
      </c>
    </row>
    <row r="231" spans="1:12" x14ac:dyDescent="0.3">
      <c r="A231" s="11" t="s">
        <v>427</v>
      </c>
      <c r="B231" s="11" t="s">
        <v>391</v>
      </c>
      <c r="C231" s="11" t="s">
        <v>25</v>
      </c>
      <c r="D231" s="11" t="s">
        <v>278</v>
      </c>
      <c r="E231" s="11" t="s">
        <v>527</v>
      </c>
      <c r="F231" s="11" t="s">
        <v>197</v>
      </c>
      <c r="G231" s="11" t="s">
        <v>57</v>
      </c>
      <c r="H231" s="11" t="s">
        <v>57</v>
      </c>
      <c r="I231" s="11">
        <v>50</v>
      </c>
      <c r="J231" s="11">
        <v>1200</v>
      </c>
      <c r="K231" s="11">
        <v>593</v>
      </c>
      <c r="L231" s="11" t="str">
        <f t="shared" si="3"/>
        <v>Processed</v>
      </c>
    </row>
    <row r="232" spans="1:12" x14ac:dyDescent="0.3">
      <c r="A232" s="11" t="s">
        <v>427</v>
      </c>
      <c r="B232" s="11" t="s">
        <v>391</v>
      </c>
      <c r="C232" s="11" t="s">
        <v>25</v>
      </c>
      <c r="D232" s="11" t="s">
        <v>161</v>
      </c>
      <c r="E232" s="11" t="s">
        <v>528</v>
      </c>
      <c r="F232" s="11" t="s">
        <v>529</v>
      </c>
      <c r="G232" s="11" t="s">
        <v>157</v>
      </c>
      <c r="H232" s="11" t="s">
        <v>157</v>
      </c>
      <c r="I232" s="11">
        <v>11</v>
      </c>
      <c r="J232" s="11">
        <v>184</v>
      </c>
      <c r="K232" s="11">
        <v>411</v>
      </c>
      <c r="L232" s="11" t="str">
        <f t="shared" si="3"/>
        <v>Processed</v>
      </c>
    </row>
    <row r="233" spans="1:12" x14ac:dyDescent="0.3">
      <c r="A233" s="11" t="s">
        <v>427</v>
      </c>
      <c r="B233" s="11" t="s">
        <v>391</v>
      </c>
      <c r="C233" s="11" t="s">
        <v>25</v>
      </c>
      <c r="D233" s="11" t="s">
        <v>393</v>
      </c>
      <c r="E233" s="11" t="s">
        <v>394</v>
      </c>
      <c r="F233" s="11" t="s">
        <v>530</v>
      </c>
      <c r="G233" s="11" t="s">
        <v>61</v>
      </c>
      <c r="H233" s="11" t="s">
        <v>61</v>
      </c>
      <c r="I233" s="11">
        <v>8</v>
      </c>
      <c r="J233" s="11">
        <v>211</v>
      </c>
      <c r="K233" s="11">
        <v>508</v>
      </c>
      <c r="L233" s="11" t="str">
        <f t="shared" si="3"/>
        <v>Processed</v>
      </c>
    </row>
    <row r="234" spans="1:12" x14ac:dyDescent="0.3">
      <c r="A234" s="11" t="s">
        <v>427</v>
      </c>
      <c r="B234" s="11" t="s">
        <v>391</v>
      </c>
      <c r="C234" s="11" t="s">
        <v>25</v>
      </c>
      <c r="D234" s="11" t="s">
        <v>58</v>
      </c>
      <c r="E234" s="11" t="s">
        <v>531</v>
      </c>
      <c r="F234" s="11" t="s">
        <v>60</v>
      </c>
      <c r="G234" s="11" t="s">
        <v>61</v>
      </c>
      <c r="H234" s="11" t="s">
        <v>61</v>
      </c>
      <c r="I234" s="11">
        <v>3</v>
      </c>
      <c r="J234" s="11">
        <v>150</v>
      </c>
      <c r="K234" s="11">
        <v>97</v>
      </c>
      <c r="L234" s="11" t="str">
        <f t="shared" si="3"/>
        <v>Processed</v>
      </c>
    </row>
    <row r="235" spans="1:12" x14ac:dyDescent="0.3">
      <c r="A235" s="11" t="s">
        <v>427</v>
      </c>
      <c r="B235" s="11" t="s">
        <v>391</v>
      </c>
      <c r="C235" s="11" t="s">
        <v>25</v>
      </c>
      <c r="D235" s="11" t="s">
        <v>154</v>
      </c>
      <c r="E235" s="11" t="s">
        <v>532</v>
      </c>
      <c r="F235" s="11" t="s">
        <v>529</v>
      </c>
      <c r="G235" s="11" t="s">
        <v>157</v>
      </c>
      <c r="H235" s="11" t="s">
        <v>157</v>
      </c>
      <c r="I235" s="11">
        <v>5</v>
      </c>
      <c r="J235" s="11">
        <v>45</v>
      </c>
      <c r="K235" s="11">
        <v>98</v>
      </c>
      <c r="L235" s="11" t="str">
        <f t="shared" si="3"/>
        <v>Processed</v>
      </c>
    </row>
    <row r="236" spans="1:12" x14ac:dyDescent="0.3">
      <c r="A236" s="11" t="s">
        <v>427</v>
      </c>
      <c r="B236" s="11" t="s">
        <v>391</v>
      </c>
      <c r="C236" s="11" t="s">
        <v>25</v>
      </c>
      <c r="D236" s="11" t="s">
        <v>231</v>
      </c>
      <c r="E236" s="11" t="s">
        <v>533</v>
      </c>
      <c r="F236" s="11" t="s">
        <v>233</v>
      </c>
      <c r="G236" s="11" t="s">
        <v>57</v>
      </c>
      <c r="H236" s="11" t="s">
        <v>57</v>
      </c>
      <c r="I236" s="11">
        <v>2</v>
      </c>
      <c r="J236" s="11">
        <v>45</v>
      </c>
      <c r="K236" s="11">
        <v>48</v>
      </c>
      <c r="L236" s="11" t="str">
        <f t="shared" si="3"/>
        <v>Processed</v>
      </c>
    </row>
    <row r="237" spans="1:12" x14ac:dyDescent="0.3">
      <c r="A237" s="11" t="s">
        <v>427</v>
      </c>
      <c r="B237" s="11" t="s">
        <v>391</v>
      </c>
      <c r="C237" s="11" t="s">
        <v>25</v>
      </c>
      <c r="D237" s="11" t="s">
        <v>344</v>
      </c>
      <c r="E237" s="11" t="s">
        <v>534</v>
      </c>
      <c r="F237" s="11" t="s">
        <v>535</v>
      </c>
      <c r="G237" s="11" t="s">
        <v>57</v>
      </c>
      <c r="H237" s="11" t="s">
        <v>57</v>
      </c>
      <c r="I237" s="11">
        <v>1</v>
      </c>
      <c r="J237" s="11">
        <v>12</v>
      </c>
      <c r="K237" s="11">
        <v>55</v>
      </c>
      <c r="L237" s="11" t="str">
        <f t="shared" si="3"/>
        <v>Processed</v>
      </c>
    </row>
    <row r="238" spans="1:12" x14ac:dyDescent="0.3">
      <c r="A238" s="11" t="s">
        <v>427</v>
      </c>
      <c r="B238" s="11" t="s">
        <v>391</v>
      </c>
      <c r="C238" s="11" t="s">
        <v>25</v>
      </c>
      <c r="D238" s="11" t="s">
        <v>536</v>
      </c>
      <c r="E238" s="11" t="s">
        <v>537</v>
      </c>
      <c r="F238" s="11" t="s">
        <v>350</v>
      </c>
      <c r="G238" s="11" t="s">
        <v>57</v>
      </c>
      <c r="H238" s="11" t="s">
        <v>57</v>
      </c>
      <c r="I238" s="11">
        <v>18</v>
      </c>
      <c r="J238" s="11">
        <v>475</v>
      </c>
      <c r="K238" s="11">
        <v>519</v>
      </c>
      <c r="L238" s="11" t="str">
        <f t="shared" si="3"/>
        <v>Processed</v>
      </c>
    </row>
    <row r="239" spans="1:12" x14ac:dyDescent="0.3">
      <c r="A239" s="11" t="s">
        <v>427</v>
      </c>
      <c r="B239" s="11" t="s">
        <v>391</v>
      </c>
      <c r="C239" s="11" t="s">
        <v>25</v>
      </c>
      <c r="D239" s="11" t="s">
        <v>538</v>
      </c>
      <c r="E239" s="11" t="s">
        <v>539</v>
      </c>
      <c r="F239" s="11" t="s">
        <v>350</v>
      </c>
      <c r="G239" s="11" t="s">
        <v>57</v>
      </c>
      <c r="H239" s="11" t="s">
        <v>57</v>
      </c>
      <c r="I239" s="11">
        <v>18</v>
      </c>
      <c r="J239" s="11">
        <v>475</v>
      </c>
      <c r="K239" s="11">
        <v>519</v>
      </c>
      <c r="L239" s="11" t="str">
        <f t="shared" si="3"/>
        <v>Processed</v>
      </c>
    </row>
    <row r="240" spans="1:12" x14ac:dyDescent="0.3">
      <c r="A240" s="11" t="s">
        <v>427</v>
      </c>
      <c r="B240" s="11" t="s">
        <v>391</v>
      </c>
      <c r="C240" s="11" t="s">
        <v>25</v>
      </c>
      <c r="D240" s="11" t="s">
        <v>540</v>
      </c>
      <c r="E240" s="11" t="s">
        <v>541</v>
      </c>
      <c r="F240" s="11" t="s">
        <v>217</v>
      </c>
      <c r="G240" s="11" t="s">
        <v>57</v>
      </c>
      <c r="H240" s="11" t="s">
        <v>57</v>
      </c>
      <c r="I240" s="11">
        <v>27</v>
      </c>
      <c r="J240" s="11">
        <v>972</v>
      </c>
      <c r="K240" s="11">
        <v>648</v>
      </c>
      <c r="L240" s="11" t="str">
        <f t="shared" si="3"/>
        <v>Processed</v>
      </c>
    </row>
    <row r="241" spans="1:12" x14ac:dyDescent="0.3">
      <c r="A241" s="11" t="s">
        <v>427</v>
      </c>
      <c r="B241" s="11" t="s">
        <v>391</v>
      </c>
      <c r="C241" s="11" t="s">
        <v>25</v>
      </c>
      <c r="D241" s="11" t="s">
        <v>88</v>
      </c>
      <c r="E241" s="11" t="s">
        <v>542</v>
      </c>
      <c r="F241" s="11" t="s">
        <v>543</v>
      </c>
      <c r="G241" s="11" t="s">
        <v>61</v>
      </c>
      <c r="H241" s="11" t="s">
        <v>61</v>
      </c>
      <c r="I241" s="11">
        <v>52</v>
      </c>
      <c r="J241" s="11">
        <v>1735</v>
      </c>
      <c r="K241" s="11">
        <v>1183</v>
      </c>
      <c r="L241" s="11" t="str">
        <f t="shared" si="3"/>
        <v>Processed</v>
      </c>
    </row>
    <row r="242" spans="1:12" x14ac:dyDescent="0.3">
      <c r="A242" s="11" t="s">
        <v>427</v>
      </c>
      <c r="B242" s="11" t="s">
        <v>391</v>
      </c>
      <c r="C242" s="11" t="s">
        <v>25</v>
      </c>
      <c r="D242" s="11" t="s">
        <v>88</v>
      </c>
      <c r="E242" s="11" t="s">
        <v>544</v>
      </c>
      <c r="F242" s="11" t="s">
        <v>90</v>
      </c>
      <c r="G242" s="11" t="s">
        <v>87</v>
      </c>
      <c r="H242" s="11" t="s">
        <v>87</v>
      </c>
      <c r="I242" s="11">
        <v>8</v>
      </c>
      <c r="J242" s="11">
        <v>32</v>
      </c>
      <c r="K242" s="11">
        <v>42</v>
      </c>
      <c r="L242" s="11" t="str">
        <f t="shared" si="3"/>
        <v>Processed</v>
      </c>
    </row>
    <row r="243" spans="1:12" x14ac:dyDescent="0.3">
      <c r="A243" s="11" t="s">
        <v>427</v>
      </c>
      <c r="B243" s="11" t="s">
        <v>391</v>
      </c>
      <c r="C243" s="11" t="s">
        <v>25</v>
      </c>
      <c r="D243" s="11" t="s">
        <v>330</v>
      </c>
      <c r="E243" s="11" t="s">
        <v>545</v>
      </c>
      <c r="F243" s="11" t="s">
        <v>223</v>
      </c>
      <c r="G243" s="11" t="s">
        <v>61</v>
      </c>
      <c r="H243" s="11" t="s">
        <v>61</v>
      </c>
      <c r="I243" s="11">
        <v>30</v>
      </c>
      <c r="J243" s="11">
        <v>1002</v>
      </c>
      <c r="K243" s="11">
        <v>1001</v>
      </c>
      <c r="L243" s="11" t="str">
        <f t="shared" si="3"/>
        <v>Processed</v>
      </c>
    </row>
    <row r="244" spans="1:12" x14ac:dyDescent="0.3">
      <c r="A244" s="11" t="s">
        <v>427</v>
      </c>
      <c r="B244" s="11" t="s">
        <v>391</v>
      </c>
      <c r="C244" s="11" t="s">
        <v>25</v>
      </c>
      <c r="D244" s="11" t="s">
        <v>365</v>
      </c>
      <c r="E244" s="11" t="s">
        <v>366</v>
      </c>
      <c r="F244" s="11" t="s">
        <v>546</v>
      </c>
      <c r="G244" s="11" t="s">
        <v>61</v>
      </c>
      <c r="H244" s="11" t="s">
        <v>61</v>
      </c>
      <c r="I244" s="11">
        <v>40</v>
      </c>
      <c r="J244" s="11">
        <v>1336</v>
      </c>
      <c r="K244" s="11">
        <v>435</v>
      </c>
      <c r="L244" s="11" t="str">
        <f t="shared" si="3"/>
        <v>Processed</v>
      </c>
    </row>
    <row r="245" spans="1:12" x14ac:dyDescent="0.3">
      <c r="A245" s="11" t="s">
        <v>427</v>
      </c>
      <c r="B245" s="11" t="s">
        <v>391</v>
      </c>
      <c r="C245" s="11" t="s">
        <v>25</v>
      </c>
      <c r="D245" s="11" t="s">
        <v>103</v>
      </c>
      <c r="E245" s="11" t="s">
        <v>547</v>
      </c>
      <c r="F245" s="11" t="s">
        <v>90</v>
      </c>
      <c r="G245" s="11" t="s">
        <v>87</v>
      </c>
      <c r="H245" s="11" t="s">
        <v>87</v>
      </c>
      <c r="I245" s="11">
        <v>15</v>
      </c>
      <c r="J245" s="11">
        <v>79</v>
      </c>
      <c r="K245" s="11">
        <v>78</v>
      </c>
      <c r="L245" s="11" t="str">
        <f t="shared" si="3"/>
        <v>Processed</v>
      </c>
    </row>
    <row r="246" spans="1:12" x14ac:dyDescent="0.3">
      <c r="A246" s="11" t="s">
        <v>427</v>
      </c>
      <c r="B246" s="11" t="s">
        <v>391</v>
      </c>
      <c r="C246" s="11" t="s">
        <v>25</v>
      </c>
      <c r="D246" s="11" t="s">
        <v>227</v>
      </c>
      <c r="E246" s="11" t="s">
        <v>548</v>
      </c>
      <c r="F246" s="11" t="s">
        <v>223</v>
      </c>
      <c r="G246" s="11" t="s">
        <v>61</v>
      </c>
      <c r="H246" s="11" t="s">
        <v>61</v>
      </c>
      <c r="I246" s="11">
        <v>11</v>
      </c>
      <c r="J246" s="11">
        <v>367</v>
      </c>
      <c r="K246" s="11">
        <v>115</v>
      </c>
      <c r="L246" s="11" t="str">
        <f t="shared" si="3"/>
        <v>Processed</v>
      </c>
    </row>
    <row r="247" spans="1:12" x14ac:dyDescent="0.3">
      <c r="A247" s="11" t="s">
        <v>427</v>
      </c>
      <c r="B247" s="11" t="s">
        <v>391</v>
      </c>
      <c r="C247" s="11" t="s">
        <v>25</v>
      </c>
      <c r="D247" s="11" t="s">
        <v>549</v>
      </c>
      <c r="E247" s="11" t="s">
        <v>550</v>
      </c>
      <c r="F247" s="11" t="s">
        <v>223</v>
      </c>
      <c r="G247" s="11" t="s">
        <v>61</v>
      </c>
      <c r="H247" s="11" t="s">
        <v>61</v>
      </c>
      <c r="I247" s="11">
        <v>6</v>
      </c>
      <c r="J247" s="11">
        <v>72</v>
      </c>
      <c r="K247" s="11">
        <v>149</v>
      </c>
      <c r="L247" s="11" t="str">
        <f t="shared" si="3"/>
        <v>Processed</v>
      </c>
    </row>
    <row r="248" spans="1:12" x14ac:dyDescent="0.3">
      <c r="A248" s="11" t="s">
        <v>427</v>
      </c>
      <c r="B248" s="11" t="s">
        <v>391</v>
      </c>
      <c r="C248" s="11" t="s">
        <v>25</v>
      </c>
      <c r="D248" s="11" t="s">
        <v>307</v>
      </c>
      <c r="E248" s="11" t="s">
        <v>551</v>
      </c>
      <c r="F248" s="11" t="s">
        <v>552</v>
      </c>
      <c r="G248" s="11" t="s">
        <v>492</v>
      </c>
      <c r="H248" s="11" t="s">
        <v>492</v>
      </c>
      <c r="I248" s="11">
        <v>1</v>
      </c>
      <c r="J248" s="11">
        <v>8</v>
      </c>
      <c r="K248" s="11">
        <v>90</v>
      </c>
      <c r="L248" s="11" t="str">
        <f t="shared" si="3"/>
        <v>Processed</v>
      </c>
    </row>
    <row r="249" spans="1:12" x14ac:dyDescent="0.3">
      <c r="A249" s="11" t="s">
        <v>427</v>
      </c>
      <c r="B249" s="11" t="s">
        <v>391</v>
      </c>
      <c r="C249" s="11" t="s">
        <v>25</v>
      </c>
      <c r="D249" s="11" t="s">
        <v>307</v>
      </c>
      <c r="E249" s="11" t="s">
        <v>553</v>
      </c>
      <c r="F249" s="11" t="s">
        <v>223</v>
      </c>
      <c r="G249" s="11" t="s">
        <v>61</v>
      </c>
      <c r="H249" s="11" t="s">
        <v>61</v>
      </c>
      <c r="I249" s="11">
        <v>3</v>
      </c>
      <c r="J249" s="11">
        <v>60</v>
      </c>
      <c r="K249" s="11">
        <v>81</v>
      </c>
      <c r="L249" s="11" t="str">
        <f t="shared" si="3"/>
        <v>Processed</v>
      </c>
    </row>
    <row r="250" spans="1:12" x14ac:dyDescent="0.3">
      <c r="A250" s="11" t="s">
        <v>427</v>
      </c>
      <c r="B250" s="11" t="s">
        <v>391</v>
      </c>
      <c r="C250" s="11" t="s">
        <v>25</v>
      </c>
      <c r="D250" s="11" t="s">
        <v>554</v>
      </c>
      <c r="E250" s="11" t="s">
        <v>213</v>
      </c>
      <c r="F250" s="11" t="s">
        <v>214</v>
      </c>
      <c r="G250" s="11" t="s">
        <v>57</v>
      </c>
      <c r="H250" s="11" t="s">
        <v>57</v>
      </c>
      <c r="I250" s="11">
        <v>199</v>
      </c>
      <c r="J250" s="11">
        <v>784</v>
      </c>
      <c r="K250" s="11">
        <v>9930</v>
      </c>
      <c r="L250" s="11" t="str">
        <f t="shared" si="3"/>
        <v>Processed</v>
      </c>
    </row>
    <row r="251" spans="1:12" x14ac:dyDescent="0.3">
      <c r="A251" s="11" t="s">
        <v>427</v>
      </c>
      <c r="B251" s="11" t="s">
        <v>391</v>
      </c>
      <c r="C251" s="11" t="s">
        <v>25</v>
      </c>
      <c r="D251" s="11" t="s">
        <v>300</v>
      </c>
      <c r="E251" s="11" t="s">
        <v>555</v>
      </c>
      <c r="F251" s="11" t="s">
        <v>223</v>
      </c>
      <c r="G251" s="11" t="s">
        <v>61</v>
      </c>
      <c r="H251" s="11" t="s">
        <v>61</v>
      </c>
      <c r="I251" s="11">
        <v>4</v>
      </c>
      <c r="J251" s="11">
        <v>48</v>
      </c>
      <c r="K251" s="11">
        <v>199</v>
      </c>
      <c r="L251" s="11" t="str">
        <f t="shared" si="3"/>
        <v>Processed</v>
      </c>
    </row>
    <row r="252" spans="1:12" x14ac:dyDescent="0.3">
      <c r="A252" s="11" t="s">
        <v>427</v>
      </c>
      <c r="B252" s="11" t="s">
        <v>391</v>
      </c>
      <c r="C252" s="11" t="s">
        <v>25</v>
      </c>
      <c r="D252" s="11" t="s">
        <v>556</v>
      </c>
      <c r="E252" s="11" t="s">
        <v>557</v>
      </c>
      <c r="F252" s="11" t="s">
        <v>223</v>
      </c>
      <c r="G252" s="11" t="s">
        <v>61</v>
      </c>
      <c r="H252" s="11" t="s">
        <v>61</v>
      </c>
      <c r="I252" s="11">
        <v>7</v>
      </c>
      <c r="J252" s="11">
        <v>84</v>
      </c>
      <c r="K252" s="11">
        <v>333</v>
      </c>
      <c r="L252" s="11" t="str">
        <f t="shared" si="3"/>
        <v>Processed</v>
      </c>
    </row>
    <row r="253" spans="1:12" x14ac:dyDescent="0.3">
      <c r="A253" s="11" t="s">
        <v>427</v>
      </c>
      <c r="B253" s="11" t="s">
        <v>391</v>
      </c>
      <c r="C253" s="11" t="s">
        <v>25</v>
      </c>
      <c r="D253" s="11" t="s">
        <v>558</v>
      </c>
      <c r="E253" s="11" t="s">
        <v>559</v>
      </c>
      <c r="F253" s="11" t="s">
        <v>535</v>
      </c>
      <c r="G253" s="11" t="s">
        <v>57</v>
      </c>
      <c r="H253" s="11" t="s">
        <v>57</v>
      </c>
      <c r="I253" s="11">
        <v>1</v>
      </c>
      <c r="J253" s="11">
        <v>12</v>
      </c>
      <c r="K253" s="11">
        <v>30</v>
      </c>
      <c r="L253" s="11" t="str">
        <f t="shared" si="3"/>
        <v>Processed</v>
      </c>
    </row>
    <row r="254" spans="1:12" x14ac:dyDescent="0.3">
      <c r="A254" s="11" t="s">
        <v>427</v>
      </c>
      <c r="B254" s="11" t="s">
        <v>391</v>
      </c>
      <c r="C254" s="11" t="s">
        <v>25</v>
      </c>
      <c r="D254" s="11" t="s">
        <v>560</v>
      </c>
      <c r="E254" s="11" t="s">
        <v>561</v>
      </c>
      <c r="F254" s="11" t="s">
        <v>223</v>
      </c>
      <c r="G254" s="11" t="s">
        <v>61</v>
      </c>
      <c r="H254" s="11" t="s">
        <v>61</v>
      </c>
      <c r="I254" s="11">
        <v>5</v>
      </c>
      <c r="J254" s="11">
        <v>30</v>
      </c>
      <c r="K254" s="11">
        <v>124</v>
      </c>
      <c r="L254" s="11" t="str">
        <f t="shared" si="3"/>
        <v>Processed</v>
      </c>
    </row>
    <row r="255" spans="1:12" x14ac:dyDescent="0.3">
      <c r="A255" s="11" t="s">
        <v>427</v>
      </c>
      <c r="B255" s="11" t="s">
        <v>391</v>
      </c>
      <c r="C255" s="11" t="s">
        <v>25</v>
      </c>
      <c r="D255" s="11" t="s">
        <v>562</v>
      </c>
      <c r="E255" s="11" t="s">
        <v>563</v>
      </c>
      <c r="F255" s="11" t="s">
        <v>223</v>
      </c>
      <c r="G255" s="11" t="s">
        <v>61</v>
      </c>
      <c r="H255" s="11" t="s">
        <v>61</v>
      </c>
      <c r="I255" s="11">
        <v>6</v>
      </c>
      <c r="J255" s="11">
        <v>72</v>
      </c>
      <c r="K255" s="11">
        <v>121</v>
      </c>
      <c r="L255" s="11" t="str">
        <f t="shared" si="3"/>
        <v>Processed</v>
      </c>
    </row>
    <row r="256" spans="1:12" x14ac:dyDescent="0.3">
      <c r="A256" s="11" t="s">
        <v>427</v>
      </c>
      <c r="B256" s="11" t="s">
        <v>391</v>
      </c>
      <c r="C256" s="11" t="s">
        <v>25</v>
      </c>
      <c r="D256" s="11" t="s">
        <v>564</v>
      </c>
      <c r="E256" s="11" t="s">
        <v>565</v>
      </c>
      <c r="F256" s="11" t="s">
        <v>223</v>
      </c>
      <c r="G256" s="11" t="s">
        <v>61</v>
      </c>
      <c r="H256" s="11" t="s">
        <v>61</v>
      </c>
      <c r="I256" s="11">
        <v>7</v>
      </c>
      <c r="J256" s="11">
        <v>84</v>
      </c>
      <c r="K256" s="11">
        <v>174</v>
      </c>
      <c r="L256" s="11" t="str">
        <f t="shared" si="3"/>
        <v>Processed</v>
      </c>
    </row>
    <row r="257" spans="1:12" x14ac:dyDescent="0.3">
      <c r="A257" s="11" t="s">
        <v>427</v>
      </c>
      <c r="B257" s="11" t="s">
        <v>391</v>
      </c>
      <c r="C257" s="11" t="s">
        <v>25</v>
      </c>
      <c r="D257" s="11" t="s">
        <v>324</v>
      </c>
      <c r="E257" s="11" t="s">
        <v>566</v>
      </c>
      <c r="F257" s="11" t="s">
        <v>223</v>
      </c>
      <c r="G257" s="11" t="s">
        <v>61</v>
      </c>
      <c r="H257" s="11" t="s">
        <v>61</v>
      </c>
      <c r="I257" s="11">
        <v>5</v>
      </c>
      <c r="J257" s="11">
        <v>60</v>
      </c>
      <c r="K257" s="11">
        <v>119</v>
      </c>
      <c r="L257" s="11" t="str">
        <f t="shared" si="3"/>
        <v>Processed</v>
      </c>
    </row>
    <row r="258" spans="1:12" x14ac:dyDescent="0.3">
      <c r="A258" s="11" t="s">
        <v>427</v>
      </c>
      <c r="B258" s="11" t="s">
        <v>391</v>
      </c>
      <c r="C258" s="11" t="s">
        <v>25</v>
      </c>
      <c r="D258" s="11" t="s">
        <v>567</v>
      </c>
      <c r="E258" s="11" t="s">
        <v>568</v>
      </c>
      <c r="F258" s="11" t="s">
        <v>223</v>
      </c>
      <c r="G258" s="11" t="s">
        <v>61</v>
      </c>
      <c r="H258" s="11" t="s">
        <v>61</v>
      </c>
      <c r="I258" s="11">
        <v>7</v>
      </c>
      <c r="J258" s="11">
        <v>84</v>
      </c>
      <c r="K258" s="11">
        <v>192</v>
      </c>
      <c r="L258" s="11" t="str">
        <f t="shared" ref="L258:L321" si="4">IF(OR(C258="Condiments &amp; Snacks",
       C258="Cheese",
       C258="Butter",
       C258="Meals",
       C258="Beverages",
       C258="Yogurt"), "Processed", "Whole")</f>
        <v>Processed</v>
      </c>
    </row>
    <row r="259" spans="1:12" x14ac:dyDescent="0.3">
      <c r="A259" s="11" t="s">
        <v>427</v>
      </c>
      <c r="B259" s="11" t="s">
        <v>391</v>
      </c>
      <c r="C259" s="11" t="s">
        <v>25</v>
      </c>
      <c r="D259" s="11" t="s">
        <v>569</v>
      </c>
      <c r="E259" s="11" t="s">
        <v>570</v>
      </c>
      <c r="F259" s="11" t="s">
        <v>223</v>
      </c>
      <c r="G259" s="11" t="s">
        <v>61</v>
      </c>
      <c r="H259" s="11" t="s">
        <v>61</v>
      </c>
      <c r="I259" s="11">
        <v>4</v>
      </c>
      <c r="J259" s="11">
        <v>48</v>
      </c>
      <c r="K259" s="11">
        <v>88</v>
      </c>
      <c r="L259" s="11" t="str">
        <f t="shared" si="4"/>
        <v>Processed</v>
      </c>
    </row>
    <row r="260" spans="1:12" x14ac:dyDescent="0.3">
      <c r="A260" s="11" t="s">
        <v>427</v>
      </c>
      <c r="B260" s="11" t="s">
        <v>391</v>
      </c>
      <c r="C260" s="11" t="s">
        <v>25</v>
      </c>
      <c r="D260" s="11" t="s">
        <v>571</v>
      </c>
      <c r="E260" s="11" t="s">
        <v>572</v>
      </c>
      <c r="F260" s="11" t="s">
        <v>223</v>
      </c>
      <c r="G260" s="11" t="s">
        <v>61</v>
      </c>
      <c r="H260" s="11" t="s">
        <v>61</v>
      </c>
      <c r="I260" s="11">
        <v>42</v>
      </c>
      <c r="J260" s="11">
        <v>504</v>
      </c>
      <c r="K260" s="11">
        <v>1338</v>
      </c>
      <c r="L260" s="11" t="str">
        <f t="shared" si="4"/>
        <v>Processed</v>
      </c>
    </row>
    <row r="261" spans="1:12" x14ac:dyDescent="0.3">
      <c r="A261" s="11" t="s">
        <v>427</v>
      </c>
      <c r="B261" s="11" t="s">
        <v>391</v>
      </c>
      <c r="C261" s="11" t="s">
        <v>25</v>
      </c>
      <c r="D261" s="11" t="s">
        <v>313</v>
      </c>
      <c r="E261" s="11" t="s">
        <v>573</v>
      </c>
      <c r="F261" s="11" t="s">
        <v>223</v>
      </c>
      <c r="G261" s="11" t="s">
        <v>61</v>
      </c>
      <c r="H261" s="11" t="s">
        <v>61</v>
      </c>
      <c r="I261" s="11">
        <v>24</v>
      </c>
      <c r="J261" s="11">
        <v>288</v>
      </c>
      <c r="K261" s="11">
        <v>592</v>
      </c>
      <c r="L261" s="11" t="str">
        <f t="shared" si="4"/>
        <v>Processed</v>
      </c>
    </row>
    <row r="262" spans="1:12" x14ac:dyDescent="0.3">
      <c r="A262" s="11" t="s">
        <v>427</v>
      </c>
      <c r="B262" s="11" t="s">
        <v>391</v>
      </c>
      <c r="C262" s="11" t="s">
        <v>25</v>
      </c>
      <c r="D262" s="11" t="s">
        <v>574</v>
      </c>
      <c r="E262" s="11" t="s">
        <v>575</v>
      </c>
      <c r="F262" s="11" t="s">
        <v>223</v>
      </c>
      <c r="G262" s="11" t="s">
        <v>61</v>
      </c>
      <c r="H262" s="11" t="s">
        <v>61</v>
      </c>
      <c r="I262" s="11">
        <v>6</v>
      </c>
      <c r="J262" s="11">
        <v>72</v>
      </c>
      <c r="K262" s="11">
        <v>177</v>
      </c>
      <c r="L262" s="11" t="str">
        <f t="shared" si="4"/>
        <v>Processed</v>
      </c>
    </row>
    <row r="263" spans="1:12" x14ac:dyDescent="0.3">
      <c r="A263" s="11" t="s">
        <v>427</v>
      </c>
      <c r="B263" s="11" t="s">
        <v>391</v>
      </c>
      <c r="C263" s="11" t="s">
        <v>25</v>
      </c>
      <c r="D263" s="11" t="s">
        <v>576</v>
      </c>
      <c r="E263" s="11" t="s">
        <v>577</v>
      </c>
      <c r="F263" s="11" t="s">
        <v>223</v>
      </c>
      <c r="G263" s="11" t="s">
        <v>61</v>
      </c>
      <c r="H263" s="11" t="s">
        <v>61</v>
      </c>
      <c r="I263" s="11">
        <v>1</v>
      </c>
      <c r="J263" s="11">
        <v>12</v>
      </c>
      <c r="K263" s="11">
        <v>65</v>
      </c>
      <c r="L263" s="11" t="str">
        <f t="shared" si="4"/>
        <v>Processed</v>
      </c>
    </row>
    <row r="264" spans="1:12" x14ac:dyDescent="0.3">
      <c r="A264" s="11" t="s">
        <v>427</v>
      </c>
      <c r="B264" s="11" t="s">
        <v>391</v>
      </c>
      <c r="C264" s="11" t="s">
        <v>25</v>
      </c>
      <c r="D264" s="11" t="s">
        <v>298</v>
      </c>
      <c r="E264" s="11" t="s">
        <v>578</v>
      </c>
      <c r="F264" s="11" t="s">
        <v>223</v>
      </c>
      <c r="G264" s="11" t="s">
        <v>61</v>
      </c>
      <c r="H264" s="11" t="s">
        <v>61</v>
      </c>
      <c r="I264" s="11">
        <v>37</v>
      </c>
      <c r="J264" s="11">
        <v>444</v>
      </c>
      <c r="K264" s="11">
        <v>860</v>
      </c>
      <c r="L264" s="11" t="str">
        <f t="shared" si="4"/>
        <v>Processed</v>
      </c>
    </row>
    <row r="265" spans="1:12" x14ac:dyDescent="0.3">
      <c r="A265" s="11" t="s">
        <v>427</v>
      </c>
      <c r="B265" s="11" t="s">
        <v>391</v>
      </c>
      <c r="C265" s="11" t="s">
        <v>25</v>
      </c>
      <c r="D265" s="11" t="s">
        <v>579</v>
      </c>
      <c r="E265" s="11" t="s">
        <v>580</v>
      </c>
      <c r="F265" s="11" t="s">
        <v>535</v>
      </c>
      <c r="G265" s="11" t="s">
        <v>57</v>
      </c>
      <c r="H265" s="11" t="s">
        <v>57</v>
      </c>
      <c r="I265" s="11">
        <v>12</v>
      </c>
      <c r="J265" s="11">
        <v>126</v>
      </c>
      <c r="K265" s="11">
        <v>358</v>
      </c>
      <c r="L265" s="11" t="str">
        <f t="shared" si="4"/>
        <v>Processed</v>
      </c>
    </row>
    <row r="266" spans="1:12" x14ac:dyDescent="0.3">
      <c r="A266" s="11" t="s">
        <v>427</v>
      </c>
      <c r="B266" s="11" t="s">
        <v>391</v>
      </c>
      <c r="C266" s="11" t="s">
        <v>25</v>
      </c>
      <c r="D266" s="11" t="s">
        <v>581</v>
      </c>
      <c r="E266" s="11" t="s">
        <v>582</v>
      </c>
      <c r="F266" s="11" t="s">
        <v>223</v>
      </c>
      <c r="G266" s="11" t="s">
        <v>61</v>
      </c>
      <c r="H266" s="11" t="s">
        <v>61</v>
      </c>
      <c r="I266" s="11">
        <v>30</v>
      </c>
      <c r="J266" s="11">
        <v>360</v>
      </c>
      <c r="K266" s="11">
        <v>622</v>
      </c>
      <c r="L266" s="11" t="str">
        <f t="shared" si="4"/>
        <v>Processed</v>
      </c>
    </row>
    <row r="267" spans="1:12" x14ac:dyDescent="0.3">
      <c r="A267" s="11" t="s">
        <v>427</v>
      </c>
      <c r="B267" s="11" t="s">
        <v>391</v>
      </c>
      <c r="C267" s="11" t="s">
        <v>25</v>
      </c>
      <c r="D267" s="11" t="s">
        <v>583</v>
      </c>
      <c r="E267" s="11" t="s">
        <v>584</v>
      </c>
      <c r="F267" s="11" t="s">
        <v>223</v>
      </c>
      <c r="G267" s="11" t="s">
        <v>61</v>
      </c>
      <c r="H267" s="11" t="s">
        <v>61</v>
      </c>
      <c r="I267" s="11">
        <v>15</v>
      </c>
      <c r="J267" s="11">
        <v>180</v>
      </c>
      <c r="K267" s="11">
        <v>532</v>
      </c>
      <c r="L267" s="11" t="str">
        <f t="shared" si="4"/>
        <v>Processed</v>
      </c>
    </row>
    <row r="268" spans="1:12" x14ac:dyDescent="0.3">
      <c r="A268" s="11" t="s">
        <v>427</v>
      </c>
      <c r="B268" s="11" t="s">
        <v>391</v>
      </c>
      <c r="C268" s="11" t="s">
        <v>25</v>
      </c>
      <c r="D268" s="11" t="s">
        <v>346</v>
      </c>
      <c r="E268" s="11" t="s">
        <v>585</v>
      </c>
      <c r="F268" s="11" t="s">
        <v>535</v>
      </c>
      <c r="G268" s="11" t="s">
        <v>57</v>
      </c>
      <c r="H268" s="11" t="s">
        <v>57</v>
      </c>
      <c r="I268" s="11">
        <v>2</v>
      </c>
      <c r="J268" s="11">
        <v>24</v>
      </c>
      <c r="K268" s="11">
        <v>114</v>
      </c>
      <c r="L268" s="11" t="str">
        <f t="shared" si="4"/>
        <v>Processed</v>
      </c>
    </row>
    <row r="269" spans="1:12" x14ac:dyDescent="0.3">
      <c r="A269" s="11" t="s">
        <v>427</v>
      </c>
      <c r="B269" s="11" t="s">
        <v>391</v>
      </c>
      <c r="C269" s="11" t="s">
        <v>25</v>
      </c>
      <c r="D269" s="11" t="s">
        <v>586</v>
      </c>
      <c r="E269" s="11" t="s">
        <v>587</v>
      </c>
      <c r="F269" s="11" t="s">
        <v>223</v>
      </c>
      <c r="G269" s="11" t="s">
        <v>61</v>
      </c>
      <c r="H269" s="11" t="s">
        <v>61</v>
      </c>
      <c r="I269" s="11">
        <v>2</v>
      </c>
      <c r="J269" s="11">
        <v>18</v>
      </c>
      <c r="K269" s="11">
        <v>59</v>
      </c>
      <c r="L269" s="11" t="str">
        <f t="shared" si="4"/>
        <v>Processed</v>
      </c>
    </row>
    <row r="270" spans="1:12" x14ac:dyDescent="0.3">
      <c r="A270" s="11" t="s">
        <v>427</v>
      </c>
      <c r="B270" s="11" t="s">
        <v>391</v>
      </c>
      <c r="C270" s="11" t="s">
        <v>25</v>
      </c>
      <c r="D270" s="11" t="s">
        <v>239</v>
      </c>
      <c r="E270" s="11" t="s">
        <v>588</v>
      </c>
      <c r="F270" s="11" t="s">
        <v>223</v>
      </c>
      <c r="G270" s="11" t="s">
        <v>61</v>
      </c>
      <c r="H270" s="11" t="s">
        <v>61</v>
      </c>
      <c r="I270" s="11">
        <v>4</v>
      </c>
      <c r="J270" s="11">
        <v>48</v>
      </c>
      <c r="K270" s="11">
        <v>102</v>
      </c>
      <c r="L270" s="11" t="str">
        <f t="shared" si="4"/>
        <v>Processed</v>
      </c>
    </row>
    <row r="271" spans="1:12" x14ac:dyDescent="0.3">
      <c r="A271" s="11" t="s">
        <v>427</v>
      </c>
      <c r="B271" s="11" t="s">
        <v>391</v>
      </c>
      <c r="C271" s="11" t="s">
        <v>25</v>
      </c>
      <c r="D271" s="11" t="s">
        <v>334</v>
      </c>
      <c r="E271" s="11" t="s">
        <v>589</v>
      </c>
      <c r="F271" s="11" t="s">
        <v>127</v>
      </c>
      <c r="G271" s="11" t="s">
        <v>57</v>
      </c>
      <c r="H271" s="11" t="s">
        <v>57</v>
      </c>
      <c r="I271" s="11">
        <v>10</v>
      </c>
      <c r="J271" s="11">
        <v>430</v>
      </c>
      <c r="K271" s="11">
        <v>405</v>
      </c>
      <c r="L271" s="11" t="str">
        <f t="shared" si="4"/>
        <v>Processed</v>
      </c>
    </row>
    <row r="272" spans="1:12" x14ac:dyDescent="0.3">
      <c r="A272" s="11" t="s">
        <v>427</v>
      </c>
      <c r="B272" s="11" t="s">
        <v>391</v>
      </c>
      <c r="C272" s="11" t="s">
        <v>25</v>
      </c>
      <c r="D272" s="11" t="s">
        <v>590</v>
      </c>
      <c r="E272" s="11" t="s">
        <v>591</v>
      </c>
      <c r="F272" s="11" t="s">
        <v>592</v>
      </c>
      <c r="G272" s="11" t="s">
        <v>492</v>
      </c>
      <c r="H272" s="11" t="s">
        <v>492</v>
      </c>
      <c r="I272" s="11">
        <v>2</v>
      </c>
      <c r="J272" s="11">
        <v>48</v>
      </c>
      <c r="K272" s="11">
        <v>78</v>
      </c>
      <c r="L272" s="11" t="str">
        <f t="shared" si="4"/>
        <v>Processed</v>
      </c>
    </row>
    <row r="273" spans="1:12" x14ac:dyDescent="0.3">
      <c r="A273" s="11" t="s">
        <v>427</v>
      </c>
      <c r="B273" s="11" t="s">
        <v>391</v>
      </c>
      <c r="C273" s="11" t="s">
        <v>25</v>
      </c>
      <c r="D273" s="11" t="s">
        <v>276</v>
      </c>
      <c r="E273" s="11" t="s">
        <v>593</v>
      </c>
      <c r="F273" s="11" t="s">
        <v>197</v>
      </c>
      <c r="G273" s="11" t="s">
        <v>57</v>
      </c>
      <c r="H273" s="11" t="s">
        <v>57</v>
      </c>
      <c r="I273" s="11">
        <v>35</v>
      </c>
      <c r="J273" s="11">
        <v>1169</v>
      </c>
      <c r="K273" s="11">
        <v>277</v>
      </c>
      <c r="L273" s="11" t="str">
        <f t="shared" si="4"/>
        <v>Processed</v>
      </c>
    </row>
    <row r="274" spans="1:12" x14ac:dyDescent="0.3">
      <c r="A274" s="11" t="s">
        <v>427</v>
      </c>
      <c r="B274" s="11" t="s">
        <v>391</v>
      </c>
      <c r="C274" s="11" t="s">
        <v>25</v>
      </c>
      <c r="D274" s="11" t="s">
        <v>594</v>
      </c>
      <c r="E274" s="11" t="s">
        <v>595</v>
      </c>
      <c r="F274" s="11" t="s">
        <v>197</v>
      </c>
      <c r="G274" s="11" t="s">
        <v>57</v>
      </c>
      <c r="H274" s="11" t="s">
        <v>57</v>
      </c>
      <c r="I274" s="11">
        <v>114</v>
      </c>
      <c r="J274" s="11">
        <v>3803</v>
      </c>
      <c r="K274" s="11">
        <v>781</v>
      </c>
      <c r="L274" s="11" t="str">
        <f t="shared" si="4"/>
        <v>Processed</v>
      </c>
    </row>
    <row r="275" spans="1:12" x14ac:dyDescent="0.3">
      <c r="A275" s="11" t="s">
        <v>427</v>
      </c>
      <c r="B275" s="11" t="s">
        <v>391</v>
      </c>
      <c r="C275" s="11" t="s">
        <v>13</v>
      </c>
      <c r="D275" s="11" t="s">
        <v>19</v>
      </c>
      <c r="E275" s="11" t="s">
        <v>596</v>
      </c>
      <c r="F275" s="11" t="s">
        <v>597</v>
      </c>
      <c r="G275" s="11" t="s">
        <v>61</v>
      </c>
      <c r="H275" s="11" t="s">
        <v>61</v>
      </c>
      <c r="I275" s="11">
        <v>50</v>
      </c>
      <c r="J275" s="11">
        <v>300</v>
      </c>
      <c r="K275" s="11">
        <v>3589</v>
      </c>
      <c r="L275" s="11" t="str">
        <f t="shared" si="4"/>
        <v>Processed</v>
      </c>
    </row>
    <row r="276" spans="1:12" x14ac:dyDescent="0.3">
      <c r="A276" s="11" t="s">
        <v>427</v>
      </c>
      <c r="B276" s="11" t="s">
        <v>391</v>
      </c>
      <c r="C276" s="11" t="s">
        <v>13</v>
      </c>
      <c r="D276" s="11" t="s">
        <v>19</v>
      </c>
      <c r="E276" s="11" t="s">
        <v>598</v>
      </c>
      <c r="F276" s="11" t="s">
        <v>597</v>
      </c>
      <c r="G276" s="11" t="s">
        <v>61</v>
      </c>
      <c r="H276" s="11" t="s">
        <v>61</v>
      </c>
      <c r="I276" s="11">
        <v>344</v>
      </c>
      <c r="J276" s="11">
        <v>2064</v>
      </c>
      <c r="K276" s="11">
        <v>27479</v>
      </c>
      <c r="L276" s="11" t="str">
        <f t="shared" si="4"/>
        <v>Processed</v>
      </c>
    </row>
    <row r="277" spans="1:12" x14ac:dyDescent="0.3">
      <c r="A277" s="11" t="s">
        <v>427</v>
      </c>
      <c r="B277" s="11" t="s">
        <v>391</v>
      </c>
      <c r="C277" s="11" t="s">
        <v>13</v>
      </c>
      <c r="D277" s="11" t="s">
        <v>19</v>
      </c>
      <c r="E277" s="11" t="s">
        <v>599</v>
      </c>
      <c r="F277" s="11" t="s">
        <v>597</v>
      </c>
      <c r="G277" s="11" t="s">
        <v>61</v>
      </c>
      <c r="H277" s="11" t="s">
        <v>61</v>
      </c>
      <c r="I277" s="11">
        <v>15</v>
      </c>
      <c r="J277" s="11">
        <v>90</v>
      </c>
      <c r="K277" s="11">
        <v>1107</v>
      </c>
      <c r="L277" s="11" t="str">
        <f t="shared" si="4"/>
        <v>Processed</v>
      </c>
    </row>
    <row r="278" spans="1:12" x14ac:dyDescent="0.3">
      <c r="A278" s="11" t="s">
        <v>427</v>
      </c>
      <c r="B278" s="11" t="s">
        <v>391</v>
      </c>
      <c r="C278" s="11" t="s">
        <v>13</v>
      </c>
      <c r="D278" s="11" t="s">
        <v>19</v>
      </c>
      <c r="E278" s="11" t="s">
        <v>600</v>
      </c>
      <c r="F278" s="11" t="s">
        <v>597</v>
      </c>
      <c r="G278" s="11" t="s">
        <v>17</v>
      </c>
      <c r="H278" s="11" t="s">
        <v>17</v>
      </c>
      <c r="I278" s="11">
        <v>200</v>
      </c>
      <c r="J278" s="11">
        <v>1200</v>
      </c>
      <c r="K278" s="11">
        <v>16200</v>
      </c>
      <c r="L278" s="11" t="str">
        <f t="shared" si="4"/>
        <v>Processed</v>
      </c>
    </row>
    <row r="279" spans="1:12" x14ac:dyDescent="0.3">
      <c r="A279" s="11" t="s">
        <v>427</v>
      </c>
      <c r="B279" s="11" t="s">
        <v>391</v>
      </c>
      <c r="C279" s="11" t="s">
        <v>13</v>
      </c>
      <c r="D279" s="11" t="s">
        <v>19</v>
      </c>
      <c r="E279" s="11" t="s">
        <v>601</v>
      </c>
      <c r="F279" s="11" t="s">
        <v>597</v>
      </c>
      <c r="G279" s="11" t="s">
        <v>61</v>
      </c>
      <c r="H279" s="11" t="s">
        <v>61</v>
      </c>
      <c r="I279" s="11">
        <v>22</v>
      </c>
      <c r="J279" s="11">
        <v>132</v>
      </c>
      <c r="K279" s="11">
        <v>1579</v>
      </c>
      <c r="L279" s="11" t="str">
        <f t="shared" si="4"/>
        <v>Processed</v>
      </c>
    </row>
    <row r="280" spans="1:12" x14ac:dyDescent="0.3">
      <c r="A280" s="11" t="s">
        <v>427</v>
      </c>
      <c r="B280" s="11" t="s">
        <v>391</v>
      </c>
      <c r="C280" s="11" t="s">
        <v>13</v>
      </c>
      <c r="D280" s="11" t="s">
        <v>19</v>
      </c>
      <c r="E280" s="11" t="s">
        <v>602</v>
      </c>
      <c r="F280" s="11" t="s">
        <v>603</v>
      </c>
      <c r="G280" s="11" t="s">
        <v>61</v>
      </c>
      <c r="H280" s="11" t="s">
        <v>61</v>
      </c>
      <c r="I280" s="11">
        <v>60</v>
      </c>
      <c r="J280" s="11">
        <v>720</v>
      </c>
      <c r="K280" s="11">
        <v>1942</v>
      </c>
      <c r="L280" s="11" t="str">
        <f t="shared" si="4"/>
        <v>Processed</v>
      </c>
    </row>
    <row r="281" spans="1:12" x14ac:dyDescent="0.3">
      <c r="A281" s="11" t="s">
        <v>427</v>
      </c>
      <c r="B281" s="11" t="s">
        <v>391</v>
      </c>
      <c r="C281" s="11" t="s">
        <v>13</v>
      </c>
      <c r="D281" s="11" t="s">
        <v>19</v>
      </c>
      <c r="E281" s="11" t="s">
        <v>604</v>
      </c>
      <c r="F281" s="11" t="s">
        <v>37</v>
      </c>
      <c r="G281" s="11" t="s">
        <v>17</v>
      </c>
      <c r="H281" s="11" t="s">
        <v>17</v>
      </c>
      <c r="I281" s="11">
        <v>100</v>
      </c>
      <c r="J281" s="11">
        <v>600</v>
      </c>
      <c r="K281" s="11">
        <v>5200</v>
      </c>
      <c r="L281" s="11" t="str">
        <f t="shared" si="4"/>
        <v>Processed</v>
      </c>
    </row>
    <row r="282" spans="1:12" x14ac:dyDescent="0.3">
      <c r="A282" s="11" t="s">
        <v>427</v>
      </c>
      <c r="B282" s="11" t="s">
        <v>391</v>
      </c>
      <c r="C282" s="11" t="s">
        <v>13</v>
      </c>
      <c r="D282" s="11" t="s">
        <v>19</v>
      </c>
      <c r="E282" s="11" t="s">
        <v>605</v>
      </c>
      <c r="F282" s="11" t="s">
        <v>37</v>
      </c>
      <c r="G282" s="11" t="s">
        <v>17</v>
      </c>
      <c r="H282" s="11" t="s">
        <v>17</v>
      </c>
      <c r="I282" s="11">
        <v>260</v>
      </c>
      <c r="J282" s="11">
        <v>1560</v>
      </c>
      <c r="K282" s="11">
        <v>11960</v>
      </c>
      <c r="L282" s="11" t="str">
        <f t="shared" si="4"/>
        <v>Processed</v>
      </c>
    </row>
    <row r="283" spans="1:12" x14ac:dyDescent="0.3">
      <c r="A283" s="11" t="s">
        <v>427</v>
      </c>
      <c r="B283" s="11" t="s">
        <v>391</v>
      </c>
      <c r="C283" s="11" t="s">
        <v>13</v>
      </c>
      <c r="D283" s="11" t="s">
        <v>606</v>
      </c>
      <c r="E283" s="11" t="s">
        <v>607</v>
      </c>
      <c r="F283" s="11" t="s">
        <v>30</v>
      </c>
      <c r="G283" s="11" t="s">
        <v>17</v>
      </c>
      <c r="H283" s="11" t="s">
        <v>17</v>
      </c>
      <c r="I283" s="11">
        <v>5</v>
      </c>
      <c r="J283" s="11">
        <v>30</v>
      </c>
      <c r="K283" s="11">
        <v>145</v>
      </c>
      <c r="L283" s="11" t="str">
        <f t="shared" si="4"/>
        <v>Processed</v>
      </c>
    </row>
    <row r="284" spans="1:12" x14ac:dyDescent="0.3">
      <c r="A284" s="11" t="s">
        <v>427</v>
      </c>
      <c r="B284" s="11" t="s">
        <v>391</v>
      </c>
      <c r="C284" s="11" t="s">
        <v>13</v>
      </c>
      <c r="D284" s="11" t="s">
        <v>608</v>
      </c>
      <c r="E284" s="11" t="s">
        <v>609</v>
      </c>
      <c r="F284" s="11" t="s">
        <v>16</v>
      </c>
      <c r="G284" s="11" t="s">
        <v>17</v>
      </c>
      <c r="H284" s="11" t="s">
        <v>17</v>
      </c>
      <c r="I284" s="11">
        <v>55</v>
      </c>
      <c r="J284" s="11">
        <v>86</v>
      </c>
      <c r="K284" s="11">
        <v>715</v>
      </c>
      <c r="L284" s="11" t="str">
        <f t="shared" si="4"/>
        <v>Processed</v>
      </c>
    </row>
    <row r="285" spans="1:12" x14ac:dyDescent="0.3">
      <c r="A285" s="11" t="s">
        <v>427</v>
      </c>
      <c r="B285" s="11" t="s">
        <v>391</v>
      </c>
      <c r="C285" s="11" t="s">
        <v>13</v>
      </c>
      <c r="D285" s="11" t="s">
        <v>608</v>
      </c>
      <c r="E285" s="11" t="s">
        <v>610</v>
      </c>
      <c r="F285" s="11" t="s">
        <v>16</v>
      </c>
      <c r="G285" s="11" t="s">
        <v>17</v>
      </c>
      <c r="H285" s="11" t="s">
        <v>17</v>
      </c>
      <c r="I285" s="11">
        <v>55</v>
      </c>
      <c r="J285" s="11">
        <v>138</v>
      </c>
      <c r="K285" s="11">
        <v>770</v>
      </c>
      <c r="L285" s="11" t="str">
        <f t="shared" si="4"/>
        <v>Processed</v>
      </c>
    </row>
    <row r="286" spans="1:12" x14ac:dyDescent="0.3">
      <c r="A286" s="11" t="s">
        <v>427</v>
      </c>
      <c r="B286" s="11" t="s">
        <v>391</v>
      </c>
      <c r="C286" s="11" t="s">
        <v>13</v>
      </c>
      <c r="D286" s="11" t="s">
        <v>608</v>
      </c>
      <c r="E286" s="11" t="s">
        <v>611</v>
      </c>
      <c r="F286" s="11" t="s">
        <v>16</v>
      </c>
      <c r="G286" s="11" t="s">
        <v>17</v>
      </c>
      <c r="H286" s="11" t="s">
        <v>17</v>
      </c>
      <c r="I286" s="11">
        <v>50</v>
      </c>
      <c r="J286" s="11">
        <v>133</v>
      </c>
      <c r="K286" s="11">
        <v>750</v>
      </c>
      <c r="L286" s="11" t="str">
        <f t="shared" si="4"/>
        <v>Processed</v>
      </c>
    </row>
    <row r="287" spans="1:12" x14ac:dyDescent="0.3">
      <c r="A287" s="11" t="s">
        <v>427</v>
      </c>
      <c r="B287" s="11" t="s">
        <v>391</v>
      </c>
      <c r="C287" s="11" t="s">
        <v>13</v>
      </c>
      <c r="D287" s="11" t="s">
        <v>608</v>
      </c>
      <c r="E287" s="11" t="s">
        <v>612</v>
      </c>
      <c r="F287" s="11" t="s">
        <v>30</v>
      </c>
      <c r="G287" s="11" t="s">
        <v>17</v>
      </c>
      <c r="H287" s="11" t="s">
        <v>17</v>
      </c>
      <c r="I287" s="11">
        <v>125</v>
      </c>
      <c r="J287" s="11">
        <v>313</v>
      </c>
      <c r="K287" s="11">
        <v>1425</v>
      </c>
      <c r="L287" s="11" t="str">
        <f t="shared" si="4"/>
        <v>Processed</v>
      </c>
    </row>
    <row r="288" spans="1:12" x14ac:dyDescent="0.3">
      <c r="A288" s="11" t="s">
        <v>427</v>
      </c>
      <c r="B288" s="11" t="s">
        <v>391</v>
      </c>
      <c r="C288" s="11" t="s">
        <v>13</v>
      </c>
      <c r="D288" s="11" t="s">
        <v>608</v>
      </c>
      <c r="E288" s="11" t="s">
        <v>613</v>
      </c>
      <c r="F288" s="11" t="s">
        <v>30</v>
      </c>
      <c r="G288" s="11" t="s">
        <v>17</v>
      </c>
      <c r="H288" s="11" t="s">
        <v>17</v>
      </c>
      <c r="I288" s="11">
        <v>120</v>
      </c>
      <c r="J288" s="11">
        <v>480</v>
      </c>
      <c r="K288" s="11">
        <v>1620</v>
      </c>
      <c r="L288" s="11" t="str">
        <f t="shared" si="4"/>
        <v>Processed</v>
      </c>
    </row>
    <row r="289" spans="1:12" x14ac:dyDescent="0.3">
      <c r="A289" s="11" t="s">
        <v>427</v>
      </c>
      <c r="B289" s="11" t="s">
        <v>391</v>
      </c>
      <c r="C289" s="11" t="s">
        <v>13</v>
      </c>
      <c r="D289" s="11" t="s">
        <v>608</v>
      </c>
      <c r="E289" s="11" t="s">
        <v>614</v>
      </c>
      <c r="F289" s="11" t="s">
        <v>30</v>
      </c>
      <c r="G289" s="11" t="s">
        <v>17</v>
      </c>
      <c r="H289" s="11" t="s">
        <v>17</v>
      </c>
      <c r="I289" s="11">
        <v>55</v>
      </c>
      <c r="J289" s="11">
        <v>206</v>
      </c>
      <c r="K289" s="11">
        <v>688</v>
      </c>
      <c r="L289" s="11" t="str">
        <f t="shared" si="4"/>
        <v>Processed</v>
      </c>
    </row>
    <row r="290" spans="1:12" x14ac:dyDescent="0.3">
      <c r="A290" s="11" t="s">
        <v>427</v>
      </c>
      <c r="B290" s="11" t="s">
        <v>391</v>
      </c>
      <c r="C290" s="11" t="s">
        <v>13</v>
      </c>
      <c r="D290" s="11" t="s">
        <v>615</v>
      </c>
      <c r="E290" s="11" t="s">
        <v>616</v>
      </c>
      <c r="F290" s="11" t="s">
        <v>421</v>
      </c>
      <c r="G290" s="11" t="s">
        <v>17</v>
      </c>
      <c r="H290" s="11" t="s">
        <v>17</v>
      </c>
      <c r="I290" s="11">
        <v>130</v>
      </c>
      <c r="J290" s="11">
        <v>731</v>
      </c>
      <c r="K290" s="11">
        <v>1690</v>
      </c>
      <c r="L290" s="11" t="str">
        <f t="shared" si="4"/>
        <v>Processed</v>
      </c>
    </row>
    <row r="291" spans="1:12" x14ac:dyDescent="0.3">
      <c r="A291" s="11" t="s">
        <v>427</v>
      </c>
      <c r="B291" s="11" t="s">
        <v>391</v>
      </c>
      <c r="C291" s="11" t="s">
        <v>13</v>
      </c>
      <c r="D291" s="11" t="s">
        <v>617</v>
      </c>
      <c r="E291" s="11" t="s">
        <v>618</v>
      </c>
      <c r="F291" s="11" t="s">
        <v>619</v>
      </c>
      <c r="G291" s="11" t="s">
        <v>44</v>
      </c>
      <c r="H291" s="11" t="s">
        <v>44</v>
      </c>
      <c r="I291" s="11">
        <v>150</v>
      </c>
      <c r="J291" s="11">
        <v>1688</v>
      </c>
      <c r="K291" s="11">
        <v>1377</v>
      </c>
      <c r="L291" s="11" t="str">
        <f t="shared" si="4"/>
        <v>Processed</v>
      </c>
    </row>
    <row r="292" spans="1:12" x14ac:dyDescent="0.3">
      <c r="A292" s="11" t="s">
        <v>427</v>
      </c>
      <c r="B292" s="11" t="s">
        <v>391</v>
      </c>
      <c r="C292" s="11" t="s">
        <v>13</v>
      </c>
      <c r="D292" s="11" t="s">
        <v>620</v>
      </c>
      <c r="E292" s="11" t="s">
        <v>621</v>
      </c>
      <c r="F292" s="11" t="s">
        <v>622</v>
      </c>
      <c r="G292" s="11" t="s">
        <v>157</v>
      </c>
      <c r="H292" s="11" t="s">
        <v>157</v>
      </c>
      <c r="I292" s="11">
        <v>9</v>
      </c>
      <c r="J292" s="11">
        <v>107</v>
      </c>
      <c r="K292" s="11">
        <v>301</v>
      </c>
      <c r="L292" s="11" t="str">
        <f t="shared" si="4"/>
        <v>Processed</v>
      </c>
    </row>
    <row r="293" spans="1:12" x14ac:dyDescent="0.3">
      <c r="A293" s="11" t="s">
        <v>427</v>
      </c>
      <c r="B293" s="11" t="s">
        <v>391</v>
      </c>
      <c r="C293" s="11" t="s">
        <v>66</v>
      </c>
      <c r="D293" s="11" t="s">
        <v>369</v>
      </c>
      <c r="E293" s="11" t="s">
        <v>623</v>
      </c>
      <c r="F293" s="11" t="s">
        <v>69</v>
      </c>
      <c r="G293" s="11" t="s">
        <v>70</v>
      </c>
      <c r="H293" s="11" t="s">
        <v>70</v>
      </c>
      <c r="I293" s="11">
        <v>350</v>
      </c>
      <c r="J293" s="11">
        <v>350</v>
      </c>
      <c r="K293" s="11">
        <v>1012</v>
      </c>
      <c r="L293" s="11" t="str">
        <f t="shared" si="4"/>
        <v>Whole</v>
      </c>
    </row>
    <row r="294" spans="1:12" x14ac:dyDescent="0.3">
      <c r="A294" s="11" t="s">
        <v>427</v>
      </c>
      <c r="B294" s="11" t="s">
        <v>391</v>
      </c>
      <c r="C294" s="11" t="s">
        <v>66</v>
      </c>
      <c r="D294" s="11" t="s">
        <v>359</v>
      </c>
      <c r="E294" s="11" t="s">
        <v>624</v>
      </c>
      <c r="F294" s="11" t="s">
        <v>69</v>
      </c>
      <c r="G294" s="11" t="s">
        <v>70</v>
      </c>
      <c r="H294" s="11" t="s">
        <v>70</v>
      </c>
      <c r="I294" s="11">
        <v>5</v>
      </c>
      <c r="J294" s="11">
        <v>60</v>
      </c>
      <c r="K294" s="11">
        <v>140</v>
      </c>
      <c r="L294" s="11" t="str">
        <f t="shared" si="4"/>
        <v>Whole</v>
      </c>
    </row>
    <row r="295" spans="1:12" x14ac:dyDescent="0.3">
      <c r="A295" s="11" t="s">
        <v>427</v>
      </c>
      <c r="B295" s="11" t="s">
        <v>391</v>
      </c>
      <c r="C295" s="11" t="s">
        <v>66</v>
      </c>
      <c r="D295" s="11" t="s">
        <v>359</v>
      </c>
      <c r="E295" s="11" t="s">
        <v>625</v>
      </c>
      <c r="F295" s="11" t="s">
        <v>69</v>
      </c>
      <c r="G295" s="11" t="s">
        <v>70</v>
      </c>
      <c r="H295" s="11" t="s">
        <v>70</v>
      </c>
      <c r="I295" s="11">
        <v>400</v>
      </c>
      <c r="J295" s="11">
        <v>400</v>
      </c>
      <c r="K295" s="11">
        <v>876</v>
      </c>
      <c r="L295" s="11" t="str">
        <f t="shared" si="4"/>
        <v>Whole</v>
      </c>
    </row>
    <row r="296" spans="1:12" x14ac:dyDescent="0.3">
      <c r="A296" s="11" t="s">
        <v>427</v>
      </c>
      <c r="B296" s="11" t="s">
        <v>391</v>
      </c>
      <c r="C296" s="11" t="s">
        <v>66</v>
      </c>
      <c r="D296" s="11" t="s">
        <v>367</v>
      </c>
      <c r="E296" s="11" t="s">
        <v>626</v>
      </c>
      <c r="F296" s="11" t="s">
        <v>69</v>
      </c>
      <c r="G296" s="11" t="s">
        <v>70</v>
      </c>
      <c r="H296" s="11" t="s">
        <v>70</v>
      </c>
      <c r="I296" s="11">
        <v>200</v>
      </c>
      <c r="J296" s="11">
        <v>200</v>
      </c>
      <c r="K296" s="11">
        <v>998</v>
      </c>
      <c r="L296" s="11" t="str">
        <f t="shared" si="4"/>
        <v>Whole</v>
      </c>
    </row>
    <row r="297" spans="1:12" x14ac:dyDescent="0.3">
      <c r="A297" s="11" t="s">
        <v>427</v>
      </c>
      <c r="B297" s="11" t="s">
        <v>391</v>
      </c>
      <c r="C297" s="11" t="s">
        <v>66</v>
      </c>
      <c r="D297" s="11" t="s">
        <v>355</v>
      </c>
      <c r="E297" s="11" t="s">
        <v>627</v>
      </c>
      <c r="F297" s="11" t="s">
        <v>69</v>
      </c>
      <c r="G297" s="11" t="s">
        <v>70</v>
      </c>
      <c r="H297" s="11" t="s">
        <v>70</v>
      </c>
      <c r="I297" s="11">
        <v>280</v>
      </c>
      <c r="J297" s="11">
        <v>280</v>
      </c>
      <c r="K297" s="11">
        <v>641</v>
      </c>
      <c r="L297" s="11" t="str">
        <f t="shared" si="4"/>
        <v>Whole</v>
      </c>
    </row>
    <row r="298" spans="1:12" x14ac:dyDescent="0.3">
      <c r="A298" s="11" t="s">
        <v>427</v>
      </c>
      <c r="B298" s="11" t="s">
        <v>391</v>
      </c>
      <c r="C298" s="11" t="s">
        <v>66</v>
      </c>
      <c r="D298" s="11" t="s">
        <v>67</v>
      </c>
      <c r="E298" s="11" t="s">
        <v>628</v>
      </c>
      <c r="F298" s="11" t="s">
        <v>69</v>
      </c>
      <c r="G298" s="11" t="s">
        <v>70</v>
      </c>
      <c r="H298" s="11" t="s">
        <v>70</v>
      </c>
      <c r="I298" s="11">
        <v>450</v>
      </c>
      <c r="J298" s="11">
        <v>450</v>
      </c>
      <c r="K298" s="11">
        <v>1301</v>
      </c>
      <c r="L298" s="11" t="str">
        <f t="shared" si="4"/>
        <v>Whole</v>
      </c>
    </row>
    <row r="299" spans="1:12" x14ac:dyDescent="0.3">
      <c r="A299" s="11" t="s">
        <v>427</v>
      </c>
      <c r="B299" s="11" t="s">
        <v>391</v>
      </c>
      <c r="C299" s="11" t="s">
        <v>170</v>
      </c>
      <c r="D299" s="11" t="s">
        <v>629</v>
      </c>
      <c r="E299" s="11" t="s">
        <v>630</v>
      </c>
      <c r="F299" s="11" t="s">
        <v>631</v>
      </c>
      <c r="G299" s="11" t="s">
        <v>157</v>
      </c>
      <c r="H299" s="11" t="s">
        <v>157</v>
      </c>
      <c r="I299" s="11">
        <v>6410</v>
      </c>
      <c r="J299" s="11">
        <v>6410</v>
      </c>
      <c r="K299" s="11">
        <v>17563</v>
      </c>
      <c r="L299" s="11" t="str">
        <f t="shared" si="4"/>
        <v>Whole</v>
      </c>
    </row>
    <row r="300" spans="1:12" x14ac:dyDescent="0.3">
      <c r="A300" s="11" t="s">
        <v>427</v>
      </c>
      <c r="B300" s="11" t="s">
        <v>391</v>
      </c>
      <c r="C300" s="11" t="s">
        <v>170</v>
      </c>
      <c r="D300" s="11" t="s">
        <v>632</v>
      </c>
      <c r="E300" s="11" t="s">
        <v>633</v>
      </c>
      <c r="F300" s="11" t="s">
        <v>634</v>
      </c>
      <c r="G300" s="11" t="s">
        <v>157</v>
      </c>
      <c r="H300" s="11" t="s">
        <v>157</v>
      </c>
      <c r="I300" s="11">
        <v>6668</v>
      </c>
      <c r="J300" s="11">
        <v>6668</v>
      </c>
      <c r="K300" s="11">
        <v>11469</v>
      </c>
      <c r="L300" s="11" t="str">
        <f t="shared" si="4"/>
        <v>Whole</v>
      </c>
    </row>
    <row r="301" spans="1:12" x14ac:dyDescent="0.3">
      <c r="A301" s="11" t="s">
        <v>427</v>
      </c>
      <c r="B301" s="11" t="s">
        <v>391</v>
      </c>
      <c r="C301" s="11" t="s">
        <v>170</v>
      </c>
      <c r="D301" s="11" t="s">
        <v>635</v>
      </c>
      <c r="E301" s="11" t="s">
        <v>636</v>
      </c>
      <c r="F301" s="11" t="s">
        <v>637</v>
      </c>
      <c r="G301" s="11" t="s">
        <v>392</v>
      </c>
      <c r="H301" s="11" t="s">
        <v>392</v>
      </c>
      <c r="I301" s="11">
        <v>200</v>
      </c>
      <c r="J301" s="11">
        <v>200</v>
      </c>
      <c r="K301" s="11">
        <v>566</v>
      </c>
      <c r="L301" s="11" t="str">
        <f t="shared" si="4"/>
        <v>Whole</v>
      </c>
    </row>
    <row r="302" spans="1:12" x14ac:dyDescent="0.3">
      <c r="A302" s="11" t="s">
        <v>427</v>
      </c>
      <c r="B302" s="11" t="s">
        <v>391</v>
      </c>
      <c r="C302" s="11" t="s">
        <v>170</v>
      </c>
      <c r="D302" s="11" t="s">
        <v>638</v>
      </c>
      <c r="E302" s="11" t="s">
        <v>639</v>
      </c>
      <c r="F302" s="11" t="s">
        <v>640</v>
      </c>
      <c r="G302" s="11" t="s">
        <v>392</v>
      </c>
      <c r="H302" s="11" t="s">
        <v>392</v>
      </c>
      <c r="I302" s="11">
        <v>560</v>
      </c>
      <c r="J302" s="11">
        <v>560</v>
      </c>
      <c r="K302" s="11">
        <v>543</v>
      </c>
      <c r="L302" s="11" t="str">
        <f t="shared" si="4"/>
        <v>Whole</v>
      </c>
    </row>
    <row r="303" spans="1:12" x14ac:dyDescent="0.3">
      <c r="A303" s="11" t="s">
        <v>427</v>
      </c>
      <c r="B303" s="11" t="s">
        <v>391</v>
      </c>
      <c r="C303" s="11" t="s">
        <v>371</v>
      </c>
      <c r="D303" s="11" t="s">
        <v>641</v>
      </c>
      <c r="E303" s="11" t="s">
        <v>642</v>
      </c>
      <c r="F303" s="11" t="s">
        <v>643</v>
      </c>
      <c r="G303" s="11" t="s">
        <v>375</v>
      </c>
      <c r="H303" s="11" t="s">
        <v>375</v>
      </c>
      <c r="I303" s="11">
        <v>114</v>
      </c>
      <c r="J303" s="11">
        <v>0</v>
      </c>
      <c r="K303" s="11">
        <v>5884</v>
      </c>
      <c r="L303" s="11" t="str">
        <f t="shared" si="4"/>
        <v>Whole</v>
      </c>
    </row>
    <row r="304" spans="1:12" x14ac:dyDescent="0.3">
      <c r="A304" s="11" t="s">
        <v>427</v>
      </c>
      <c r="B304" s="11" t="s">
        <v>391</v>
      </c>
      <c r="C304" s="11" t="s">
        <v>75</v>
      </c>
      <c r="D304" s="11" t="s">
        <v>644</v>
      </c>
      <c r="E304" s="11" t="s">
        <v>645</v>
      </c>
      <c r="F304" s="11" t="s">
        <v>69</v>
      </c>
      <c r="G304" s="11" t="s">
        <v>70</v>
      </c>
      <c r="H304" s="11" t="s">
        <v>70</v>
      </c>
      <c r="I304" s="11">
        <v>320</v>
      </c>
      <c r="J304" s="11">
        <v>320</v>
      </c>
      <c r="K304" s="11">
        <v>669</v>
      </c>
      <c r="L304" s="11" t="str">
        <f t="shared" si="4"/>
        <v>Whole</v>
      </c>
    </row>
    <row r="305" spans="1:12" x14ac:dyDescent="0.3">
      <c r="A305" s="11" t="s">
        <v>427</v>
      </c>
      <c r="B305" s="11" t="s">
        <v>391</v>
      </c>
      <c r="C305" s="11" t="s">
        <v>75</v>
      </c>
      <c r="D305" s="11" t="s">
        <v>646</v>
      </c>
      <c r="E305" s="11" t="s">
        <v>647</v>
      </c>
      <c r="F305" s="11" t="s">
        <v>392</v>
      </c>
      <c r="G305" s="11" t="s">
        <v>392</v>
      </c>
      <c r="H305" s="11" t="s">
        <v>392</v>
      </c>
      <c r="I305" s="11">
        <v>120</v>
      </c>
      <c r="J305" s="11">
        <v>120</v>
      </c>
      <c r="K305" s="11">
        <v>323</v>
      </c>
      <c r="L305" s="11" t="str">
        <f t="shared" si="4"/>
        <v>Whole</v>
      </c>
    </row>
    <row r="306" spans="1:12" x14ac:dyDescent="0.3">
      <c r="A306" s="11" t="s">
        <v>427</v>
      </c>
      <c r="B306" s="11" t="s">
        <v>391</v>
      </c>
      <c r="C306" s="11" t="s">
        <v>648</v>
      </c>
      <c r="D306" s="11" t="s">
        <v>649</v>
      </c>
      <c r="E306" s="11" t="s">
        <v>650</v>
      </c>
      <c r="F306" s="11" t="s">
        <v>651</v>
      </c>
      <c r="G306" s="11" t="s">
        <v>157</v>
      </c>
      <c r="H306" s="11" t="s">
        <v>157</v>
      </c>
      <c r="I306" s="11">
        <v>6</v>
      </c>
      <c r="J306" s="11">
        <v>180</v>
      </c>
      <c r="K306" s="11">
        <v>652</v>
      </c>
      <c r="L306" s="11" t="str">
        <f t="shared" si="4"/>
        <v>Processed</v>
      </c>
    </row>
    <row r="307" spans="1:12" x14ac:dyDescent="0.3">
      <c r="A307" s="11" t="s">
        <v>427</v>
      </c>
      <c r="B307" s="11" t="s">
        <v>391</v>
      </c>
      <c r="C307" s="11" t="s">
        <v>72</v>
      </c>
      <c r="D307" s="11" t="s">
        <v>652</v>
      </c>
      <c r="E307" s="11" t="s">
        <v>653</v>
      </c>
      <c r="F307" s="11" t="s">
        <v>383</v>
      </c>
      <c r="G307" s="11" t="s">
        <v>375</v>
      </c>
      <c r="H307" s="11" t="s">
        <v>375</v>
      </c>
      <c r="I307" s="11">
        <v>1000</v>
      </c>
      <c r="J307" s="11">
        <v>0</v>
      </c>
      <c r="K307" s="11">
        <v>2170</v>
      </c>
      <c r="L307" s="11" t="str">
        <f t="shared" si="4"/>
        <v>Processed</v>
      </c>
    </row>
    <row r="308" spans="1:12" x14ac:dyDescent="0.3">
      <c r="A308" s="11" t="s">
        <v>427</v>
      </c>
      <c r="B308" s="11" t="s">
        <v>391</v>
      </c>
      <c r="C308" s="11" t="s">
        <v>72</v>
      </c>
      <c r="D308" s="11" t="s">
        <v>654</v>
      </c>
      <c r="E308" s="11" t="s">
        <v>655</v>
      </c>
      <c r="F308" s="11" t="s">
        <v>656</v>
      </c>
      <c r="G308" s="11" t="s">
        <v>157</v>
      </c>
      <c r="H308" s="11" t="s">
        <v>157</v>
      </c>
      <c r="I308" s="11">
        <v>6</v>
      </c>
      <c r="J308" s="11">
        <v>60</v>
      </c>
      <c r="K308" s="11">
        <v>187</v>
      </c>
      <c r="L308" s="11" t="str">
        <f t="shared" si="4"/>
        <v>Processed</v>
      </c>
    </row>
    <row r="309" spans="1:12" x14ac:dyDescent="0.3">
      <c r="A309" s="11" t="s">
        <v>427</v>
      </c>
      <c r="B309" s="11" t="s">
        <v>391</v>
      </c>
      <c r="C309" s="11" t="s">
        <v>72</v>
      </c>
      <c r="D309" s="11" t="s">
        <v>73</v>
      </c>
      <c r="E309" s="11" t="s">
        <v>74</v>
      </c>
      <c r="F309" s="11" t="s">
        <v>69</v>
      </c>
      <c r="G309" s="11" t="s">
        <v>70</v>
      </c>
      <c r="H309" s="11" t="s">
        <v>70</v>
      </c>
      <c r="I309" s="11">
        <v>12</v>
      </c>
      <c r="J309" s="11">
        <v>240</v>
      </c>
      <c r="K309" s="11">
        <v>180</v>
      </c>
      <c r="L309" s="11" t="str">
        <f t="shared" si="4"/>
        <v>Processed</v>
      </c>
    </row>
    <row r="310" spans="1:12" x14ac:dyDescent="0.3">
      <c r="A310" s="11" t="s">
        <v>427</v>
      </c>
      <c r="B310" s="11" t="s">
        <v>391</v>
      </c>
      <c r="C310" s="11" t="s">
        <v>72</v>
      </c>
      <c r="D310" s="11" t="s">
        <v>657</v>
      </c>
      <c r="E310" s="11" t="s">
        <v>658</v>
      </c>
      <c r="F310" s="11" t="s">
        <v>659</v>
      </c>
      <c r="G310" s="11" t="s">
        <v>392</v>
      </c>
      <c r="H310" s="11" t="s">
        <v>392</v>
      </c>
      <c r="I310" s="11">
        <v>2</v>
      </c>
      <c r="J310" s="11">
        <v>21</v>
      </c>
      <c r="K310" s="11">
        <v>120</v>
      </c>
      <c r="L310" s="11" t="str">
        <f t="shared" si="4"/>
        <v>Processed</v>
      </c>
    </row>
    <row r="311" spans="1:12" x14ac:dyDescent="0.3">
      <c r="A311" s="11" t="s">
        <v>427</v>
      </c>
      <c r="B311" s="11" t="s">
        <v>391</v>
      </c>
      <c r="C311" s="11" t="s">
        <v>72</v>
      </c>
      <c r="D311" s="11" t="s">
        <v>660</v>
      </c>
      <c r="E311" s="11" t="s">
        <v>661</v>
      </c>
      <c r="F311" s="11" t="s">
        <v>662</v>
      </c>
      <c r="G311" s="11" t="s">
        <v>392</v>
      </c>
      <c r="H311" s="11" t="s">
        <v>392</v>
      </c>
      <c r="I311" s="11">
        <v>12</v>
      </c>
      <c r="J311" s="11">
        <v>75</v>
      </c>
      <c r="K311" s="11">
        <v>201</v>
      </c>
      <c r="L311" s="11" t="str">
        <f t="shared" si="4"/>
        <v>Processed</v>
      </c>
    </row>
    <row r="312" spans="1:12" x14ac:dyDescent="0.3">
      <c r="A312" s="11" t="s">
        <v>427</v>
      </c>
      <c r="B312" s="11" t="s">
        <v>391</v>
      </c>
      <c r="C312" s="11" t="s">
        <v>663</v>
      </c>
      <c r="D312" s="11" t="s">
        <v>664</v>
      </c>
      <c r="E312" s="11" t="s">
        <v>665</v>
      </c>
      <c r="F312" s="11" t="s">
        <v>666</v>
      </c>
      <c r="G312" s="11" t="s">
        <v>52</v>
      </c>
      <c r="H312" s="11" t="s">
        <v>52</v>
      </c>
      <c r="I312" s="11">
        <v>60</v>
      </c>
      <c r="J312" s="11">
        <v>1440</v>
      </c>
      <c r="K312" s="11">
        <v>795</v>
      </c>
      <c r="L312" s="11" t="str">
        <f t="shared" si="4"/>
        <v>Whole</v>
      </c>
    </row>
    <row r="313" spans="1:12" x14ac:dyDescent="0.3">
      <c r="A313" s="11" t="s">
        <v>427</v>
      </c>
      <c r="B313" s="11" t="s">
        <v>391</v>
      </c>
      <c r="C313" s="11" t="s">
        <v>207</v>
      </c>
      <c r="D313" s="11" t="s">
        <v>208</v>
      </c>
      <c r="E313" s="11" t="s">
        <v>209</v>
      </c>
      <c r="F313" s="11" t="s">
        <v>659</v>
      </c>
      <c r="G313" s="11" t="s">
        <v>211</v>
      </c>
      <c r="H313" s="11" t="s">
        <v>211</v>
      </c>
      <c r="I313" s="11">
        <v>1872</v>
      </c>
      <c r="J313" s="11">
        <v>468</v>
      </c>
      <c r="K313" s="11">
        <v>543</v>
      </c>
      <c r="L313" s="11" t="str">
        <f t="shared" si="4"/>
        <v>Processed</v>
      </c>
    </row>
    <row r="314" spans="1:12" x14ac:dyDescent="0.3">
      <c r="A314" s="11" t="s">
        <v>427</v>
      </c>
      <c r="B314" s="11" t="s">
        <v>391</v>
      </c>
      <c r="C314" s="11" t="s">
        <v>131</v>
      </c>
      <c r="D314" s="11" t="s">
        <v>203</v>
      </c>
      <c r="E314" s="11" t="s">
        <v>667</v>
      </c>
      <c r="F314" s="11" t="s">
        <v>668</v>
      </c>
      <c r="G314" s="11" t="s">
        <v>206</v>
      </c>
      <c r="H314" s="11" t="s">
        <v>206</v>
      </c>
      <c r="I314" s="11">
        <v>140</v>
      </c>
      <c r="J314" s="11">
        <v>140</v>
      </c>
      <c r="K314" s="11">
        <v>49</v>
      </c>
      <c r="L314" s="11" t="str">
        <f t="shared" si="4"/>
        <v>Whole</v>
      </c>
    </row>
    <row r="315" spans="1:12" x14ac:dyDescent="0.3">
      <c r="A315" s="11" t="s">
        <v>427</v>
      </c>
      <c r="B315" s="11" t="s">
        <v>391</v>
      </c>
      <c r="C315" s="11" t="s">
        <v>131</v>
      </c>
      <c r="D315" s="11" t="s">
        <v>203</v>
      </c>
      <c r="E315" s="11" t="s">
        <v>669</v>
      </c>
      <c r="F315" s="11" t="s">
        <v>668</v>
      </c>
      <c r="G315" s="11" t="s">
        <v>206</v>
      </c>
      <c r="H315" s="11" t="s">
        <v>206</v>
      </c>
      <c r="I315" s="11">
        <v>140</v>
      </c>
      <c r="J315" s="11">
        <v>140</v>
      </c>
      <c r="K315" s="11">
        <v>49</v>
      </c>
      <c r="L315" s="11" t="str">
        <f t="shared" si="4"/>
        <v>Whole</v>
      </c>
    </row>
    <row r="316" spans="1:12" x14ac:dyDescent="0.3">
      <c r="A316" s="11" t="s">
        <v>427</v>
      </c>
      <c r="B316" s="11" t="s">
        <v>391</v>
      </c>
      <c r="C316" s="11" t="s">
        <v>131</v>
      </c>
      <c r="D316" s="11" t="s">
        <v>670</v>
      </c>
      <c r="E316" s="11" t="s">
        <v>671</v>
      </c>
      <c r="F316" s="11" t="s">
        <v>672</v>
      </c>
      <c r="G316" s="11" t="s">
        <v>206</v>
      </c>
      <c r="H316" s="11" t="s">
        <v>206</v>
      </c>
      <c r="I316" s="11">
        <v>350</v>
      </c>
      <c r="J316" s="11">
        <v>350</v>
      </c>
      <c r="K316" s="11">
        <v>116</v>
      </c>
      <c r="L316" s="11" t="str">
        <f t="shared" si="4"/>
        <v>Whole</v>
      </c>
    </row>
    <row r="317" spans="1:12" x14ac:dyDescent="0.3">
      <c r="A317" s="11" t="s">
        <v>427</v>
      </c>
      <c r="B317" s="11" t="s">
        <v>391</v>
      </c>
      <c r="C317" s="11" t="s">
        <v>131</v>
      </c>
      <c r="D317" s="11" t="s">
        <v>673</v>
      </c>
      <c r="E317" s="11" t="s">
        <v>674</v>
      </c>
      <c r="F317" s="11" t="s">
        <v>675</v>
      </c>
      <c r="G317" s="11" t="s">
        <v>676</v>
      </c>
      <c r="H317" s="11" t="s">
        <v>676</v>
      </c>
      <c r="I317" s="11">
        <v>2</v>
      </c>
      <c r="J317" s="11">
        <v>0</v>
      </c>
      <c r="K317" s="11">
        <v>53</v>
      </c>
      <c r="L317" s="11" t="str">
        <f t="shared" si="4"/>
        <v>Whole</v>
      </c>
    </row>
    <row r="318" spans="1:12" x14ac:dyDescent="0.3">
      <c r="A318" s="11" t="s">
        <v>427</v>
      </c>
      <c r="B318" s="11" t="s">
        <v>391</v>
      </c>
      <c r="C318" s="11" t="s">
        <v>131</v>
      </c>
      <c r="D318" s="11" t="s">
        <v>247</v>
      </c>
      <c r="E318" s="11" t="s">
        <v>677</v>
      </c>
      <c r="F318" s="11" t="s">
        <v>249</v>
      </c>
      <c r="G318" s="11" t="s">
        <v>57</v>
      </c>
      <c r="H318" s="11" t="s">
        <v>57</v>
      </c>
      <c r="I318" s="11">
        <v>8</v>
      </c>
      <c r="J318" s="11">
        <v>200</v>
      </c>
      <c r="K318" s="11">
        <v>526</v>
      </c>
      <c r="L318" s="11" t="str">
        <f t="shared" si="4"/>
        <v>Whole</v>
      </c>
    </row>
    <row r="319" spans="1:12" x14ac:dyDescent="0.3">
      <c r="A319" s="11" t="s">
        <v>427</v>
      </c>
      <c r="B319" s="11" t="s">
        <v>391</v>
      </c>
      <c r="C319" s="11" t="s">
        <v>131</v>
      </c>
      <c r="D319" s="11" t="s">
        <v>678</v>
      </c>
      <c r="E319" s="11" t="s">
        <v>679</v>
      </c>
      <c r="F319" s="11" t="s">
        <v>680</v>
      </c>
      <c r="G319" s="11" t="s">
        <v>676</v>
      </c>
      <c r="H319" s="11" t="s">
        <v>676</v>
      </c>
      <c r="I319" s="11">
        <v>44</v>
      </c>
      <c r="J319" s="11">
        <v>44</v>
      </c>
      <c r="K319" s="11">
        <v>57</v>
      </c>
      <c r="L319" s="11" t="str">
        <f t="shared" si="4"/>
        <v>Whole</v>
      </c>
    </row>
    <row r="320" spans="1:12" x14ac:dyDescent="0.3">
      <c r="A320" s="11" t="s">
        <v>427</v>
      </c>
      <c r="B320" s="11" t="s">
        <v>391</v>
      </c>
      <c r="C320" s="11" t="s">
        <v>131</v>
      </c>
      <c r="D320" s="11" t="s">
        <v>323</v>
      </c>
      <c r="E320" s="11" t="s">
        <v>681</v>
      </c>
      <c r="F320" s="11" t="s">
        <v>682</v>
      </c>
      <c r="G320" s="11" t="s">
        <v>676</v>
      </c>
      <c r="H320" s="11" t="s">
        <v>676</v>
      </c>
      <c r="I320" s="11">
        <v>50</v>
      </c>
      <c r="J320" s="11">
        <v>50</v>
      </c>
      <c r="K320" s="11">
        <v>37</v>
      </c>
      <c r="L320" s="11" t="str">
        <f t="shared" si="4"/>
        <v>Whole</v>
      </c>
    </row>
    <row r="321" spans="1:12" x14ac:dyDescent="0.3">
      <c r="A321" s="11" t="s">
        <v>427</v>
      </c>
      <c r="B321" s="11" t="s">
        <v>391</v>
      </c>
      <c r="C321" s="11" t="s">
        <v>131</v>
      </c>
      <c r="D321" s="11" t="s">
        <v>683</v>
      </c>
      <c r="E321" s="11" t="s">
        <v>684</v>
      </c>
      <c r="F321" s="11" t="s">
        <v>680</v>
      </c>
      <c r="G321" s="11" t="s">
        <v>676</v>
      </c>
      <c r="H321" s="11" t="s">
        <v>676</v>
      </c>
      <c r="I321" s="11">
        <v>100</v>
      </c>
      <c r="J321" s="11">
        <v>100</v>
      </c>
      <c r="K321" s="11">
        <v>40</v>
      </c>
      <c r="L321" s="11" t="str">
        <f t="shared" si="4"/>
        <v>Whole</v>
      </c>
    </row>
    <row r="322" spans="1:12" x14ac:dyDescent="0.3">
      <c r="A322" s="11" t="s">
        <v>427</v>
      </c>
      <c r="B322" s="11" t="s">
        <v>391</v>
      </c>
      <c r="C322" s="11" t="s">
        <v>131</v>
      </c>
      <c r="D322" s="11" t="s">
        <v>685</v>
      </c>
      <c r="E322" s="11" t="s">
        <v>686</v>
      </c>
      <c r="F322" s="11" t="s">
        <v>687</v>
      </c>
      <c r="G322" s="11" t="s">
        <v>676</v>
      </c>
      <c r="H322" s="11" t="s">
        <v>676</v>
      </c>
      <c r="I322" s="11">
        <v>0</v>
      </c>
      <c r="J322" s="11">
        <v>0</v>
      </c>
      <c r="K322" s="11">
        <v>0</v>
      </c>
      <c r="L322" s="11" t="str">
        <f t="shared" ref="L322:L385" si="5">IF(OR(C322="Condiments &amp; Snacks",
       C322="Cheese",
       C322="Butter",
       C322="Meals",
       C322="Beverages",
       C322="Yogurt"), "Processed", "Whole")</f>
        <v>Whole</v>
      </c>
    </row>
    <row r="323" spans="1:12" x14ac:dyDescent="0.3">
      <c r="A323" s="11" t="s">
        <v>427</v>
      </c>
      <c r="B323" s="11" t="s">
        <v>391</v>
      </c>
      <c r="C323" s="11" t="s">
        <v>131</v>
      </c>
      <c r="D323" s="11" t="s">
        <v>688</v>
      </c>
      <c r="E323" s="11" t="s">
        <v>689</v>
      </c>
      <c r="F323" s="11" t="s">
        <v>687</v>
      </c>
      <c r="G323" s="11" t="s">
        <v>676</v>
      </c>
      <c r="H323" s="11" t="s">
        <v>676</v>
      </c>
      <c r="I323" s="11">
        <v>50</v>
      </c>
      <c r="J323" s="11">
        <v>50</v>
      </c>
      <c r="K323" s="11">
        <v>45</v>
      </c>
      <c r="L323" s="11" t="str">
        <f t="shared" si="5"/>
        <v>Whole</v>
      </c>
    </row>
    <row r="324" spans="1:12" x14ac:dyDescent="0.3">
      <c r="A324" s="11" t="s">
        <v>427</v>
      </c>
      <c r="B324" s="11" t="s">
        <v>391</v>
      </c>
      <c r="C324" s="11" t="s">
        <v>131</v>
      </c>
      <c r="D324" s="11" t="s">
        <v>690</v>
      </c>
      <c r="E324" s="11" t="s">
        <v>691</v>
      </c>
      <c r="F324" s="11" t="s">
        <v>692</v>
      </c>
      <c r="G324" s="11" t="s">
        <v>676</v>
      </c>
      <c r="H324" s="11" t="s">
        <v>676</v>
      </c>
      <c r="I324" s="11">
        <v>50</v>
      </c>
      <c r="J324" s="11">
        <v>50</v>
      </c>
      <c r="K324" s="11">
        <v>35</v>
      </c>
      <c r="L324" s="11" t="str">
        <f t="shared" si="5"/>
        <v>Whole</v>
      </c>
    </row>
    <row r="325" spans="1:12" x14ac:dyDescent="0.3">
      <c r="A325" s="11" t="s">
        <v>427</v>
      </c>
      <c r="B325" s="11" t="s">
        <v>391</v>
      </c>
      <c r="C325" s="11" t="s">
        <v>131</v>
      </c>
      <c r="D325" s="11" t="s">
        <v>693</v>
      </c>
      <c r="E325" s="11" t="s">
        <v>694</v>
      </c>
      <c r="F325" s="11" t="s">
        <v>695</v>
      </c>
      <c r="G325" s="11" t="s">
        <v>206</v>
      </c>
      <c r="H325" s="11" t="s">
        <v>206</v>
      </c>
      <c r="I325" s="11">
        <v>150</v>
      </c>
      <c r="J325" s="11">
        <v>150</v>
      </c>
      <c r="K325" s="11">
        <v>90</v>
      </c>
      <c r="L325" s="11" t="str">
        <f t="shared" si="5"/>
        <v>Whole</v>
      </c>
    </row>
    <row r="326" spans="1:12" x14ac:dyDescent="0.3">
      <c r="A326" s="11" t="s">
        <v>427</v>
      </c>
      <c r="B326" s="11" t="s">
        <v>391</v>
      </c>
      <c r="C326" s="11" t="s">
        <v>131</v>
      </c>
      <c r="D326" s="11" t="s">
        <v>696</v>
      </c>
      <c r="E326" s="11" t="s">
        <v>697</v>
      </c>
      <c r="F326" s="11" t="s">
        <v>687</v>
      </c>
      <c r="G326" s="11" t="s">
        <v>676</v>
      </c>
      <c r="H326" s="11" t="s">
        <v>676</v>
      </c>
      <c r="I326" s="11">
        <v>0</v>
      </c>
      <c r="J326" s="11">
        <v>0</v>
      </c>
      <c r="K326" s="11">
        <v>0</v>
      </c>
      <c r="L326" s="11" t="str">
        <f t="shared" si="5"/>
        <v>Whole</v>
      </c>
    </row>
    <row r="327" spans="1:12" x14ac:dyDescent="0.3">
      <c r="A327" s="11" t="s">
        <v>427</v>
      </c>
      <c r="B327" s="11" t="s">
        <v>391</v>
      </c>
      <c r="C327" s="11" t="s">
        <v>131</v>
      </c>
      <c r="D327" s="11" t="s">
        <v>192</v>
      </c>
      <c r="E327" s="11" t="s">
        <v>193</v>
      </c>
      <c r="F327" s="11" t="s">
        <v>194</v>
      </c>
      <c r="G327" s="11" t="s">
        <v>52</v>
      </c>
      <c r="H327" s="11" t="s">
        <v>52</v>
      </c>
      <c r="I327" s="11">
        <v>574</v>
      </c>
      <c r="J327" s="11">
        <v>3588</v>
      </c>
      <c r="K327" s="11">
        <v>13719</v>
      </c>
      <c r="L327" s="11" t="str">
        <f t="shared" si="5"/>
        <v>Whole</v>
      </c>
    </row>
    <row r="328" spans="1:12" x14ac:dyDescent="0.3">
      <c r="A328" s="11" t="s">
        <v>427</v>
      </c>
      <c r="B328" s="11" t="s">
        <v>391</v>
      </c>
      <c r="C328" s="11" t="s">
        <v>131</v>
      </c>
      <c r="D328" s="11" t="s">
        <v>698</v>
      </c>
      <c r="E328" s="11" t="s">
        <v>699</v>
      </c>
      <c r="F328" s="11" t="s">
        <v>700</v>
      </c>
      <c r="G328" s="11" t="s">
        <v>676</v>
      </c>
      <c r="H328" s="11" t="s">
        <v>676</v>
      </c>
      <c r="I328" s="11">
        <v>10</v>
      </c>
      <c r="J328" s="11">
        <v>10</v>
      </c>
      <c r="K328" s="11">
        <v>28</v>
      </c>
      <c r="L328" s="11" t="str">
        <f t="shared" si="5"/>
        <v>Whole</v>
      </c>
    </row>
    <row r="329" spans="1:12" x14ac:dyDescent="0.3">
      <c r="A329" s="11" t="s">
        <v>427</v>
      </c>
      <c r="B329" s="11" t="s">
        <v>391</v>
      </c>
      <c r="C329" s="11" t="s">
        <v>701</v>
      </c>
      <c r="D329" s="11" t="s">
        <v>702</v>
      </c>
      <c r="E329" s="11" t="s">
        <v>703</v>
      </c>
      <c r="F329" s="11" t="s">
        <v>704</v>
      </c>
      <c r="G329" s="11" t="s">
        <v>676</v>
      </c>
      <c r="H329" s="11" t="s">
        <v>676</v>
      </c>
      <c r="I329" s="11">
        <v>50</v>
      </c>
      <c r="J329" s="11">
        <v>50</v>
      </c>
      <c r="K329" s="11">
        <v>16</v>
      </c>
      <c r="L329" s="11" t="str">
        <f t="shared" si="5"/>
        <v>Whole</v>
      </c>
    </row>
    <row r="330" spans="1:12" x14ac:dyDescent="0.3">
      <c r="A330" s="11" t="s">
        <v>427</v>
      </c>
      <c r="B330" s="11" t="s">
        <v>391</v>
      </c>
      <c r="C330" s="11" t="s">
        <v>701</v>
      </c>
      <c r="D330" s="11" t="s">
        <v>705</v>
      </c>
      <c r="E330" s="11" t="s">
        <v>706</v>
      </c>
      <c r="F330" s="11" t="s">
        <v>707</v>
      </c>
      <c r="G330" s="11" t="s">
        <v>676</v>
      </c>
      <c r="H330" s="11" t="s">
        <v>676</v>
      </c>
      <c r="I330" s="11">
        <v>5</v>
      </c>
      <c r="J330" s="11">
        <v>5</v>
      </c>
      <c r="K330" s="11">
        <v>12</v>
      </c>
      <c r="L330" s="11" t="str">
        <f t="shared" si="5"/>
        <v>Whole</v>
      </c>
    </row>
    <row r="331" spans="1:12" x14ac:dyDescent="0.3">
      <c r="A331" s="11" t="s">
        <v>427</v>
      </c>
      <c r="B331" s="11" t="s">
        <v>391</v>
      </c>
      <c r="C331" s="11" t="s">
        <v>701</v>
      </c>
      <c r="D331" s="11" t="s">
        <v>708</v>
      </c>
      <c r="E331" s="11" t="s">
        <v>709</v>
      </c>
      <c r="F331" s="11" t="s">
        <v>710</v>
      </c>
      <c r="G331" s="11" t="s">
        <v>676</v>
      </c>
      <c r="H331" s="11" t="s">
        <v>676</v>
      </c>
      <c r="I331" s="11">
        <v>25</v>
      </c>
      <c r="J331" s="11">
        <v>25</v>
      </c>
      <c r="K331" s="11">
        <v>15</v>
      </c>
      <c r="L331" s="11" t="str">
        <f t="shared" si="5"/>
        <v>Whole</v>
      </c>
    </row>
    <row r="332" spans="1:12" x14ac:dyDescent="0.3">
      <c r="A332" s="11" t="s">
        <v>427</v>
      </c>
      <c r="B332" s="11" t="s">
        <v>391</v>
      </c>
      <c r="C332" s="11" t="s">
        <v>701</v>
      </c>
      <c r="D332" s="11" t="s">
        <v>711</v>
      </c>
      <c r="E332" s="11" t="s">
        <v>712</v>
      </c>
      <c r="F332" s="11" t="s">
        <v>710</v>
      </c>
      <c r="G332" s="11" t="s">
        <v>676</v>
      </c>
      <c r="H332" s="11" t="s">
        <v>676</v>
      </c>
      <c r="I332" s="11">
        <v>50</v>
      </c>
      <c r="J332" s="11">
        <v>50</v>
      </c>
      <c r="K332" s="11">
        <v>17</v>
      </c>
      <c r="L332" s="11" t="str">
        <f t="shared" si="5"/>
        <v>Whole</v>
      </c>
    </row>
    <row r="333" spans="1:12" x14ac:dyDescent="0.3">
      <c r="A333" s="11" t="s">
        <v>427</v>
      </c>
      <c r="B333" s="11" t="s">
        <v>391</v>
      </c>
      <c r="C333" s="11" t="s">
        <v>701</v>
      </c>
      <c r="D333" s="11" t="s">
        <v>713</v>
      </c>
      <c r="E333" s="11" t="s">
        <v>714</v>
      </c>
      <c r="F333" s="11" t="s">
        <v>715</v>
      </c>
      <c r="G333" s="11" t="s">
        <v>676</v>
      </c>
      <c r="H333" s="11" t="s">
        <v>676</v>
      </c>
      <c r="I333" s="11">
        <v>300</v>
      </c>
      <c r="J333" s="11">
        <v>300</v>
      </c>
      <c r="K333" s="11">
        <v>108</v>
      </c>
      <c r="L333" s="11" t="str">
        <f t="shared" si="5"/>
        <v>Whole</v>
      </c>
    </row>
    <row r="334" spans="1:12" x14ac:dyDescent="0.3">
      <c r="A334" s="11" t="s">
        <v>427</v>
      </c>
      <c r="B334" s="11" t="s">
        <v>391</v>
      </c>
      <c r="C334" s="11" t="s">
        <v>422</v>
      </c>
      <c r="D334" s="11" t="s">
        <v>716</v>
      </c>
      <c r="E334" s="11" t="s">
        <v>717</v>
      </c>
      <c r="F334" s="11" t="s">
        <v>718</v>
      </c>
      <c r="G334" s="11" t="s">
        <v>676</v>
      </c>
      <c r="H334" s="11" t="s">
        <v>676</v>
      </c>
      <c r="I334" s="11">
        <v>100</v>
      </c>
      <c r="J334" s="11">
        <v>100</v>
      </c>
      <c r="K334" s="11">
        <v>36</v>
      </c>
      <c r="L334" s="11" t="str">
        <f t="shared" si="5"/>
        <v>Whole</v>
      </c>
    </row>
    <row r="335" spans="1:12" x14ac:dyDescent="0.3">
      <c r="A335" s="11" t="s">
        <v>427</v>
      </c>
      <c r="B335" s="11" t="s">
        <v>391</v>
      </c>
      <c r="C335" s="11" t="s">
        <v>422</v>
      </c>
      <c r="D335" s="11" t="s">
        <v>719</v>
      </c>
      <c r="E335" s="11" t="s">
        <v>720</v>
      </c>
      <c r="F335" s="11" t="s">
        <v>721</v>
      </c>
      <c r="G335" s="11" t="s">
        <v>206</v>
      </c>
      <c r="H335" s="11" t="s">
        <v>206</v>
      </c>
      <c r="I335" s="11">
        <v>100</v>
      </c>
      <c r="J335" s="11">
        <v>100</v>
      </c>
      <c r="K335" s="11">
        <v>28</v>
      </c>
      <c r="L335" s="11" t="str">
        <f t="shared" si="5"/>
        <v>Whole</v>
      </c>
    </row>
    <row r="336" spans="1:12" x14ac:dyDescent="0.3">
      <c r="A336" s="11" t="s">
        <v>427</v>
      </c>
      <c r="B336" s="11" t="s">
        <v>391</v>
      </c>
      <c r="C336" s="11" t="s">
        <v>422</v>
      </c>
      <c r="D336" s="11" t="s">
        <v>722</v>
      </c>
      <c r="E336" s="11" t="s">
        <v>723</v>
      </c>
      <c r="F336" s="11" t="s">
        <v>724</v>
      </c>
      <c r="G336" s="11" t="s">
        <v>676</v>
      </c>
      <c r="H336" s="11" t="s">
        <v>676</v>
      </c>
      <c r="I336" s="11">
        <v>8</v>
      </c>
      <c r="J336" s="11">
        <v>8</v>
      </c>
      <c r="K336" s="11">
        <v>16</v>
      </c>
      <c r="L336" s="11" t="str">
        <f t="shared" si="5"/>
        <v>Whole</v>
      </c>
    </row>
    <row r="337" spans="1:12" x14ac:dyDescent="0.3">
      <c r="A337" s="11" t="s">
        <v>427</v>
      </c>
      <c r="B337" s="11" t="s">
        <v>391</v>
      </c>
      <c r="C337" s="11" t="s">
        <v>422</v>
      </c>
      <c r="D337" s="11" t="s">
        <v>725</v>
      </c>
      <c r="E337" s="11" t="s">
        <v>726</v>
      </c>
      <c r="F337" s="11" t="s">
        <v>724</v>
      </c>
      <c r="G337" s="11" t="s">
        <v>676</v>
      </c>
      <c r="H337" s="11" t="s">
        <v>676</v>
      </c>
      <c r="I337" s="11">
        <v>10</v>
      </c>
      <c r="J337" s="11">
        <v>10</v>
      </c>
      <c r="K337" s="11">
        <v>20</v>
      </c>
      <c r="L337" s="11" t="str">
        <f t="shared" si="5"/>
        <v>Whole</v>
      </c>
    </row>
    <row r="338" spans="1:12" x14ac:dyDescent="0.3">
      <c r="A338" s="11" t="s">
        <v>427</v>
      </c>
      <c r="B338" s="11" t="s">
        <v>391</v>
      </c>
      <c r="C338" s="11" t="s">
        <v>422</v>
      </c>
      <c r="D338" s="11" t="s">
        <v>727</v>
      </c>
      <c r="E338" s="11" t="s">
        <v>728</v>
      </c>
      <c r="F338" s="11" t="s">
        <v>729</v>
      </c>
      <c r="G338" s="11" t="s">
        <v>206</v>
      </c>
      <c r="H338" s="11" t="s">
        <v>206</v>
      </c>
      <c r="I338" s="11">
        <v>1</v>
      </c>
      <c r="J338" s="11">
        <v>1</v>
      </c>
      <c r="K338" s="11">
        <v>8</v>
      </c>
      <c r="L338" s="11" t="str">
        <f t="shared" si="5"/>
        <v>Whole</v>
      </c>
    </row>
    <row r="339" spans="1:12" x14ac:dyDescent="0.3">
      <c r="A339" s="11" t="s">
        <v>427</v>
      </c>
      <c r="B339" s="11" t="s">
        <v>391</v>
      </c>
      <c r="C339" s="11" t="s">
        <v>422</v>
      </c>
      <c r="D339" s="11" t="s">
        <v>730</v>
      </c>
      <c r="E339" s="11" t="s">
        <v>731</v>
      </c>
      <c r="F339" s="11" t="s">
        <v>732</v>
      </c>
      <c r="G339" s="11" t="s">
        <v>676</v>
      </c>
      <c r="H339" s="11" t="s">
        <v>676</v>
      </c>
      <c r="I339" s="11">
        <v>50</v>
      </c>
      <c r="J339" s="11">
        <v>50</v>
      </c>
      <c r="K339" s="11">
        <v>35</v>
      </c>
      <c r="L339" s="11" t="str">
        <f t="shared" si="5"/>
        <v>Whole</v>
      </c>
    </row>
    <row r="340" spans="1:12" x14ac:dyDescent="0.3">
      <c r="A340" s="11" t="s">
        <v>427</v>
      </c>
      <c r="B340" s="11" t="s">
        <v>391</v>
      </c>
      <c r="C340" s="11" t="s">
        <v>422</v>
      </c>
      <c r="D340" s="11" t="s">
        <v>733</v>
      </c>
      <c r="E340" s="11" t="s">
        <v>734</v>
      </c>
      <c r="F340" s="11" t="s">
        <v>735</v>
      </c>
      <c r="G340" s="11" t="s">
        <v>676</v>
      </c>
      <c r="H340" s="11" t="s">
        <v>676</v>
      </c>
      <c r="I340" s="11">
        <v>50</v>
      </c>
      <c r="J340" s="11">
        <v>50</v>
      </c>
      <c r="K340" s="11">
        <v>24</v>
      </c>
      <c r="L340" s="11" t="str">
        <f t="shared" si="5"/>
        <v>Whole</v>
      </c>
    </row>
    <row r="341" spans="1:12" x14ac:dyDescent="0.3">
      <c r="A341" s="11" t="s">
        <v>427</v>
      </c>
      <c r="B341" s="11" t="s">
        <v>391</v>
      </c>
      <c r="C341" s="11" t="s">
        <v>422</v>
      </c>
      <c r="D341" s="11" t="s">
        <v>736</v>
      </c>
      <c r="E341" s="11" t="s">
        <v>737</v>
      </c>
      <c r="F341" s="11" t="s">
        <v>732</v>
      </c>
      <c r="G341" s="11" t="s">
        <v>676</v>
      </c>
      <c r="H341" s="11" t="s">
        <v>676</v>
      </c>
      <c r="I341" s="11">
        <v>30</v>
      </c>
      <c r="J341" s="11">
        <v>30</v>
      </c>
      <c r="K341" s="11">
        <v>38</v>
      </c>
      <c r="L341" s="11" t="str">
        <f t="shared" si="5"/>
        <v>Whole</v>
      </c>
    </row>
    <row r="342" spans="1:12" x14ac:dyDescent="0.3">
      <c r="A342" s="11" t="s">
        <v>427</v>
      </c>
      <c r="B342" s="11" t="s">
        <v>391</v>
      </c>
      <c r="C342" s="11" t="s">
        <v>422</v>
      </c>
      <c r="D342" s="11" t="s">
        <v>738</v>
      </c>
      <c r="E342" s="11" t="s">
        <v>739</v>
      </c>
      <c r="F342" s="11" t="s">
        <v>740</v>
      </c>
      <c r="G342" s="11" t="s">
        <v>676</v>
      </c>
      <c r="H342" s="11" t="s">
        <v>676</v>
      </c>
      <c r="I342" s="11">
        <v>60</v>
      </c>
      <c r="J342" s="11">
        <v>60</v>
      </c>
      <c r="K342" s="11">
        <v>105</v>
      </c>
      <c r="L342" s="11" t="str">
        <f t="shared" si="5"/>
        <v>Whole</v>
      </c>
    </row>
    <row r="343" spans="1:12" x14ac:dyDescent="0.3">
      <c r="A343" s="11" t="s">
        <v>427</v>
      </c>
      <c r="B343" s="11" t="s">
        <v>391</v>
      </c>
      <c r="C343" s="11" t="s">
        <v>422</v>
      </c>
      <c r="D343" s="11" t="s">
        <v>741</v>
      </c>
      <c r="E343" s="11" t="s">
        <v>742</v>
      </c>
      <c r="F343" s="11" t="s">
        <v>732</v>
      </c>
      <c r="G343" s="11" t="s">
        <v>676</v>
      </c>
      <c r="H343" s="11" t="s">
        <v>676</v>
      </c>
      <c r="I343" s="11">
        <v>50</v>
      </c>
      <c r="J343" s="11">
        <v>50</v>
      </c>
      <c r="K343" s="11">
        <v>38</v>
      </c>
      <c r="L343" s="11" t="str">
        <f t="shared" si="5"/>
        <v>Whole</v>
      </c>
    </row>
    <row r="344" spans="1:12" x14ac:dyDescent="0.3">
      <c r="A344" s="11" t="s">
        <v>427</v>
      </c>
      <c r="B344" s="11" t="s">
        <v>391</v>
      </c>
      <c r="C344" s="11" t="s">
        <v>385</v>
      </c>
      <c r="D344" s="11" t="s">
        <v>386</v>
      </c>
      <c r="E344" s="11" t="s">
        <v>743</v>
      </c>
      <c r="F344" s="11" t="s">
        <v>388</v>
      </c>
      <c r="G344" s="11" t="s">
        <v>61</v>
      </c>
      <c r="H344" s="11" t="s">
        <v>61</v>
      </c>
      <c r="I344" s="11">
        <v>4</v>
      </c>
      <c r="J344" s="11">
        <v>100</v>
      </c>
      <c r="K344" s="11">
        <v>252</v>
      </c>
      <c r="L344" s="11" t="str">
        <f t="shared" si="5"/>
        <v>Whole</v>
      </c>
    </row>
    <row r="345" spans="1:12" x14ac:dyDescent="0.3">
      <c r="A345" s="11" t="s">
        <v>427</v>
      </c>
      <c r="B345" s="11" t="s">
        <v>322</v>
      </c>
      <c r="C345" s="11" t="s">
        <v>22</v>
      </c>
      <c r="D345" s="11" t="s">
        <v>33</v>
      </c>
      <c r="E345" s="11" t="s">
        <v>34</v>
      </c>
      <c r="F345" s="11" t="s">
        <v>35</v>
      </c>
      <c r="G345" s="11" t="s">
        <v>17</v>
      </c>
      <c r="H345" s="11" t="s">
        <v>17</v>
      </c>
      <c r="I345" s="11">
        <v>5</v>
      </c>
      <c r="J345" s="11">
        <v>0</v>
      </c>
      <c r="K345" s="11">
        <v>225</v>
      </c>
      <c r="L345" s="11" t="str">
        <f t="shared" si="5"/>
        <v>Processed</v>
      </c>
    </row>
    <row r="346" spans="1:12" x14ac:dyDescent="0.3">
      <c r="A346" s="11" t="s">
        <v>427</v>
      </c>
      <c r="B346" s="11" t="s">
        <v>322</v>
      </c>
      <c r="C346" s="11" t="s">
        <v>22</v>
      </c>
      <c r="D346" s="11" t="s">
        <v>376</v>
      </c>
      <c r="E346" s="11" t="s">
        <v>432</v>
      </c>
      <c r="F346" s="11" t="s">
        <v>378</v>
      </c>
      <c r="G346" s="11" t="s">
        <v>61</v>
      </c>
      <c r="H346" s="11" t="s">
        <v>61</v>
      </c>
      <c r="I346" s="11">
        <v>860</v>
      </c>
      <c r="J346" s="11">
        <v>29670</v>
      </c>
      <c r="K346" s="11">
        <v>12797</v>
      </c>
      <c r="L346" s="11" t="str">
        <f t="shared" si="5"/>
        <v>Processed</v>
      </c>
    </row>
    <row r="347" spans="1:12" x14ac:dyDescent="0.3">
      <c r="A347" s="11" t="s">
        <v>427</v>
      </c>
      <c r="B347" s="11" t="s">
        <v>322</v>
      </c>
      <c r="C347" s="11" t="s">
        <v>22</v>
      </c>
      <c r="D347" s="11" t="s">
        <v>174</v>
      </c>
      <c r="E347" s="11" t="s">
        <v>433</v>
      </c>
      <c r="F347" s="11" t="s">
        <v>176</v>
      </c>
      <c r="G347" s="11" t="s">
        <v>52</v>
      </c>
      <c r="H347" s="11" t="s">
        <v>52</v>
      </c>
      <c r="I347" s="11">
        <v>800</v>
      </c>
      <c r="J347" s="11">
        <v>8460</v>
      </c>
      <c r="K347" s="11">
        <v>5680</v>
      </c>
      <c r="L347" s="11" t="str">
        <f t="shared" si="5"/>
        <v>Processed</v>
      </c>
    </row>
    <row r="348" spans="1:12" x14ac:dyDescent="0.3">
      <c r="A348" s="11" t="s">
        <v>427</v>
      </c>
      <c r="B348" s="11" t="s">
        <v>322</v>
      </c>
      <c r="C348" s="11" t="s">
        <v>22</v>
      </c>
      <c r="D348" s="11" t="s">
        <v>174</v>
      </c>
      <c r="E348" s="11" t="s">
        <v>744</v>
      </c>
      <c r="F348" s="11" t="s">
        <v>200</v>
      </c>
      <c r="G348" s="11" t="s">
        <v>57</v>
      </c>
      <c r="H348" s="11" t="s">
        <v>57</v>
      </c>
      <c r="I348" s="11">
        <v>100</v>
      </c>
      <c r="J348" s="11">
        <v>1688</v>
      </c>
      <c r="K348" s="11">
        <v>855</v>
      </c>
      <c r="L348" s="11" t="str">
        <f t="shared" si="5"/>
        <v>Processed</v>
      </c>
    </row>
    <row r="349" spans="1:12" x14ac:dyDescent="0.3">
      <c r="A349" s="11" t="s">
        <v>427</v>
      </c>
      <c r="B349" s="11" t="s">
        <v>322</v>
      </c>
      <c r="C349" s="11" t="s">
        <v>22</v>
      </c>
      <c r="D349" s="11" t="s">
        <v>23</v>
      </c>
      <c r="E349" s="11" t="s">
        <v>745</v>
      </c>
      <c r="F349" s="11" t="s">
        <v>200</v>
      </c>
      <c r="G349" s="11" t="s">
        <v>57</v>
      </c>
      <c r="H349" s="11" t="s">
        <v>57</v>
      </c>
      <c r="I349" s="11">
        <v>100</v>
      </c>
      <c r="J349" s="11">
        <v>1688</v>
      </c>
      <c r="K349" s="11">
        <v>855</v>
      </c>
      <c r="L349" s="11" t="str">
        <f t="shared" si="5"/>
        <v>Processed</v>
      </c>
    </row>
    <row r="350" spans="1:12" x14ac:dyDescent="0.3">
      <c r="A350" s="11" t="s">
        <v>427</v>
      </c>
      <c r="B350" s="11" t="s">
        <v>322</v>
      </c>
      <c r="C350" s="11" t="s">
        <v>22</v>
      </c>
      <c r="D350" s="11" t="s">
        <v>434</v>
      </c>
      <c r="E350" s="11" t="s">
        <v>746</v>
      </c>
      <c r="F350" s="11" t="s">
        <v>747</v>
      </c>
      <c r="G350" s="11" t="s">
        <v>61</v>
      </c>
      <c r="H350" s="11" t="s">
        <v>61</v>
      </c>
      <c r="I350" s="11">
        <v>105</v>
      </c>
      <c r="J350" s="11">
        <v>2520</v>
      </c>
      <c r="K350" s="11">
        <v>3452</v>
      </c>
      <c r="L350" s="11" t="str">
        <f t="shared" si="5"/>
        <v>Processed</v>
      </c>
    </row>
    <row r="351" spans="1:12" x14ac:dyDescent="0.3">
      <c r="A351" s="11" t="s">
        <v>427</v>
      </c>
      <c r="B351" s="11" t="s">
        <v>322</v>
      </c>
      <c r="C351" s="11" t="s">
        <v>22</v>
      </c>
      <c r="D351" s="11" t="s">
        <v>434</v>
      </c>
      <c r="E351" s="11" t="s">
        <v>143</v>
      </c>
      <c r="F351" s="11" t="s">
        <v>435</v>
      </c>
      <c r="G351" s="11" t="s">
        <v>44</v>
      </c>
      <c r="H351" s="11" t="s">
        <v>44</v>
      </c>
      <c r="I351" s="11">
        <v>311</v>
      </c>
      <c r="J351" s="11">
        <v>10730</v>
      </c>
      <c r="K351" s="11">
        <v>7178</v>
      </c>
      <c r="L351" s="11" t="str">
        <f t="shared" si="5"/>
        <v>Processed</v>
      </c>
    </row>
    <row r="352" spans="1:12" x14ac:dyDescent="0.3">
      <c r="A352" s="11" t="s">
        <v>427</v>
      </c>
      <c r="B352" s="11" t="s">
        <v>322</v>
      </c>
      <c r="C352" s="11" t="s">
        <v>22</v>
      </c>
      <c r="D352" s="11" t="s">
        <v>180</v>
      </c>
      <c r="E352" s="11" t="s">
        <v>436</v>
      </c>
      <c r="F352" s="11" t="s">
        <v>176</v>
      </c>
      <c r="G352" s="11" t="s">
        <v>52</v>
      </c>
      <c r="H352" s="11" t="s">
        <v>52</v>
      </c>
      <c r="I352" s="11">
        <v>100</v>
      </c>
      <c r="J352" s="11">
        <v>1058</v>
      </c>
      <c r="K352" s="11">
        <v>710</v>
      </c>
      <c r="L352" s="11" t="str">
        <f t="shared" si="5"/>
        <v>Processed</v>
      </c>
    </row>
    <row r="353" spans="1:12" x14ac:dyDescent="0.3">
      <c r="A353" s="11" t="s">
        <v>427</v>
      </c>
      <c r="B353" s="11" t="s">
        <v>322</v>
      </c>
      <c r="C353" s="11" t="s">
        <v>22</v>
      </c>
      <c r="D353" s="11" t="s">
        <v>151</v>
      </c>
      <c r="E353" s="11" t="s">
        <v>152</v>
      </c>
      <c r="F353" s="11" t="s">
        <v>437</v>
      </c>
      <c r="G353" s="11" t="s">
        <v>44</v>
      </c>
      <c r="H353" s="11" t="s">
        <v>44</v>
      </c>
      <c r="I353" s="11">
        <v>40600</v>
      </c>
      <c r="J353" s="11">
        <v>10150</v>
      </c>
      <c r="K353" s="11">
        <v>6090</v>
      </c>
      <c r="L353" s="11" t="str">
        <f t="shared" si="5"/>
        <v>Processed</v>
      </c>
    </row>
    <row r="354" spans="1:12" x14ac:dyDescent="0.3">
      <c r="A354" s="11" t="s">
        <v>427</v>
      </c>
      <c r="B354" s="11" t="s">
        <v>322</v>
      </c>
      <c r="C354" s="11" t="s">
        <v>22</v>
      </c>
      <c r="D354" s="11" t="s">
        <v>438</v>
      </c>
      <c r="E354" s="11" t="s">
        <v>439</v>
      </c>
      <c r="F354" s="11" t="s">
        <v>176</v>
      </c>
      <c r="G354" s="11" t="s">
        <v>52</v>
      </c>
      <c r="H354" s="11" t="s">
        <v>52</v>
      </c>
      <c r="I354" s="11">
        <v>100</v>
      </c>
      <c r="J354" s="11">
        <v>1058</v>
      </c>
      <c r="K354" s="11">
        <v>710</v>
      </c>
      <c r="L354" s="11" t="str">
        <f t="shared" si="5"/>
        <v>Processed</v>
      </c>
    </row>
    <row r="355" spans="1:12" x14ac:dyDescent="0.3">
      <c r="A355" s="11" t="s">
        <v>427</v>
      </c>
      <c r="B355" s="11" t="s">
        <v>322</v>
      </c>
      <c r="C355" s="11" t="s">
        <v>22</v>
      </c>
      <c r="D355" s="11" t="s">
        <v>273</v>
      </c>
      <c r="E355" s="11" t="s">
        <v>440</v>
      </c>
      <c r="F355" s="11" t="s">
        <v>275</v>
      </c>
      <c r="G355" s="11" t="s">
        <v>57</v>
      </c>
      <c r="H355" s="11" t="s">
        <v>57</v>
      </c>
      <c r="I355" s="11">
        <v>82</v>
      </c>
      <c r="J355" s="11">
        <v>2829</v>
      </c>
      <c r="K355" s="11">
        <v>1693</v>
      </c>
      <c r="L355" s="11" t="str">
        <f t="shared" si="5"/>
        <v>Processed</v>
      </c>
    </row>
    <row r="356" spans="1:12" x14ac:dyDescent="0.3">
      <c r="A356" s="11" t="s">
        <v>427</v>
      </c>
      <c r="B356" s="11" t="s">
        <v>322</v>
      </c>
      <c r="C356" s="11" t="s">
        <v>22</v>
      </c>
      <c r="D356" s="11" t="s">
        <v>198</v>
      </c>
      <c r="E356" s="11" t="s">
        <v>441</v>
      </c>
      <c r="F356" s="11" t="s">
        <v>200</v>
      </c>
      <c r="G356" s="11" t="s">
        <v>52</v>
      </c>
      <c r="H356" s="11" t="s">
        <v>52</v>
      </c>
      <c r="I356" s="11">
        <v>100</v>
      </c>
      <c r="J356" s="11">
        <v>1058</v>
      </c>
      <c r="K356" s="11">
        <v>710</v>
      </c>
      <c r="L356" s="11" t="str">
        <f t="shared" si="5"/>
        <v>Processed</v>
      </c>
    </row>
    <row r="357" spans="1:12" x14ac:dyDescent="0.3">
      <c r="A357" s="11" t="s">
        <v>427</v>
      </c>
      <c r="B357" s="11" t="s">
        <v>322</v>
      </c>
      <c r="C357" s="11" t="s">
        <v>22</v>
      </c>
      <c r="D357" s="11" t="s">
        <v>442</v>
      </c>
      <c r="E357" s="11" t="s">
        <v>443</v>
      </c>
      <c r="F357" s="11" t="s">
        <v>30</v>
      </c>
      <c r="G357" s="11" t="s">
        <v>17</v>
      </c>
      <c r="H357" s="11" t="s">
        <v>17</v>
      </c>
      <c r="I357" s="11">
        <v>160</v>
      </c>
      <c r="J357" s="11">
        <v>960</v>
      </c>
      <c r="K357" s="11">
        <v>3104</v>
      </c>
      <c r="L357" s="11" t="str">
        <f t="shared" si="5"/>
        <v>Processed</v>
      </c>
    </row>
    <row r="358" spans="1:12" x14ac:dyDescent="0.3">
      <c r="A358" s="11" t="s">
        <v>427</v>
      </c>
      <c r="B358" s="11" t="s">
        <v>322</v>
      </c>
      <c r="C358" s="11" t="s">
        <v>22</v>
      </c>
      <c r="D358" s="11" t="s">
        <v>748</v>
      </c>
      <c r="E358" s="11" t="s">
        <v>749</v>
      </c>
      <c r="F358" s="11" t="s">
        <v>750</v>
      </c>
      <c r="G358" s="11" t="s">
        <v>492</v>
      </c>
      <c r="H358" s="11" t="s">
        <v>492</v>
      </c>
      <c r="I358" s="11">
        <v>4</v>
      </c>
      <c r="J358" s="11">
        <v>0</v>
      </c>
      <c r="K358" s="11">
        <v>380</v>
      </c>
      <c r="L358" s="11" t="str">
        <f t="shared" si="5"/>
        <v>Processed</v>
      </c>
    </row>
    <row r="359" spans="1:12" x14ac:dyDescent="0.3">
      <c r="A359" s="11" t="s">
        <v>427</v>
      </c>
      <c r="B359" s="11" t="s">
        <v>322</v>
      </c>
      <c r="C359" s="11" t="s">
        <v>22</v>
      </c>
      <c r="D359" s="11" t="s">
        <v>451</v>
      </c>
      <c r="E359" s="11" t="s">
        <v>452</v>
      </c>
      <c r="F359" s="11" t="s">
        <v>453</v>
      </c>
      <c r="G359" s="11" t="s">
        <v>61</v>
      </c>
      <c r="H359" s="11" t="s">
        <v>61</v>
      </c>
      <c r="I359" s="11">
        <v>20</v>
      </c>
      <c r="J359" s="11">
        <v>240</v>
      </c>
      <c r="K359" s="11">
        <v>618</v>
      </c>
      <c r="L359" s="11" t="str">
        <f t="shared" si="5"/>
        <v>Processed</v>
      </c>
    </row>
    <row r="360" spans="1:12" x14ac:dyDescent="0.3">
      <c r="A360" s="11" t="s">
        <v>427</v>
      </c>
      <c r="B360" s="11" t="s">
        <v>322</v>
      </c>
      <c r="C360" s="11" t="s">
        <v>22</v>
      </c>
      <c r="D360" s="11" t="s">
        <v>451</v>
      </c>
      <c r="E360" s="11" t="s">
        <v>454</v>
      </c>
      <c r="F360" s="11" t="s">
        <v>453</v>
      </c>
      <c r="G360" s="11" t="s">
        <v>61</v>
      </c>
      <c r="H360" s="11" t="s">
        <v>61</v>
      </c>
      <c r="I360" s="11">
        <v>5</v>
      </c>
      <c r="J360" s="11">
        <v>60</v>
      </c>
      <c r="K360" s="11">
        <v>154</v>
      </c>
      <c r="L360" s="11" t="str">
        <f t="shared" si="5"/>
        <v>Processed</v>
      </c>
    </row>
    <row r="361" spans="1:12" x14ac:dyDescent="0.3">
      <c r="A361" s="11" t="s">
        <v>427</v>
      </c>
      <c r="B361" s="11" t="s">
        <v>322</v>
      </c>
      <c r="C361" s="11" t="s">
        <v>22</v>
      </c>
      <c r="D361" s="11" t="s">
        <v>751</v>
      </c>
      <c r="E361" s="11" t="s">
        <v>752</v>
      </c>
      <c r="F361" s="11" t="s">
        <v>753</v>
      </c>
      <c r="G361" s="11" t="s">
        <v>754</v>
      </c>
      <c r="H361" s="11" t="s">
        <v>754</v>
      </c>
      <c r="I361" s="11">
        <v>2127</v>
      </c>
      <c r="J361" s="11">
        <v>88696</v>
      </c>
      <c r="K361" s="11">
        <v>8487</v>
      </c>
      <c r="L361" s="11" t="str">
        <f t="shared" si="5"/>
        <v>Processed</v>
      </c>
    </row>
    <row r="362" spans="1:12" x14ac:dyDescent="0.3">
      <c r="A362" s="11" t="s">
        <v>427</v>
      </c>
      <c r="B362" s="11" t="s">
        <v>322</v>
      </c>
      <c r="C362" s="11" t="s">
        <v>22</v>
      </c>
      <c r="D362" s="11" t="s">
        <v>751</v>
      </c>
      <c r="E362" s="11" t="s">
        <v>755</v>
      </c>
      <c r="F362" s="11" t="s">
        <v>430</v>
      </c>
      <c r="G362" s="11" t="s">
        <v>756</v>
      </c>
      <c r="H362" s="11" t="s">
        <v>756</v>
      </c>
      <c r="I362" s="11">
        <v>140</v>
      </c>
      <c r="J362" s="11">
        <v>5838</v>
      </c>
      <c r="K362" s="11">
        <v>792</v>
      </c>
      <c r="L362" s="11" t="str">
        <f t="shared" si="5"/>
        <v>Processed</v>
      </c>
    </row>
    <row r="363" spans="1:12" x14ac:dyDescent="0.3">
      <c r="A363" s="11" t="s">
        <v>427</v>
      </c>
      <c r="B363" s="11" t="s">
        <v>322</v>
      </c>
      <c r="C363" s="11" t="s">
        <v>53</v>
      </c>
      <c r="D363" s="11" t="s">
        <v>164</v>
      </c>
      <c r="E363" s="11" t="s">
        <v>165</v>
      </c>
      <c r="F363" s="11" t="s">
        <v>455</v>
      </c>
      <c r="G363" s="11" t="s">
        <v>157</v>
      </c>
      <c r="H363" s="11" t="s">
        <v>157</v>
      </c>
      <c r="I363" s="11">
        <v>338</v>
      </c>
      <c r="J363" s="11">
        <v>4335</v>
      </c>
      <c r="K363" s="11">
        <v>6219</v>
      </c>
      <c r="L363" s="11" t="str">
        <f t="shared" si="5"/>
        <v>Whole</v>
      </c>
    </row>
    <row r="364" spans="1:12" x14ac:dyDescent="0.3">
      <c r="A364" s="11" t="s">
        <v>427</v>
      </c>
      <c r="B364" s="11" t="s">
        <v>322</v>
      </c>
      <c r="C364" s="11" t="s">
        <v>53</v>
      </c>
      <c r="D364" s="11" t="s">
        <v>456</v>
      </c>
      <c r="E364" s="11" t="s">
        <v>457</v>
      </c>
      <c r="F364" s="11" t="s">
        <v>458</v>
      </c>
      <c r="G364" s="11" t="s">
        <v>392</v>
      </c>
      <c r="H364" s="11" t="s">
        <v>392</v>
      </c>
      <c r="I364" s="11">
        <v>119</v>
      </c>
      <c r="J364" s="11">
        <v>1785</v>
      </c>
      <c r="K364" s="11">
        <v>3092</v>
      </c>
      <c r="L364" s="11" t="str">
        <f t="shared" si="5"/>
        <v>Whole</v>
      </c>
    </row>
    <row r="365" spans="1:12" x14ac:dyDescent="0.3">
      <c r="A365" s="11" t="s">
        <v>427</v>
      </c>
      <c r="B365" s="11" t="s">
        <v>322</v>
      </c>
      <c r="C365" s="11" t="s">
        <v>53</v>
      </c>
      <c r="D365" s="11" t="s">
        <v>459</v>
      </c>
      <c r="E365" s="11" t="s">
        <v>460</v>
      </c>
      <c r="F365" s="11" t="s">
        <v>461</v>
      </c>
      <c r="G365" s="11" t="s">
        <v>61</v>
      </c>
      <c r="H365" s="11" t="s">
        <v>61</v>
      </c>
      <c r="I365" s="11">
        <v>80</v>
      </c>
      <c r="J365" s="11">
        <v>800</v>
      </c>
      <c r="K365" s="11">
        <v>398</v>
      </c>
      <c r="L365" s="11" t="str">
        <f t="shared" si="5"/>
        <v>Whole</v>
      </c>
    </row>
    <row r="366" spans="1:12" x14ac:dyDescent="0.3">
      <c r="A366" s="11" t="s">
        <v>427</v>
      </c>
      <c r="B366" s="11" t="s">
        <v>322</v>
      </c>
      <c r="C366" s="11" t="s">
        <v>53</v>
      </c>
      <c r="D366" s="11" t="s">
        <v>757</v>
      </c>
      <c r="E366" s="11" t="s">
        <v>758</v>
      </c>
      <c r="F366" s="11" t="s">
        <v>461</v>
      </c>
      <c r="G366" s="11" t="s">
        <v>61</v>
      </c>
      <c r="H366" s="11" t="s">
        <v>61</v>
      </c>
      <c r="I366" s="11">
        <v>770</v>
      </c>
      <c r="J366" s="11">
        <v>0</v>
      </c>
      <c r="K366" s="11">
        <v>4027</v>
      </c>
      <c r="L366" s="11" t="str">
        <f t="shared" si="5"/>
        <v>Whole</v>
      </c>
    </row>
    <row r="367" spans="1:12" x14ac:dyDescent="0.3">
      <c r="A367" s="11" t="s">
        <v>427</v>
      </c>
      <c r="B367" s="11" t="s">
        <v>322</v>
      </c>
      <c r="C367" s="11" t="s">
        <v>53</v>
      </c>
      <c r="D367" s="11" t="s">
        <v>167</v>
      </c>
      <c r="E367" s="11" t="s">
        <v>462</v>
      </c>
      <c r="F367" s="11" t="s">
        <v>463</v>
      </c>
      <c r="G367" s="11" t="s">
        <v>157</v>
      </c>
      <c r="H367" s="11" t="s">
        <v>157</v>
      </c>
      <c r="I367" s="11">
        <v>29</v>
      </c>
      <c r="J367" s="11">
        <v>261</v>
      </c>
      <c r="K367" s="11">
        <v>1815</v>
      </c>
      <c r="L367" s="11" t="str">
        <f t="shared" si="5"/>
        <v>Whole</v>
      </c>
    </row>
    <row r="368" spans="1:12" x14ac:dyDescent="0.3">
      <c r="A368" s="11" t="s">
        <v>427</v>
      </c>
      <c r="B368" s="11" t="s">
        <v>322</v>
      </c>
      <c r="C368" s="11" t="s">
        <v>53</v>
      </c>
      <c r="D368" s="11" t="s">
        <v>759</v>
      </c>
      <c r="E368" s="11" t="s">
        <v>760</v>
      </c>
      <c r="F368" s="11" t="s">
        <v>461</v>
      </c>
      <c r="G368" s="11" t="s">
        <v>61</v>
      </c>
      <c r="H368" s="11" t="s">
        <v>61</v>
      </c>
      <c r="I368" s="11">
        <v>460</v>
      </c>
      <c r="J368" s="11">
        <v>5175</v>
      </c>
      <c r="K368" s="11">
        <v>2286</v>
      </c>
      <c r="L368" s="11" t="str">
        <f t="shared" si="5"/>
        <v>Whole</v>
      </c>
    </row>
    <row r="369" spans="1:12" x14ac:dyDescent="0.3">
      <c r="A369" s="11" t="s">
        <v>427</v>
      </c>
      <c r="B369" s="11" t="s">
        <v>322</v>
      </c>
      <c r="C369" s="11" t="s">
        <v>53</v>
      </c>
      <c r="D369" s="11" t="s">
        <v>761</v>
      </c>
      <c r="E369" s="11" t="s">
        <v>762</v>
      </c>
      <c r="F369" s="11" t="s">
        <v>461</v>
      </c>
      <c r="G369" s="11" t="s">
        <v>61</v>
      </c>
      <c r="H369" s="11" t="s">
        <v>61</v>
      </c>
      <c r="I369" s="11">
        <v>954</v>
      </c>
      <c r="J369" s="11">
        <v>9158</v>
      </c>
      <c r="K369" s="11">
        <v>4179</v>
      </c>
      <c r="L369" s="11" t="str">
        <f t="shared" si="5"/>
        <v>Whole</v>
      </c>
    </row>
    <row r="370" spans="1:12" x14ac:dyDescent="0.3">
      <c r="A370" s="11" t="s">
        <v>427</v>
      </c>
      <c r="B370" s="11" t="s">
        <v>322</v>
      </c>
      <c r="C370" s="11" t="s">
        <v>53</v>
      </c>
      <c r="D370" s="11" t="s">
        <v>187</v>
      </c>
      <c r="E370" s="11" t="s">
        <v>464</v>
      </c>
      <c r="F370" s="11" t="s">
        <v>64</v>
      </c>
      <c r="G370" s="11" t="s">
        <v>52</v>
      </c>
      <c r="H370" s="11" t="s">
        <v>52</v>
      </c>
      <c r="I370" s="11">
        <v>83</v>
      </c>
      <c r="J370" s="11">
        <v>498</v>
      </c>
      <c r="K370" s="11">
        <v>1580</v>
      </c>
      <c r="L370" s="11" t="str">
        <f t="shared" si="5"/>
        <v>Whole</v>
      </c>
    </row>
    <row r="371" spans="1:12" x14ac:dyDescent="0.3">
      <c r="A371" s="11" t="s">
        <v>427</v>
      </c>
      <c r="B371" s="11" t="s">
        <v>322</v>
      </c>
      <c r="C371" s="11" t="s">
        <v>53</v>
      </c>
      <c r="D371" s="11" t="s">
        <v>291</v>
      </c>
      <c r="E371" s="11" t="s">
        <v>465</v>
      </c>
      <c r="F371" s="11" t="s">
        <v>160</v>
      </c>
      <c r="G371" s="11" t="s">
        <v>57</v>
      </c>
      <c r="H371" s="11" t="s">
        <v>57</v>
      </c>
      <c r="I371" s="11">
        <v>294</v>
      </c>
      <c r="J371" s="11">
        <v>1764</v>
      </c>
      <c r="K371" s="11">
        <v>7865</v>
      </c>
      <c r="L371" s="11" t="str">
        <f t="shared" si="5"/>
        <v>Whole</v>
      </c>
    </row>
    <row r="372" spans="1:12" x14ac:dyDescent="0.3">
      <c r="A372" s="11" t="s">
        <v>427</v>
      </c>
      <c r="B372" s="11" t="s">
        <v>322</v>
      </c>
      <c r="C372" s="11" t="s">
        <v>53</v>
      </c>
      <c r="D372" s="11" t="s">
        <v>466</v>
      </c>
      <c r="E372" s="11" t="s">
        <v>467</v>
      </c>
      <c r="F372" s="11" t="s">
        <v>64</v>
      </c>
      <c r="G372" s="11" t="s">
        <v>52</v>
      </c>
      <c r="H372" s="11" t="s">
        <v>52</v>
      </c>
      <c r="I372" s="11">
        <v>354</v>
      </c>
      <c r="J372" s="11">
        <v>2124</v>
      </c>
      <c r="K372" s="11">
        <v>6740</v>
      </c>
      <c r="L372" s="11" t="str">
        <f t="shared" si="5"/>
        <v>Whole</v>
      </c>
    </row>
    <row r="373" spans="1:12" x14ac:dyDescent="0.3">
      <c r="A373" s="11" t="s">
        <v>427</v>
      </c>
      <c r="B373" s="11" t="s">
        <v>322</v>
      </c>
      <c r="C373" s="11" t="s">
        <v>53</v>
      </c>
      <c r="D373" s="11" t="s">
        <v>62</v>
      </c>
      <c r="E373" s="11" t="s">
        <v>468</v>
      </c>
      <c r="F373" s="11" t="s">
        <v>64</v>
      </c>
      <c r="G373" s="11" t="s">
        <v>52</v>
      </c>
      <c r="H373" s="11" t="s">
        <v>52</v>
      </c>
      <c r="I373" s="11">
        <v>4324</v>
      </c>
      <c r="J373" s="11">
        <v>30873</v>
      </c>
      <c r="K373" s="11">
        <v>82329</v>
      </c>
      <c r="L373" s="11" t="str">
        <f t="shared" si="5"/>
        <v>Whole</v>
      </c>
    </row>
    <row r="374" spans="1:12" x14ac:dyDescent="0.3">
      <c r="A374" s="11" t="s">
        <v>427</v>
      </c>
      <c r="B374" s="11" t="s">
        <v>322</v>
      </c>
      <c r="C374" s="11" t="s">
        <v>53</v>
      </c>
      <c r="D374" s="11" t="s">
        <v>139</v>
      </c>
      <c r="E374" s="11" t="s">
        <v>763</v>
      </c>
      <c r="F374" s="11" t="s">
        <v>141</v>
      </c>
      <c r="G374" s="11" t="s">
        <v>44</v>
      </c>
      <c r="H374" s="11" t="s">
        <v>44</v>
      </c>
      <c r="I374" s="11">
        <v>14</v>
      </c>
      <c r="J374" s="11">
        <v>350</v>
      </c>
      <c r="K374" s="11">
        <v>223</v>
      </c>
      <c r="L374" s="11" t="str">
        <f t="shared" si="5"/>
        <v>Whole</v>
      </c>
    </row>
    <row r="375" spans="1:12" x14ac:dyDescent="0.3">
      <c r="A375" s="11" t="s">
        <v>427</v>
      </c>
      <c r="B375" s="11" t="s">
        <v>322</v>
      </c>
      <c r="C375" s="11" t="s">
        <v>53</v>
      </c>
      <c r="D375" s="11" t="s">
        <v>764</v>
      </c>
      <c r="E375" s="11" t="s">
        <v>765</v>
      </c>
      <c r="F375" s="11" t="s">
        <v>766</v>
      </c>
      <c r="G375" s="11" t="s">
        <v>157</v>
      </c>
      <c r="H375" s="11" t="s">
        <v>157</v>
      </c>
      <c r="I375" s="11">
        <v>246</v>
      </c>
      <c r="J375" s="11">
        <v>0</v>
      </c>
      <c r="K375" s="11">
        <v>1156</v>
      </c>
      <c r="L375" s="11" t="str">
        <f t="shared" si="5"/>
        <v>Whole</v>
      </c>
    </row>
    <row r="376" spans="1:12" x14ac:dyDescent="0.3">
      <c r="A376" s="11" t="s">
        <v>427</v>
      </c>
      <c r="B376" s="11" t="s">
        <v>322</v>
      </c>
      <c r="C376" s="11" t="s">
        <v>53</v>
      </c>
      <c r="D376" s="11" t="s">
        <v>236</v>
      </c>
      <c r="E376" s="11" t="s">
        <v>469</v>
      </c>
      <c r="F376" s="11" t="s">
        <v>238</v>
      </c>
      <c r="G376" s="11" t="s">
        <v>57</v>
      </c>
      <c r="H376" s="11" t="s">
        <v>57</v>
      </c>
      <c r="I376" s="11">
        <v>60</v>
      </c>
      <c r="J376" s="11">
        <v>1890</v>
      </c>
      <c r="K376" s="11">
        <v>1583</v>
      </c>
      <c r="L376" s="11" t="str">
        <f t="shared" si="5"/>
        <v>Whole</v>
      </c>
    </row>
    <row r="377" spans="1:12" x14ac:dyDescent="0.3">
      <c r="A377" s="11" t="s">
        <v>427</v>
      </c>
      <c r="B377" s="11" t="s">
        <v>322</v>
      </c>
      <c r="C377" s="11" t="s">
        <v>53</v>
      </c>
      <c r="D377" s="11" t="s">
        <v>409</v>
      </c>
      <c r="E377" s="11" t="s">
        <v>470</v>
      </c>
      <c r="F377" s="11" t="s">
        <v>471</v>
      </c>
      <c r="G377" s="11" t="s">
        <v>17</v>
      </c>
      <c r="H377" s="11" t="s">
        <v>17</v>
      </c>
      <c r="I377" s="11">
        <v>50</v>
      </c>
      <c r="J377" s="11">
        <v>237</v>
      </c>
      <c r="K377" s="11">
        <v>700</v>
      </c>
      <c r="L377" s="11" t="str">
        <f t="shared" si="5"/>
        <v>Whole</v>
      </c>
    </row>
    <row r="378" spans="1:12" x14ac:dyDescent="0.3">
      <c r="A378" s="11" t="s">
        <v>427</v>
      </c>
      <c r="B378" s="11" t="s">
        <v>322</v>
      </c>
      <c r="C378" s="11" t="s">
        <v>53</v>
      </c>
      <c r="D378" s="11" t="s">
        <v>472</v>
      </c>
      <c r="E378" s="11" t="s">
        <v>473</v>
      </c>
      <c r="F378" s="11" t="s">
        <v>474</v>
      </c>
      <c r="G378" s="11" t="s">
        <v>57</v>
      </c>
      <c r="H378" s="11" t="s">
        <v>57</v>
      </c>
      <c r="I378" s="11">
        <v>146</v>
      </c>
      <c r="J378" s="11">
        <v>1460</v>
      </c>
      <c r="K378" s="11">
        <v>2168</v>
      </c>
      <c r="L378" s="11" t="str">
        <f t="shared" si="5"/>
        <v>Whole</v>
      </c>
    </row>
    <row r="379" spans="1:12" x14ac:dyDescent="0.3">
      <c r="A379" s="11" t="s">
        <v>427</v>
      </c>
      <c r="B379" s="11" t="s">
        <v>322</v>
      </c>
      <c r="C379" s="11" t="s">
        <v>53</v>
      </c>
      <c r="D379" s="11" t="s">
        <v>260</v>
      </c>
      <c r="E379" s="11" t="s">
        <v>767</v>
      </c>
      <c r="F379" s="11" t="s">
        <v>768</v>
      </c>
      <c r="G379" s="11" t="s">
        <v>57</v>
      </c>
      <c r="H379" s="11" t="s">
        <v>57</v>
      </c>
      <c r="I379" s="11">
        <v>6</v>
      </c>
      <c r="J379" s="11">
        <v>68</v>
      </c>
      <c r="K379" s="11">
        <v>147</v>
      </c>
      <c r="L379" s="11" t="str">
        <f t="shared" si="5"/>
        <v>Whole</v>
      </c>
    </row>
    <row r="380" spans="1:12" x14ac:dyDescent="0.3">
      <c r="A380" s="11" t="s">
        <v>427</v>
      </c>
      <c r="B380" s="11" t="s">
        <v>322</v>
      </c>
      <c r="C380" s="11" t="s">
        <v>53</v>
      </c>
      <c r="D380" s="11" t="s">
        <v>475</v>
      </c>
      <c r="E380" s="11" t="s">
        <v>476</v>
      </c>
      <c r="F380" s="11" t="s">
        <v>262</v>
      </c>
      <c r="G380" s="11" t="s">
        <v>57</v>
      </c>
      <c r="H380" s="11" t="s">
        <v>57</v>
      </c>
      <c r="I380" s="11">
        <v>51</v>
      </c>
      <c r="J380" s="11">
        <v>457</v>
      </c>
      <c r="K380" s="11">
        <v>1183</v>
      </c>
      <c r="L380" s="11" t="str">
        <f t="shared" si="5"/>
        <v>Whole</v>
      </c>
    </row>
    <row r="381" spans="1:12" x14ac:dyDescent="0.3">
      <c r="A381" s="11" t="s">
        <v>427</v>
      </c>
      <c r="B381" s="11" t="s">
        <v>322</v>
      </c>
      <c r="C381" s="11" t="s">
        <v>53</v>
      </c>
      <c r="D381" s="11" t="s">
        <v>769</v>
      </c>
      <c r="E381" s="11" t="s">
        <v>770</v>
      </c>
      <c r="F381" s="11" t="s">
        <v>262</v>
      </c>
      <c r="G381" s="11" t="s">
        <v>57</v>
      </c>
      <c r="H381" s="11" t="s">
        <v>57</v>
      </c>
      <c r="I381" s="11">
        <v>26</v>
      </c>
      <c r="J381" s="11">
        <v>156</v>
      </c>
      <c r="K381" s="11">
        <v>493</v>
      </c>
      <c r="L381" s="11" t="str">
        <f t="shared" si="5"/>
        <v>Whole</v>
      </c>
    </row>
    <row r="382" spans="1:12" x14ac:dyDescent="0.3">
      <c r="A382" s="11" t="s">
        <v>427</v>
      </c>
      <c r="B382" s="11" t="s">
        <v>322</v>
      </c>
      <c r="C382" s="11" t="s">
        <v>53</v>
      </c>
      <c r="D382" s="11" t="s">
        <v>148</v>
      </c>
      <c r="E382" s="11" t="s">
        <v>771</v>
      </c>
      <c r="F382" s="11" t="s">
        <v>474</v>
      </c>
      <c r="G382" s="11" t="s">
        <v>57</v>
      </c>
      <c r="H382" s="11" t="s">
        <v>57</v>
      </c>
      <c r="I382" s="11">
        <v>9</v>
      </c>
      <c r="J382" s="11">
        <v>180</v>
      </c>
      <c r="K382" s="11">
        <v>117</v>
      </c>
      <c r="L382" s="11" t="str">
        <f t="shared" si="5"/>
        <v>Whole</v>
      </c>
    </row>
    <row r="383" spans="1:12" x14ac:dyDescent="0.3">
      <c r="A383" s="11" t="s">
        <v>427</v>
      </c>
      <c r="B383" s="11" t="s">
        <v>322</v>
      </c>
      <c r="C383" s="11" t="s">
        <v>53</v>
      </c>
      <c r="D383" s="11" t="s">
        <v>477</v>
      </c>
      <c r="E383" s="11" t="s">
        <v>478</v>
      </c>
      <c r="F383" s="11" t="s">
        <v>474</v>
      </c>
      <c r="G383" s="11" t="s">
        <v>57</v>
      </c>
      <c r="H383" s="11" t="s">
        <v>57</v>
      </c>
      <c r="I383" s="11">
        <v>168</v>
      </c>
      <c r="J383" s="11">
        <v>3360</v>
      </c>
      <c r="K383" s="11">
        <v>2512</v>
      </c>
      <c r="L383" s="11" t="str">
        <f t="shared" si="5"/>
        <v>Whole</v>
      </c>
    </row>
    <row r="384" spans="1:12" x14ac:dyDescent="0.3">
      <c r="A384" s="11" t="s">
        <v>427</v>
      </c>
      <c r="B384" s="11" t="s">
        <v>322</v>
      </c>
      <c r="C384" s="11" t="s">
        <v>53</v>
      </c>
      <c r="D384" s="11" t="s">
        <v>479</v>
      </c>
      <c r="E384" s="11" t="s">
        <v>480</v>
      </c>
      <c r="F384" s="11" t="s">
        <v>474</v>
      </c>
      <c r="G384" s="11" t="s">
        <v>57</v>
      </c>
      <c r="H384" s="11" t="s">
        <v>57</v>
      </c>
      <c r="I384" s="11">
        <v>18</v>
      </c>
      <c r="J384" s="11">
        <v>180</v>
      </c>
      <c r="K384" s="11">
        <v>237</v>
      </c>
      <c r="L384" s="11" t="str">
        <f t="shared" si="5"/>
        <v>Whole</v>
      </c>
    </row>
    <row r="385" spans="1:12" x14ac:dyDescent="0.3">
      <c r="A385" s="11" t="s">
        <v>427</v>
      </c>
      <c r="B385" s="11" t="s">
        <v>322</v>
      </c>
      <c r="C385" s="11" t="s">
        <v>25</v>
      </c>
      <c r="D385" s="11" t="s">
        <v>103</v>
      </c>
      <c r="E385" s="11" t="s">
        <v>547</v>
      </c>
      <c r="F385" s="11" t="s">
        <v>90</v>
      </c>
      <c r="G385" s="11" t="s">
        <v>87</v>
      </c>
      <c r="H385" s="11" t="s">
        <v>87</v>
      </c>
      <c r="I385" s="11">
        <v>20</v>
      </c>
      <c r="J385" s="11">
        <v>106</v>
      </c>
      <c r="K385" s="11">
        <v>104</v>
      </c>
      <c r="L385" s="11" t="str">
        <f t="shared" si="5"/>
        <v>Processed</v>
      </c>
    </row>
    <row r="386" spans="1:12" x14ac:dyDescent="0.3">
      <c r="A386" s="11" t="s">
        <v>427</v>
      </c>
      <c r="B386" s="11" t="s">
        <v>322</v>
      </c>
      <c r="C386" s="11" t="s">
        <v>53</v>
      </c>
      <c r="D386" s="11" t="s">
        <v>481</v>
      </c>
      <c r="E386" s="11" t="s">
        <v>482</v>
      </c>
      <c r="F386" s="11" t="s">
        <v>461</v>
      </c>
      <c r="G386" s="11" t="s">
        <v>61</v>
      </c>
      <c r="H386" s="11" t="s">
        <v>61</v>
      </c>
      <c r="I386" s="11">
        <v>259</v>
      </c>
      <c r="J386" s="11">
        <v>3885</v>
      </c>
      <c r="K386" s="11">
        <v>11862</v>
      </c>
      <c r="L386" s="11" t="str">
        <f t="shared" ref="L386:L449" si="6">IF(OR(C386="Condiments &amp; Snacks",
       C386="Cheese",
       C386="Butter",
       C386="Meals",
       C386="Beverages",
       C386="Yogurt"), "Processed", "Whole")</f>
        <v>Whole</v>
      </c>
    </row>
    <row r="387" spans="1:12" x14ac:dyDescent="0.3">
      <c r="A387" s="11" t="s">
        <v>427</v>
      </c>
      <c r="B387" s="11" t="s">
        <v>322</v>
      </c>
      <c r="C387" s="11" t="s">
        <v>53</v>
      </c>
      <c r="D387" s="11" t="s">
        <v>772</v>
      </c>
      <c r="E387" s="11" t="s">
        <v>773</v>
      </c>
      <c r="F387" s="11" t="s">
        <v>235</v>
      </c>
      <c r="G387" s="11" t="s">
        <v>57</v>
      </c>
      <c r="H387" s="11" t="s">
        <v>57</v>
      </c>
      <c r="I387" s="11">
        <v>75</v>
      </c>
      <c r="J387" s="11">
        <v>0</v>
      </c>
      <c r="K387" s="11">
        <v>971</v>
      </c>
      <c r="L387" s="11" t="str">
        <f t="shared" si="6"/>
        <v>Whole</v>
      </c>
    </row>
    <row r="388" spans="1:12" x14ac:dyDescent="0.3">
      <c r="A388" s="11" t="s">
        <v>427</v>
      </c>
      <c r="B388" s="11" t="s">
        <v>322</v>
      </c>
      <c r="C388" s="11" t="s">
        <v>45</v>
      </c>
      <c r="D388" s="11" t="s">
        <v>46</v>
      </c>
      <c r="E388" s="11" t="s">
        <v>774</v>
      </c>
      <c r="F388" s="11" t="s">
        <v>56</v>
      </c>
      <c r="G388" s="11" t="s">
        <v>57</v>
      </c>
      <c r="H388" s="11" t="s">
        <v>57</v>
      </c>
      <c r="I388" s="11">
        <v>14</v>
      </c>
      <c r="J388" s="11">
        <v>336</v>
      </c>
      <c r="K388" s="11">
        <v>418</v>
      </c>
      <c r="L388" s="11" t="str">
        <f t="shared" si="6"/>
        <v>Whole</v>
      </c>
    </row>
    <row r="389" spans="1:12" x14ac:dyDescent="0.3">
      <c r="A389" s="11" t="s">
        <v>427</v>
      </c>
      <c r="B389" s="11" t="s">
        <v>322</v>
      </c>
      <c r="C389" s="11" t="s">
        <v>45</v>
      </c>
      <c r="D389" s="11" t="s">
        <v>121</v>
      </c>
      <c r="E389" s="11" t="s">
        <v>775</v>
      </c>
      <c r="F389" s="11" t="s">
        <v>120</v>
      </c>
      <c r="G389" s="11" t="s">
        <v>57</v>
      </c>
      <c r="H389" s="11" t="s">
        <v>57</v>
      </c>
      <c r="I389" s="11">
        <v>87</v>
      </c>
      <c r="J389" s="11">
        <v>3741</v>
      </c>
      <c r="K389" s="11">
        <v>1727</v>
      </c>
      <c r="L389" s="11" t="str">
        <f t="shared" si="6"/>
        <v>Whole</v>
      </c>
    </row>
    <row r="390" spans="1:12" x14ac:dyDescent="0.3">
      <c r="A390" s="11" t="s">
        <v>427</v>
      </c>
      <c r="B390" s="11" t="s">
        <v>322</v>
      </c>
      <c r="C390" s="11" t="s">
        <v>45</v>
      </c>
      <c r="D390" s="11" t="s">
        <v>257</v>
      </c>
      <c r="E390" s="11" t="s">
        <v>776</v>
      </c>
      <c r="F390" s="11" t="s">
        <v>120</v>
      </c>
      <c r="G390" s="11" t="s">
        <v>57</v>
      </c>
      <c r="H390" s="11" t="s">
        <v>57</v>
      </c>
      <c r="I390" s="11">
        <v>178</v>
      </c>
      <c r="J390" s="11">
        <v>7654</v>
      </c>
      <c r="K390" s="11">
        <v>3303</v>
      </c>
      <c r="L390" s="11" t="str">
        <f t="shared" si="6"/>
        <v>Whole</v>
      </c>
    </row>
    <row r="391" spans="1:12" x14ac:dyDescent="0.3">
      <c r="A391" s="11" t="s">
        <v>427</v>
      </c>
      <c r="B391" s="11" t="s">
        <v>322</v>
      </c>
      <c r="C391" s="11" t="s">
        <v>45</v>
      </c>
      <c r="D391" s="11" t="s">
        <v>777</v>
      </c>
      <c r="E391" s="11" t="s">
        <v>778</v>
      </c>
      <c r="F391" s="11" t="s">
        <v>120</v>
      </c>
      <c r="G391" s="11" t="s">
        <v>57</v>
      </c>
      <c r="H391" s="11" t="s">
        <v>57</v>
      </c>
      <c r="I391" s="11">
        <v>79</v>
      </c>
      <c r="J391" s="11">
        <v>3397</v>
      </c>
      <c r="K391" s="11">
        <v>1497</v>
      </c>
      <c r="L391" s="11" t="str">
        <f t="shared" si="6"/>
        <v>Whole</v>
      </c>
    </row>
    <row r="392" spans="1:12" x14ac:dyDescent="0.3">
      <c r="A392" s="11" t="s">
        <v>427</v>
      </c>
      <c r="B392" s="11" t="s">
        <v>322</v>
      </c>
      <c r="C392" s="11" t="s">
        <v>45</v>
      </c>
      <c r="D392" s="11" t="s">
        <v>779</v>
      </c>
      <c r="E392" s="11" t="s">
        <v>780</v>
      </c>
      <c r="F392" s="11" t="s">
        <v>781</v>
      </c>
      <c r="G392" s="11" t="s">
        <v>492</v>
      </c>
      <c r="H392" s="11" t="s">
        <v>492</v>
      </c>
      <c r="I392" s="11">
        <v>16</v>
      </c>
      <c r="J392" s="11">
        <v>384</v>
      </c>
      <c r="K392" s="11">
        <v>1440</v>
      </c>
      <c r="L392" s="11" t="str">
        <f t="shared" si="6"/>
        <v>Whole</v>
      </c>
    </row>
    <row r="393" spans="1:12" x14ac:dyDescent="0.3">
      <c r="A393" s="11" t="s">
        <v>427</v>
      </c>
      <c r="B393" s="11" t="s">
        <v>322</v>
      </c>
      <c r="C393" s="11" t="s">
        <v>107</v>
      </c>
      <c r="D393" s="11" t="s">
        <v>782</v>
      </c>
      <c r="E393" s="11" t="s">
        <v>783</v>
      </c>
      <c r="F393" s="11" t="s">
        <v>246</v>
      </c>
      <c r="G393" s="11" t="s">
        <v>57</v>
      </c>
      <c r="H393" s="11" t="s">
        <v>57</v>
      </c>
      <c r="I393" s="11">
        <v>139</v>
      </c>
      <c r="J393" s="11">
        <v>6950</v>
      </c>
      <c r="K393" s="11">
        <v>3190</v>
      </c>
      <c r="L393" s="11" t="str">
        <f t="shared" si="6"/>
        <v>Whole</v>
      </c>
    </row>
    <row r="394" spans="1:12" x14ac:dyDescent="0.3">
      <c r="A394" s="11" t="s">
        <v>427</v>
      </c>
      <c r="B394" s="11" t="s">
        <v>322</v>
      </c>
      <c r="C394" s="11" t="s">
        <v>107</v>
      </c>
      <c r="D394" s="11" t="s">
        <v>483</v>
      </c>
      <c r="E394" s="11" t="s">
        <v>484</v>
      </c>
      <c r="F394" s="11" t="s">
        <v>246</v>
      </c>
      <c r="G394" s="11" t="s">
        <v>57</v>
      </c>
      <c r="H394" s="11" t="s">
        <v>57</v>
      </c>
      <c r="I394" s="11">
        <v>198</v>
      </c>
      <c r="J394" s="11">
        <v>9900</v>
      </c>
      <c r="K394" s="11">
        <v>4148</v>
      </c>
      <c r="L394" s="11" t="str">
        <f t="shared" si="6"/>
        <v>Whole</v>
      </c>
    </row>
    <row r="395" spans="1:12" x14ac:dyDescent="0.3">
      <c r="A395" s="11" t="s">
        <v>427</v>
      </c>
      <c r="B395" s="11" t="s">
        <v>322</v>
      </c>
      <c r="C395" s="11" t="s">
        <v>40</v>
      </c>
      <c r="D395" s="11" t="s">
        <v>99</v>
      </c>
      <c r="E395" s="11" t="s">
        <v>485</v>
      </c>
      <c r="F395" s="11" t="s">
        <v>380</v>
      </c>
      <c r="G395" s="11" t="s">
        <v>61</v>
      </c>
      <c r="H395" s="11" t="s">
        <v>61</v>
      </c>
      <c r="I395" s="11">
        <v>173</v>
      </c>
      <c r="J395" s="11">
        <v>5190</v>
      </c>
      <c r="K395" s="11">
        <v>6095</v>
      </c>
      <c r="L395" s="11" t="str">
        <f t="shared" si="6"/>
        <v>Whole</v>
      </c>
    </row>
    <row r="396" spans="1:12" x14ac:dyDescent="0.3">
      <c r="A396" s="11" t="s">
        <v>427</v>
      </c>
      <c r="B396" s="11" t="s">
        <v>322</v>
      </c>
      <c r="C396" s="11" t="s">
        <v>40</v>
      </c>
      <c r="D396" s="11" t="s">
        <v>99</v>
      </c>
      <c r="E396" s="11" t="s">
        <v>486</v>
      </c>
      <c r="F396" s="11" t="s">
        <v>90</v>
      </c>
      <c r="G396" s="11" t="s">
        <v>87</v>
      </c>
      <c r="H396" s="11" t="s">
        <v>87</v>
      </c>
      <c r="I396" s="11">
        <v>14</v>
      </c>
      <c r="J396" s="11">
        <v>131</v>
      </c>
      <c r="K396" s="11">
        <v>228</v>
      </c>
      <c r="L396" s="11" t="str">
        <f t="shared" si="6"/>
        <v>Whole</v>
      </c>
    </row>
    <row r="397" spans="1:12" x14ac:dyDescent="0.3">
      <c r="A397" s="11" t="s">
        <v>427</v>
      </c>
      <c r="B397" s="11" t="s">
        <v>322</v>
      </c>
      <c r="C397" s="11" t="s">
        <v>25</v>
      </c>
      <c r="D397" s="11" t="s">
        <v>784</v>
      </c>
      <c r="E397" s="11" t="s">
        <v>785</v>
      </c>
      <c r="F397" s="11" t="s">
        <v>786</v>
      </c>
      <c r="G397" s="11" t="s">
        <v>492</v>
      </c>
      <c r="H397" s="11" t="s">
        <v>492</v>
      </c>
      <c r="I397" s="11">
        <v>5</v>
      </c>
      <c r="J397" s="11">
        <v>150</v>
      </c>
      <c r="K397" s="11">
        <v>390</v>
      </c>
      <c r="L397" s="11" t="str">
        <f t="shared" si="6"/>
        <v>Processed</v>
      </c>
    </row>
    <row r="398" spans="1:12" x14ac:dyDescent="0.3">
      <c r="A398" s="11" t="s">
        <v>427</v>
      </c>
      <c r="B398" s="11" t="s">
        <v>322</v>
      </c>
      <c r="C398" s="11" t="s">
        <v>25</v>
      </c>
      <c r="D398" s="11" t="s">
        <v>489</v>
      </c>
      <c r="E398" s="11" t="s">
        <v>490</v>
      </c>
      <c r="F398" s="11" t="s">
        <v>491</v>
      </c>
      <c r="G398" s="11" t="s">
        <v>492</v>
      </c>
      <c r="H398" s="11" t="s">
        <v>492</v>
      </c>
      <c r="I398" s="11">
        <v>7</v>
      </c>
      <c r="J398" s="11">
        <v>42</v>
      </c>
      <c r="K398" s="11">
        <v>308</v>
      </c>
      <c r="L398" s="11" t="str">
        <f t="shared" si="6"/>
        <v>Processed</v>
      </c>
    </row>
    <row r="399" spans="1:12" x14ac:dyDescent="0.3">
      <c r="A399" s="11" t="s">
        <v>427</v>
      </c>
      <c r="B399" s="11" t="s">
        <v>322</v>
      </c>
      <c r="C399" s="11" t="s">
        <v>25</v>
      </c>
      <c r="D399" s="11" t="s">
        <v>787</v>
      </c>
      <c r="E399" s="11" t="s">
        <v>788</v>
      </c>
      <c r="F399" s="11" t="s">
        <v>160</v>
      </c>
      <c r="G399" s="11" t="s">
        <v>44</v>
      </c>
      <c r="H399" s="11" t="s">
        <v>44</v>
      </c>
      <c r="I399" s="11">
        <v>10</v>
      </c>
      <c r="J399" s="11">
        <v>31</v>
      </c>
      <c r="K399" s="11">
        <v>83</v>
      </c>
      <c r="L399" s="11" t="str">
        <f t="shared" si="6"/>
        <v>Processed</v>
      </c>
    </row>
    <row r="400" spans="1:12" x14ac:dyDescent="0.3">
      <c r="A400" s="11" t="s">
        <v>427</v>
      </c>
      <c r="B400" s="11" t="s">
        <v>322</v>
      </c>
      <c r="C400" s="11" t="s">
        <v>25</v>
      </c>
      <c r="D400" s="11" t="s">
        <v>789</v>
      </c>
      <c r="E400" s="11" t="s">
        <v>790</v>
      </c>
      <c r="F400" s="11" t="s">
        <v>160</v>
      </c>
      <c r="G400" s="11" t="s">
        <v>44</v>
      </c>
      <c r="H400" s="11" t="s">
        <v>44</v>
      </c>
      <c r="I400" s="11">
        <v>10</v>
      </c>
      <c r="J400" s="11">
        <v>31</v>
      </c>
      <c r="K400" s="11">
        <v>83</v>
      </c>
      <c r="L400" s="11" t="str">
        <f t="shared" si="6"/>
        <v>Processed</v>
      </c>
    </row>
    <row r="401" spans="1:12" x14ac:dyDescent="0.3">
      <c r="A401" s="11" t="s">
        <v>427</v>
      </c>
      <c r="B401" s="11" t="s">
        <v>322</v>
      </c>
      <c r="C401" s="11" t="s">
        <v>25</v>
      </c>
      <c r="D401" s="11" t="s">
        <v>263</v>
      </c>
      <c r="E401" s="11" t="s">
        <v>493</v>
      </c>
      <c r="F401" s="11" t="s">
        <v>223</v>
      </c>
      <c r="G401" s="11" t="s">
        <v>61</v>
      </c>
      <c r="H401" s="11" t="s">
        <v>61</v>
      </c>
      <c r="I401" s="11">
        <v>27</v>
      </c>
      <c r="J401" s="11">
        <v>648</v>
      </c>
      <c r="K401" s="11">
        <v>594</v>
      </c>
      <c r="L401" s="11" t="str">
        <f t="shared" si="6"/>
        <v>Processed</v>
      </c>
    </row>
    <row r="402" spans="1:12" x14ac:dyDescent="0.3">
      <c r="A402" s="11" t="s">
        <v>427</v>
      </c>
      <c r="B402" s="11" t="s">
        <v>322</v>
      </c>
      <c r="C402" s="11" t="s">
        <v>25</v>
      </c>
      <c r="D402" s="11" t="s">
        <v>252</v>
      </c>
      <c r="E402" s="11" t="s">
        <v>494</v>
      </c>
      <c r="F402" s="11" t="s">
        <v>223</v>
      </c>
      <c r="G402" s="11" t="s">
        <v>61</v>
      </c>
      <c r="H402" s="11" t="s">
        <v>61</v>
      </c>
      <c r="I402" s="11">
        <v>189</v>
      </c>
      <c r="J402" s="11">
        <v>4536</v>
      </c>
      <c r="K402" s="11">
        <v>3568</v>
      </c>
      <c r="L402" s="11" t="str">
        <f t="shared" si="6"/>
        <v>Processed</v>
      </c>
    </row>
    <row r="403" spans="1:12" x14ac:dyDescent="0.3">
      <c r="A403" s="11" t="s">
        <v>427</v>
      </c>
      <c r="B403" s="11" t="s">
        <v>322</v>
      </c>
      <c r="C403" s="11" t="s">
        <v>25</v>
      </c>
      <c r="D403" s="11" t="s">
        <v>495</v>
      </c>
      <c r="E403" s="11" t="s">
        <v>50</v>
      </c>
      <c r="F403" s="11" t="s">
        <v>51</v>
      </c>
      <c r="G403" s="11" t="s">
        <v>52</v>
      </c>
      <c r="H403" s="11" t="s">
        <v>52</v>
      </c>
      <c r="I403" s="11">
        <v>1154</v>
      </c>
      <c r="J403" s="11">
        <v>5193</v>
      </c>
      <c r="K403" s="11">
        <v>18383</v>
      </c>
      <c r="L403" s="11" t="str">
        <f t="shared" si="6"/>
        <v>Processed</v>
      </c>
    </row>
    <row r="404" spans="1:12" x14ac:dyDescent="0.3">
      <c r="A404" s="11" t="s">
        <v>427</v>
      </c>
      <c r="B404" s="11" t="s">
        <v>322</v>
      </c>
      <c r="C404" s="11" t="s">
        <v>25</v>
      </c>
      <c r="D404" s="11" t="s">
        <v>95</v>
      </c>
      <c r="E404" s="11" t="s">
        <v>499</v>
      </c>
      <c r="F404" s="11" t="s">
        <v>90</v>
      </c>
      <c r="G404" s="11" t="s">
        <v>87</v>
      </c>
      <c r="H404" s="11" t="s">
        <v>87</v>
      </c>
      <c r="I404" s="11">
        <v>210</v>
      </c>
      <c r="J404" s="11">
        <v>2625</v>
      </c>
      <c r="K404" s="11">
        <v>893</v>
      </c>
      <c r="L404" s="11" t="str">
        <f t="shared" si="6"/>
        <v>Processed</v>
      </c>
    </row>
    <row r="405" spans="1:12" x14ac:dyDescent="0.3">
      <c r="A405" s="11" t="s">
        <v>427</v>
      </c>
      <c r="B405" s="11" t="s">
        <v>322</v>
      </c>
      <c r="C405" s="11" t="s">
        <v>25</v>
      </c>
      <c r="D405" s="11" t="s">
        <v>105</v>
      </c>
      <c r="E405" s="11" t="s">
        <v>500</v>
      </c>
      <c r="F405" s="11" t="s">
        <v>90</v>
      </c>
      <c r="G405" s="11" t="s">
        <v>87</v>
      </c>
      <c r="H405" s="11" t="s">
        <v>87</v>
      </c>
      <c r="I405" s="11">
        <v>65</v>
      </c>
      <c r="J405" s="11">
        <v>344</v>
      </c>
      <c r="K405" s="11">
        <v>370</v>
      </c>
      <c r="L405" s="11" t="str">
        <f t="shared" si="6"/>
        <v>Processed</v>
      </c>
    </row>
    <row r="406" spans="1:12" x14ac:dyDescent="0.3">
      <c r="A406" s="11" t="s">
        <v>427</v>
      </c>
      <c r="B406" s="11" t="s">
        <v>322</v>
      </c>
      <c r="C406" s="11" t="s">
        <v>25</v>
      </c>
      <c r="D406" s="11" t="s">
        <v>501</v>
      </c>
      <c r="E406" s="11" t="s">
        <v>502</v>
      </c>
      <c r="F406" s="11" t="s">
        <v>117</v>
      </c>
      <c r="G406" s="11" t="s">
        <v>57</v>
      </c>
      <c r="H406" s="11" t="s">
        <v>57</v>
      </c>
      <c r="I406" s="11">
        <v>104</v>
      </c>
      <c r="J406" s="11">
        <v>4472</v>
      </c>
      <c r="K406" s="11">
        <v>1752</v>
      </c>
      <c r="L406" s="11" t="str">
        <f t="shared" si="6"/>
        <v>Processed</v>
      </c>
    </row>
    <row r="407" spans="1:12" x14ac:dyDescent="0.3">
      <c r="A407" s="11" t="s">
        <v>427</v>
      </c>
      <c r="B407" s="11" t="s">
        <v>322</v>
      </c>
      <c r="C407" s="11" t="s">
        <v>25</v>
      </c>
      <c r="D407" s="11" t="s">
        <v>282</v>
      </c>
      <c r="E407" s="11" t="s">
        <v>503</v>
      </c>
      <c r="F407" s="11" t="s">
        <v>197</v>
      </c>
      <c r="G407" s="11" t="s">
        <v>57</v>
      </c>
      <c r="H407" s="11" t="s">
        <v>57</v>
      </c>
      <c r="I407" s="11">
        <v>101</v>
      </c>
      <c r="J407" s="11">
        <v>3369</v>
      </c>
      <c r="K407" s="11">
        <v>3318</v>
      </c>
      <c r="L407" s="11" t="str">
        <f t="shared" si="6"/>
        <v>Processed</v>
      </c>
    </row>
    <row r="408" spans="1:12" x14ac:dyDescent="0.3">
      <c r="A408" s="11" t="s">
        <v>427</v>
      </c>
      <c r="B408" s="11" t="s">
        <v>322</v>
      </c>
      <c r="C408" s="11" t="s">
        <v>25</v>
      </c>
      <c r="D408" s="11" t="s">
        <v>84</v>
      </c>
      <c r="E408" s="11" t="s">
        <v>504</v>
      </c>
      <c r="F408" s="11" t="s">
        <v>505</v>
      </c>
      <c r="G408" s="11" t="s">
        <v>87</v>
      </c>
      <c r="H408" s="11" t="s">
        <v>87</v>
      </c>
      <c r="I408" s="11">
        <v>60</v>
      </c>
      <c r="J408" s="11">
        <v>317</v>
      </c>
      <c r="K408" s="11">
        <v>425</v>
      </c>
      <c r="L408" s="11" t="str">
        <f t="shared" si="6"/>
        <v>Processed</v>
      </c>
    </row>
    <row r="409" spans="1:12" x14ac:dyDescent="0.3">
      <c r="A409" s="11" t="s">
        <v>427</v>
      </c>
      <c r="B409" s="11" t="s">
        <v>322</v>
      </c>
      <c r="C409" s="11" t="s">
        <v>25</v>
      </c>
      <c r="D409" s="11" t="s">
        <v>506</v>
      </c>
      <c r="E409" s="11" t="s">
        <v>507</v>
      </c>
      <c r="F409" s="11" t="s">
        <v>197</v>
      </c>
      <c r="G409" s="11" t="s">
        <v>57</v>
      </c>
      <c r="H409" s="11" t="s">
        <v>57</v>
      </c>
      <c r="I409" s="11">
        <v>18</v>
      </c>
      <c r="J409" s="11">
        <v>600</v>
      </c>
      <c r="K409" s="11">
        <v>212</v>
      </c>
      <c r="L409" s="11" t="str">
        <f t="shared" si="6"/>
        <v>Processed</v>
      </c>
    </row>
    <row r="410" spans="1:12" x14ac:dyDescent="0.3">
      <c r="A410" s="11" t="s">
        <v>427</v>
      </c>
      <c r="B410" s="11" t="s">
        <v>322</v>
      </c>
      <c r="C410" s="11" t="s">
        <v>25</v>
      </c>
      <c r="D410" s="11" t="s">
        <v>97</v>
      </c>
      <c r="E410" s="11" t="s">
        <v>508</v>
      </c>
      <c r="F410" s="11" t="s">
        <v>90</v>
      </c>
      <c r="G410" s="11" t="s">
        <v>87</v>
      </c>
      <c r="H410" s="11" t="s">
        <v>87</v>
      </c>
      <c r="I410" s="11">
        <v>60</v>
      </c>
      <c r="J410" s="11">
        <v>363</v>
      </c>
      <c r="K410" s="11">
        <v>177</v>
      </c>
      <c r="L410" s="11" t="str">
        <f t="shared" si="6"/>
        <v>Processed</v>
      </c>
    </row>
    <row r="411" spans="1:12" x14ac:dyDescent="0.3">
      <c r="A411" s="11" t="s">
        <v>427</v>
      </c>
      <c r="B411" s="11" t="s">
        <v>322</v>
      </c>
      <c r="C411" s="11" t="s">
        <v>25</v>
      </c>
      <c r="D411" s="11" t="s">
        <v>128</v>
      </c>
      <c r="E411" s="11" t="s">
        <v>509</v>
      </c>
      <c r="F411" s="11" t="s">
        <v>130</v>
      </c>
      <c r="G411" s="11" t="s">
        <v>111</v>
      </c>
      <c r="H411" s="11" t="s">
        <v>111</v>
      </c>
      <c r="I411" s="11">
        <v>2</v>
      </c>
      <c r="J411" s="11">
        <v>67</v>
      </c>
      <c r="K411" s="11">
        <v>47</v>
      </c>
      <c r="L411" s="11" t="str">
        <f t="shared" si="6"/>
        <v>Processed</v>
      </c>
    </row>
    <row r="412" spans="1:12" x14ac:dyDescent="0.3">
      <c r="A412" s="11" t="s">
        <v>427</v>
      </c>
      <c r="B412" s="11" t="s">
        <v>322</v>
      </c>
      <c r="C412" s="11" t="s">
        <v>25</v>
      </c>
      <c r="D412" s="11" t="s">
        <v>101</v>
      </c>
      <c r="E412" s="11" t="s">
        <v>510</v>
      </c>
      <c r="F412" s="11" t="s">
        <v>90</v>
      </c>
      <c r="G412" s="11" t="s">
        <v>87</v>
      </c>
      <c r="H412" s="11" t="s">
        <v>87</v>
      </c>
      <c r="I412" s="11">
        <v>520</v>
      </c>
      <c r="J412" s="11">
        <v>3250</v>
      </c>
      <c r="K412" s="11">
        <v>3094</v>
      </c>
      <c r="L412" s="11" t="str">
        <f t="shared" si="6"/>
        <v>Processed</v>
      </c>
    </row>
    <row r="413" spans="1:12" x14ac:dyDescent="0.3">
      <c r="A413" s="11" t="s">
        <v>427</v>
      </c>
      <c r="B413" s="11" t="s">
        <v>322</v>
      </c>
      <c r="C413" s="11" t="s">
        <v>25</v>
      </c>
      <c r="D413" s="11" t="s">
        <v>791</v>
      </c>
      <c r="E413" s="11" t="s">
        <v>792</v>
      </c>
      <c r="F413" s="11" t="s">
        <v>223</v>
      </c>
      <c r="G413" s="11" t="s">
        <v>61</v>
      </c>
      <c r="H413" s="11" t="s">
        <v>61</v>
      </c>
      <c r="I413" s="11">
        <v>1</v>
      </c>
      <c r="J413" s="11">
        <v>24</v>
      </c>
      <c r="K413" s="11">
        <v>16</v>
      </c>
      <c r="L413" s="11" t="str">
        <f t="shared" si="6"/>
        <v>Processed</v>
      </c>
    </row>
    <row r="414" spans="1:12" x14ac:dyDescent="0.3">
      <c r="A414" s="11" t="s">
        <v>427</v>
      </c>
      <c r="B414" s="11" t="s">
        <v>322</v>
      </c>
      <c r="C414" s="11" t="s">
        <v>25</v>
      </c>
      <c r="D414" s="11" t="s">
        <v>793</v>
      </c>
      <c r="E414" s="11" t="s">
        <v>794</v>
      </c>
      <c r="F414" s="11" t="s">
        <v>795</v>
      </c>
      <c r="G414" s="11" t="s">
        <v>57</v>
      </c>
      <c r="H414" s="11" t="s">
        <v>57</v>
      </c>
      <c r="I414" s="11">
        <v>197</v>
      </c>
      <c r="J414" s="11">
        <v>8471</v>
      </c>
      <c r="K414" s="11">
        <v>3300</v>
      </c>
      <c r="L414" s="11" t="str">
        <f t="shared" si="6"/>
        <v>Processed</v>
      </c>
    </row>
    <row r="415" spans="1:12" x14ac:dyDescent="0.3">
      <c r="A415" s="11" t="s">
        <v>427</v>
      </c>
      <c r="B415" s="11" t="s">
        <v>322</v>
      </c>
      <c r="C415" s="11" t="s">
        <v>25</v>
      </c>
      <c r="D415" s="11" t="s">
        <v>515</v>
      </c>
      <c r="E415" s="11" t="s">
        <v>516</v>
      </c>
      <c r="F415" s="11" t="s">
        <v>184</v>
      </c>
      <c r="G415" s="11" t="s">
        <v>52</v>
      </c>
      <c r="H415" s="11" t="s">
        <v>52</v>
      </c>
      <c r="I415" s="11">
        <v>344</v>
      </c>
      <c r="J415" s="11">
        <v>2365</v>
      </c>
      <c r="K415" s="11">
        <v>7190</v>
      </c>
      <c r="L415" s="11" t="str">
        <f t="shared" si="6"/>
        <v>Processed</v>
      </c>
    </row>
    <row r="416" spans="1:12" x14ac:dyDescent="0.3">
      <c r="A416" s="11" t="s">
        <v>427</v>
      </c>
      <c r="B416" s="11" t="s">
        <v>322</v>
      </c>
      <c r="C416" s="11" t="s">
        <v>25</v>
      </c>
      <c r="D416" s="11" t="s">
        <v>517</v>
      </c>
      <c r="E416" s="11" t="s">
        <v>518</v>
      </c>
      <c r="F416" s="11" t="s">
        <v>220</v>
      </c>
      <c r="G416" s="11" t="s">
        <v>57</v>
      </c>
      <c r="H416" s="11" t="s">
        <v>57</v>
      </c>
      <c r="I416" s="11">
        <v>99</v>
      </c>
      <c r="J416" s="11">
        <v>0</v>
      </c>
      <c r="K416" s="11">
        <v>4059</v>
      </c>
      <c r="L416" s="11" t="str">
        <f t="shared" si="6"/>
        <v>Processed</v>
      </c>
    </row>
    <row r="417" spans="1:12" x14ac:dyDescent="0.3">
      <c r="A417" s="11" t="s">
        <v>427</v>
      </c>
      <c r="B417" s="11" t="s">
        <v>322</v>
      </c>
      <c r="C417" s="11" t="s">
        <v>25</v>
      </c>
      <c r="D417" s="11" t="s">
        <v>519</v>
      </c>
      <c r="E417" s="11" t="s">
        <v>520</v>
      </c>
      <c r="F417" s="11" t="s">
        <v>290</v>
      </c>
      <c r="G417" s="11" t="s">
        <v>57</v>
      </c>
      <c r="H417" s="11" t="s">
        <v>57</v>
      </c>
      <c r="I417" s="11">
        <v>20</v>
      </c>
      <c r="J417" s="11">
        <v>123</v>
      </c>
      <c r="K417" s="11">
        <v>370</v>
      </c>
      <c r="L417" s="11" t="str">
        <f t="shared" si="6"/>
        <v>Processed</v>
      </c>
    </row>
    <row r="418" spans="1:12" x14ac:dyDescent="0.3">
      <c r="A418" s="11" t="s">
        <v>427</v>
      </c>
      <c r="B418" s="11" t="s">
        <v>322</v>
      </c>
      <c r="C418" s="11" t="s">
        <v>25</v>
      </c>
      <c r="D418" s="11" t="s">
        <v>796</v>
      </c>
      <c r="E418" s="11" t="s">
        <v>797</v>
      </c>
      <c r="F418" s="11" t="s">
        <v>290</v>
      </c>
      <c r="G418" s="11" t="s">
        <v>57</v>
      </c>
      <c r="H418" s="11" t="s">
        <v>57</v>
      </c>
      <c r="I418" s="11">
        <v>2</v>
      </c>
      <c r="J418" s="11">
        <v>15</v>
      </c>
      <c r="K418" s="11">
        <v>48</v>
      </c>
      <c r="L418" s="11" t="str">
        <f t="shared" si="6"/>
        <v>Processed</v>
      </c>
    </row>
    <row r="419" spans="1:12" x14ac:dyDescent="0.3">
      <c r="A419" s="11" t="s">
        <v>427</v>
      </c>
      <c r="B419" s="11" t="s">
        <v>322</v>
      </c>
      <c r="C419" s="11" t="s">
        <v>25</v>
      </c>
      <c r="D419" s="11" t="s">
        <v>91</v>
      </c>
      <c r="E419" s="11" t="s">
        <v>521</v>
      </c>
      <c r="F419" s="11" t="s">
        <v>90</v>
      </c>
      <c r="G419" s="11" t="s">
        <v>87</v>
      </c>
      <c r="H419" s="11" t="s">
        <v>87</v>
      </c>
      <c r="I419" s="11">
        <v>7</v>
      </c>
      <c r="J419" s="11">
        <v>28</v>
      </c>
      <c r="K419" s="11">
        <v>59</v>
      </c>
      <c r="L419" s="11" t="str">
        <f t="shared" si="6"/>
        <v>Processed</v>
      </c>
    </row>
    <row r="420" spans="1:12" x14ac:dyDescent="0.3">
      <c r="A420" s="11" t="s">
        <v>427</v>
      </c>
      <c r="B420" s="11" t="s">
        <v>322</v>
      </c>
      <c r="C420" s="11" t="s">
        <v>25</v>
      </c>
      <c r="D420" s="11" t="s">
        <v>93</v>
      </c>
      <c r="E420" s="11" t="s">
        <v>522</v>
      </c>
      <c r="F420" s="11" t="s">
        <v>90</v>
      </c>
      <c r="G420" s="11" t="s">
        <v>87</v>
      </c>
      <c r="H420" s="11" t="s">
        <v>87</v>
      </c>
      <c r="I420" s="11">
        <v>30</v>
      </c>
      <c r="J420" s="11">
        <v>159</v>
      </c>
      <c r="K420" s="11">
        <v>157</v>
      </c>
      <c r="L420" s="11" t="str">
        <f t="shared" si="6"/>
        <v>Processed</v>
      </c>
    </row>
    <row r="421" spans="1:12" x14ac:dyDescent="0.3">
      <c r="A421" s="11" t="s">
        <v>427</v>
      </c>
      <c r="B421" s="11" t="s">
        <v>322</v>
      </c>
      <c r="C421" s="11" t="s">
        <v>25</v>
      </c>
      <c r="D421" s="11" t="s">
        <v>93</v>
      </c>
      <c r="E421" s="11" t="s">
        <v>523</v>
      </c>
      <c r="F421" s="11" t="s">
        <v>223</v>
      </c>
      <c r="G421" s="11" t="s">
        <v>61</v>
      </c>
      <c r="H421" s="11" t="s">
        <v>61</v>
      </c>
      <c r="I421" s="11">
        <v>4</v>
      </c>
      <c r="J421" s="11">
        <v>133</v>
      </c>
      <c r="K421" s="11">
        <v>80</v>
      </c>
      <c r="L421" s="11" t="str">
        <f t="shared" si="6"/>
        <v>Processed</v>
      </c>
    </row>
    <row r="422" spans="1:12" x14ac:dyDescent="0.3">
      <c r="A422" s="11" t="s">
        <v>427</v>
      </c>
      <c r="B422" s="11" t="s">
        <v>322</v>
      </c>
      <c r="C422" s="11" t="s">
        <v>25</v>
      </c>
      <c r="D422" s="11" t="s">
        <v>798</v>
      </c>
      <c r="E422" s="11" t="s">
        <v>799</v>
      </c>
      <c r="F422" s="11" t="s">
        <v>223</v>
      </c>
      <c r="G422" s="11" t="s">
        <v>61</v>
      </c>
      <c r="H422" s="11" t="s">
        <v>61</v>
      </c>
      <c r="I422" s="11">
        <v>3</v>
      </c>
      <c r="J422" s="11">
        <v>100</v>
      </c>
      <c r="K422" s="11">
        <v>72</v>
      </c>
      <c r="L422" s="11" t="str">
        <f t="shared" si="6"/>
        <v>Processed</v>
      </c>
    </row>
    <row r="423" spans="1:12" x14ac:dyDescent="0.3">
      <c r="A423" s="11" t="s">
        <v>427</v>
      </c>
      <c r="B423" s="11" t="s">
        <v>322</v>
      </c>
      <c r="C423" s="11" t="s">
        <v>25</v>
      </c>
      <c r="D423" s="11" t="s">
        <v>338</v>
      </c>
      <c r="E423" s="11" t="s">
        <v>524</v>
      </c>
      <c r="F423" s="11" t="s">
        <v>340</v>
      </c>
      <c r="G423" s="11" t="s">
        <v>57</v>
      </c>
      <c r="H423" s="11" t="s">
        <v>57</v>
      </c>
      <c r="I423" s="11">
        <v>43</v>
      </c>
      <c r="J423" s="11">
        <v>171</v>
      </c>
      <c r="K423" s="11">
        <v>236</v>
      </c>
      <c r="L423" s="11" t="str">
        <f t="shared" si="6"/>
        <v>Processed</v>
      </c>
    </row>
    <row r="424" spans="1:12" x14ac:dyDescent="0.3">
      <c r="A424" s="11" t="s">
        <v>427</v>
      </c>
      <c r="B424" s="11" t="s">
        <v>322</v>
      </c>
      <c r="C424" s="11" t="s">
        <v>25</v>
      </c>
      <c r="D424" s="11" t="s">
        <v>800</v>
      </c>
      <c r="E424" s="11" t="s">
        <v>801</v>
      </c>
      <c r="F424" s="11" t="s">
        <v>223</v>
      </c>
      <c r="G424" s="11" t="s">
        <v>61</v>
      </c>
      <c r="H424" s="11" t="s">
        <v>61</v>
      </c>
      <c r="I424" s="11">
        <v>324</v>
      </c>
      <c r="J424" s="11">
        <v>8106</v>
      </c>
      <c r="K424" s="11">
        <v>415</v>
      </c>
      <c r="L424" s="11" t="str">
        <f t="shared" si="6"/>
        <v>Processed</v>
      </c>
    </row>
    <row r="425" spans="1:12" x14ac:dyDescent="0.3">
      <c r="A425" s="11" t="s">
        <v>427</v>
      </c>
      <c r="B425" s="11" t="s">
        <v>322</v>
      </c>
      <c r="C425" s="11" t="s">
        <v>25</v>
      </c>
      <c r="D425" s="11" t="s">
        <v>189</v>
      </c>
      <c r="E425" s="11" t="s">
        <v>525</v>
      </c>
      <c r="F425" s="11" t="s">
        <v>191</v>
      </c>
      <c r="G425" s="11" t="s">
        <v>52</v>
      </c>
      <c r="H425" s="11" t="s">
        <v>52</v>
      </c>
      <c r="I425" s="11">
        <v>109</v>
      </c>
      <c r="J425" s="11">
        <v>1570</v>
      </c>
      <c r="K425" s="11">
        <v>5554</v>
      </c>
      <c r="L425" s="11" t="str">
        <f t="shared" si="6"/>
        <v>Processed</v>
      </c>
    </row>
    <row r="426" spans="1:12" x14ac:dyDescent="0.3">
      <c r="A426" s="11" t="s">
        <v>427</v>
      </c>
      <c r="B426" s="11" t="s">
        <v>322</v>
      </c>
      <c r="C426" s="11" t="s">
        <v>25</v>
      </c>
      <c r="D426" s="11" t="s">
        <v>295</v>
      </c>
      <c r="E426" s="11" t="s">
        <v>526</v>
      </c>
      <c r="F426" s="11" t="s">
        <v>297</v>
      </c>
      <c r="G426" s="11" t="s">
        <v>57</v>
      </c>
      <c r="H426" s="11" t="s">
        <v>57</v>
      </c>
      <c r="I426" s="11">
        <v>73</v>
      </c>
      <c r="J426" s="11">
        <v>2190</v>
      </c>
      <c r="K426" s="11">
        <v>3468</v>
      </c>
      <c r="L426" s="11" t="str">
        <f t="shared" si="6"/>
        <v>Processed</v>
      </c>
    </row>
    <row r="427" spans="1:12" x14ac:dyDescent="0.3">
      <c r="A427" s="11" t="s">
        <v>427</v>
      </c>
      <c r="B427" s="11" t="s">
        <v>322</v>
      </c>
      <c r="C427" s="11" t="s">
        <v>25</v>
      </c>
      <c r="D427" s="11" t="s">
        <v>278</v>
      </c>
      <c r="E427" s="11" t="s">
        <v>527</v>
      </c>
      <c r="F427" s="11" t="s">
        <v>197</v>
      </c>
      <c r="G427" s="11" t="s">
        <v>57</v>
      </c>
      <c r="H427" s="11" t="s">
        <v>57</v>
      </c>
      <c r="I427" s="11">
        <v>65</v>
      </c>
      <c r="J427" s="11">
        <v>1560</v>
      </c>
      <c r="K427" s="11">
        <v>770</v>
      </c>
      <c r="L427" s="11" t="str">
        <f t="shared" si="6"/>
        <v>Processed</v>
      </c>
    </row>
    <row r="428" spans="1:12" x14ac:dyDescent="0.3">
      <c r="A428" s="11" t="s">
        <v>427</v>
      </c>
      <c r="B428" s="11" t="s">
        <v>322</v>
      </c>
      <c r="C428" s="11" t="s">
        <v>25</v>
      </c>
      <c r="D428" s="11" t="s">
        <v>161</v>
      </c>
      <c r="E428" s="11" t="s">
        <v>528</v>
      </c>
      <c r="F428" s="11" t="s">
        <v>802</v>
      </c>
      <c r="G428" s="11" t="s">
        <v>157</v>
      </c>
      <c r="H428" s="11" t="s">
        <v>157</v>
      </c>
      <c r="I428" s="11">
        <v>284</v>
      </c>
      <c r="J428" s="11">
        <v>4745</v>
      </c>
      <c r="K428" s="11">
        <v>10622</v>
      </c>
      <c r="L428" s="11" t="str">
        <f t="shared" si="6"/>
        <v>Processed</v>
      </c>
    </row>
    <row r="429" spans="1:12" x14ac:dyDescent="0.3">
      <c r="A429" s="11" t="s">
        <v>427</v>
      </c>
      <c r="B429" s="11" t="s">
        <v>322</v>
      </c>
      <c r="C429" s="11" t="s">
        <v>25</v>
      </c>
      <c r="D429" s="11" t="s">
        <v>393</v>
      </c>
      <c r="E429" s="11" t="s">
        <v>394</v>
      </c>
      <c r="F429" s="11" t="s">
        <v>530</v>
      </c>
      <c r="G429" s="11" t="s">
        <v>61</v>
      </c>
      <c r="H429" s="11" t="s">
        <v>61</v>
      </c>
      <c r="I429" s="11">
        <v>170</v>
      </c>
      <c r="J429" s="11">
        <v>4488</v>
      </c>
      <c r="K429" s="11">
        <v>10792</v>
      </c>
      <c r="L429" s="11" t="str">
        <f t="shared" si="6"/>
        <v>Processed</v>
      </c>
    </row>
    <row r="430" spans="1:12" x14ac:dyDescent="0.3">
      <c r="A430" s="11" t="s">
        <v>427</v>
      </c>
      <c r="B430" s="11" t="s">
        <v>322</v>
      </c>
      <c r="C430" s="11" t="s">
        <v>25</v>
      </c>
      <c r="D430" s="11" t="s">
        <v>393</v>
      </c>
      <c r="E430" s="11" t="s">
        <v>803</v>
      </c>
      <c r="F430" s="11" t="s">
        <v>223</v>
      </c>
      <c r="G430" s="11" t="s">
        <v>61</v>
      </c>
      <c r="H430" s="11" t="s">
        <v>61</v>
      </c>
      <c r="I430" s="11">
        <v>4</v>
      </c>
      <c r="J430" s="11">
        <v>96</v>
      </c>
      <c r="K430" s="11">
        <v>139</v>
      </c>
      <c r="L430" s="11" t="str">
        <f t="shared" si="6"/>
        <v>Processed</v>
      </c>
    </row>
    <row r="431" spans="1:12" x14ac:dyDescent="0.3">
      <c r="A431" s="11" t="s">
        <v>427</v>
      </c>
      <c r="B431" s="11" t="s">
        <v>322</v>
      </c>
      <c r="C431" s="11" t="s">
        <v>25</v>
      </c>
      <c r="D431" s="11" t="s">
        <v>58</v>
      </c>
      <c r="E431" s="11" t="s">
        <v>531</v>
      </c>
      <c r="F431" s="11" t="s">
        <v>60</v>
      </c>
      <c r="G431" s="11" t="s">
        <v>61</v>
      </c>
      <c r="H431" s="11" t="s">
        <v>61</v>
      </c>
      <c r="I431" s="11">
        <v>31</v>
      </c>
      <c r="J431" s="11">
        <v>1551</v>
      </c>
      <c r="K431" s="11">
        <v>1007</v>
      </c>
      <c r="L431" s="11" t="str">
        <f t="shared" si="6"/>
        <v>Processed</v>
      </c>
    </row>
    <row r="432" spans="1:12" x14ac:dyDescent="0.3">
      <c r="A432" s="11" t="s">
        <v>427</v>
      </c>
      <c r="B432" s="11" t="s">
        <v>322</v>
      </c>
      <c r="C432" s="11" t="s">
        <v>25</v>
      </c>
      <c r="D432" s="11" t="s">
        <v>804</v>
      </c>
      <c r="E432" s="11" t="s">
        <v>805</v>
      </c>
      <c r="F432" s="11" t="s">
        <v>117</v>
      </c>
      <c r="G432" s="11" t="s">
        <v>57</v>
      </c>
      <c r="H432" s="11" t="s">
        <v>57</v>
      </c>
      <c r="I432" s="11">
        <v>40</v>
      </c>
      <c r="J432" s="11">
        <v>1720</v>
      </c>
      <c r="K432" s="11">
        <v>1076</v>
      </c>
      <c r="L432" s="11" t="str">
        <f t="shared" si="6"/>
        <v>Processed</v>
      </c>
    </row>
    <row r="433" spans="1:12" x14ac:dyDescent="0.3">
      <c r="A433" s="11" t="s">
        <v>427</v>
      </c>
      <c r="B433" s="11" t="s">
        <v>322</v>
      </c>
      <c r="C433" s="11" t="s">
        <v>25</v>
      </c>
      <c r="D433" s="11" t="s">
        <v>154</v>
      </c>
      <c r="E433" s="11" t="s">
        <v>532</v>
      </c>
      <c r="F433" s="11" t="s">
        <v>802</v>
      </c>
      <c r="G433" s="11" t="s">
        <v>157</v>
      </c>
      <c r="H433" s="11" t="s">
        <v>157</v>
      </c>
      <c r="I433" s="11">
        <v>438</v>
      </c>
      <c r="J433" s="11">
        <v>3942</v>
      </c>
      <c r="K433" s="11">
        <v>10441</v>
      </c>
      <c r="L433" s="11" t="str">
        <f t="shared" si="6"/>
        <v>Processed</v>
      </c>
    </row>
    <row r="434" spans="1:12" x14ac:dyDescent="0.3">
      <c r="A434" s="11" t="s">
        <v>427</v>
      </c>
      <c r="B434" s="11" t="s">
        <v>322</v>
      </c>
      <c r="C434" s="11" t="s">
        <v>25</v>
      </c>
      <c r="D434" s="11" t="s">
        <v>231</v>
      </c>
      <c r="E434" s="11" t="s">
        <v>533</v>
      </c>
      <c r="F434" s="11" t="s">
        <v>233</v>
      </c>
      <c r="G434" s="11" t="s">
        <v>57</v>
      </c>
      <c r="H434" s="11" t="s">
        <v>57</v>
      </c>
      <c r="I434" s="11">
        <v>209</v>
      </c>
      <c r="J434" s="11">
        <v>4703</v>
      </c>
      <c r="K434" s="11">
        <v>4985</v>
      </c>
      <c r="L434" s="11" t="str">
        <f t="shared" si="6"/>
        <v>Processed</v>
      </c>
    </row>
    <row r="435" spans="1:12" x14ac:dyDescent="0.3">
      <c r="A435" s="11" t="s">
        <v>427</v>
      </c>
      <c r="B435" s="11" t="s">
        <v>322</v>
      </c>
      <c r="C435" s="11" t="s">
        <v>25</v>
      </c>
      <c r="D435" s="11" t="s">
        <v>536</v>
      </c>
      <c r="E435" s="11" t="s">
        <v>537</v>
      </c>
      <c r="F435" s="11" t="s">
        <v>350</v>
      </c>
      <c r="G435" s="11" t="s">
        <v>57</v>
      </c>
      <c r="H435" s="11" t="s">
        <v>57</v>
      </c>
      <c r="I435" s="11">
        <v>5</v>
      </c>
      <c r="J435" s="11">
        <v>132</v>
      </c>
      <c r="K435" s="11">
        <v>144</v>
      </c>
      <c r="L435" s="11" t="str">
        <f t="shared" si="6"/>
        <v>Processed</v>
      </c>
    </row>
    <row r="436" spans="1:12" x14ac:dyDescent="0.3">
      <c r="A436" s="11" t="s">
        <v>427</v>
      </c>
      <c r="B436" s="11" t="s">
        <v>322</v>
      </c>
      <c r="C436" s="11" t="s">
        <v>25</v>
      </c>
      <c r="D436" s="11" t="s">
        <v>538</v>
      </c>
      <c r="E436" s="11" t="s">
        <v>539</v>
      </c>
      <c r="F436" s="11" t="s">
        <v>350</v>
      </c>
      <c r="G436" s="11" t="s">
        <v>57</v>
      </c>
      <c r="H436" s="11" t="s">
        <v>57</v>
      </c>
      <c r="I436" s="11">
        <v>5</v>
      </c>
      <c r="J436" s="11">
        <v>132</v>
      </c>
      <c r="K436" s="11">
        <v>144</v>
      </c>
      <c r="L436" s="11" t="str">
        <f t="shared" si="6"/>
        <v>Processed</v>
      </c>
    </row>
    <row r="437" spans="1:12" x14ac:dyDescent="0.3">
      <c r="A437" s="11" t="s">
        <v>427</v>
      </c>
      <c r="B437" s="11" t="s">
        <v>322</v>
      </c>
      <c r="C437" s="11" t="s">
        <v>25</v>
      </c>
      <c r="D437" s="11" t="s">
        <v>806</v>
      </c>
      <c r="E437" s="11" t="s">
        <v>807</v>
      </c>
      <c r="F437" s="11" t="s">
        <v>808</v>
      </c>
      <c r="G437" s="11" t="s">
        <v>61</v>
      </c>
      <c r="H437" s="11" t="s">
        <v>61</v>
      </c>
      <c r="I437" s="11">
        <v>6</v>
      </c>
      <c r="J437" s="11">
        <v>200</v>
      </c>
      <c r="K437" s="11">
        <v>189</v>
      </c>
      <c r="L437" s="11" t="str">
        <f t="shared" si="6"/>
        <v>Processed</v>
      </c>
    </row>
    <row r="438" spans="1:12" x14ac:dyDescent="0.3">
      <c r="A438" s="11" t="s">
        <v>427</v>
      </c>
      <c r="B438" s="11" t="s">
        <v>322</v>
      </c>
      <c r="C438" s="11" t="s">
        <v>25</v>
      </c>
      <c r="D438" s="11" t="s">
        <v>540</v>
      </c>
      <c r="E438" s="11" t="s">
        <v>541</v>
      </c>
      <c r="F438" s="11" t="s">
        <v>217</v>
      </c>
      <c r="G438" s="11" t="s">
        <v>57</v>
      </c>
      <c r="H438" s="11" t="s">
        <v>57</v>
      </c>
      <c r="I438" s="11">
        <v>36</v>
      </c>
      <c r="J438" s="11">
        <v>1296</v>
      </c>
      <c r="K438" s="11">
        <v>864</v>
      </c>
      <c r="L438" s="11" t="str">
        <f t="shared" si="6"/>
        <v>Processed</v>
      </c>
    </row>
    <row r="439" spans="1:12" x14ac:dyDescent="0.3">
      <c r="A439" s="11" t="s">
        <v>427</v>
      </c>
      <c r="B439" s="11" t="s">
        <v>322</v>
      </c>
      <c r="C439" s="11" t="s">
        <v>25</v>
      </c>
      <c r="D439" s="11" t="s">
        <v>88</v>
      </c>
      <c r="E439" s="11" t="s">
        <v>542</v>
      </c>
      <c r="F439" s="11" t="s">
        <v>543</v>
      </c>
      <c r="G439" s="11" t="s">
        <v>61</v>
      </c>
      <c r="H439" s="11" t="s">
        <v>61</v>
      </c>
      <c r="I439" s="11">
        <v>47</v>
      </c>
      <c r="J439" s="11">
        <v>1568</v>
      </c>
      <c r="K439" s="11">
        <v>1069</v>
      </c>
      <c r="L439" s="11" t="str">
        <f t="shared" si="6"/>
        <v>Processed</v>
      </c>
    </row>
    <row r="440" spans="1:12" x14ac:dyDescent="0.3">
      <c r="A440" s="11" t="s">
        <v>427</v>
      </c>
      <c r="B440" s="11" t="s">
        <v>322</v>
      </c>
      <c r="C440" s="11" t="s">
        <v>25</v>
      </c>
      <c r="D440" s="11" t="s">
        <v>330</v>
      </c>
      <c r="E440" s="11" t="s">
        <v>545</v>
      </c>
      <c r="F440" s="11" t="s">
        <v>223</v>
      </c>
      <c r="G440" s="11" t="s">
        <v>61</v>
      </c>
      <c r="H440" s="11" t="s">
        <v>61</v>
      </c>
      <c r="I440" s="11">
        <v>14</v>
      </c>
      <c r="J440" s="11">
        <v>468</v>
      </c>
      <c r="K440" s="11">
        <v>467</v>
      </c>
      <c r="L440" s="11" t="str">
        <f t="shared" si="6"/>
        <v>Processed</v>
      </c>
    </row>
    <row r="441" spans="1:12" x14ac:dyDescent="0.3">
      <c r="A441" s="11" t="s">
        <v>427</v>
      </c>
      <c r="B441" s="11" t="s">
        <v>322</v>
      </c>
      <c r="C441" s="11" t="s">
        <v>25</v>
      </c>
      <c r="D441" s="11" t="s">
        <v>809</v>
      </c>
      <c r="E441" s="11" t="s">
        <v>810</v>
      </c>
      <c r="F441" s="11" t="s">
        <v>435</v>
      </c>
      <c r="G441" s="11" t="s">
        <v>57</v>
      </c>
      <c r="H441" s="11" t="s">
        <v>57</v>
      </c>
      <c r="I441" s="11">
        <v>1</v>
      </c>
      <c r="J441" s="11">
        <v>43</v>
      </c>
      <c r="K441" s="11">
        <v>37</v>
      </c>
      <c r="L441" s="11" t="str">
        <f t="shared" si="6"/>
        <v>Processed</v>
      </c>
    </row>
    <row r="442" spans="1:12" x14ac:dyDescent="0.3">
      <c r="A442" s="11" t="s">
        <v>427</v>
      </c>
      <c r="B442" s="11" t="s">
        <v>322</v>
      </c>
      <c r="C442" s="11" t="s">
        <v>25</v>
      </c>
      <c r="D442" s="11" t="s">
        <v>365</v>
      </c>
      <c r="E442" s="11" t="s">
        <v>366</v>
      </c>
      <c r="F442" s="11" t="s">
        <v>546</v>
      </c>
      <c r="G442" s="11" t="s">
        <v>61</v>
      </c>
      <c r="H442" s="11" t="s">
        <v>61</v>
      </c>
      <c r="I442" s="11">
        <v>16</v>
      </c>
      <c r="J442" s="11">
        <v>534</v>
      </c>
      <c r="K442" s="11">
        <v>174</v>
      </c>
      <c r="L442" s="11" t="str">
        <f t="shared" si="6"/>
        <v>Processed</v>
      </c>
    </row>
    <row r="443" spans="1:12" x14ac:dyDescent="0.3">
      <c r="A443" s="11" t="s">
        <v>427</v>
      </c>
      <c r="B443" s="11" t="s">
        <v>322</v>
      </c>
      <c r="C443" s="11" t="s">
        <v>25</v>
      </c>
      <c r="D443" s="11" t="s">
        <v>227</v>
      </c>
      <c r="E443" s="11" t="s">
        <v>548</v>
      </c>
      <c r="F443" s="11" t="s">
        <v>223</v>
      </c>
      <c r="G443" s="11" t="s">
        <v>61</v>
      </c>
      <c r="H443" s="11" t="s">
        <v>61</v>
      </c>
      <c r="I443" s="11">
        <v>6</v>
      </c>
      <c r="J443" s="11">
        <v>200</v>
      </c>
      <c r="K443" s="11">
        <v>63</v>
      </c>
      <c r="L443" s="11" t="str">
        <f t="shared" si="6"/>
        <v>Processed</v>
      </c>
    </row>
    <row r="444" spans="1:12" x14ac:dyDescent="0.3">
      <c r="A444" s="11" t="s">
        <v>427</v>
      </c>
      <c r="B444" s="11" t="s">
        <v>322</v>
      </c>
      <c r="C444" s="11" t="s">
        <v>25</v>
      </c>
      <c r="D444" s="11" t="s">
        <v>549</v>
      </c>
      <c r="E444" s="11" t="s">
        <v>550</v>
      </c>
      <c r="F444" s="11" t="s">
        <v>223</v>
      </c>
      <c r="G444" s="11" t="s">
        <v>61</v>
      </c>
      <c r="H444" s="11" t="s">
        <v>61</v>
      </c>
      <c r="I444" s="11">
        <v>5</v>
      </c>
      <c r="J444" s="11">
        <v>60</v>
      </c>
      <c r="K444" s="11">
        <v>124</v>
      </c>
      <c r="L444" s="11" t="str">
        <f t="shared" si="6"/>
        <v>Processed</v>
      </c>
    </row>
    <row r="445" spans="1:12" x14ac:dyDescent="0.3">
      <c r="A445" s="11" t="s">
        <v>427</v>
      </c>
      <c r="B445" s="11" t="s">
        <v>322</v>
      </c>
      <c r="C445" s="11" t="s">
        <v>25</v>
      </c>
      <c r="D445" s="11" t="s">
        <v>307</v>
      </c>
      <c r="E445" s="11" t="s">
        <v>551</v>
      </c>
      <c r="F445" s="11" t="s">
        <v>552</v>
      </c>
      <c r="G445" s="11" t="s">
        <v>492</v>
      </c>
      <c r="H445" s="11" t="s">
        <v>492</v>
      </c>
      <c r="I445" s="11">
        <v>44</v>
      </c>
      <c r="J445" s="11">
        <v>367</v>
      </c>
      <c r="K445" s="11">
        <v>3960</v>
      </c>
      <c r="L445" s="11" t="str">
        <f t="shared" si="6"/>
        <v>Processed</v>
      </c>
    </row>
    <row r="446" spans="1:12" x14ac:dyDescent="0.3">
      <c r="A446" s="11" t="s">
        <v>427</v>
      </c>
      <c r="B446" s="11" t="s">
        <v>322</v>
      </c>
      <c r="C446" s="11" t="s">
        <v>25</v>
      </c>
      <c r="D446" s="11" t="s">
        <v>554</v>
      </c>
      <c r="E446" s="11" t="s">
        <v>811</v>
      </c>
      <c r="F446" s="11" t="s">
        <v>214</v>
      </c>
      <c r="G446" s="11" t="s">
        <v>57</v>
      </c>
      <c r="H446" s="11" t="s">
        <v>57</v>
      </c>
      <c r="I446" s="11">
        <v>139</v>
      </c>
      <c r="J446" s="11">
        <v>260</v>
      </c>
      <c r="K446" s="11">
        <v>4713</v>
      </c>
      <c r="L446" s="11" t="str">
        <f t="shared" si="6"/>
        <v>Processed</v>
      </c>
    </row>
    <row r="447" spans="1:12" x14ac:dyDescent="0.3">
      <c r="A447" s="11" t="s">
        <v>427</v>
      </c>
      <c r="B447" s="11" t="s">
        <v>322</v>
      </c>
      <c r="C447" s="11" t="s">
        <v>25</v>
      </c>
      <c r="D447" s="11" t="s">
        <v>300</v>
      </c>
      <c r="E447" s="11" t="s">
        <v>555</v>
      </c>
      <c r="F447" s="11" t="s">
        <v>223</v>
      </c>
      <c r="G447" s="11" t="s">
        <v>61</v>
      </c>
      <c r="H447" s="11" t="s">
        <v>61</v>
      </c>
      <c r="I447" s="11">
        <v>9</v>
      </c>
      <c r="J447" s="11">
        <v>108</v>
      </c>
      <c r="K447" s="11">
        <v>448</v>
      </c>
      <c r="L447" s="11" t="str">
        <f t="shared" si="6"/>
        <v>Processed</v>
      </c>
    </row>
    <row r="448" spans="1:12" x14ac:dyDescent="0.3">
      <c r="A448" s="11" t="s">
        <v>427</v>
      </c>
      <c r="B448" s="11" t="s">
        <v>322</v>
      </c>
      <c r="C448" s="11" t="s">
        <v>25</v>
      </c>
      <c r="D448" s="11" t="s">
        <v>812</v>
      </c>
      <c r="E448" s="11" t="s">
        <v>813</v>
      </c>
      <c r="F448" s="11" t="s">
        <v>223</v>
      </c>
      <c r="G448" s="11" t="s">
        <v>61</v>
      </c>
      <c r="H448" s="11" t="s">
        <v>61</v>
      </c>
      <c r="I448" s="11">
        <v>9</v>
      </c>
      <c r="J448" s="11">
        <v>270</v>
      </c>
      <c r="K448" s="11">
        <v>449</v>
      </c>
      <c r="L448" s="11" t="str">
        <f t="shared" si="6"/>
        <v>Processed</v>
      </c>
    </row>
    <row r="449" spans="1:12" x14ac:dyDescent="0.3">
      <c r="A449" s="11" t="s">
        <v>427</v>
      </c>
      <c r="B449" s="11" t="s">
        <v>322</v>
      </c>
      <c r="C449" s="11" t="s">
        <v>25</v>
      </c>
      <c r="D449" s="11" t="s">
        <v>556</v>
      </c>
      <c r="E449" s="11" t="s">
        <v>557</v>
      </c>
      <c r="F449" s="11" t="s">
        <v>223</v>
      </c>
      <c r="G449" s="11" t="s">
        <v>61</v>
      </c>
      <c r="H449" s="11" t="s">
        <v>61</v>
      </c>
      <c r="I449" s="11">
        <v>5</v>
      </c>
      <c r="J449" s="11">
        <v>60</v>
      </c>
      <c r="K449" s="11">
        <v>238</v>
      </c>
      <c r="L449" s="11" t="str">
        <f t="shared" si="6"/>
        <v>Processed</v>
      </c>
    </row>
    <row r="450" spans="1:12" x14ac:dyDescent="0.3">
      <c r="A450" s="11" t="s">
        <v>427</v>
      </c>
      <c r="B450" s="11" t="s">
        <v>322</v>
      </c>
      <c r="C450" s="11" t="s">
        <v>25</v>
      </c>
      <c r="D450" s="11" t="s">
        <v>558</v>
      </c>
      <c r="E450" s="11" t="s">
        <v>559</v>
      </c>
      <c r="F450" s="11" t="s">
        <v>535</v>
      </c>
      <c r="G450" s="11" t="s">
        <v>57</v>
      </c>
      <c r="H450" s="11" t="s">
        <v>57</v>
      </c>
      <c r="I450" s="11">
        <v>5</v>
      </c>
      <c r="J450" s="11">
        <v>60</v>
      </c>
      <c r="K450" s="11">
        <v>149</v>
      </c>
      <c r="L450" s="11" t="str">
        <f t="shared" ref="L450:L513" si="7">IF(OR(C450="Condiments &amp; Snacks",
       C450="Cheese",
       C450="Butter",
       C450="Meals",
       C450="Beverages",
       C450="Yogurt"), "Processed", "Whole")</f>
        <v>Processed</v>
      </c>
    </row>
    <row r="451" spans="1:12" x14ac:dyDescent="0.3">
      <c r="A451" s="11" t="s">
        <v>427</v>
      </c>
      <c r="B451" s="11" t="s">
        <v>322</v>
      </c>
      <c r="C451" s="11" t="s">
        <v>25</v>
      </c>
      <c r="D451" s="11" t="s">
        <v>560</v>
      </c>
      <c r="E451" s="11" t="s">
        <v>561</v>
      </c>
      <c r="F451" s="11" t="s">
        <v>223</v>
      </c>
      <c r="G451" s="11" t="s">
        <v>61</v>
      </c>
      <c r="H451" s="11" t="s">
        <v>61</v>
      </c>
      <c r="I451" s="11">
        <v>5</v>
      </c>
      <c r="J451" s="11">
        <v>30</v>
      </c>
      <c r="K451" s="11">
        <v>124</v>
      </c>
      <c r="L451" s="11" t="str">
        <f t="shared" si="7"/>
        <v>Processed</v>
      </c>
    </row>
    <row r="452" spans="1:12" x14ac:dyDescent="0.3">
      <c r="A452" s="11" t="s">
        <v>427</v>
      </c>
      <c r="B452" s="11" t="s">
        <v>322</v>
      </c>
      <c r="C452" s="11" t="s">
        <v>25</v>
      </c>
      <c r="D452" s="11" t="s">
        <v>562</v>
      </c>
      <c r="E452" s="11" t="s">
        <v>563</v>
      </c>
      <c r="F452" s="11" t="s">
        <v>223</v>
      </c>
      <c r="G452" s="11" t="s">
        <v>61</v>
      </c>
      <c r="H452" s="11" t="s">
        <v>61</v>
      </c>
      <c r="I452" s="11">
        <v>2</v>
      </c>
      <c r="J452" s="11">
        <v>24</v>
      </c>
      <c r="K452" s="11">
        <v>40</v>
      </c>
      <c r="L452" s="11" t="str">
        <f t="shared" si="7"/>
        <v>Processed</v>
      </c>
    </row>
    <row r="453" spans="1:12" x14ac:dyDescent="0.3">
      <c r="A453" s="11" t="s">
        <v>427</v>
      </c>
      <c r="B453" s="11" t="s">
        <v>322</v>
      </c>
      <c r="C453" s="11" t="s">
        <v>25</v>
      </c>
      <c r="D453" s="11" t="s">
        <v>564</v>
      </c>
      <c r="E453" s="11" t="s">
        <v>565</v>
      </c>
      <c r="F453" s="11" t="s">
        <v>223</v>
      </c>
      <c r="G453" s="11" t="s">
        <v>61</v>
      </c>
      <c r="H453" s="11" t="s">
        <v>61</v>
      </c>
      <c r="I453" s="11">
        <v>3</v>
      </c>
      <c r="J453" s="11">
        <v>36</v>
      </c>
      <c r="K453" s="11">
        <v>75</v>
      </c>
      <c r="L453" s="11" t="str">
        <f t="shared" si="7"/>
        <v>Processed</v>
      </c>
    </row>
    <row r="454" spans="1:12" x14ac:dyDescent="0.3">
      <c r="A454" s="11" t="s">
        <v>427</v>
      </c>
      <c r="B454" s="11" t="s">
        <v>322</v>
      </c>
      <c r="C454" s="11" t="s">
        <v>25</v>
      </c>
      <c r="D454" s="11" t="s">
        <v>324</v>
      </c>
      <c r="E454" s="11" t="s">
        <v>566</v>
      </c>
      <c r="F454" s="11" t="s">
        <v>223</v>
      </c>
      <c r="G454" s="11" t="s">
        <v>61</v>
      </c>
      <c r="H454" s="11" t="s">
        <v>61</v>
      </c>
      <c r="I454" s="11">
        <v>2</v>
      </c>
      <c r="J454" s="11">
        <v>24</v>
      </c>
      <c r="K454" s="11">
        <v>48</v>
      </c>
      <c r="L454" s="11" t="str">
        <f t="shared" si="7"/>
        <v>Processed</v>
      </c>
    </row>
    <row r="455" spans="1:12" x14ac:dyDescent="0.3">
      <c r="A455" s="11" t="s">
        <v>427</v>
      </c>
      <c r="B455" s="11" t="s">
        <v>322</v>
      </c>
      <c r="C455" s="11" t="s">
        <v>25</v>
      </c>
      <c r="D455" s="11" t="s">
        <v>567</v>
      </c>
      <c r="E455" s="11" t="s">
        <v>568</v>
      </c>
      <c r="F455" s="11" t="s">
        <v>223</v>
      </c>
      <c r="G455" s="11" t="s">
        <v>61</v>
      </c>
      <c r="H455" s="11" t="s">
        <v>61</v>
      </c>
      <c r="I455" s="11">
        <v>4</v>
      </c>
      <c r="J455" s="11">
        <v>48</v>
      </c>
      <c r="K455" s="11">
        <v>110</v>
      </c>
      <c r="L455" s="11" t="str">
        <f t="shared" si="7"/>
        <v>Processed</v>
      </c>
    </row>
    <row r="456" spans="1:12" x14ac:dyDescent="0.3">
      <c r="A456" s="11" t="s">
        <v>427</v>
      </c>
      <c r="B456" s="11" t="s">
        <v>322</v>
      </c>
      <c r="C456" s="11" t="s">
        <v>25</v>
      </c>
      <c r="D456" s="11" t="s">
        <v>569</v>
      </c>
      <c r="E456" s="11" t="s">
        <v>570</v>
      </c>
      <c r="F456" s="11" t="s">
        <v>223</v>
      </c>
      <c r="G456" s="11" t="s">
        <v>61</v>
      </c>
      <c r="H456" s="11" t="s">
        <v>61</v>
      </c>
      <c r="I456" s="11">
        <v>4</v>
      </c>
      <c r="J456" s="11">
        <v>48</v>
      </c>
      <c r="K456" s="11">
        <v>88</v>
      </c>
      <c r="L456" s="11" t="str">
        <f t="shared" si="7"/>
        <v>Processed</v>
      </c>
    </row>
    <row r="457" spans="1:12" x14ac:dyDescent="0.3">
      <c r="A457" s="11" t="s">
        <v>427</v>
      </c>
      <c r="B457" s="11" t="s">
        <v>322</v>
      </c>
      <c r="C457" s="11" t="s">
        <v>25</v>
      </c>
      <c r="D457" s="11" t="s">
        <v>571</v>
      </c>
      <c r="E457" s="11" t="s">
        <v>572</v>
      </c>
      <c r="F457" s="11" t="s">
        <v>223</v>
      </c>
      <c r="G457" s="11" t="s">
        <v>61</v>
      </c>
      <c r="H457" s="11" t="s">
        <v>61</v>
      </c>
      <c r="I457" s="11">
        <v>33</v>
      </c>
      <c r="J457" s="11">
        <v>396</v>
      </c>
      <c r="K457" s="11">
        <v>1051</v>
      </c>
      <c r="L457" s="11" t="str">
        <f t="shared" si="7"/>
        <v>Processed</v>
      </c>
    </row>
    <row r="458" spans="1:12" x14ac:dyDescent="0.3">
      <c r="A458" s="11" t="s">
        <v>427</v>
      </c>
      <c r="B458" s="11" t="s">
        <v>322</v>
      </c>
      <c r="C458" s="11" t="s">
        <v>25</v>
      </c>
      <c r="D458" s="11" t="s">
        <v>313</v>
      </c>
      <c r="E458" s="11" t="s">
        <v>573</v>
      </c>
      <c r="F458" s="11" t="s">
        <v>223</v>
      </c>
      <c r="G458" s="11" t="s">
        <v>61</v>
      </c>
      <c r="H458" s="11" t="s">
        <v>61</v>
      </c>
      <c r="I458" s="11">
        <v>1</v>
      </c>
      <c r="J458" s="11">
        <v>12</v>
      </c>
      <c r="K458" s="11">
        <v>25</v>
      </c>
      <c r="L458" s="11" t="str">
        <f t="shared" si="7"/>
        <v>Processed</v>
      </c>
    </row>
    <row r="459" spans="1:12" x14ac:dyDescent="0.3">
      <c r="A459" s="11" t="s">
        <v>427</v>
      </c>
      <c r="B459" s="11" t="s">
        <v>322</v>
      </c>
      <c r="C459" s="11" t="s">
        <v>25</v>
      </c>
      <c r="D459" s="11" t="s">
        <v>574</v>
      </c>
      <c r="E459" s="11" t="s">
        <v>575</v>
      </c>
      <c r="F459" s="11" t="s">
        <v>223</v>
      </c>
      <c r="G459" s="11" t="s">
        <v>61</v>
      </c>
      <c r="H459" s="11" t="s">
        <v>61</v>
      </c>
      <c r="I459" s="11">
        <v>5</v>
      </c>
      <c r="J459" s="11">
        <v>60</v>
      </c>
      <c r="K459" s="11">
        <v>147</v>
      </c>
      <c r="L459" s="11" t="str">
        <f t="shared" si="7"/>
        <v>Processed</v>
      </c>
    </row>
    <row r="460" spans="1:12" x14ac:dyDescent="0.3">
      <c r="A460" s="11" t="s">
        <v>427</v>
      </c>
      <c r="B460" s="11" t="s">
        <v>322</v>
      </c>
      <c r="C460" s="11" t="s">
        <v>25</v>
      </c>
      <c r="D460" s="11" t="s">
        <v>298</v>
      </c>
      <c r="E460" s="11" t="s">
        <v>578</v>
      </c>
      <c r="F460" s="11" t="s">
        <v>223</v>
      </c>
      <c r="G460" s="11" t="s">
        <v>61</v>
      </c>
      <c r="H460" s="11" t="s">
        <v>61</v>
      </c>
      <c r="I460" s="11">
        <v>28</v>
      </c>
      <c r="J460" s="11">
        <v>336</v>
      </c>
      <c r="K460" s="11">
        <v>650</v>
      </c>
      <c r="L460" s="11" t="str">
        <f t="shared" si="7"/>
        <v>Processed</v>
      </c>
    </row>
    <row r="461" spans="1:12" x14ac:dyDescent="0.3">
      <c r="A461" s="11" t="s">
        <v>427</v>
      </c>
      <c r="B461" s="11" t="s">
        <v>322</v>
      </c>
      <c r="C461" s="11" t="s">
        <v>25</v>
      </c>
      <c r="D461" s="11" t="s">
        <v>579</v>
      </c>
      <c r="E461" s="11" t="s">
        <v>580</v>
      </c>
      <c r="F461" s="11" t="s">
        <v>535</v>
      </c>
      <c r="G461" s="11" t="s">
        <v>57</v>
      </c>
      <c r="H461" s="11" t="s">
        <v>57</v>
      </c>
      <c r="I461" s="11">
        <v>16</v>
      </c>
      <c r="J461" s="11">
        <v>168</v>
      </c>
      <c r="K461" s="11">
        <v>478</v>
      </c>
      <c r="L461" s="11" t="str">
        <f t="shared" si="7"/>
        <v>Processed</v>
      </c>
    </row>
    <row r="462" spans="1:12" x14ac:dyDescent="0.3">
      <c r="A462" s="11" t="s">
        <v>427</v>
      </c>
      <c r="B462" s="11" t="s">
        <v>322</v>
      </c>
      <c r="C462" s="11" t="s">
        <v>25</v>
      </c>
      <c r="D462" s="11" t="s">
        <v>581</v>
      </c>
      <c r="E462" s="11" t="s">
        <v>582</v>
      </c>
      <c r="F462" s="11" t="s">
        <v>223</v>
      </c>
      <c r="G462" s="11" t="s">
        <v>61</v>
      </c>
      <c r="H462" s="11" t="s">
        <v>61</v>
      </c>
      <c r="I462" s="11">
        <v>8</v>
      </c>
      <c r="J462" s="11">
        <v>96</v>
      </c>
      <c r="K462" s="11">
        <v>166</v>
      </c>
      <c r="L462" s="11" t="str">
        <f t="shared" si="7"/>
        <v>Processed</v>
      </c>
    </row>
    <row r="463" spans="1:12" x14ac:dyDescent="0.3">
      <c r="A463" s="11" t="s">
        <v>427</v>
      </c>
      <c r="B463" s="11" t="s">
        <v>322</v>
      </c>
      <c r="C463" s="11" t="s">
        <v>25</v>
      </c>
      <c r="D463" s="11" t="s">
        <v>344</v>
      </c>
      <c r="E463" s="11" t="s">
        <v>534</v>
      </c>
      <c r="F463" s="11" t="s">
        <v>535</v>
      </c>
      <c r="G463" s="11" t="s">
        <v>57</v>
      </c>
      <c r="H463" s="11" t="s">
        <v>57</v>
      </c>
      <c r="I463" s="11">
        <v>12</v>
      </c>
      <c r="J463" s="11">
        <v>144</v>
      </c>
      <c r="K463" s="11">
        <v>659</v>
      </c>
      <c r="L463" s="11" t="str">
        <f t="shared" si="7"/>
        <v>Processed</v>
      </c>
    </row>
    <row r="464" spans="1:12" x14ac:dyDescent="0.3">
      <c r="A464" s="11" t="s">
        <v>427</v>
      </c>
      <c r="B464" s="11" t="s">
        <v>322</v>
      </c>
      <c r="C464" s="11" t="s">
        <v>25</v>
      </c>
      <c r="D464" s="11" t="s">
        <v>583</v>
      </c>
      <c r="E464" s="11" t="s">
        <v>584</v>
      </c>
      <c r="F464" s="11" t="s">
        <v>223</v>
      </c>
      <c r="G464" s="11" t="s">
        <v>61</v>
      </c>
      <c r="H464" s="11" t="s">
        <v>61</v>
      </c>
      <c r="I464" s="11">
        <v>6</v>
      </c>
      <c r="J464" s="11">
        <v>72</v>
      </c>
      <c r="K464" s="11">
        <v>213</v>
      </c>
      <c r="L464" s="11" t="str">
        <f t="shared" si="7"/>
        <v>Processed</v>
      </c>
    </row>
    <row r="465" spans="1:12" x14ac:dyDescent="0.3">
      <c r="A465" s="11" t="s">
        <v>427</v>
      </c>
      <c r="B465" s="11" t="s">
        <v>322</v>
      </c>
      <c r="C465" s="11" t="s">
        <v>25</v>
      </c>
      <c r="D465" s="11" t="s">
        <v>346</v>
      </c>
      <c r="E465" s="11" t="s">
        <v>585</v>
      </c>
      <c r="F465" s="11" t="s">
        <v>535</v>
      </c>
      <c r="G465" s="11" t="s">
        <v>57</v>
      </c>
      <c r="H465" s="11" t="s">
        <v>57</v>
      </c>
      <c r="I465" s="11">
        <v>5</v>
      </c>
      <c r="J465" s="11">
        <v>60</v>
      </c>
      <c r="K465" s="11">
        <v>285</v>
      </c>
      <c r="L465" s="11" t="str">
        <f t="shared" si="7"/>
        <v>Processed</v>
      </c>
    </row>
    <row r="466" spans="1:12" x14ac:dyDescent="0.3">
      <c r="A466" s="11" t="s">
        <v>427</v>
      </c>
      <c r="B466" s="11" t="s">
        <v>322</v>
      </c>
      <c r="C466" s="11" t="s">
        <v>25</v>
      </c>
      <c r="D466" s="11" t="s">
        <v>586</v>
      </c>
      <c r="E466" s="11" t="s">
        <v>587</v>
      </c>
      <c r="F466" s="11" t="s">
        <v>223</v>
      </c>
      <c r="G466" s="11" t="s">
        <v>61</v>
      </c>
      <c r="H466" s="11" t="s">
        <v>61</v>
      </c>
      <c r="I466" s="11">
        <v>3</v>
      </c>
      <c r="J466" s="11">
        <v>27</v>
      </c>
      <c r="K466" s="11">
        <v>89</v>
      </c>
      <c r="L466" s="11" t="str">
        <f t="shared" si="7"/>
        <v>Processed</v>
      </c>
    </row>
    <row r="467" spans="1:12" x14ac:dyDescent="0.3">
      <c r="A467" s="11" t="s">
        <v>427</v>
      </c>
      <c r="B467" s="11" t="s">
        <v>322</v>
      </c>
      <c r="C467" s="11" t="s">
        <v>25</v>
      </c>
      <c r="D467" s="11" t="s">
        <v>239</v>
      </c>
      <c r="E467" s="11" t="s">
        <v>588</v>
      </c>
      <c r="F467" s="11" t="s">
        <v>223</v>
      </c>
      <c r="G467" s="11" t="s">
        <v>61</v>
      </c>
      <c r="H467" s="11" t="s">
        <v>61</v>
      </c>
      <c r="I467" s="11">
        <v>3</v>
      </c>
      <c r="J467" s="11">
        <v>36</v>
      </c>
      <c r="K467" s="11">
        <v>76</v>
      </c>
      <c r="L467" s="11" t="str">
        <f t="shared" si="7"/>
        <v>Processed</v>
      </c>
    </row>
    <row r="468" spans="1:12" x14ac:dyDescent="0.3">
      <c r="A468" s="11" t="s">
        <v>427</v>
      </c>
      <c r="B468" s="11" t="s">
        <v>322</v>
      </c>
      <c r="C468" s="11" t="s">
        <v>25</v>
      </c>
      <c r="D468" s="11" t="s">
        <v>334</v>
      </c>
      <c r="E468" s="11" t="s">
        <v>589</v>
      </c>
      <c r="F468" s="11" t="s">
        <v>127</v>
      </c>
      <c r="G468" s="11" t="s">
        <v>57</v>
      </c>
      <c r="H468" s="11" t="s">
        <v>57</v>
      </c>
      <c r="I468" s="11">
        <v>170</v>
      </c>
      <c r="J468" s="11">
        <v>7310</v>
      </c>
      <c r="K468" s="11">
        <v>6877</v>
      </c>
      <c r="L468" s="11" t="str">
        <f t="shared" si="7"/>
        <v>Processed</v>
      </c>
    </row>
    <row r="469" spans="1:12" x14ac:dyDescent="0.3">
      <c r="A469" s="11" t="s">
        <v>427</v>
      </c>
      <c r="B469" s="11" t="s">
        <v>322</v>
      </c>
      <c r="C469" s="11" t="s">
        <v>25</v>
      </c>
      <c r="D469" s="11" t="s">
        <v>590</v>
      </c>
      <c r="E469" s="11" t="s">
        <v>591</v>
      </c>
      <c r="F469" s="11" t="s">
        <v>592</v>
      </c>
      <c r="G469" s="11" t="s">
        <v>492</v>
      </c>
      <c r="H469" s="11" t="s">
        <v>492</v>
      </c>
      <c r="I469" s="11">
        <v>60</v>
      </c>
      <c r="J469" s="11">
        <v>1440</v>
      </c>
      <c r="K469" s="11">
        <v>2359</v>
      </c>
      <c r="L469" s="11" t="str">
        <f t="shared" si="7"/>
        <v>Processed</v>
      </c>
    </row>
    <row r="470" spans="1:12" x14ac:dyDescent="0.3">
      <c r="A470" s="11" t="s">
        <v>427</v>
      </c>
      <c r="B470" s="11" t="s">
        <v>322</v>
      </c>
      <c r="C470" s="11" t="s">
        <v>25</v>
      </c>
      <c r="D470" s="11" t="s">
        <v>276</v>
      </c>
      <c r="E470" s="11" t="s">
        <v>593</v>
      </c>
      <c r="F470" s="11" t="s">
        <v>197</v>
      </c>
      <c r="G470" s="11" t="s">
        <v>57</v>
      </c>
      <c r="H470" s="11" t="s">
        <v>57</v>
      </c>
      <c r="I470" s="11">
        <v>30</v>
      </c>
      <c r="J470" s="11">
        <v>1002</v>
      </c>
      <c r="K470" s="11">
        <v>235</v>
      </c>
      <c r="L470" s="11" t="str">
        <f t="shared" si="7"/>
        <v>Processed</v>
      </c>
    </row>
    <row r="471" spans="1:12" x14ac:dyDescent="0.3">
      <c r="A471" s="11" t="s">
        <v>427</v>
      </c>
      <c r="B471" s="11" t="s">
        <v>322</v>
      </c>
      <c r="C471" s="11" t="s">
        <v>25</v>
      </c>
      <c r="D471" s="11" t="s">
        <v>594</v>
      </c>
      <c r="E471" s="11" t="s">
        <v>595</v>
      </c>
      <c r="F471" s="11" t="s">
        <v>197</v>
      </c>
      <c r="G471" s="11" t="s">
        <v>57</v>
      </c>
      <c r="H471" s="11" t="s">
        <v>57</v>
      </c>
      <c r="I471" s="11">
        <v>140</v>
      </c>
      <c r="J471" s="11">
        <v>4670</v>
      </c>
      <c r="K471" s="11">
        <v>959</v>
      </c>
      <c r="L471" s="11" t="str">
        <f t="shared" si="7"/>
        <v>Processed</v>
      </c>
    </row>
    <row r="472" spans="1:12" x14ac:dyDescent="0.3">
      <c r="A472" s="11" t="s">
        <v>427</v>
      </c>
      <c r="B472" s="11" t="s">
        <v>322</v>
      </c>
      <c r="C472" s="11" t="s">
        <v>13</v>
      </c>
      <c r="D472" s="11" t="s">
        <v>19</v>
      </c>
      <c r="E472" s="11" t="s">
        <v>596</v>
      </c>
      <c r="F472" s="11" t="s">
        <v>597</v>
      </c>
      <c r="G472" s="11" t="s">
        <v>61</v>
      </c>
      <c r="H472" s="11" t="s">
        <v>61</v>
      </c>
      <c r="I472" s="11">
        <v>53</v>
      </c>
      <c r="J472" s="11">
        <v>318</v>
      </c>
      <c r="K472" s="11">
        <v>3804</v>
      </c>
      <c r="L472" s="11" t="str">
        <f t="shared" si="7"/>
        <v>Processed</v>
      </c>
    </row>
    <row r="473" spans="1:12" x14ac:dyDescent="0.3">
      <c r="A473" s="11" t="s">
        <v>427</v>
      </c>
      <c r="B473" s="11" t="s">
        <v>322</v>
      </c>
      <c r="C473" s="11" t="s">
        <v>13</v>
      </c>
      <c r="D473" s="11" t="s">
        <v>19</v>
      </c>
      <c r="E473" s="11" t="s">
        <v>598</v>
      </c>
      <c r="F473" s="11" t="s">
        <v>597</v>
      </c>
      <c r="G473" s="11" t="s">
        <v>61</v>
      </c>
      <c r="H473" s="11" t="s">
        <v>61</v>
      </c>
      <c r="I473" s="11">
        <v>350</v>
      </c>
      <c r="J473" s="11">
        <v>2100</v>
      </c>
      <c r="K473" s="11">
        <v>27958</v>
      </c>
      <c r="L473" s="11" t="str">
        <f t="shared" si="7"/>
        <v>Processed</v>
      </c>
    </row>
    <row r="474" spans="1:12" x14ac:dyDescent="0.3">
      <c r="A474" s="11" t="s">
        <v>427</v>
      </c>
      <c r="B474" s="11" t="s">
        <v>322</v>
      </c>
      <c r="C474" s="11" t="s">
        <v>13</v>
      </c>
      <c r="D474" s="11" t="s">
        <v>19</v>
      </c>
      <c r="E474" s="11" t="s">
        <v>599</v>
      </c>
      <c r="F474" s="11" t="s">
        <v>597</v>
      </c>
      <c r="G474" s="11" t="s">
        <v>61</v>
      </c>
      <c r="H474" s="11" t="s">
        <v>61</v>
      </c>
      <c r="I474" s="11">
        <v>39</v>
      </c>
      <c r="J474" s="11">
        <v>234</v>
      </c>
      <c r="K474" s="11">
        <v>2877</v>
      </c>
      <c r="L474" s="11" t="str">
        <f t="shared" si="7"/>
        <v>Processed</v>
      </c>
    </row>
    <row r="475" spans="1:12" x14ac:dyDescent="0.3">
      <c r="A475" s="11" t="s">
        <v>427</v>
      </c>
      <c r="B475" s="11" t="s">
        <v>322</v>
      </c>
      <c r="C475" s="11" t="s">
        <v>13</v>
      </c>
      <c r="D475" s="11" t="s">
        <v>19</v>
      </c>
      <c r="E475" s="11" t="s">
        <v>601</v>
      </c>
      <c r="F475" s="11" t="s">
        <v>597</v>
      </c>
      <c r="G475" s="11" t="s">
        <v>61</v>
      </c>
      <c r="H475" s="11" t="s">
        <v>61</v>
      </c>
      <c r="I475" s="11">
        <v>9</v>
      </c>
      <c r="J475" s="11">
        <v>54</v>
      </c>
      <c r="K475" s="11">
        <v>646</v>
      </c>
      <c r="L475" s="11" t="str">
        <f t="shared" si="7"/>
        <v>Processed</v>
      </c>
    </row>
    <row r="476" spans="1:12" x14ac:dyDescent="0.3">
      <c r="A476" s="11" t="s">
        <v>427</v>
      </c>
      <c r="B476" s="11" t="s">
        <v>322</v>
      </c>
      <c r="C476" s="11" t="s">
        <v>13</v>
      </c>
      <c r="D476" s="11" t="s">
        <v>19</v>
      </c>
      <c r="E476" s="11" t="s">
        <v>602</v>
      </c>
      <c r="F476" s="11" t="s">
        <v>603</v>
      </c>
      <c r="G476" s="11" t="s">
        <v>61</v>
      </c>
      <c r="H476" s="11" t="s">
        <v>61</v>
      </c>
      <c r="I476" s="11">
        <v>5</v>
      </c>
      <c r="J476" s="11">
        <v>60</v>
      </c>
      <c r="K476" s="11">
        <v>162</v>
      </c>
      <c r="L476" s="11" t="str">
        <f t="shared" si="7"/>
        <v>Processed</v>
      </c>
    </row>
    <row r="477" spans="1:12" x14ac:dyDescent="0.3">
      <c r="A477" s="11" t="s">
        <v>427</v>
      </c>
      <c r="B477" s="11" t="s">
        <v>322</v>
      </c>
      <c r="C477" s="11" t="s">
        <v>13</v>
      </c>
      <c r="D477" s="11" t="s">
        <v>19</v>
      </c>
      <c r="E477" s="11" t="s">
        <v>604</v>
      </c>
      <c r="F477" s="11" t="s">
        <v>37</v>
      </c>
      <c r="G477" s="11" t="s">
        <v>17</v>
      </c>
      <c r="H477" s="11" t="s">
        <v>17</v>
      </c>
      <c r="I477" s="11">
        <v>55</v>
      </c>
      <c r="J477" s="11">
        <v>330</v>
      </c>
      <c r="K477" s="11">
        <v>2860</v>
      </c>
      <c r="L477" s="11" t="str">
        <f t="shared" si="7"/>
        <v>Processed</v>
      </c>
    </row>
    <row r="478" spans="1:12" x14ac:dyDescent="0.3">
      <c r="A478" s="11" t="s">
        <v>427</v>
      </c>
      <c r="B478" s="11" t="s">
        <v>322</v>
      </c>
      <c r="C478" s="11" t="s">
        <v>13</v>
      </c>
      <c r="D478" s="11" t="s">
        <v>19</v>
      </c>
      <c r="E478" s="11" t="s">
        <v>605</v>
      </c>
      <c r="F478" s="11" t="s">
        <v>37</v>
      </c>
      <c r="G478" s="11" t="s">
        <v>17</v>
      </c>
      <c r="H478" s="11" t="s">
        <v>17</v>
      </c>
      <c r="I478" s="11">
        <v>520</v>
      </c>
      <c r="J478" s="11">
        <v>3120</v>
      </c>
      <c r="K478" s="11">
        <v>23920</v>
      </c>
      <c r="L478" s="11" t="str">
        <f t="shared" si="7"/>
        <v>Processed</v>
      </c>
    </row>
    <row r="479" spans="1:12" x14ac:dyDescent="0.3">
      <c r="A479" s="11" t="s">
        <v>427</v>
      </c>
      <c r="B479" s="11" t="s">
        <v>322</v>
      </c>
      <c r="C479" s="11" t="s">
        <v>13</v>
      </c>
      <c r="D479" s="11" t="s">
        <v>19</v>
      </c>
      <c r="E479" s="11" t="s">
        <v>814</v>
      </c>
      <c r="F479" s="11" t="s">
        <v>37</v>
      </c>
      <c r="G479" s="11" t="s">
        <v>492</v>
      </c>
      <c r="H479" s="11" t="s">
        <v>492</v>
      </c>
      <c r="I479" s="11">
        <v>5</v>
      </c>
      <c r="J479" s="11">
        <v>28</v>
      </c>
      <c r="K479" s="11">
        <v>875</v>
      </c>
      <c r="L479" s="11" t="str">
        <f t="shared" si="7"/>
        <v>Processed</v>
      </c>
    </row>
    <row r="480" spans="1:12" x14ac:dyDescent="0.3">
      <c r="A480" s="11" t="s">
        <v>427</v>
      </c>
      <c r="B480" s="11" t="s">
        <v>322</v>
      </c>
      <c r="C480" s="11" t="s">
        <v>13</v>
      </c>
      <c r="D480" s="11" t="s">
        <v>606</v>
      </c>
      <c r="E480" s="11" t="s">
        <v>607</v>
      </c>
      <c r="F480" s="11" t="s">
        <v>30</v>
      </c>
      <c r="G480" s="11" t="s">
        <v>17</v>
      </c>
      <c r="H480" s="11" t="s">
        <v>17</v>
      </c>
      <c r="I480" s="11">
        <v>15</v>
      </c>
      <c r="J480" s="11">
        <v>90</v>
      </c>
      <c r="K480" s="11">
        <v>435</v>
      </c>
      <c r="L480" s="11" t="str">
        <f t="shared" si="7"/>
        <v>Processed</v>
      </c>
    </row>
    <row r="481" spans="1:12" x14ac:dyDescent="0.3">
      <c r="A481" s="11" t="s">
        <v>427</v>
      </c>
      <c r="B481" s="11" t="s">
        <v>322</v>
      </c>
      <c r="C481" s="11" t="s">
        <v>13</v>
      </c>
      <c r="D481" s="11" t="s">
        <v>608</v>
      </c>
      <c r="E481" s="11" t="s">
        <v>612</v>
      </c>
      <c r="F481" s="11" t="s">
        <v>30</v>
      </c>
      <c r="G481" s="11" t="s">
        <v>17</v>
      </c>
      <c r="H481" s="11" t="s">
        <v>17</v>
      </c>
      <c r="I481" s="11">
        <v>70</v>
      </c>
      <c r="J481" s="11">
        <v>175</v>
      </c>
      <c r="K481" s="11">
        <v>798</v>
      </c>
      <c r="L481" s="11" t="str">
        <f t="shared" si="7"/>
        <v>Processed</v>
      </c>
    </row>
    <row r="482" spans="1:12" x14ac:dyDescent="0.3">
      <c r="A482" s="11" t="s">
        <v>427</v>
      </c>
      <c r="B482" s="11" t="s">
        <v>322</v>
      </c>
      <c r="C482" s="11" t="s">
        <v>13</v>
      </c>
      <c r="D482" s="11" t="s">
        <v>608</v>
      </c>
      <c r="E482" s="11" t="s">
        <v>613</v>
      </c>
      <c r="F482" s="11" t="s">
        <v>30</v>
      </c>
      <c r="G482" s="11" t="s">
        <v>17</v>
      </c>
      <c r="H482" s="11" t="s">
        <v>17</v>
      </c>
      <c r="I482" s="11">
        <v>70</v>
      </c>
      <c r="J482" s="11">
        <v>280</v>
      </c>
      <c r="K482" s="11">
        <v>945</v>
      </c>
      <c r="L482" s="11" t="str">
        <f t="shared" si="7"/>
        <v>Processed</v>
      </c>
    </row>
    <row r="483" spans="1:12" x14ac:dyDescent="0.3">
      <c r="A483" s="11" t="s">
        <v>427</v>
      </c>
      <c r="B483" s="11" t="s">
        <v>322</v>
      </c>
      <c r="C483" s="11" t="s">
        <v>13</v>
      </c>
      <c r="D483" s="11" t="s">
        <v>608</v>
      </c>
      <c r="E483" s="11" t="s">
        <v>614</v>
      </c>
      <c r="F483" s="11" t="s">
        <v>30</v>
      </c>
      <c r="G483" s="11" t="s">
        <v>17</v>
      </c>
      <c r="H483" s="11" t="s">
        <v>17</v>
      </c>
      <c r="I483" s="11">
        <v>30</v>
      </c>
      <c r="J483" s="11">
        <v>113</v>
      </c>
      <c r="K483" s="11">
        <v>375</v>
      </c>
      <c r="L483" s="11" t="str">
        <f t="shared" si="7"/>
        <v>Processed</v>
      </c>
    </row>
    <row r="484" spans="1:12" x14ac:dyDescent="0.3">
      <c r="A484" s="11" t="s">
        <v>427</v>
      </c>
      <c r="B484" s="11" t="s">
        <v>322</v>
      </c>
      <c r="C484" s="11" t="s">
        <v>13</v>
      </c>
      <c r="D484" s="11" t="s">
        <v>815</v>
      </c>
      <c r="E484" s="11" t="s">
        <v>816</v>
      </c>
      <c r="F484" s="11" t="s">
        <v>795</v>
      </c>
      <c r="G484" s="11" t="s">
        <v>57</v>
      </c>
      <c r="H484" s="11" t="s">
        <v>57</v>
      </c>
      <c r="I484" s="11">
        <v>61</v>
      </c>
      <c r="J484" s="11">
        <v>2623</v>
      </c>
      <c r="K484" s="11">
        <v>1129</v>
      </c>
      <c r="L484" s="11" t="str">
        <f t="shared" si="7"/>
        <v>Processed</v>
      </c>
    </row>
    <row r="485" spans="1:12" x14ac:dyDescent="0.3">
      <c r="A485" s="11" t="s">
        <v>427</v>
      </c>
      <c r="B485" s="11" t="s">
        <v>322</v>
      </c>
      <c r="C485" s="11" t="s">
        <v>13</v>
      </c>
      <c r="D485" s="11" t="s">
        <v>817</v>
      </c>
      <c r="E485" s="11" t="s">
        <v>818</v>
      </c>
      <c r="F485" s="11" t="s">
        <v>819</v>
      </c>
      <c r="G485" s="11" t="s">
        <v>157</v>
      </c>
      <c r="H485" s="11" t="s">
        <v>157</v>
      </c>
      <c r="I485" s="11">
        <v>2</v>
      </c>
      <c r="J485" s="11">
        <v>21</v>
      </c>
      <c r="K485" s="11">
        <v>61</v>
      </c>
      <c r="L485" s="11" t="str">
        <f t="shared" si="7"/>
        <v>Processed</v>
      </c>
    </row>
    <row r="486" spans="1:12" x14ac:dyDescent="0.3">
      <c r="A486" s="11" t="s">
        <v>427</v>
      </c>
      <c r="B486" s="11" t="s">
        <v>322</v>
      </c>
      <c r="C486" s="11" t="s">
        <v>13</v>
      </c>
      <c r="D486" s="11" t="s">
        <v>615</v>
      </c>
      <c r="E486" s="11" t="s">
        <v>616</v>
      </c>
      <c r="F486" s="11" t="s">
        <v>421</v>
      </c>
      <c r="G486" s="11" t="s">
        <v>17</v>
      </c>
      <c r="H486" s="11" t="s">
        <v>17</v>
      </c>
      <c r="I486" s="11">
        <v>85</v>
      </c>
      <c r="J486" s="11">
        <v>478</v>
      </c>
      <c r="K486" s="11">
        <v>1105</v>
      </c>
      <c r="L486" s="11" t="str">
        <f t="shared" si="7"/>
        <v>Processed</v>
      </c>
    </row>
    <row r="487" spans="1:12" x14ac:dyDescent="0.3">
      <c r="A487" s="11" t="s">
        <v>427</v>
      </c>
      <c r="B487" s="11" t="s">
        <v>322</v>
      </c>
      <c r="C487" s="11" t="s">
        <v>13</v>
      </c>
      <c r="D487" s="11" t="s">
        <v>820</v>
      </c>
      <c r="E487" s="11" t="s">
        <v>821</v>
      </c>
      <c r="F487" s="11" t="s">
        <v>819</v>
      </c>
      <c r="G487" s="11" t="s">
        <v>157</v>
      </c>
      <c r="H487" s="11" t="s">
        <v>157</v>
      </c>
      <c r="I487" s="11">
        <v>2</v>
      </c>
      <c r="J487" s="11">
        <v>21</v>
      </c>
      <c r="K487" s="11">
        <v>61</v>
      </c>
      <c r="L487" s="11" t="str">
        <f t="shared" si="7"/>
        <v>Processed</v>
      </c>
    </row>
    <row r="488" spans="1:12" x14ac:dyDescent="0.3">
      <c r="A488" s="11" t="s">
        <v>427</v>
      </c>
      <c r="B488" s="11" t="s">
        <v>322</v>
      </c>
      <c r="C488" s="11" t="s">
        <v>13</v>
      </c>
      <c r="D488" s="11" t="s">
        <v>620</v>
      </c>
      <c r="E488" s="11" t="s">
        <v>621</v>
      </c>
      <c r="F488" s="11" t="s">
        <v>622</v>
      </c>
      <c r="G488" s="11" t="s">
        <v>157</v>
      </c>
      <c r="H488" s="11" t="s">
        <v>157</v>
      </c>
      <c r="I488" s="11">
        <v>263</v>
      </c>
      <c r="J488" s="11">
        <v>3124</v>
      </c>
      <c r="K488" s="11">
        <v>8784</v>
      </c>
      <c r="L488" s="11" t="str">
        <f t="shared" si="7"/>
        <v>Processed</v>
      </c>
    </row>
    <row r="489" spans="1:12" x14ac:dyDescent="0.3">
      <c r="A489" s="11" t="s">
        <v>427</v>
      </c>
      <c r="B489" s="11" t="s">
        <v>322</v>
      </c>
      <c r="C489" s="11" t="s">
        <v>66</v>
      </c>
      <c r="D489" s="11" t="s">
        <v>369</v>
      </c>
      <c r="E489" s="11" t="s">
        <v>623</v>
      </c>
      <c r="F489" s="11" t="s">
        <v>69</v>
      </c>
      <c r="G489" s="11" t="s">
        <v>70</v>
      </c>
      <c r="H489" s="11" t="s">
        <v>70</v>
      </c>
      <c r="I489" s="11">
        <v>800</v>
      </c>
      <c r="J489" s="11">
        <v>800</v>
      </c>
      <c r="K489" s="11">
        <v>3192</v>
      </c>
      <c r="L489" s="11" t="str">
        <f t="shared" si="7"/>
        <v>Whole</v>
      </c>
    </row>
    <row r="490" spans="1:12" x14ac:dyDescent="0.3">
      <c r="A490" s="11" t="s">
        <v>427</v>
      </c>
      <c r="B490" s="11" t="s">
        <v>322</v>
      </c>
      <c r="C490" s="11" t="s">
        <v>66</v>
      </c>
      <c r="D490" s="11" t="s">
        <v>359</v>
      </c>
      <c r="E490" s="11" t="s">
        <v>625</v>
      </c>
      <c r="F490" s="11" t="s">
        <v>69</v>
      </c>
      <c r="G490" s="11" t="s">
        <v>70</v>
      </c>
      <c r="H490" s="11" t="s">
        <v>70</v>
      </c>
      <c r="I490" s="11">
        <v>9650</v>
      </c>
      <c r="J490" s="11">
        <v>9650</v>
      </c>
      <c r="K490" s="11">
        <v>30034</v>
      </c>
      <c r="L490" s="11" t="str">
        <f t="shared" si="7"/>
        <v>Whole</v>
      </c>
    </row>
    <row r="491" spans="1:12" x14ac:dyDescent="0.3">
      <c r="A491" s="11" t="s">
        <v>427</v>
      </c>
      <c r="B491" s="11" t="s">
        <v>322</v>
      </c>
      <c r="C491" s="11" t="s">
        <v>66</v>
      </c>
      <c r="D491" s="11" t="s">
        <v>367</v>
      </c>
      <c r="E491" s="11" t="s">
        <v>626</v>
      </c>
      <c r="F491" s="11" t="s">
        <v>69</v>
      </c>
      <c r="G491" s="11" t="s">
        <v>70</v>
      </c>
      <c r="H491" s="11" t="s">
        <v>70</v>
      </c>
      <c r="I491" s="11">
        <v>7211</v>
      </c>
      <c r="J491" s="11">
        <v>7211</v>
      </c>
      <c r="K491" s="11">
        <v>41724</v>
      </c>
      <c r="L491" s="11" t="str">
        <f t="shared" si="7"/>
        <v>Whole</v>
      </c>
    </row>
    <row r="492" spans="1:12" x14ac:dyDescent="0.3">
      <c r="A492" s="11" t="s">
        <v>427</v>
      </c>
      <c r="B492" s="11" t="s">
        <v>322</v>
      </c>
      <c r="C492" s="11" t="s">
        <v>66</v>
      </c>
      <c r="D492" s="11" t="s">
        <v>355</v>
      </c>
      <c r="E492" s="11" t="s">
        <v>627</v>
      </c>
      <c r="F492" s="11" t="s">
        <v>69</v>
      </c>
      <c r="G492" s="11" t="s">
        <v>70</v>
      </c>
      <c r="H492" s="11" t="s">
        <v>70</v>
      </c>
      <c r="I492" s="11">
        <v>2050</v>
      </c>
      <c r="J492" s="11">
        <v>2050</v>
      </c>
      <c r="K492" s="11">
        <v>7789</v>
      </c>
      <c r="L492" s="11" t="str">
        <f t="shared" si="7"/>
        <v>Whole</v>
      </c>
    </row>
    <row r="493" spans="1:12" x14ac:dyDescent="0.3">
      <c r="A493" s="11" t="s">
        <v>427</v>
      </c>
      <c r="B493" s="11" t="s">
        <v>322</v>
      </c>
      <c r="C493" s="11" t="s">
        <v>66</v>
      </c>
      <c r="D493" s="11" t="s">
        <v>822</v>
      </c>
      <c r="E493" s="11" t="s">
        <v>823</v>
      </c>
      <c r="F493" s="11" t="s">
        <v>69</v>
      </c>
      <c r="G493" s="11" t="s">
        <v>70</v>
      </c>
      <c r="H493" s="11" t="s">
        <v>70</v>
      </c>
      <c r="I493" s="11">
        <v>10430</v>
      </c>
      <c r="J493" s="11">
        <v>10430</v>
      </c>
      <c r="K493" s="11">
        <v>67366</v>
      </c>
      <c r="L493" s="11" t="str">
        <f t="shared" si="7"/>
        <v>Whole</v>
      </c>
    </row>
    <row r="494" spans="1:12" x14ac:dyDescent="0.3">
      <c r="A494" s="11" t="s">
        <v>427</v>
      </c>
      <c r="B494" s="11" t="s">
        <v>322</v>
      </c>
      <c r="C494" s="11" t="s">
        <v>66</v>
      </c>
      <c r="D494" s="11" t="s">
        <v>67</v>
      </c>
      <c r="E494" s="11" t="s">
        <v>628</v>
      </c>
      <c r="F494" s="11" t="s">
        <v>69</v>
      </c>
      <c r="G494" s="11" t="s">
        <v>70</v>
      </c>
      <c r="H494" s="11" t="s">
        <v>70</v>
      </c>
      <c r="I494" s="11">
        <v>1700</v>
      </c>
      <c r="J494" s="11">
        <v>1700</v>
      </c>
      <c r="K494" s="11">
        <v>6123</v>
      </c>
      <c r="L494" s="11" t="str">
        <f t="shared" si="7"/>
        <v>Whole</v>
      </c>
    </row>
    <row r="495" spans="1:12" x14ac:dyDescent="0.3">
      <c r="A495" s="11" t="s">
        <v>427</v>
      </c>
      <c r="B495" s="11" t="s">
        <v>322</v>
      </c>
      <c r="C495" s="11" t="s">
        <v>66</v>
      </c>
      <c r="D495" s="11" t="s">
        <v>824</v>
      </c>
      <c r="E495" s="11" t="s">
        <v>825</v>
      </c>
      <c r="F495" s="11" t="s">
        <v>69</v>
      </c>
      <c r="G495" s="11" t="s">
        <v>70</v>
      </c>
      <c r="H495" s="11" t="s">
        <v>70</v>
      </c>
      <c r="I495" s="11">
        <v>150</v>
      </c>
      <c r="J495" s="11">
        <v>150</v>
      </c>
      <c r="K495" s="11">
        <v>599</v>
      </c>
      <c r="L495" s="11" t="str">
        <f t="shared" si="7"/>
        <v>Whole</v>
      </c>
    </row>
    <row r="496" spans="1:12" x14ac:dyDescent="0.3">
      <c r="A496" s="11" t="s">
        <v>427</v>
      </c>
      <c r="B496" s="11" t="s">
        <v>322</v>
      </c>
      <c r="C496" s="11" t="s">
        <v>170</v>
      </c>
      <c r="D496" s="11" t="s">
        <v>629</v>
      </c>
      <c r="E496" s="11" t="s">
        <v>630</v>
      </c>
      <c r="F496" s="11" t="s">
        <v>631</v>
      </c>
      <c r="G496" s="11" t="s">
        <v>157</v>
      </c>
      <c r="H496" s="11" t="s">
        <v>157</v>
      </c>
      <c r="I496" s="11">
        <v>20844</v>
      </c>
      <c r="J496" s="11">
        <v>20844</v>
      </c>
      <c r="K496" s="11">
        <v>57113</v>
      </c>
      <c r="L496" s="11" t="str">
        <f t="shared" si="7"/>
        <v>Whole</v>
      </c>
    </row>
    <row r="497" spans="1:12" x14ac:dyDescent="0.3">
      <c r="A497" s="11" t="s">
        <v>427</v>
      </c>
      <c r="B497" s="11" t="s">
        <v>322</v>
      </c>
      <c r="C497" s="11" t="s">
        <v>170</v>
      </c>
      <c r="D497" s="11" t="s">
        <v>632</v>
      </c>
      <c r="E497" s="11" t="s">
        <v>633</v>
      </c>
      <c r="F497" s="11" t="s">
        <v>634</v>
      </c>
      <c r="G497" s="11" t="s">
        <v>157</v>
      </c>
      <c r="H497" s="11" t="s">
        <v>157</v>
      </c>
      <c r="I497" s="11">
        <v>21898</v>
      </c>
      <c r="J497" s="11">
        <v>21898</v>
      </c>
      <c r="K497" s="11">
        <v>37317</v>
      </c>
      <c r="L497" s="11" t="str">
        <f t="shared" si="7"/>
        <v>Whole</v>
      </c>
    </row>
    <row r="498" spans="1:12" x14ac:dyDescent="0.3">
      <c r="A498" s="11" t="s">
        <v>427</v>
      </c>
      <c r="B498" s="11" t="s">
        <v>322</v>
      </c>
      <c r="C498" s="11" t="s">
        <v>170</v>
      </c>
      <c r="D498" s="11" t="s">
        <v>635</v>
      </c>
      <c r="E498" s="11" t="s">
        <v>636</v>
      </c>
      <c r="F498" s="11" t="s">
        <v>637</v>
      </c>
      <c r="G498" s="11" t="s">
        <v>392</v>
      </c>
      <c r="H498" s="11" t="s">
        <v>392</v>
      </c>
      <c r="I498" s="11">
        <v>2140</v>
      </c>
      <c r="J498" s="11">
        <v>2140</v>
      </c>
      <c r="K498" s="11">
        <v>6056</v>
      </c>
      <c r="L498" s="11" t="str">
        <f t="shared" si="7"/>
        <v>Whole</v>
      </c>
    </row>
    <row r="499" spans="1:12" x14ac:dyDescent="0.3">
      <c r="A499" s="11" t="s">
        <v>427</v>
      </c>
      <c r="B499" s="11" t="s">
        <v>322</v>
      </c>
      <c r="C499" s="11" t="s">
        <v>170</v>
      </c>
      <c r="D499" s="11" t="s">
        <v>638</v>
      </c>
      <c r="E499" s="11" t="s">
        <v>639</v>
      </c>
      <c r="F499" s="11" t="s">
        <v>640</v>
      </c>
      <c r="G499" s="11" t="s">
        <v>392</v>
      </c>
      <c r="H499" s="11" t="s">
        <v>392</v>
      </c>
      <c r="I499" s="11">
        <v>20360</v>
      </c>
      <c r="J499" s="11">
        <v>20360</v>
      </c>
      <c r="K499" s="11">
        <v>19749</v>
      </c>
      <c r="L499" s="11" t="str">
        <f t="shared" si="7"/>
        <v>Whole</v>
      </c>
    </row>
    <row r="500" spans="1:12" x14ac:dyDescent="0.3">
      <c r="A500" s="11" t="s">
        <v>427</v>
      </c>
      <c r="B500" s="11" t="s">
        <v>322</v>
      </c>
      <c r="C500" s="11" t="s">
        <v>170</v>
      </c>
      <c r="D500" s="11" t="s">
        <v>826</v>
      </c>
      <c r="E500" s="11" t="s">
        <v>827</v>
      </c>
      <c r="F500" s="11" t="s">
        <v>828</v>
      </c>
      <c r="G500" s="11" t="s">
        <v>392</v>
      </c>
      <c r="H500" s="11" t="s">
        <v>392</v>
      </c>
      <c r="I500" s="11">
        <v>364</v>
      </c>
      <c r="J500" s="11">
        <v>364</v>
      </c>
      <c r="K500" s="11">
        <v>1078</v>
      </c>
      <c r="L500" s="11" t="str">
        <f t="shared" si="7"/>
        <v>Whole</v>
      </c>
    </row>
    <row r="501" spans="1:12" x14ac:dyDescent="0.3">
      <c r="A501" s="11" t="s">
        <v>427</v>
      </c>
      <c r="B501" s="11" t="s">
        <v>322</v>
      </c>
      <c r="C501" s="11" t="s">
        <v>371</v>
      </c>
      <c r="D501" s="11" t="s">
        <v>641</v>
      </c>
      <c r="E501" s="11" t="s">
        <v>642</v>
      </c>
      <c r="F501" s="11" t="s">
        <v>643</v>
      </c>
      <c r="G501" s="11" t="s">
        <v>375</v>
      </c>
      <c r="H501" s="11" t="s">
        <v>375</v>
      </c>
      <c r="I501" s="11">
        <v>428</v>
      </c>
      <c r="J501" s="11">
        <v>0</v>
      </c>
      <c r="K501" s="11">
        <v>19522</v>
      </c>
      <c r="L501" s="11" t="str">
        <f t="shared" si="7"/>
        <v>Whole</v>
      </c>
    </row>
    <row r="502" spans="1:12" x14ac:dyDescent="0.3">
      <c r="A502" s="11" t="s">
        <v>427</v>
      </c>
      <c r="B502" s="11" t="s">
        <v>322</v>
      </c>
      <c r="C502" s="11" t="s">
        <v>75</v>
      </c>
      <c r="D502" s="11" t="s">
        <v>829</v>
      </c>
      <c r="E502" s="11" t="s">
        <v>830</v>
      </c>
      <c r="F502" s="11" t="s">
        <v>392</v>
      </c>
      <c r="G502" s="11" t="s">
        <v>392</v>
      </c>
      <c r="H502" s="11" t="s">
        <v>392</v>
      </c>
      <c r="I502" s="11">
        <v>651</v>
      </c>
      <c r="J502" s="11">
        <v>651</v>
      </c>
      <c r="K502" s="11">
        <v>1295</v>
      </c>
      <c r="L502" s="11" t="str">
        <f t="shared" si="7"/>
        <v>Whole</v>
      </c>
    </row>
    <row r="503" spans="1:12" x14ac:dyDescent="0.3">
      <c r="A503" s="11" t="s">
        <v>427</v>
      </c>
      <c r="B503" s="11" t="s">
        <v>322</v>
      </c>
      <c r="C503" s="11" t="s">
        <v>75</v>
      </c>
      <c r="D503" s="11" t="s">
        <v>831</v>
      </c>
      <c r="E503" s="11" t="s">
        <v>832</v>
      </c>
      <c r="F503" s="11" t="s">
        <v>392</v>
      </c>
      <c r="G503" s="11" t="s">
        <v>392</v>
      </c>
      <c r="H503" s="11" t="s">
        <v>392</v>
      </c>
      <c r="I503" s="11">
        <v>4840</v>
      </c>
      <c r="J503" s="11">
        <v>4840</v>
      </c>
      <c r="K503" s="11">
        <v>7018</v>
      </c>
      <c r="L503" s="11" t="str">
        <f t="shared" si="7"/>
        <v>Whole</v>
      </c>
    </row>
    <row r="504" spans="1:12" x14ac:dyDescent="0.3">
      <c r="A504" s="11" t="s">
        <v>427</v>
      </c>
      <c r="B504" s="11" t="s">
        <v>322</v>
      </c>
      <c r="C504" s="11" t="s">
        <v>648</v>
      </c>
      <c r="D504" s="11" t="s">
        <v>649</v>
      </c>
      <c r="E504" s="11" t="s">
        <v>650</v>
      </c>
      <c r="F504" s="11" t="s">
        <v>651</v>
      </c>
      <c r="G504" s="11" t="s">
        <v>157</v>
      </c>
      <c r="H504" s="11" t="s">
        <v>157</v>
      </c>
      <c r="I504" s="11">
        <v>146</v>
      </c>
      <c r="J504" s="11">
        <v>4380</v>
      </c>
      <c r="K504" s="11">
        <v>15856</v>
      </c>
      <c r="L504" s="11" t="str">
        <f t="shared" si="7"/>
        <v>Processed</v>
      </c>
    </row>
    <row r="505" spans="1:12" x14ac:dyDescent="0.3">
      <c r="A505" s="11" t="s">
        <v>427</v>
      </c>
      <c r="B505" s="11" t="s">
        <v>322</v>
      </c>
      <c r="C505" s="11" t="s">
        <v>72</v>
      </c>
      <c r="D505" s="11" t="s">
        <v>652</v>
      </c>
      <c r="E505" s="11" t="s">
        <v>653</v>
      </c>
      <c r="F505" s="11" t="s">
        <v>383</v>
      </c>
      <c r="G505" s="11" t="s">
        <v>375</v>
      </c>
      <c r="H505" s="11" t="s">
        <v>375</v>
      </c>
      <c r="I505" s="11">
        <v>3547</v>
      </c>
      <c r="J505" s="11">
        <v>0</v>
      </c>
      <c r="K505" s="11">
        <v>7254</v>
      </c>
      <c r="L505" s="11" t="str">
        <f t="shared" si="7"/>
        <v>Processed</v>
      </c>
    </row>
    <row r="506" spans="1:12" x14ac:dyDescent="0.3">
      <c r="A506" s="11" t="s">
        <v>427</v>
      </c>
      <c r="B506" s="11" t="s">
        <v>322</v>
      </c>
      <c r="C506" s="11" t="s">
        <v>72</v>
      </c>
      <c r="D506" s="11" t="s">
        <v>654</v>
      </c>
      <c r="E506" s="11" t="s">
        <v>655</v>
      </c>
      <c r="F506" s="11" t="s">
        <v>656</v>
      </c>
      <c r="G506" s="11" t="s">
        <v>157</v>
      </c>
      <c r="H506" s="11" t="s">
        <v>157</v>
      </c>
      <c r="I506" s="11">
        <v>261</v>
      </c>
      <c r="J506" s="11">
        <v>2608</v>
      </c>
      <c r="K506" s="11">
        <v>7942</v>
      </c>
      <c r="L506" s="11" t="str">
        <f t="shared" si="7"/>
        <v>Processed</v>
      </c>
    </row>
    <row r="507" spans="1:12" x14ac:dyDescent="0.3">
      <c r="A507" s="11" t="s">
        <v>427</v>
      </c>
      <c r="B507" s="11" t="s">
        <v>322</v>
      </c>
      <c r="C507" s="11" t="s">
        <v>72</v>
      </c>
      <c r="D507" s="11" t="s">
        <v>73</v>
      </c>
      <c r="E507" s="11" t="s">
        <v>74</v>
      </c>
      <c r="F507" s="11" t="s">
        <v>69</v>
      </c>
      <c r="G507" s="11" t="s">
        <v>70</v>
      </c>
      <c r="H507" s="11" t="s">
        <v>70</v>
      </c>
      <c r="I507" s="11">
        <v>132</v>
      </c>
      <c r="J507" s="11">
        <v>2640</v>
      </c>
      <c r="K507" s="11">
        <v>1968</v>
      </c>
      <c r="L507" s="11" t="str">
        <f t="shared" si="7"/>
        <v>Processed</v>
      </c>
    </row>
    <row r="508" spans="1:12" x14ac:dyDescent="0.3">
      <c r="A508" s="11" t="s">
        <v>427</v>
      </c>
      <c r="B508" s="11" t="s">
        <v>322</v>
      </c>
      <c r="C508" s="11" t="s">
        <v>72</v>
      </c>
      <c r="D508" s="11" t="s">
        <v>833</v>
      </c>
      <c r="E508" s="11" t="s">
        <v>834</v>
      </c>
      <c r="F508" s="11" t="s">
        <v>835</v>
      </c>
      <c r="G508" s="11" t="s">
        <v>392</v>
      </c>
      <c r="H508" s="11" t="s">
        <v>392</v>
      </c>
      <c r="I508" s="11">
        <v>15</v>
      </c>
      <c r="J508" s="11">
        <v>270</v>
      </c>
      <c r="K508" s="11">
        <v>393</v>
      </c>
      <c r="L508" s="11" t="str">
        <f t="shared" si="7"/>
        <v>Processed</v>
      </c>
    </row>
    <row r="509" spans="1:12" x14ac:dyDescent="0.3">
      <c r="A509" s="11" t="s">
        <v>427</v>
      </c>
      <c r="B509" s="11" t="s">
        <v>322</v>
      </c>
      <c r="C509" s="11" t="s">
        <v>72</v>
      </c>
      <c r="D509" s="11" t="s">
        <v>657</v>
      </c>
      <c r="E509" s="11" t="s">
        <v>658</v>
      </c>
      <c r="F509" s="11" t="s">
        <v>659</v>
      </c>
      <c r="G509" s="11" t="s">
        <v>392</v>
      </c>
      <c r="H509" s="11" t="s">
        <v>392</v>
      </c>
      <c r="I509" s="11">
        <v>53</v>
      </c>
      <c r="J509" s="11">
        <v>557</v>
      </c>
      <c r="K509" s="11">
        <v>3105</v>
      </c>
      <c r="L509" s="11" t="str">
        <f t="shared" si="7"/>
        <v>Processed</v>
      </c>
    </row>
    <row r="510" spans="1:12" x14ac:dyDescent="0.3">
      <c r="A510" s="11" t="s">
        <v>427</v>
      </c>
      <c r="B510" s="11" t="s">
        <v>322</v>
      </c>
      <c r="C510" s="11" t="s">
        <v>72</v>
      </c>
      <c r="D510" s="11" t="s">
        <v>660</v>
      </c>
      <c r="E510" s="11" t="s">
        <v>661</v>
      </c>
      <c r="F510" s="11" t="s">
        <v>662</v>
      </c>
      <c r="G510" s="11" t="s">
        <v>392</v>
      </c>
      <c r="H510" s="11" t="s">
        <v>392</v>
      </c>
      <c r="I510" s="11">
        <v>196</v>
      </c>
      <c r="J510" s="11">
        <v>1225</v>
      </c>
      <c r="K510" s="11">
        <v>3224</v>
      </c>
      <c r="L510" s="11" t="str">
        <f t="shared" si="7"/>
        <v>Processed</v>
      </c>
    </row>
    <row r="511" spans="1:12" x14ac:dyDescent="0.3">
      <c r="A511" s="11" t="s">
        <v>427</v>
      </c>
      <c r="B511" s="11" t="s">
        <v>322</v>
      </c>
      <c r="C511" s="11" t="s">
        <v>71</v>
      </c>
      <c r="D511" s="11" t="s">
        <v>836</v>
      </c>
      <c r="E511" s="11" t="s">
        <v>837</v>
      </c>
      <c r="F511" s="11" t="s">
        <v>838</v>
      </c>
      <c r="G511" s="11" t="s">
        <v>375</v>
      </c>
      <c r="H511" s="11" t="s">
        <v>375</v>
      </c>
      <c r="I511" s="11">
        <v>40</v>
      </c>
      <c r="J511" s="11">
        <v>480</v>
      </c>
      <c r="K511" s="11">
        <v>1958</v>
      </c>
      <c r="L511" s="11" t="str">
        <f t="shared" si="7"/>
        <v>Whole</v>
      </c>
    </row>
    <row r="512" spans="1:12" x14ac:dyDescent="0.3">
      <c r="A512" s="11" t="s">
        <v>427</v>
      </c>
      <c r="B512" s="11" t="s">
        <v>322</v>
      </c>
      <c r="C512" s="11" t="s">
        <v>207</v>
      </c>
      <c r="D512" s="11" t="s">
        <v>208</v>
      </c>
      <c r="E512" s="11" t="s">
        <v>209</v>
      </c>
      <c r="F512" s="11" t="s">
        <v>659</v>
      </c>
      <c r="G512" s="11" t="s">
        <v>211</v>
      </c>
      <c r="H512" s="11" t="s">
        <v>211</v>
      </c>
      <c r="I512" s="11">
        <v>43584</v>
      </c>
      <c r="J512" s="11">
        <v>10896</v>
      </c>
      <c r="K512" s="11">
        <v>12639</v>
      </c>
      <c r="L512" s="11" t="str">
        <f t="shared" si="7"/>
        <v>Processed</v>
      </c>
    </row>
    <row r="513" spans="1:12" x14ac:dyDescent="0.3">
      <c r="A513" s="11" t="s">
        <v>427</v>
      </c>
      <c r="B513" s="11" t="s">
        <v>322</v>
      </c>
      <c r="C513" s="11" t="s">
        <v>131</v>
      </c>
      <c r="D513" s="11" t="s">
        <v>203</v>
      </c>
      <c r="E513" s="11" t="s">
        <v>667</v>
      </c>
      <c r="F513" s="11" t="s">
        <v>668</v>
      </c>
      <c r="G513" s="11" t="s">
        <v>206</v>
      </c>
      <c r="H513" s="11" t="s">
        <v>206</v>
      </c>
      <c r="I513" s="11">
        <v>5900</v>
      </c>
      <c r="J513" s="11">
        <v>5900</v>
      </c>
      <c r="K513" s="11">
        <v>2065</v>
      </c>
      <c r="L513" s="11" t="str">
        <f t="shared" si="7"/>
        <v>Whole</v>
      </c>
    </row>
    <row r="514" spans="1:12" x14ac:dyDescent="0.3">
      <c r="A514" s="11" t="s">
        <v>427</v>
      </c>
      <c r="B514" s="11" t="s">
        <v>322</v>
      </c>
      <c r="C514" s="11" t="s">
        <v>131</v>
      </c>
      <c r="D514" s="11" t="s">
        <v>203</v>
      </c>
      <c r="E514" s="11" t="s">
        <v>669</v>
      </c>
      <c r="F514" s="11" t="s">
        <v>668</v>
      </c>
      <c r="G514" s="11" t="s">
        <v>206</v>
      </c>
      <c r="H514" s="11" t="s">
        <v>206</v>
      </c>
      <c r="I514" s="11">
        <v>5650</v>
      </c>
      <c r="J514" s="11">
        <v>5650</v>
      </c>
      <c r="K514" s="11">
        <v>1978</v>
      </c>
      <c r="L514" s="11" t="str">
        <f t="shared" ref="L514:L577" si="8">IF(OR(C514="Condiments &amp; Snacks",
       C514="Cheese",
       C514="Butter",
       C514="Meals",
       C514="Beverages",
       C514="Yogurt"), "Processed", "Whole")</f>
        <v>Whole</v>
      </c>
    </row>
    <row r="515" spans="1:12" x14ac:dyDescent="0.3">
      <c r="A515" s="11" t="s">
        <v>427</v>
      </c>
      <c r="B515" s="11" t="s">
        <v>322</v>
      </c>
      <c r="C515" s="11" t="s">
        <v>131</v>
      </c>
      <c r="D515" s="11" t="s">
        <v>241</v>
      </c>
      <c r="E515" s="11" t="s">
        <v>839</v>
      </c>
      <c r="F515" s="11" t="s">
        <v>840</v>
      </c>
      <c r="G515" s="11" t="s">
        <v>57</v>
      </c>
      <c r="H515" s="11" t="s">
        <v>57</v>
      </c>
      <c r="I515" s="11">
        <v>6</v>
      </c>
      <c r="J515" s="11">
        <v>258</v>
      </c>
      <c r="K515" s="11">
        <v>138</v>
      </c>
      <c r="L515" s="11" t="str">
        <f t="shared" si="8"/>
        <v>Whole</v>
      </c>
    </row>
    <row r="516" spans="1:12" x14ac:dyDescent="0.3">
      <c r="A516" s="11" t="s">
        <v>427</v>
      </c>
      <c r="B516" s="11" t="s">
        <v>322</v>
      </c>
      <c r="C516" s="11" t="s">
        <v>131</v>
      </c>
      <c r="D516" s="11" t="s">
        <v>241</v>
      </c>
      <c r="E516" s="11" t="s">
        <v>841</v>
      </c>
      <c r="F516" s="11" t="s">
        <v>243</v>
      </c>
      <c r="G516" s="11" t="s">
        <v>57</v>
      </c>
      <c r="H516" s="11" t="s">
        <v>57</v>
      </c>
      <c r="I516" s="11">
        <v>14</v>
      </c>
      <c r="J516" s="11">
        <v>602</v>
      </c>
      <c r="K516" s="11">
        <v>257</v>
      </c>
      <c r="L516" s="11" t="str">
        <f t="shared" si="8"/>
        <v>Whole</v>
      </c>
    </row>
    <row r="517" spans="1:12" x14ac:dyDescent="0.3">
      <c r="A517" s="11" t="s">
        <v>427</v>
      </c>
      <c r="B517" s="11" t="s">
        <v>322</v>
      </c>
      <c r="C517" s="11" t="s">
        <v>131</v>
      </c>
      <c r="D517" s="11" t="s">
        <v>670</v>
      </c>
      <c r="E517" s="11" t="s">
        <v>671</v>
      </c>
      <c r="F517" s="11" t="s">
        <v>672</v>
      </c>
      <c r="G517" s="11" t="s">
        <v>206</v>
      </c>
      <c r="H517" s="11" t="s">
        <v>206</v>
      </c>
      <c r="I517" s="11">
        <v>11150</v>
      </c>
      <c r="J517" s="11">
        <v>11150</v>
      </c>
      <c r="K517" s="11">
        <v>3680</v>
      </c>
      <c r="L517" s="11" t="str">
        <f t="shared" si="8"/>
        <v>Whole</v>
      </c>
    </row>
    <row r="518" spans="1:12" x14ac:dyDescent="0.3">
      <c r="A518" s="11" t="s">
        <v>427</v>
      </c>
      <c r="B518" s="11" t="s">
        <v>322</v>
      </c>
      <c r="C518" s="11" t="s">
        <v>131</v>
      </c>
      <c r="D518" s="11" t="s">
        <v>673</v>
      </c>
      <c r="E518" s="11" t="s">
        <v>674</v>
      </c>
      <c r="F518" s="11" t="s">
        <v>675</v>
      </c>
      <c r="G518" s="11" t="s">
        <v>676</v>
      </c>
      <c r="H518" s="11" t="s">
        <v>676</v>
      </c>
      <c r="I518" s="11">
        <v>134</v>
      </c>
      <c r="J518" s="11">
        <v>0</v>
      </c>
      <c r="K518" s="11">
        <v>3551</v>
      </c>
      <c r="L518" s="11" t="str">
        <f t="shared" si="8"/>
        <v>Whole</v>
      </c>
    </row>
    <row r="519" spans="1:12" x14ac:dyDescent="0.3">
      <c r="A519" s="11" t="s">
        <v>427</v>
      </c>
      <c r="B519" s="11" t="s">
        <v>322</v>
      </c>
      <c r="C519" s="11" t="s">
        <v>131</v>
      </c>
      <c r="D519" s="11" t="s">
        <v>247</v>
      </c>
      <c r="E519" s="11" t="s">
        <v>677</v>
      </c>
      <c r="F519" s="11" t="s">
        <v>249</v>
      </c>
      <c r="G519" s="11" t="s">
        <v>57</v>
      </c>
      <c r="H519" s="11" t="s">
        <v>57</v>
      </c>
      <c r="I519" s="11">
        <v>11</v>
      </c>
      <c r="J519" s="11">
        <v>275</v>
      </c>
      <c r="K519" s="11">
        <v>723</v>
      </c>
      <c r="L519" s="11" t="str">
        <f t="shared" si="8"/>
        <v>Whole</v>
      </c>
    </row>
    <row r="520" spans="1:12" x14ac:dyDescent="0.3">
      <c r="A520" s="11" t="s">
        <v>427</v>
      </c>
      <c r="B520" s="11" t="s">
        <v>322</v>
      </c>
      <c r="C520" s="11" t="s">
        <v>131</v>
      </c>
      <c r="D520" s="11" t="s">
        <v>842</v>
      </c>
      <c r="E520" s="11" t="s">
        <v>843</v>
      </c>
      <c r="F520" s="11" t="s">
        <v>275</v>
      </c>
      <c r="G520" s="11" t="s">
        <v>57</v>
      </c>
      <c r="H520" s="11" t="s">
        <v>57</v>
      </c>
      <c r="I520" s="11">
        <v>30</v>
      </c>
      <c r="J520" s="11">
        <v>1290</v>
      </c>
      <c r="K520" s="11">
        <v>1377</v>
      </c>
      <c r="L520" s="11" t="str">
        <f t="shared" si="8"/>
        <v>Whole</v>
      </c>
    </row>
    <row r="521" spans="1:12" x14ac:dyDescent="0.3">
      <c r="A521" s="11" t="s">
        <v>427</v>
      </c>
      <c r="B521" s="11" t="s">
        <v>322</v>
      </c>
      <c r="C521" s="11" t="s">
        <v>131</v>
      </c>
      <c r="D521" s="11" t="s">
        <v>844</v>
      </c>
      <c r="E521" s="11" t="s">
        <v>845</v>
      </c>
      <c r="F521" s="11" t="s">
        <v>846</v>
      </c>
      <c r="G521" s="11" t="s">
        <v>57</v>
      </c>
      <c r="H521" s="11" t="s">
        <v>57</v>
      </c>
      <c r="I521" s="11">
        <v>573</v>
      </c>
      <c r="J521" s="11">
        <v>5157</v>
      </c>
      <c r="K521" s="11">
        <v>9684</v>
      </c>
      <c r="L521" s="11" t="str">
        <f t="shared" si="8"/>
        <v>Whole</v>
      </c>
    </row>
    <row r="522" spans="1:12" x14ac:dyDescent="0.3">
      <c r="A522" s="11" t="s">
        <v>427</v>
      </c>
      <c r="B522" s="11" t="s">
        <v>322</v>
      </c>
      <c r="C522" s="11" t="s">
        <v>131</v>
      </c>
      <c r="D522" s="11" t="s">
        <v>678</v>
      </c>
      <c r="E522" s="11" t="s">
        <v>679</v>
      </c>
      <c r="F522" s="11" t="s">
        <v>680</v>
      </c>
      <c r="G522" s="11" t="s">
        <v>676</v>
      </c>
      <c r="H522" s="11" t="s">
        <v>676</v>
      </c>
      <c r="I522" s="11">
        <v>4930</v>
      </c>
      <c r="J522" s="11">
        <v>4930</v>
      </c>
      <c r="K522" s="11">
        <v>6409</v>
      </c>
      <c r="L522" s="11" t="str">
        <f t="shared" si="8"/>
        <v>Whole</v>
      </c>
    </row>
    <row r="523" spans="1:12" x14ac:dyDescent="0.3">
      <c r="A523" s="11" t="s">
        <v>427</v>
      </c>
      <c r="B523" s="11" t="s">
        <v>322</v>
      </c>
      <c r="C523" s="11" t="s">
        <v>131</v>
      </c>
      <c r="D523" s="11" t="s">
        <v>323</v>
      </c>
      <c r="E523" s="11" t="s">
        <v>681</v>
      </c>
      <c r="F523" s="11" t="s">
        <v>682</v>
      </c>
      <c r="G523" s="11" t="s">
        <v>676</v>
      </c>
      <c r="H523" s="11" t="s">
        <v>676</v>
      </c>
      <c r="I523" s="11">
        <v>1725</v>
      </c>
      <c r="J523" s="11">
        <v>1725</v>
      </c>
      <c r="K523" s="11">
        <v>1277</v>
      </c>
      <c r="L523" s="11" t="str">
        <f t="shared" si="8"/>
        <v>Whole</v>
      </c>
    </row>
    <row r="524" spans="1:12" x14ac:dyDescent="0.3">
      <c r="A524" s="11" t="s">
        <v>427</v>
      </c>
      <c r="B524" s="11" t="s">
        <v>322</v>
      </c>
      <c r="C524" s="11" t="s">
        <v>131</v>
      </c>
      <c r="D524" s="11" t="s">
        <v>847</v>
      </c>
      <c r="E524" s="11" t="s">
        <v>848</v>
      </c>
      <c r="F524" s="11" t="s">
        <v>275</v>
      </c>
      <c r="G524" s="11" t="s">
        <v>676</v>
      </c>
      <c r="H524" s="11" t="s">
        <v>676</v>
      </c>
      <c r="I524" s="11">
        <v>1845</v>
      </c>
      <c r="J524" s="11">
        <v>1845</v>
      </c>
      <c r="K524" s="11">
        <v>775</v>
      </c>
      <c r="L524" s="11" t="str">
        <f t="shared" si="8"/>
        <v>Whole</v>
      </c>
    </row>
    <row r="525" spans="1:12" x14ac:dyDescent="0.3">
      <c r="A525" s="11" t="s">
        <v>427</v>
      </c>
      <c r="B525" s="11" t="s">
        <v>322</v>
      </c>
      <c r="C525" s="11" t="s">
        <v>131</v>
      </c>
      <c r="D525" s="11" t="s">
        <v>849</v>
      </c>
      <c r="E525" s="11" t="s">
        <v>850</v>
      </c>
      <c r="F525" s="11" t="s">
        <v>680</v>
      </c>
      <c r="G525" s="11" t="s">
        <v>676</v>
      </c>
      <c r="H525" s="11" t="s">
        <v>676</v>
      </c>
      <c r="I525" s="11">
        <v>1435</v>
      </c>
      <c r="J525" s="11">
        <v>1435</v>
      </c>
      <c r="K525" s="11">
        <v>703</v>
      </c>
      <c r="L525" s="11" t="str">
        <f t="shared" si="8"/>
        <v>Whole</v>
      </c>
    </row>
    <row r="526" spans="1:12" x14ac:dyDescent="0.3">
      <c r="A526" s="11" t="s">
        <v>427</v>
      </c>
      <c r="B526" s="11" t="s">
        <v>322</v>
      </c>
      <c r="C526" s="11" t="s">
        <v>131</v>
      </c>
      <c r="D526" s="11" t="s">
        <v>683</v>
      </c>
      <c r="E526" s="11" t="s">
        <v>684</v>
      </c>
      <c r="F526" s="11" t="s">
        <v>680</v>
      </c>
      <c r="G526" s="11" t="s">
        <v>676</v>
      </c>
      <c r="H526" s="11" t="s">
        <v>676</v>
      </c>
      <c r="I526" s="11">
        <v>4020</v>
      </c>
      <c r="J526" s="11">
        <v>4020</v>
      </c>
      <c r="K526" s="11">
        <v>1608</v>
      </c>
      <c r="L526" s="11" t="str">
        <f t="shared" si="8"/>
        <v>Whole</v>
      </c>
    </row>
    <row r="527" spans="1:12" x14ac:dyDescent="0.3">
      <c r="A527" s="11" t="s">
        <v>427</v>
      </c>
      <c r="B527" s="11" t="s">
        <v>322</v>
      </c>
      <c r="C527" s="11" t="s">
        <v>131</v>
      </c>
      <c r="D527" s="11" t="s">
        <v>685</v>
      </c>
      <c r="E527" s="11" t="s">
        <v>686</v>
      </c>
      <c r="F527" s="11" t="s">
        <v>687</v>
      </c>
      <c r="G527" s="11" t="s">
        <v>676</v>
      </c>
      <c r="H527" s="11" t="s">
        <v>676</v>
      </c>
      <c r="I527" s="11">
        <v>50</v>
      </c>
      <c r="J527" s="11">
        <v>50</v>
      </c>
      <c r="K527" s="11">
        <v>45</v>
      </c>
      <c r="L527" s="11" t="str">
        <f t="shared" si="8"/>
        <v>Whole</v>
      </c>
    </row>
    <row r="528" spans="1:12" x14ac:dyDescent="0.3">
      <c r="A528" s="11" t="s">
        <v>427</v>
      </c>
      <c r="B528" s="11" t="s">
        <v>322</v>
      </c>
      <c r="C528" s="11" t="s">
        <v>131</v>
      </c>
      <c r="D528" s="11" t="s">
        <v>851</v>
      </c>
      <c r="E528" s="11" t="s">
        <v>852</v>
      </c>
      <c r="F528" s="11" t="s">
        <v>853</v>
      </c>
      <c r="G528" s="11" t="s">
        <v>206</v>
      </c>
      <c r="H528" s="11" t="s">
        <v>206</v>
      </c>
      <c r="I528" s="11">
        <v>50</v>
      </c>
      <c r="J528" s="11">
        <v>50</v>
      </c>
      <c r="K528" s="11">
        <v>26</v>
      </c>
      <c r="L528" s="11" t="str">
        <f t="shared" si="8"/>
        <v>Whole</v>
      </c>
    </row>
    <row r="529" spans="1:12" x14ac:dyDescent="0.3">
      <c r="A529" s="11" t="s">
        <v>427</v>
      </c>
      <c r="B529" s="11" t="s">
        <v>322</v>
      </c>
      <c r="C529" s="11" t="s">
        <v>131</v>
      </c>
      <c r="D529" s="11" t="s">
        <v>851</v>
      </c>
      <c r="E529" s="11" t="s">
        <v>854</v>
      </c>
      <c r="F529" s="11" t="s">
        <v>682</v>
      </c>
      <c r="G529" s="11" t="s">
        <v>676</v>
      </c>
      <c r="H529" s="11" t="s">
        <v>676</v>
      </c>
      <c r="I529" s="11">
        <v>10000</v>
      </c>
      <c r="J529" s="11">
        <v>10000</v>
      </c>
      <c r="K529" s="11">
        <v>5400</v>
      </c>
      <c r="L529" s="11" t="str">
        <f t="shared" si="8"/>
        <v>Whole</v>
      </c>
    </row>
    <row r="530" spans="1:12" x14ac:dyDescent="0.3">
      <c r="A530" s="11" t="s">
        <v>427</v>
      </c>
      <c r="B530" s="11" t="s">
        <v>322</v>
      </c>
      <c r="C530" s="11" t="s">
        <v>131</v>
      </c>
      <c r="D530" s="11" t="s">
        <v>855</v>
      </c>
      <c r="E530" s="11" t="s">
        <v>856</v>
      </c>
      <c r="F530" s="11" t="s">
        <v>682</v>
      </c>
      <c r="G530" s="11" t="s">
        <v>676</v>
      </c>
      <c r="H530" s="11" t="s">
        <v>676</v>
      </c>
      <c r="I530" s="11">
        <v>4747</v>
      </c>
      <c r="J530" s="11">
        <v>4747</v>
      </c>
      <c r="K530" s="11">
        <v>2563</v>
      </c>
      <c r="L530" s="11" t="str">
        <f t="shared" si="8"/>
        <v>Whole</v>
      </c>
    </row>
    <row r="531" spans="1:12" x14ac:dyDescent="0.3">
      <c r="A531" s="11" t="s">
        <v>427</v>
      </c>
      <c r="B531" s="11" t="s">
        <v>322</v>
      </c>
      <c r="C531" s="11" t="s">
        <v>131</v>
      </c>
      <c r="D531" s="11" t="s">
        <v>688</v>
      </c>
      <c r="E531" s="11" t="s">
        <v>689</v>
      </c>
      <c r="F531" s="11" t="s">
        <v>687</v>
      </c>
      <c r="G531" s="11" t="s">
        <v>676</v>
      </c>
      <c r="H531" s="11" t="s">
        <v>676</v>
      </c>
      <c r="I531" s="11">
        <v>925</v>
      </c>
      <c r="J531" s="11">
        <v>925</v>
      </c>
      <c r="K531" s="11">
        <v>833</v>
      </c>
      <c r="L531" s="11" t="str">
        <f t="shared" si="8"/>
        <v>Whole</v>
      </c>
    </row>
    <row r="532" spans="1:12" x14ac:dyDescent="0.3">
      <c r="A532" s="11" t="s">
        <v>427</v>
      </c>
      <c r="B532" s="11" t="s">
        <v>322</v>
      </c>
      <c r="C532" s="11" t="s">
        <v>131</v>
      </c>
      <c r="D532" s="11" t="s">
        <v>857</v>
      </c>
      <c r="E532" s="11" t="s">
        <v>858</v>
      </c>
      <c r="F532" s="11" t="s">
        <v>275</v>
      </c>
      <c r="G532" s="11" t="s">
        <v>57</v>
      </c>
      <c r="H532" s="11" t="s">
        <v>57</v>
      </c>
      <c r="I532" s="11">
        <v>50</v>
      </c>
      <c r="J532" s="11">
        <v>2150</v>
      </c>
      <c r="K532" s="11">
        <v>1995</v>
      </c>
      <c r="L532" s="11" t="str">
        <f t="shared" si="8"/>
        <v>Whole</v>
      </c>
    </row>
    <row r="533" spans="1:12" x14ac:dyDescent="0.3">
      <c r="A533" s="11" t="s">
        <v>427</v>
      </c>
      <c r="B533" s="11" t="s">
        <v>322</v>
      </c>
      <c r="C533" s="11" t="s">
        <v>131</v>
      </c>
      <c r="D533" s="11" t="s">
        <v>690</v>
      </c>
      <c r="E533" s="11" t="s">
        <v>691</v>
      </c>
      <c r="F533" s="11" t="s">
        <v>692</v>
      </c>
      <c r="G533" s="11" t="s">
        <v>676</v>
      </c>
      <c r="H533" s="11" t="s">
        <v>676</v>
      </c>
      <c r="I533" s="11">
        <v>10995</v>
      </c>
      <c r="J533" s="11">
        <v>10995</v>
      </c>
      <c r="K533" s="11">
        <v>7697</v>
      </c>
      <c r="L533" s="11" t="str">
        <f t="shared" si="8"/>
        <v>Whole</v>
      </c>
    </row>
    <row r="534" spans="1:12" x14ac:dyDescent="0.3">
      <c r="A534" s="11" t="s">
        <v>427</v>
      </c>
      <c r="B534" s="11" t="s">
        <v>322</v>
      </c>
      <c r="C534" s="11" t="s">
        <v>131</v>
      </c>
      <c r="D534" s="11" t="s">
        <v>859</v>
      </c>
      <c r="E534" s="11" t="s">
        <v>860</v>
      </c>
      <c r="F534" s="11" t="s">
        <v>275</v>
      </c>
      <c r="G534" s="11" t="s">
        <v>57</v>
      </c>
      <c r="H534" s="11" t="s">
        <v>57</v>
      </c>
      <c r="I534" s="11">
        <v>24</v>
      </c>
      <c r="J534" s="11">
        <v>1032</v>
      </c>
      <c r="K534" s="11">
        <v>958</v>
      </c>
      <c r="L534" s="11" t="str">
        <f t="shared" si="8"/>
        <v>Whole</v>
      </c>
    </row>
    <row r="535" spans="1:12" x14ac:dyDescent="0.3">
      <c r="A535" s="11" t="s">
        <v>427</v>
      </c>
      <c r="B535" s="11" t="s">
        <v>322</v>
      </c>
      <c r="C535" s="11" t="s">
        <v>131</v>
      </c>
      <c r="D535" s="11" t="s">
        <v>861</v>
      </c>
      <c r="E535" s="11" t="s">
        <v>862</v>
      </c>
      <c r="F535" s="11" t="s">
        <v>134</v>
      </c>
      <c r="G535" s="11" t="s">
        <v>44</v>
      </c>
      <c r="H535" s="11" t="s">
        <v>44</v>
      </c>
      <c r="I535" s="11">
        <v>5</v>
      </c>
      <c r="J535" s="11">
        <v>215</v>
      </c>
      <c r="K535" s="11">
        <v>100</v>
      </c>
      <c r="L535" s="11" t="str">
        <f t="shared" si="8"/>
        <v>Whole</v>
      </c>
    </row>
    <row r="536" spans="1:12" x14ac:dyDescent="0.3">
      <c r="A536" s="11" t="s">
        <v>427</v>
      </c>
      <c r="B536" s="11" t="s">
        <v>322</v>
      </c>
      <c r="C536" s="11" t="s">
        <v>131</v>
      </c>
      <c r="D536" s="11" t="s">
        <v>693</v>
      </c>
      <c r="E536" s="11" t="s">
        <v>694</v>
      </c>
      <c r="F536" s="11" t="s">
        <v>695</v>
      </c>
      <c r="G536" s="11" t="s">
        <v>206</v>
      </c>
      <c r="H536" s="11" t="s">
        <v>206</v>
      </c>
      <c r="I536" s="11">
        <v>3400</v>
      </c>
      <c r="J536" s="11">
        <v>3400</v>
      </c>
      <c r="K536" s="11">
        <v>2040</v>
      </c>
      <c r="L536" s="11" t="str">
        <f t="shared" si="8"/>
        <v>Whole</v>
      </c>
    </row>
    <row r="537" spans="1:12" x14ac:dyDescent="0.3">
      <c r="A537" s="11" t="s">
        <v>427</v>
      </c>
      <c r="B537" s="11" t="s">
        <v>322</v>
      </c>
      <c r="C537" s="11" t="s">
        <v>131</v>
      </c>
      <c r="D537" s="11" t="s">
        <v>696</v>
      </c>
      <c r="E537" s="11" t="s">
        <v>697</v>
      </c>
      <c r="F537" s="11" t="s">
        <v>687</v>
      </c>
      <c r="G537" s="11" t="s">
        <v>676</v>
      </c>
      <c r="H537" s="11" t="s">
        <v>676</v>
      </c>
      <c r="I537" s="11">
        <v>1072</v>
      </c>
      <c r="J537" s="11">
        <v>1072</v>
      </c>
      <c r="K537" s="11">
        <v>825</v>
      </c>
      <c r="L537" s="11" t="str">
        <f t="shared" si="8"/>
        <v>Whole</v>
      </c>
    </row>
    <row r="538" spans="1:12" x14ac:dyDescent="0.3">
      <c r="A538" s="11" t="s">
        <v>427</v>
      </c>
      <c r="B538" s="11" t="s">
        <v>322</v>
      </c>
      <c r="C538" s="11" t="s">
        <v>131</v>
      </c>
      <c r="D538" s="11" t="s">
        <v>192</v>
      </c>
      <c r="E538" s="11" t="s">
        <v>863</v>
      </c>
      <c r="F538" s="11" t="s">
        <v>864</v>
      </c>
      <c r="G538" s="11" t="s">
        <v>52</v>
      </c>
      <c r="H538" s="11" t="s">
        <v>52</v>
      </c>
      <c r="I538" s="11">
        <v>2</v>
      </c>
      <c r="J538" s="11">
        <v>13</v>
      </c>
      <c r="K538" s="11">
        <v>48</v>
      </c>
      <c r="L538" s="11" t="str">
        <f t="shared" si="8"/>
        <v>Whole</v>
      </c>
    </row>
    <row r="539" spans="1:12" x14ac:dyDescent="0.3">
      <c r="A539" s="11" t="s">
        <v>427</v>
      </c>
      <c r="B539" s="11" t="s">
        <v>322</v>
      </c>
      <c r="C539" s="11" t="s">
        <v>131</v>
      </c>
      <c r="D539" s="11" t="s">
        <v>192</v>
      </c>
      <c r="E539" s="11" t="s">
        <v>193</v>
      </c>
      <c r="F539" s="11" t="s">
        <v>194</v>
      </c>
      <c r="G539" s="11" t="s">
        <v>52</v>
      </c>
      <c r="H539" s="11" t="s">
        <v>52</v>
      </c>
      <c r="I539" s="11">
        <v>407</v>
      </c>
      <c r="J539" s="11">
        <v>2544</v>
      </c>
      <c r="K539" s="11">
        <v>9727</v>
      </c>
      <c r="L539" s="11" t="str">
        <f t="shared" si="8"/>
        <v>Whole</v>
      </c>
    </row>
    <row r="540" spans="1:12" x14ac:dyDescent="0.3">
      <c r="A540" s="11" t="s">
        <v>427</v>
      </c>
      <c r="B540" s="11" t="s">
        <v>322</v>
      </c>
      <c r="C540" s="11" t="s">
        <v>131</v>
      </c>
      <c r="D540" s="11" t="s">
        <v>698</v>
      </c>
      <c r="E540" s="11" t="s">
        <v>699</v>
      </c>
      <c r="F540" s="11" t="s">
        <v>700</v>
      </c>
      <c r="G540" s="11" t="s">
        <v>676</v>
      </c>
      <c r="H540" s="11" t="s">
        <v>676</v>
      </c>
      <c r="I540" s="11">
        <v>1872</v>
      </c>
      <c r="J540" s="11">
        <v>1872</v>
      </c>
      <c r="K540" s="11">
        <v>5148</v>
      </c>
      <c r="L540" s="11" t="str">
        <f t="shared" si="8"/>
        <v>Whole</v>
      </c>
    </row>
    <row r="541" spans="1:12" x14ac:dyDescent="0.3">
      <c r="A541" s="11" t="s">
        <v>427</v>
      </c>
      <c r="B541" s="11" t="s">
        <v>322</v>
      </c>
      <c r="C541" s="11" t="s">
        <v>131</v>
      </c>
      <c r="D541" s="11" t="s">
        <v>865</v>
      </c>
      <c r="E541" s="11" t="s">
        <v>866</v>
      </c>
      <c r="F541" s="11" t="s">
        <v>867</v>
      </c>
      <c r="G541" s="11" t="s">
        <v>676</v>
      </c>
      <c r="H541" s="11" t="s">
        <v>676</v>
      </c>
      <c r="I541" s="11">
        <v>40</v>
      </c>
      <c r="J541" s="11">
        <v>40</v>
      </c>
      <c r="K541" s="11">
        <v>22</v>
      </c>
      <c r="L541" s="11" t="str">
        <f t="shared" si="8"/>
        <v>Whole</v>
      </c>
    </row>
    <row r="542" spans="1:12" x14ac:dyDescent="0.3">
      <c r="A542" s="11" t="s">
        <v>427</v>
      </c>
      <c r="B542" s="11" t="s">
        <v>322</v>
      </c>
      <c r="C542" s="11" t="s">
        <v>701</v>
      </c>
      <c r="D542" s="11" t="s">
        <v>702</v>
      </c>
      <c r="E542" s="11" t="s">
        <v>703</v>
      </c>
      <c r="F542" s="11" t="s">
        <v>704</v>
      </c>
      <c r="G542" s="11" t="s">
        <v>676</v>
      </c>
      <c r="H542" s="11" t="s">
        <v>676</v>
      </c>
      <c r="I542" s="11">
        <v>950</v>
      </c>
      <c r="J542" s="11">
        <v>950</v>
      </c>
      <c r="K542" s="11">
        <v>304</v>
      </c>
      <c r="L542" s="11" t="str">
        <f t="shared" si="8"/>
        <v>Whole</v>
      </c>
    </row>
    <row r="543" spans="1:12" x14ac:dyDescent="0.3">
      <c r="A543" s="11" t="s">
        <v>427</v>
      </c>
      <c r="B543" s="11" t="s">
        <v>322</v>
      </c>
      <c r="C543" s="11" t="s">
        <v>701</v>
      </c>
      <c r="D543" s="11" t="s">
        <v>868</v>
      </c>
      <c r="E543" s="11" t="s">
        <v>869</v>
      </c>
      <c r="F543" s="11" t="s">
        <v>870</v>
      </c>
      <c r="G543" s="11" t="s">
        <v>676</v>
      </c>
      <c r="H543" s="11" t="s">
        <v>676</v>
      </c>
      <c r="I543" s="11">
        <v>930</v>
      </c>
      <c r="J543" s="11">
        <v>930</v>
      </c>
      <c r="K543" s="11">
        <v>902</v>
      </c>
      <c r="L543" s="11" t="str">
        <f t="shared" si="8"/>
        <v>Whole</v>
      </c>
    </row>
    <row r="544" spans="1:12" x14ac:dyDescent="0.3">
      <c r="A544" s="11" t="s">
        <v>427</v>
      </c>
      <c r="B544" s="11" t="s">
        <v>322</v>
      </c>
      <c r="C544" s="11" t="s">
        <v>701</v>
      </c>
      <c r="D544" s="11" t="s">
        <v>705</v>
      </c>
      <c r="E544" s="11" t="s">
        <v>706</v>
      </c>
      <c r="F544" s="11" t="s">
        <v>707</v>
      </c>
      <c r="G544" s="11" t="s">
        <v>676</v>
      </c>
      <c r="H544" s="11" t="s">
        <v>676</v>
      </c>
      <c r="I544" s="11">
        <v>388</v>
      </c>
      <c r="J544" s="11">
        <v>388</v>
      </c>
      <c r="K544" s="11">
        <v>931</v>
      </c>
      <c r="L544" s="11" t="str">
        <f t="shared" si="8"/>
        <v>Whole</v>
      </c>
    </row>
    <row r="545" spans="1:12" x14ac:dyDescent="0.3">
      <c r="A545" s="11" t="s">
        <v>427</v>
      </c>
      <c r="B545" s="11" t="s">
        <v>322</v>
      </c>
      <c r="C545" s="11" t="s">
        <v>701</v>
      </c>
      <c r="D545" s="11" t="s">
        <v>871</v>
      </c>
      <c r="E545" s="11" t="s">
        <v>872</v>
      </c>
      <c r="F545" s="11" t="s">
        <v>740</v>
      </c>
      <c r="G545" s="11" t="s">
        <v>676</v>
      </c>
      <c r="H545" s="11" t="s">
        <v>676</v>
      </c>
      <c r="I545" s="11">
        <v>410</v>
      </c>
      <c r="J545" s="11">
        <v>410</v>
      </c>
      <c r="K545" s="11">
        <v>656</v>
      </c>
      <c r="L545" s="11" t="str">
        <f t="shared" si="8"/>
        <v>Whole</v>
      </c>
    </row>
    <row r="546" spans="1:12" x14ac:dyDescent="0.3">
      <c r="A546" s="11" t="s">
        <v>427</v>
      </c>
      <c r="B546" s="11" t="s">
        <v>322</v>
      </c>
      <c r="C546" s="11" t="s">
        <v>701</v>
      </c>
      <c r="D546" s="11" t="s">
        <v>708</v>
      </c>
      <c r="E546" s="11" t="s">
        <v>709</v>
      </c>
      <c r="F546" s="11" t="s">
        <v>710</v>
      </c>
      <c r="G546" s="11" t="s">
        <v>676</v>
      </c>
      <c r="H546" s="11" t="s">
        <v>676</v>
      </c>
      <c r="I546" s="11">
        <v>1150</v>
      </c>
      <c r="J546" s="11">
        <v>1150</v>
      </c>
      <c r="K546" s="11">
        <v>667</v>
      </c>
      <c r="L546" s="11" t="str">
        <f t="shared" si="8"/>
        <v>Whole</v>
      </c>
    </row>
    <row r="547" spans="1:12" x14ac:dyDescent="0.3">
      <c r="A547" s="11" t="s">
        <v>427</v>
      </c>
      <c r="B547" s="11" t="s">
        <v>322</v>
      </c>
      <c r="C547" s="11" t="s">
        <v>701</v>
      </c>
      <c r="D547" s="11" t="s">
        <v>711</v>
      </c>
      <c r="E547" s="11" t="s">
        <v>712</v>
      </c>
      <c r="F547" s="11" t="s">
        <v>710</v>
      </c>
      <c r="G547" s="11" t="s">
        <v>676</v>
      </c>
      <c r="H547" s="11" t="s">
        <v>676</v>
      </c>
      <c r="I547" s="11">
        <v>2750</v>
      </c>
      <c r="J547" s="11">
        <v>2750</v>
      </c>
      <c r="K547" s="11">
        <v>908</v>
      </c>
      <c r="L547" s="11" t="str">
        <f t="shared" si="8"/>
        <v>Whole</v>
      </c>
    </row>
    <row r="548" spans="1:12" x14ac:dyDescent="0.3">
      <c r="A548" s="11" t="s">
        <v>427</v>
      </c>
      <c r="B548" s="11" t="s">
        <v>322</v>
      </c>
      <c r="C548" s="11" t="s">
        <v>701</v>
      </c>
      <c r="D548" s="11" t="s">
        <v>873</v>
      </c>
      <c r="E548" s="11" t="s">
        <v>874</v>
      </c>
      <c r="F548" s="11" t="s">
        <v>875</v>
      </c>
      <c r="G548" s="11" t="s">
        <v>676</v>
      </c>
      <c r="H548" s="11" t="s">
        <v>676</v>
      </c>
      <c r="I548" s="11">
        <v>7550</v>
      </c>
      <c r="J548" s="11">
        <v>7550</v>
      </c>
      <c r="K548" s="11">
        <v>2718</v>
      </c>
      <c r="L548" s="11" t="str">
        <f t="shared" si="8"/>
        <v>Whole</v>
      </c>
    </row>
    <row r="549" spans="1:12" x14ac:dyDescent="0.3">
      <c r="A549" s="11" t="s">
        <v>427</v>
      </c>
      <c r="B549" s="11" t="s">
        <v>322</v>
      </c>
      <c r="C549" s="11" t="s">
        <v>701</v>
      </c>
      <c r="D549" s="11" t="s">
        <v>876</v>
      </c>
      <c r="E549" s="11" t="s">
        <v>877</v>
      </c>
      <c r="F549" s="11" t="s">
        <v>732</v>
      </c>
      <c r="G549" s="11" t="s">
        <v>676</v>
      </c>
      <c r="H549" s="11" t="s">
        <v>676</v>
      </c>
      <c r="I549" s="11">
        <v>2250</v>
      </c>
      <c r="J549" s="11">
        <v>2250</v>
      </c>
      <c r="K549" s="11">
        <v>720</v>
      </c>
      <c r="L549" s="11" t="str">
        <f t="shared" si="8"/>
        <v>Whole</v>
      </c>
    </row>
    <row r="550" spans="1:12" x14ac:dyDescent="0.3">
      <c r="A550" s="11" t="s">
        <v>427</v>
      </c>
      <c r="B550" s="11" t="s">
        <v>322</v>
      </c>
      <c r="C550" s="11" t="s">
        <v>701</v>
      </c>
      <c r="D550" s="11" t="s">
        <v>878</v>
      </c>
      <c r="E550" s="11" t="s">
        <v>879</v>
      </c>
      <c r="F550" s="11" t="s">
        <v>880</v>
      </c>
      <c r="G550" s="11" t="s">
        <v>676</v>
      </c>
      <c r="H550" s="11" t="s">
        <v>676</v>
      </c>
      <c r="I550" s="11">
        <v>3710</v>
      </c>
      <c r="J550" s="11">
        <v>3710</v>
      </c>
      <c r="K550" s="11">
        <v>1336</v>
      </c>
      <c r="L550" s="11" t="str">
        <f t="shared" si="8"/>
        <v>Whole</v>
      </c>
    </row>
    <row r="551" spans="1:12" x14ac:dyDescent="0.3">
      <c r="A551" s="11" t="s">
        <v>427</v>
      </c>
      <c r="B551" s="11" t="s">
        <v>322</v>
      </c>
      <c r="C551" s="11" t="s">
        <v>701</v>
      </c>
      <c r="D551" s="11" t="s">
        <v>713</v>
      </c>
      <c r="E551" s="11" t="s">
        <v>714</v>
      </c>
      <c r="F551" s="11" t="s">
        <v>715</v>
      </c>
      <c r="G551" s="11" t="s">
        <v>676</v>
      </c>
      <c r="H551" s="11" t="s">
        <v>676</v>
      </c>
      <c r="I551" s="11">
        <v>2550</v>
      </c>
      <c r="J551" s="11">
        <v>2550</v>
      </c>
      <c r="K551" s="11">
        <v>918</v>
      </c>
      <c r="L551" s="11" t="str">
        <f t="shared" si="8"/>
        <v>Whole</v>
      </c>
    </row>
    <row r="552" spans="1:12" x14ac:dyDescent="0.3">
      <c r="A552" s="11" t="s">
        <v>427</v>
      </c>
      <c r="B552" s="11" t="s">
        <v>322</v>
      </c>
      <c r="C552" s="11" t="s">
        <v>701</v>
      </c>
      <c r="D552" s="11" t="s">
        <v>881</v>
      </c>
      <c r="E552" s="11" t="s">
        <v>882</v>
      </c>
      <c r="F552" s="11" t="s">
        <v>883</v>
      </c>
      <c r="G552" s="11" t="s">
        <v>676</v>
      </c>
      <c r="H552" s="11" t="s">
        <v>676</v>
      </c>
      <c r="I552" s="11">
        <v>44</v>
      </c>
      <c r="J552" s="11">
        <v>44</v>
      </c>
      <c r="K552" s="11">
        <v>55</v>
      </c>
      <c r="L552" s="11" t="str">
        <f t="shared" si="8"/>
        <v>Whole</v>
      </c>
    </row>
    <row r="553" spans="1:12" x14ac:dyDescent="0.3">
      <c r="A553" s="11" t="s">
        <v>427</v>
      </c>
      <c r="B553" s="11" t="s">
        <v>322</v>
      </c>
      <c r="C553" s="11" t="s">
        <v>422</v>
      </c>
      <c r="D553" s="11" t="s">
        <v>884</v>
      </c>
      <c r="E553" s="11" t="s">
        <v>885</v>
      </c>
      <c r="F553" s="11" t="s">
        <v>735</v>
      </c>
      <c r="G553" s="11" t="s">
        <v>676</v>
      </c>
      <c r="H553" s="11" t="s">
        <v>676</v>
      </c>
      <c r="I553" s="11">
        <v>6574</v>
      </c>
      <c r="J553" s="11">
        <v>6574</v>
      </c>
      <c r="K553" s="11">
        <v>4865</v>
      </c>
      <c r="L553" s="11" t="str">
        <f t="shared" si="8"/>
        <v>Whole</v>
      </c>
    </row>
    <row r="554" spans="1:12" x14ac:dyDescent="0.3">
      <c r="A554" s="11" t="s">
        <v>427</v>
      </c>
      <c r="B554" s="11" t="s">
        <v>322</v>
      </c>
      <c r="C554" s="11" t="s">
        <v>422</v>
      </c>
      <c r="D554" s="11" t="s">
        <v>716</v>
      </c>
      <c r="E554" s="11" t="s">
        <v>717</v>
      </c>
      <c r="F554" s="11" t="s">
        <v>718</v>
      </c>
      <c r="G554" s="11" t="s">
        <v>676</v>
      </c>
      <c r="H554" s="11" t="s">
        <v>676</v>
      </c>
      <c r="I554" s="11">
        <v>100</v>
      </c>
      <c r="J554" s="11">
        <v>100</v>
      </c>
      <c r="K554" s="11">
        <v>36</v>
      </c>
      <c r="L554" s="11" t="str">
        <f t="shared" si="8"/>
        <v>Whole</v>
      </c>
    </row>
    <row r="555" spans="1:12" x14ac:dyDescent="0.3">
      <c r="A555" s="11" t="s">
        <v>427</v>
      </c>
      <c r="B555" s="11" t="s">
        <v>322</v>
      </c>
      <c r="C555" s="11" t="s">
        <v>422</v>
      </c>
      <c r="D555" s="11" t="s">
        <v>716</v>
      </c>
      <c r="E555" s="11" t="s">
        <v>886</v>
      </c>
      <c r="F555" s="11" t="s">
        <v>721</v>
      </c>
      <c r="G555" s="11" t="s">
        <v>206</v>
      </c>
      <c r="H555" s="11" t="s">
        <v>206</v>
      </c>
      <c r="I555" s="11">
        <v>50</v>
      </c>
      <c r="J555" s="11">
        <v>50</v>
      </c>
      <c r="K555" s="11">
        <v>19</v>
      </c>
      <c r="L555" s="11" t="str">
        <f t="shared" si="8"/>
        <v>Whole</v>
      </c>
    </row>
    <row r="556" spans="1:12" x14ac:dyDescent="0.3">
      <c r="A556" s="11" t="s">
        <v>427</v>
      </c>
      <c r="B556" s="11" t="s">
        <v>322</v>
      </c>
      <c r="C556" s="11" t="s">
        <v>422</v>
      </c>
      <c r="D556" s="11" t="s">
        <v>719</v>
      </c>
      <c r="E556" s="11" t="s">
        <v>887</v>
      </c>
      <c r="F556" s="11" t="s">
        <v>718</v>
      </c>
      <c r="G556" s="11" t="s">
        <v>676</v>
      </c>
      <c r="H556" s="11" t="s">
        <v>676</v>
      </c>
      <c r="I556" s="11">
        <v>4592</v>
      </c>
      <c r="J556" s="11">
        <v>4592</v>
      </c>
      <c r="K556" s="11">
        <v>1194</v>
      </c>
      <c r="L556" s="11" t="str">
        <f t="shared" si="8"/>
        <v>Whole</v>
      </c>
    </row>
    <row r="557" spans="1:12" x14ac:dyDescent="0.3">
      <c r="A557" s="11" t="s">
        <v>427</v>
      </c>
      <c r="B557" s="11" t="s">
        <v>322</v>
      </c>
      <c r="C557" s="11" t="s">
        <v>422</v>
      </c>
      <c r="D557" s="11" t="s">
        <v>719</v>
      </c>
      <c r="E557" s="11" t="s">
        <v>720</v>
      </c>
      <c r="F557" s="11" t="s">
        <v>721</v>
      </c>
      <c r="G557" s="11" t="s">
        <v>206</v>
      </c>
      <c r="H557" s="11" t="s">
        <v>206</v>
      </c>
      <c r="I557" s="11">
        <v>750</v>
      </c>
      <c r="J557" s="11">
        <v>750</v>
      </c>
      <c r="K557" s="11">
        <v>210</v>
      </c>
      <c r="L557" s="11" t="str">
        <f t="shared" si="8"/>
        <v>Whole</v>
      </c>
    </row>
    <row r="558" spans="1:12" x14ac:dyDescent="0.3">
      <c r="A558" s="11" t="s">
        <v>427</v>
      </c>
      <c r="B558" s="11" t="s">
        <v>322</v>
      </c>
      <c r="C558" s="11" t="s">
        <v>422</v>
      </c>
      <c r="D558" s="11" t="s">
        <v>888</v>
      </c>
      <c r="E558" s="11" t="s">
        <v>889</v>
      </c>
      <c r="F558" s="11" t="s">
        <v>735</v>
      </c>
      <c r="G558" s="11" t="s">
        <v>676</v>
      </c>
      <c r="H558" s="11" t="s">
        <v>676</v>
      </c>
      <c r="I558" s="11">
        <v>1945</v>
      </c>
      <c r="J558" s="11">
        <v>1945</v>
      </c>
      <c r="K558" s="11">
        <v>1887</v>
      </c>
      <c r="L558" s="11" t="str">
        <f t="shared" si="8"/>
        <v>Whole</v>
      </c>
    </row>
    <row r="559" spans="1:12" x14ac:dyDescent="0.3">
      <c r="A559" s="11" t="s">
        <v>427</v>
      </c>
      <c r="B559" s="11" t="s">
        <v>322</v>
      </c>
      <c r="C559" s="11" t="s">
        <v>422</v>
      </c>
      <c r="D559" s="11" t="s">
        <v>890</v>
      </c>
      <c r="E559" s="11" t="s">
        <v>891</v>
      </c>
      <c r="F559" s="11" t="s">
        <v>740</v>
      </c>
      <c r="G559" s="11" t="s">
        <v>676</v>
      </c>
      <c r="H559" s="11" t="s">
        <v>676</v>
      </c>
      <c r="I559" s="11">
        <v>1110</v>
      </c>
      <c r="J559" s="11">
        <v>1110</v>
      </c>
      <c r="K559" s="11">
        <v>400</v>
      </c>
      <c r="L559" s="11" t="str">
        <f t="shared" si="8"/>
        <v>Whole</v>
      </c>
    </row>
    <row r="560" spans="1:12" x14ac:dyDescent="0.3">
      <c r="A560" s="11" t="s">
        <v>427</v>
      </c>
      <c r="B560" s="11" t="s">
        <v>322</v>
      </c>
      <c r="C560" s="11" t="s">
        <v>422</v>
      </c>
      <c r="D560" s="11" t="s">
        <v>892</v>
      </c>
      <c r="E560" s="11" t="s">
        <v>893</v>
      </c>
      <c r="F560" s="11" t="s">
        <v>718</v>
      </c>
      <c r="G560" s="11" t="s">
        <v>676</v>
      </c>
      <c r="H560" s="11" t="s">
        <v>676</v>
      </c>
      <c r="I560" s="11">
        <v>1795</v>
      </c>
      <c r="J560" s="11">
        <v>1795</v>
      </c>
      <c r="K560" s="11">
        <v>646</v>
      </c>
      <c r="L560" s="11" t="str">
        <f t="shared" si="8"/>
        <v>Whole</v>
      </c>
    </row>
    <row r="561" spans="1:12" x14ac:dyDescent="0.3">
      <c r="A561" s="11" t="s">
        <v>427</v>
      </c>
      <c r="B561" s="11" t="s">
        <v>322</v>
      </c>
      <c r="C561" s="11" t="s">
        <v>422</v>
      </c>
      <c r="D561" s="11" t="s">
        <v>722</v>
      </c>
      <c r="E561" s="11" t="s">
        <v>723</v>
      </c>
      <c r="F561" s="11" t="s">
        <v>724</v>
      </c>
      <c r="G561" s="11" t="s">
        <v>676</v>
      </c>
      <c r="H561" s="11" t="s">
        <v>676</v>
      </c>
      <c r="I561" s="11">
        <v>693</v>
      </c>
      <c r="J561" s="11">
        <v>693</v>
      </c>
      <c r="K561" s="11">
        <v>1386</v>
      </c>
      <c r="L561" s="11" t="str">
        <f t="shared" si="8"/>
        <v>Whole</v>
      </c>
    </row>
    <row r="562" spans="1:12" x14ac:dyDescent="0.3">
      <c r="A562" s="11" t="s">
        <v>427</v>
      </c>
      <c r="B562" s="11" t="s">
        <v>322</v>
      </c>
      <c r="C562" s="11" t="s">
        <v>422</v>
      </c>
      <c r="D562" s="11" t="s">
        <v>894</v>
      </c>
      <c r="E562" s="11" t="s">
        <v>895</v>
      </c>
      <c r="F562" s="11" t="s">
        <v>896</v>
      </c>
      <c r="G562" s="11" t="s">
        <v>676</v>
      </c>
      <c r="H562" s="11" t="s">
        <v>676</v>
      </c>
      <c r="I562" s="11">
        <v>10</v>
      </c>
      <c r="J562" s="11">
        <v>10</v>
      </c>
      <c r="K562" s="11">
        <v>60</v>
      </c>
      <c r="L562" s="11" t="str">
        <f t="shared" si="8"/>
        <v>Whole</v>
      </c>
    </row>
    <row r="563" spans="1:12" x14ac:dyDescent="0.3">
      <c r="A563" s="11" t="s">
        <v>427</v>
      </c>
      <c r="B563" s="11" t="s">
        <v>322</v>
      </c>
      <c r="C563" s="11" t="s">
        <v>422</v>
      </c>
      <c r="D563" s="11" t="s">
        <v>725</v>
      </c>
      <c r="E563" s="11" t="s">
        <v>726</v>
      </c>
      <c r="F563" s="11" t="s">
        <v>724</v>
      </c>
      <c r="G563" s="11" t="s">
        <v>676</v>
      </c>
      <c r="H563" s="11" t="s">
        <v>676</v>
      </c>
      <c r="I563" s="11">
        <v>452</v>
      </c>
      <c r="J563" s="11">
        <v>452</v>
      </c>
      <c r="K563" s="11">
        <v>904</v>
      </c>
      <c r="L563" s="11" t="str">
        <f t="shared" si="8"/>
        <v>Whole</v>
      </c>
    </row>
    <row r="564" spans="1:12" x14ac:dyDescent="0.3">
      <c r="A564" s="11" t="s">
        <v>427</v>
      </c>
      <c r="B564" s="11" t="s">
        <v>322</v>
      </c>
      <c r="C564" s="11" t="s">
        <v>422</v>
      </c>
      <c r="D564" s="11" t="s">
        <v>897</v>
      </c>
      <c r="E564" s="11" t="s">
        <v>898</v>
      </c>
      <c r="F564" s="11" t="s">
        <v>729</v>
      </c>
      <c r="G564" s="11" t="s">
        <v>206</v>
      </c>
      <c r="H564" s="11" t="s">
        <v>206</v>
      </c>
      <c r="I564" s="11">
        <v>115</v>
      </c>
      <c r="J564" s="11">
        <v>115</v>
      </c>
      <c r="K564" s="11">
        <v>920</v>
      </c>
      <c r="L564" s="11" t="str">
        <f t="shared" si="8"/>
        <v>Whole</v>
      </c>
    </row>
    <row r="565" spans="1:12" x14ac:dyDescent="0.3">
      <c r="A565" s="11" t="s">
        <v>427</v>
      </c>
      <c r="B565" s="11" t="s">
        <v>322</v>
      </c>
      <c r="C565" s="11" t="s">
        <v>422</v>
      </c>
      <c r="D565" s="11" t="s">
        <v>900</v>
      </c>
      <c r="E565" s="11" t="s">
        <v>901</v>
      </c>
      <c r="F565" s="11" t="s">
        <v>896</v>
      </c>
      <c r="G565" s="11" t="s">
        <v>676</v>
      </c>
      <c r="H565" s="11" t="s">
        <v>676</v>
      </c>
      <c r="I565" s="11">
        <v>9</v>
      </c>
      <c r="J565" s="11">
        <v>9</v>
      </c>
      <c r="K565" s="11">
        <v>77</v>
      </c>
      <c r="L565" s="11" t="str">
        <f t="shared" si="8"/>
        <v>Whole</v>
      </c>
    </row>
    <row r="566" spans="1:12" x14ac:dyDescent="0.3">
      <c r="A566" s="11" t="s">
        <v>427</v>
      </c>
      <c r="B566" s="11" t="s">
        <v>322</v>
      </c>
      <c r="C566" s="11" t="s">
        <v>422</v>
      </c>
      <c r="D566" s="11" t="s">
        <v>727</v>
      </c>
      <c r="E566" s="11" t="s">
        <v>728</v>
      </c>
      <c r="F566" s="11" t="s">
        <v>729</v>
      </c>
      <c r="G566" s="11" t="s">
        <v>206</v>
      </c>
      <c r="H566" s="11" t="s">
        <v>206</v>
      </c>
      <c r="I566" s="11">
        <v>152</v>
      </c>
      <c r="J566" s="11">
        <v>152</v>
      </c>
      <c r="K566" s="11">
        <v>1216</v>
      </c>
      <c r="L566" s="11" t="str">
        <f t="shared" si="8"/>
        <v>Whole</v>
      </c>
    </row>
    <row r="567" spans="1:12" x14ac:dyDescent="0.3">
      <c r="A567" s="11" t="s">
        <v>427</v>
      </c>
      <c r="B567" s="11" t="s">
        <v>322</v>
      </c>
      <c r="C567" s="11" t="s">
        <v>422</v>
      </c>
      <c r="D567" s="11" t="s">
        <v>730</v>
      </c>
      <c r="E567" s="11" t="s">
        <v>731</v>
      </c>
      <c r="F567" s="11" t="s">
        <v>732</v>
      </c>
      <c r="G567" s="11" t="s">
        <v>676</v>
      </c>
      <c r="H567" s="11" t="s">
        <v>676</v>
      </c>
      <c r="I567" s="11">
        <v>3070</v>
      </c>
      <c r="J567" s="11">
        <v>3070</v>
      </c>
      <c r="K567" s="11">
        <v>2149</v>
      </c>
      <c r="L567" s="11" t="str">
        <f t="shared" si="8"/>
        <v>Whole</v>
      </c>
    </row>
    <row r="568" spans="1:12" x14ac:dyDescent="0.3">
      <c r="A568" s="11" t="s">
        <v>427</v>
      </c>
      <c r="B568" s="11" t="s">
        <v>322</v>
      </c>
      <c r="C568" s="11" t="s">
        <v>422</v>
      </c>
      <c r="D568" s="11" t="s">
        <v>733</v>
      </c>
      <c r="E568" s="11" t="s">
        <v>734</v>
      </c>
      <c r="F568" s="11" t="s">
        <v>735</v>
      </c>
      <c r="G568" s="11" t="s">
        <v>676</v>
      </c>
      <c r="H568" s="11" t="s">
        <v>676</v>
      </c>
      <c r="I568" s="11">
        <v>10550</v>
      </c>
      <c r="J568" s="11">
        <v>10550</v>
      </c>
      <c r="K568" s="11">
        <v>5064</v>
      </c>
      <c r="L568" s="11" t="str">
        <f t="shared" si="8"/>
        <v>Whole</v>
      </c>
    </row>
    <row r="569" spans="1:12" x14ac:dyDescent="0.3">
      <c r="A569" s="11" t="s">
        <v>427</v>
      </c>
      <c r="B569" s="11" t="s">
        <v>322</v>
      </c>
      <c r="C569" s="11" t="s">
        <v>422</v>
      </c>
      <c r="D569" s="11" t="s">
        <v>902</v>
      </c>
      <c r="E569" s="11" t="s">
        <v>903</v>
      </c>
      <c r="F569" s="11" t="s">
        <v>732</v>
      </c>
      <c r="G569" s="11" t="s">
        <v>676</v>
      </c>
      <c r="H569" s="11" t="s">
        <v>676</v>
      </c>
      <c r="I569" s="11">
        <v>1820</v>
      </c>
      <c r="J569" s="11">
        <v>1820</v>
      </c>
      <c r="K569" s="11">
        <v>1165</v>
      </c>
      <c r="L569" s="11" t="str">
        <f t="shared" si="8"/>
        <v>Whole</v>
      </c>
    </row>
    <row r="570" spans="1:12" x14ac:dyDescent="0.3">
      <c r="A570" s="11" t="s">
        <v>427</v>
      </c>
      <c r="B570" s="11" t="s">
        <v>322</v>
      </c>
      <c r="C570" s="11" t="s">
        <v>422</v>
      </c>
      <c r="D570" s="11" t="s">
        <v>736</v>
      </c>
      <c r="E570" s="11" t="s">
        <v>737</v>
      </c>
      <c r="F570" s="11" t="s">
        <v>732</v>
      </c>
      <c r="G570" s="11" t="s">
        <v>676</v>
      </c>
      <c r="H570" s="11" t="s">
        <v>676</v>
      </c>
      <c r="I570" s="11">
        <v>2005</v>
      </c>
      <c r="J570" s="11">
        <v>2005</v>
      </c>
      <c r="K570" s="11">
        <v>2506</v>
      </c>
      <c r="L570" s="11" t="str">
        <f t="shared" si="8"/>
        <v>Whole</v>
      </c>
    </row>
    <row r="571" spans="1:12" x14ac:dyDescent="0.3">
      <c r="A571" s="11" t="s">
        <v>427</v>
      </c>
      <c r="B571" s="11" t="s">
        <v>322</v>
      </c>
      <c r="C571" s="11" t="s">
        <v>422</v>
      </c>
      <c r="D571" s="11" t="s">
        <v>738</v>
      </c>
      <c r="E571" s="11" t="s">
        <v>739</v>
      </c>
      <c r="F571" s="11" t="s">
        <v>740</v>
      </c>
      <c r="G571" s="11" t="s">
        <v>676</v>
      </c>
      <c r="H571" s="11" t="s">
        <v>676</v>
      </c>
      <c r="I571" s="11">
        <v>2300</v>
      </c>
      <c r="J571" s="11">
        <v>2300</v>
      </c>
      <c r="K571" s="11">
        <v>4025</v>
      </c>
      <c r="L571" s="11" t="str">
        <f t="shared" si="8"/>
        <v>Whole</v>
      </c>
    </row>
    <row r="572" spans="1:12" x14ac:dyDescent="0.3">
      <c r="A572" s="11" t="s">
        <v>427</v>
      </c>
      <c r="B572" s="11" t="s">
        <v>322</v>
      </c>
      <c r="C572" s="11" t="s">
        <v>422</v>
      </c>
      <c r="D572" s="11" t="s">
        <v>741</v>
      </c>
      <c r="E572" s="11" t="s">
        <v>742</v>
      </c>
      <c r="F572" s="11" t="s">
        <v>732</v>
      </c>
      <c r="G572" s="11" t="s">
        <v>676</v>
      </c>
      <c r="H572" s="11" t="s">
        <v>676</v>
      </c>
      <c r="I572" s="11">
        <v>1423</v>
      </c>
      <c r="J572" s="11">
        <v>1423</v>
      </c>
      <c r="K572" s="11">
        <v>1067</v>
      </c>
      <c r="L572" s="11" t="str">
        <f t="shared" si="8"/>
        <v>Whole</v>
      </c>
    </row>
    <row r="573" spans="1:12" x14ac:dyDescent="0.3">
      <c r="A573" s="11" t="s">
        <v>427</v>
      </c>
      <c r="B573" s="11" t="s">
        <v>322</v>
      </c>
      <c r="C573" s="11" t="s">
        <v>422</v>
      </c>
      <c r="D573" s="11" t="s">
        <v>904</v>
      </c>
      <c r="E573" s="11" t="s">
        <v>905</v>
      </c>
      <c r="F573" s="11" t="s">
        <v>906</v>
      </c>
      <c r="G573" s="11" t="s">
        <v>676</v>
      </c>
      <c r="H573" s="11" t="s">
        <v>676</v>
      </c>
      <c r="I573" s="11">
        <v>1475</v>
      </c>
      <c r="J573" s="11">
        <v>1475</v>
      </c>
      <c r="K573" s="11">
        <v>1033</v>
      </c>
      <c r="L573" s="11" t="str">
        <f t="shared" si="8"/>
        <v>Whole</v>
      </c>
    </row>
    <row r="574" spans="1:12" x14ac:dyDescent="0.3">
      <c r="A574" s="11" t="s">
        <v>427</v>
      </c>
      <c r="B574" s="11" t="s">
        <v>322</v>
      </c>
      <c r="C574" s="11" t="s">
        <v>422</v>
      </c>
      <c r="D574" s="11" t="s">
        <v>423</v>
      </c>
      <c r="E574" s="11" t="s">
        <v>907</v>
      </c>
      <c r="F574" s="11" t="s">
        <v>795</v>
      </c>
      <c r="G574" s="11" t="s">
        <v>57</v>
      </c>
      <c r="H574" s="11" t="s">
        <v>57</v>
      </c>
      <c r="I574" s="11">
        <v>61</v>
      </c>
      <c r="J574" s="11">
        <v>2623</v>
      </c>
      <c r="K574" s="11">
        <v>1141</v>
      </c>
      <c r="L574" s="11" t="str">
        <f t="shared" si="8"/>
        <v>Whole</v>
      </c>
    </row>
    <row r="575" spans="1:12" x14ac:dyDescent="0.3">
      <c r="A575" s="11" t="s">
        <v>427</v>
      </c>
      <c r="B575" s="11" t="s">
        <v>322</v>
      </c>
      <c r="C575" s="11" t="s">
        <v>422</v>
      </c>
      <c r="D575" s="11" t="s">
        <v>908</v>
      </c>
      <c r="E575" s="11" t="s">
        <v>909</v>
      </c>
      <c r="F575" s="11" t="s">
        <v>910</v>
      </c>
      <c r="G575" s="11" t="s">
        <v>676</v>
      </c>
      <c r="H575" s="11" t="s">
        <v>676</v>
      </c>
      <c r="I575" s="11">
        <v>126</v>
      </c>
      <c r="J575" s="11">
        <v>1512</v>
      </c>
      <c r="K575" s="11">
        <v>2079</v>
      </c>
      <c r="L575" s="11" t="str">
        <f t="shared" si="8"/>
        <v>Whole</v>
      </c>
    </row>
    <row r="576" spans="1:12" x14ac:dyDescent="0.3">
      <c r="A576" s="11" t="s">
        <v>427</v>
      </c>
      <c r="B576" s="11" t="s">
        <v>322</v>
      </c>
      <c r="C576" s="11" t="s">
        <v>422</v>
      </c>
      <c r="D576" s="11" t="s">
        <v>911</v>
      </c>
      <c r="E576" s="11" t="s">
        <v>912</v>
      </c>
      <c r="F576" s="11" t="s">
        <v>913</v>
      </c>
      <c r="G576" s="11" t="s">
        <v>157</v>
      </c>
      <c r="H576" s="11" t="s">
        <v>157</v>
      </c>
      <c r="I576" s="11">
        <v>1</v>
      </c>
      <c r="J576" s="11">
        <v>30</v>
      </c>
      <c r="K576" s="11">
        <v>27</v>
      </c>
      <c r="L576" s="11" t="str">
        <f t="shared" si="8"/>
        <v>Whole</v>
      </c>
    </row>
    <row r="577" spans="1:12" x14ac:dyDescent="0.3">
      <c r="A577" s="11" t="s">
        <v>427</v>
      </c>
      <c r="B577" s="11" t="s">
        <v>322</v>
      </c>
      <c r="C577" s="11" t="s">
        <v>385</v>
      </c>
      <c r="D577" s="11" t="s">
        <v>386</v>
      </c>
      <c r="E577" s="11" t="s">
        <v>743</v>
      </c>
      <c r="F577" s="11" t="s">
        <v>388</v>
      </c>
      <c r="G577" s="11" t="s">
        <v>61</v>
      </c>
      <c r="H577" s="11" t="s">
        <v>61</v>
      </c>
      <c r="I577" s="11">
        <v>16</v>
      </c>
      <c r="J577" s="11">
        <v>399</v>
      </c>
      <c r="K577" s="11">
        <v>1006</v>
      </c>
      <c r="L577" s="11" t="str">
        <f t="shared" si="8"/>
        <v>Whole</v>
      </c>
    </row>
    <row r="578" spans="1:12" x14ac:dyDescent="0.3">
      <c r="A578" s="11" t="s">
        <v>1067</v>
      </c>
      <c r="B578" s="11" t="s">
        <v>391</v>
      </c>
      <c r="C578" s="11" t="s">
        <v>422</v>
      </c>
      <c r="D578" s="11" t="s">
        <v>892</v>
      </c>
      <c r="E578" s="11" t="s">
        <v>1068</v>
      </c>
      <c r="F578" s="11" t="s">
        <v>732</v>
      </c>
      <c r="G578" s="11" t="s">
        <v>676</v>
      </c>
      <c r="H578" s="11" t="s">
        <v>676</v>
      </c>
      <c r="I578" s="11">
        <v>7450</v>
      </c>
      <c r="J578" s="11">
        <v>7450</v>
      </c>
      <c r="K578" s="11">
        <v>2310</v>
      </c>
      <c r="L578" s="11" t="str">
        <f t="shared" ref="L578:L641" si="9">IF(OR(C578="Condiments &amp; Snacks",
       C578="Cheese",
       C578="Butter",
       C578="Meals",
       C578="Beverages",
       C578="Yogurt"), "Processed", "Whole")</f>
        <v>Whole</v>
      </c>
    </row>
    <row r="579" spans="1:12" x14ac:dyDescent="0.3">
      <c r="A579" s="11" t="s">
        <v>1067</v>
      </c>
      <c r="B579" s="11" t="s">
        <v>12</v>
      </c>
      <c r="C579" s="11" t="s">
        <v>75</v>
      </c>
      <c r="D579" s="11" t="s">
        <v>1093</v>
      </c>
      <c r="E579" s="11" t="s">
        <v>1094</v>
      </c>
      <c r="F579" s="11" t="s">
        <v>1095</v>
      </c>
      <c r="G579" s="11" t="s">
        <v>70</v>
      </c>
      <c r="H579" s="11" t="s">
        <v>70</v>
      </c>
      <c r="I579" s="11">
        <v>52</v>
      </c>
      <c r="J579" s="11">
        <v>2080</v>
      </c>
      <c r="K579" s="11">
        <v>150</v>
      </c>
      <c r="L579" s="11" t="str">
        <f t="shared" si="9"/>
        <v>Whole</v>
      </c>
    </row>
    <row r="580" spans="1:12" x14ac:dyDescent="0.3">
      <c r="A580" s="11" t="s">
        <v>1067</v>
      </c>
      <c r="B580" s="11" t="s">
        <v>12</v>
      </c>
      <c r="C580" s="11" t="s">
        <v>75</v>
      </c>
      <c r="D580" s="11" t="s">
        <v>1093</v>
      </c>
      <c r="E580" s="11" t="s">
        <v>1096</v>
      </c>
      <c r="F580" s="11" t="s">
        <v>1095</v>
      </c>
      <c r="G580" s="11" t="s">
        <v>70</v>
      </c>
      <c r="H580" s="11" t="s">
        <v>70</v>
      </c>
      <c r="I580" s="11">
        <v>155</v>
      </c>
      <c r="J580" s="11">
        <v>6920</v>
      </c>
      <c r="K580" s="11">
        <v>448</v>
      </c>
      <c r="L580" s="11" t="str">
        <f t="shared" si="9"/>
        <v>Whole</v>
      </c>
    </row>
    <row r="581" spans="1:12" x14ac:dyDescent="0.3">
      <c r="A581" s="11" t="s">
        <v>1067</v>
      </c>
      <c r="B581" s="11" t="s">
        <v>12</v>
      </c>
      <c r="C581" s="11" t="s">
        <v>663</v>
      </c>
      <c r="D581" s="11" t="s">
        <v>1097</v>
      </c>
      <c r="E581" s="11" t="s">
        <v>1098</v>
      </c>
      <c r="F581" s="11" t="s">
        <v>1099</v>
      </c>
      <c r="G581" s="11" t="s">
        <v>922</v>
      </c>
      <c r="H581" s="11" t="s">
        <v>922</v>
      </c>
      <c r="I581" s="11">
        <v>18900</v>
      </c>
      <c r="J581" s="11">
        <v>945</v>
      </c>
      <c r="K581" s="11">
        <v>5578</v>
      </c>
      <c r="L581" s="11" t="str">
        <f t="shared" si="9"/>
        <v>Whole</v>
      </c>
    </row>
    <row r="582" spans="1:12" x14ac:dyDescent="0.3">
      <c r="A582" s="11" t="s">
        <v>1067</v>
      </c>
      <c r="B582" s="11" t="s">
        <v>12</v>
      </c>
      <c r="C582" s="11" t="s">
        <v>663</v>
      </c>
      <c r="D582" s="11" t="s">
        <v>921</v>
      </c>
      <c r="E582" s="11" t="s">
        <v>1100</v>
      </c>
      <c r="F582" s="11" t="s">
        <v>1099</v>
      </c>
      <c r="G582" s="11" t="s">
        <v>922</v>
      </c>
      <c r="H582" s="11" t="s">
        <v>922</v>
      </c>
      <c r="I582" s="11">
        <v>3255683</v>
      </c>
      <c r="J582" s="11">
        <v>1627842</v>
      </c>
      <c r="K582" s="11">
        <v>632736</v>
      </c>
      <c r="L582" s="11" t="str">
        <f t="shared" si="9"/>
        <v>Whole</v>
      </c>
    </row>
    <row r="583" spans="1:12" x14ac:dyDescent="0.3">
      <c r="A583" s="11" t="s">
        <v>1067</v>
      </c>
      <c r="B583" s="11" t="s">
        <v>12</v>
      </c>
      <c r="C583" s="11" t="s">
        <v>663</v>
      </c>
      <c r="D583" s="11" t="s">
        <v>921</v>
      </c>
      <c r="E583" s="11" t="s">
        <v>1101</v>
      </c>
      <c r="F583" s="11" t="s">
        <v>1099</v>
      </c>
      <c r="G583" s="11" t="s">
        <v>922</v>
      </c>
      <c r="H583" s="11" t="s">
        <v>922</v>
      </c>
      <c r="I583" s="11">
        <v>3478</v>
      </c>
      <c r="J583" s="11">
        <v>870</v>
      </c>
      <c r="K583" s="11">
        <v>580</v>
      </c>
      <c r="L583" s="11" t="str">
        <f t="shared" si="9"/>
        <v>Whole</v>
      </c>
    </row>
    <row r="584" spans="1:12" x14ac:dyDescent="0.3">
      <c r="A584" s="11" t="s">
        <v>1067</v>
      </c>
      <c r="B584" s="11" t="s">
        <v>12</v>
      </c>
      <c r="C584" s="11" t="s">
        <v>207</v>
      </c>
      <c r="D584" s="11" t="s">
        <v>1056</v>
      </c>
      <c r="E584" s="11" t="s">
        <v>1102</v>
      </c>
      <c r="F584" s="11" t="s">
        <v>659</v>
      </c>
      <c r="G584" s="11" t="s">
        <v>922</v>
      </c>
      <c r="H584" s="11" t="s">
        <v>922</v>
      </c>
      <c r="I584" s="11">
        <v>191</v>
      </c>
      <c r="J584" s="11">
        <v>2292</v>
      </c>
      <c r="K584" s="11">
        <v>2838</v>
      </c>
      <c r="L584" s="11" t="str">
        <f t="shared" si="9"/>
        <v>Processed</v>
      </c>
    </row>
    <row r="585" spans="1:12" x14ac:dyDescent="0.3">
      <c r="A585" s="11" t="s">
        <v>1067</v>
      </c>
      <c r="B585" s="11" t="s">
        <v>12</v>
      </c>
      <c r="C585" s="11" t="s">
        <v>13</v>
      </c>
      <c r="D585" s="11" t="s">
        <v>1103</v>
      </c>
      <c r="E585" s="11" t="s">
        <v>1104</v>
      </c>
      <c r="F585" s="11" t="s">
        <v>1105</v>
      </c>
      <c r="G585" s="11" t="s">
        <v>157</v>
      </c>
      <c r="H585" s="11" t="s">
        <v>157</v>
      </c>
      <c r="I585" s="11">
        <v>1938</v>
      </c>
      <c r="J585" s="11">
        <v>34884</v>
      </c>
      <c r="K585" s="11">
        <v>59856</v>
      </c>
      <c r="L585" s="11" t="str">
        <f t="shared" si="9"/>
        <v>Processed</v>
      </c>
    </row>
    <row r="586" spans="1:12" x14ac:dyDescent="0.3">
      <c r="A586" s="11" t="s">
        <v>1067</v>
      </c>
      <c r="B586" s="11" t="s">
        <v>12</v>
      </c>
      <c r="C586" s="11" t="s">
        <v>13</v>
      </c>
      <c r="D586" s="11" t="s">
        <v>1106</v>
      </c>
      <c r="E586" s="11" t="s">
        <v>1107</v>
      </c>
      <c r="F586" s="11" t="s">
        <v>1105</v>
      </c>
      <c r="G586" s="11" t="s">
        <v>157</v>
      </c>
      <c r="H586" s="11" t="s">
        <v>157</v>
      </c>
      <c r="I586" s="11">
        <v>432</v>
      </c>
      <c r="J586" s="11">
        <v>7776</v>
      </c>
      <c r="K586" s="11">
        <v>14947</v>
      </c>
      <c r="L586" s="11" t="str">
        <f t="shared" si="9"/>
        <v>Processed</v>
      </c>
    </row>
    <row r="587" spans="1:12" x14ac:dyDescent="0.3">
      <c r="A587" s="11" t="s">
        <v>1067</v>
      </c>
      <c r="B587" s="11" t="s">
        <v>12</v>
      </c>
      <c r="C587" s="11" t="s">
        <v>13</v>
      </c>
      <c r="D587" s="11" t="s">
        <v>1108</v>
      </c>
      <c r="E587" s="11" t="s">
        <v>1109</v>
      </c>
      <c r="F587" s="11" t="s">
        <v>1105</v>
      </c>
      <c r="G587" s="11" t="s">
        <v>157</v>
      </c>
      <c r="H587" s="11" t="s">
        <v>157</v>
      </c>
      <c r="I587" s="11">
        <v>503</v>
      </c>
      <c r="J587" s="11">
        <v>9054</v>
      </c>
      <c r="K587" s="11">
        <v>17405</v>
      </c>
      <c r="L587" s="11" t="str">
        <f t="shared" si="9"/>
        <v>Processed</v>
      </c>
    </row>
    <row r="588" spans="1:12" x14ac:dyDescent="0.3">
      <c r="A588" s="11" t="s">
        <v>1067</v>
      </c>
      <c r="B588" s="11" t="s">
        <v>12</v>
      </c>
      <c r="C588" s="11" t="s">
        <v>13</v>
      </c>
      <c r="D588" s="11" t="s">
        <v>1110</v>
      </c>
      <c r="E588" s="11" t="s">
        <v>1111</v>
      </c>
      <c r="F588" s="11" t="s">
        <v>1105</v>
      </c>
      <c r="G588" s="11" t="s">
        <v>157</v>
      </c>
      <c r="H588" s="11" t="s">
        <v>157</v>
      </c>
      <c r="I588" s="11">
        <v>3805</v>
      </c>
      <c r="J588" s="11">
        <v>68490</v>
      </c>
      <c r="K588" s="11">
        <v>118787</v>
      </c>
      <c r="L588" s="11" t="str">
        <f t="shared" si="9"/>
        <v>Processed</v>
      </c>
    </row>
    <row r="589" spans="1:12" x14ac:dyDescent="0.3">
      <c r="A589" s="11" t="s">
        <v>1067</v>
      </c>
      <c r="B589" s="11" t="s">
        <v>12</v>
      </c>
      <c r="C589" s="11" t="s">
        <v>72</v>
      </c>
      <c r="D589" s="11" t="s">
        <v>381</v>
      </c>
      <c r="E589" s="11" t="s">
        <v>1112</v>
      </c>
      <c r="F589" s="11" t="s">
        <v>1113</v>
      </c>
      <c r="G589" s="11" t="s">
        <v>157</v>
      </c>
      <c r="H589" s="11" t="s">
        <v>157</v>
      </c>
      <c r="I589" s="11">
        <v>1345</v>
      </c>
      <c r="J589" s="11">
        <v>26900</v>
      </c>
      <c r="K589" s="11">
        <v>41157</v>
      </c>
      <c r="L589" s="11" t="str">
        <f t="shared" si="9"/>
        <v>Processed</v>
      </c>
    </row>
    <row r="590" spans="1:12" x14ac:dyDescent="0.3">
      <c r="A590" s="11" t="s">
        <v>1067</v>
      </c>
      <c r="B590" s="11" t="s">
        <v>12</v>
      </c>
      <c r="C590" s="11" t="s">
        <v>25</v>
      </c>
      <c r="D590" s="11" t="s">
        <v>981</v>
      </c>
      <c r="E590" s="11" t="s">
        <v>1116</v>
      </c>
      <c r="F590" s="11" t="s">
        <v>1117</v>
      </c>
      <c r="G590" s="11" t="s">
        <v>157</v>
      </c>
      <c r="H590" s="11" t="s">
        <v>157</v>
      </c>
      <c r="I590" s="11">
        <v>2730</v>
      </c>
      <c r="J590" s="11">
        <v>32760</v>
      </c>
      <c r="K590" s="11">
        <v>39640</v>
      </c>
      <c r="L590" s="11" t="str">
        <f t="shared" si="9"/>
        <v>Processed</v>
      </c>
    </row>
    <row r="591" spans="1:12" x14ac:dyDescent="0.3">
      <c r="A591" s="11" t="s">
        <v>1067</v>
      </c>
      <c r="B591" s="11" t="s">
        <v>12</v>
      </c>
      <c r="C591" s="11" t="s">
        <v>422</v>
      </c>
      <c r="D591" s="11" t="s">
        <v>1118</v>
      </c>
      <c r="E591" s="11" t="s">
        <v>1119</v>
      </c>
      <c r="F591" s="11" t="s">
        <v>1120</v>
      </c>
      <c r="G591" s="11" t="s">
        <v>157</v>
      </c>
      <c r="H591" s="11" t="s">
        <v>157</v>
      </c>
      <c r="I591" s="11">
        <v>300</v>
      </c>
      <c r="J591" s="11">
        <v>9000</v>
      </c>
      <c r="K591" s="11">
        <v>7389</v>
      </c>
      <c r="L591" s="11" t="str">
        <f t="shared" si="9"/>
        <v>Whole</v>
      </c>
    </row>
    <row r="592" spans="1:12" x14ac:dyDescent="0.3">
      <c r="A592" s="11" t="s">
        <v>1067</v>
      </c>
      <c r="B592" s="11" t="s">
        <v>12</v>
      </c>
      <c r="C592" s="11" t="s">
        <v>422</v>
      </c>
      <c r="D592" s="11" t="s">
        <v>1089</v>
      </c>
      <c r="E592" s="11" t="s">
        <v>1121</v>
      </c>
      <c r="F592" s="11" t="s">
        <v>928</v>
      </c>
      <c r="G592" s="11" t="s">
        <v>157</v>
      </c>
      <c r="H592" s="11" t="s">
        <v>157</v>
      </c>
      <c r="I592" s="11">
        <v>14</v>
      </c>
      <c r="J592" s="11">
        <v>420</v>
      </c>
      <c r="K592" s="11">
        <v>267</v>
      </c>
      <c r="L592" s="11" t="str">
        <f t="shared" si="9"/>
        <v>Whole</v>
      </c>
    </row>
    <row r="593" spans="1:12" x14ac:dyDescent="0.3">
      <c r="A593" s="11" t="s">
        <v>1067</v>
      </c>
      <c r="B593" s="11" t="s">
        <v>12</v>
      </c>
      <c r="C593" s="11" t="s">
        <v>385</v>
      </c>
      <c r="D593" s="11" t="s">
        <v>1092</v>
      </c>
      <c r="E593" s="11" t="s">
        <v>1122</v>
      </c>
      <c r="F593" s="11" t="s">
        <v>1123</v>
      </c>
      <c r="G593" s="11" t="s">
        <v>157</v>
      </c>
      <c r="H593" s="11" t="s">
        <v>157</v>
      </c>
      <c r="I593" s="11">
        <v>156</v>
      </c>
      <c r="J593" s="11">
        <v>1560</v>
      </c>
      <c r="K593" s="11">
        <v>2574</v>
      </c>
      <c r="L593" s="11" t="str">
        <f t="shared" si="9"/>
        <v>Whole</v>
      </c>
    </row>
    <row r="594" spans="1:12" x14ac:dyDescent="0.3">
      <c r="A594" s="11" t="s">
        <v>1067</v>
      </c>
      <c r="B594" s="11" t="s">
        <v>12</v>
      </c>
      <c r="C594" s="11" t="s">
        <v>170</v>
      </c>
      <c r="D594" s="11" t="s">
        <v>1031</v>
      </c>
      <c r="E594" s="11" t="s">
        <v>1124</v>
      </c>
      <c r="F594" s="11" t="s">
        <v>637</v>
      </c>
      <c r="G594" s="11" t="s">
        <v>157</v>
      </c>
      <c r="H594" s="11" t="s">
        <v>157</v>
      </c>
      <c r="I594" s="11">
        <v>239</v>
      </c>
      <c r="J594" s="11">
        <v>2390</v>
      </c>
      <c r="K594" s="11">
        <v>6955</v>
      </c>
      <c r="L594" s="11" t="str">
        <f t="shared" si="9"/>
        <v>Whole</v>
      </c>
    </row>
    <row r="595" spans="1:12" x14ac:dyDescent="0.3">
      <c r="A595" s="11" t="s">
        <v>1067</v>
      </c>
      <c r="B595" s="11" t="s">
        <v>12</v>
      </c>
      <c r="C595" s="11" t="s">
        <v>75</v>
      </c>
      <c r="D595" s="11" t="s">
        <v>1039</v>
      </c>
      <c r="E595" s="11" t="s">
        <v>1040</v>
      </c>
      <c r="F595" s="11" t="s">
        <v>1125</v>
      </c>
      <c r="G595" s="11" t="s">
        <v>157</v>
      </c>
      <c r="H595" s="11" t="s">
        <v>157</v>
      </c>
      <c r="I595" s="11">
        <v>630</v>
      </c>
      <c r="J595" s="11">
        <v>25200</v>
      </c>
      <c r="K595" s="11">
        <v>48888</v>
      </c>
      <c r="L595" s="11" t="str">
        <f t="shared" si="9"/>
        <v>Whole</v>
      </c>
    </row>
    <row r="596" spans="1:12" x14ac:dyDescent="0.3">
      <c r="A596" s="11" t="s">
        <v>1067</v>
      </c>
      <c r="B596" s="11" t="s">
        <v>12</v>
      </c>
      <c r="C596" s="11" t="s">
        <v>66</v>
      </c>
      <c r="D596" s="11" t="s">
        <v>1126</v>
      </c>
      <c r="E596" s="11" t="s">
        <v>1127</v>
      </c>
      <c r="F596" s="11" t="s">
        <v>1125</v>
      </c>
      <c r="G596" s="11" t="s">
        <v>157</v>
      </c>
      <c r="H596" s="11" t="s">
        <v>157</v>
      </c>
      <c r="I596" s="11">
        <v>410</v>
      </c>
      <c r="J596" s="11">
        <v>16400</v>
      </c>
      <c r="K596" s="11">
        <v>46412</v>
      </c>
      <c r="L596" s="11" t="str">
        <f t="shared" si="9"/>
        <v>Whole</v>
      </c>
    </row>
    <row r="597" spans="1:12" x14ac:dyDescent="0.3">
      <c r="A597" s="11" t="s">
        <v>1067</v>
      </c>
      <c r="B597" s="11" t="s">
        <v>12</v>
      </c>
      <c r="C597" s="11" t="s">
        <v>75</v>
      </c>
      <c r="D597" s="11" t="s">
        <v>1128</v>
      </c>
      <c r="E597" s="11" t="s">
        <v>1129</v>
      </c>
      <c r="F597" s="11" t="s">
        <v>1130</v>
      </c>
      <c r="G597" s="11" t="s">
        <v>157</v>
      </c>
      <c r="H597" s="11" t="s">
        <v>157</v>
      </c>
      <c r="I597" s="11">
        <v>182</v>
      </c>
      <c r="J597" s="11">
        <v>7280</v>
      </c>
      <c r="K597" s="11">
        <v>16089</v>
      </c>
      <c r="L597" s="11" t="str">
        <f t="shared" si="9"/>
        <v>Whole</v>
      </c>
    </row>
    <row r="598" spans="1:12" x14ac:dyDescent="0.3">
      <c r="A598" s="11" t="s">
        <v>1067</v>
      </c>
      <c r="B598" s="11" t="s">
        <v>12</v>
      </c>
      <c r="C598" s="11" t="s">
        <v>170</v>
      </c>
      <c r="D598" s="11" t="s">
        <v>1131</v>
      </c>
      <c r="E598" s="11" t="s">
        <v>1132</v>
      </c>
      <c r="F598" s="11" t="s">
        <v>637</v>
      </c>
      <c r="G598" s="11" t="s">
        <v>157</v>
      </c>
      <c r="H598" s="11" t="s">
        <v>157</v>
      </c>
      <c r="I598" s="11">
        <v>581</v>
      </c>
      <c r="J598" s="11">
        <v>14641</v>
      </c>
      <c r="K598" s="11">
        <v>23917</v>
      </c>
      <c r="L598" s="11" t="str">
        <f t="shared" si="9"/>
        <v>Whole</v>
      </c>
    </row>
    <row r="599" spans="1:12" x14ac:dyDescent="0.3">
      <c r="A599" s="11" t="s">
        <v>1067</v>
      </c>
      <c r="B599" s="11" t="s">
        <v>12</v>
      </c>
      <c r="C599" s="11" t="s">
        <v>170</v>
      </c>
      <c r="D599" s="11" t="s">
        <v>1033</v>
      </c>
      <c r="E599" s="11" t="s">
        <v>1133</v>
      </c>
      <c r="F599" s="11" t="s">
        <v>637</v>
      </c>
      <c r="G599" s="11" t="s">
        <v>157</v>
      </c>
      <c r="H599" s="11" t="s">
        <v>157</v>
      </c>
      <c r="I599" s="11">
        <v>184</v>
      </c>
      <c r="J599" s="11">
        <v>7544</v>
      </c>
      <c r="K599" s="11">
        <v>6940</v>
      </c>
      <c r="L599" s="11" t="str">
        <f t="shared" si="9"/>
        <v>Whole</v>
      </c>
    </row>
    <row r="600" spans="1:12" x14ac:dyDescent="0.3">
      <c r="A600" s="11" t="s">
        <v>1067</v>
      </c>
      <c r="B600" s="11" t="s">
        <v>12</v>
      </c>
      <c r="C600" s="11" t="s">
        <v>422</v>
      </c>
      <c r="D600" s="11" t="s">
        <v>1030</v>
      </c>
      <c r="E600" s="11" t="s">
        <v>1134</v>
      </c>
      <c r="F600" s="11" t="s">
        <v>928</v>
      </c>
      <c r="G600" s="11" t="s">
        <v>157</v>
      </c>
      <c r="H600" s="11" t="s">
        <v>157</v>
      </c>
      <c r="I600" s="11">
        <v>45</v>
      </c>
      <c r="J600" s="11">
        <v>1350</v>
      </c>
      <c r="K600" s="11">
        <v>969</v>
      </c>
      <c r="L600" s="11" t="str">
        <f t="shared" si="9"/>
        <v>Whole</v>
      </c>
    </row>
    <row r="601" spans="1:12" x14ac:dyDescent="0.3">
      <c r="A601" s="11" t="s">
        <v>1067</v>
      </c>
      <c r="B601" s="11" t="s">
        <v>12</v>
      </c>
      <c r="C601" s="11" t="s">
        <v>170</v>
      </c>
      <c r="D601" s="11" t="s">
        <v>1035</v>
      </c>
      <c r="E601" s="11" t="s">
        <v>1135</v>
      </c>
      <c r="F601" s="11" t="s">
        <v>1105</v>
      </c>
      <c r="G601" s="11" t="s">
        <v>157</v>
      </c>
      <c r="H601" s="11" t="s">
        <v>157</v>
      </c>
      <c r="I601" s="11">
        <v>1996</v>
      </c>
      <c r="J601" s="11">
        <v>35928</v>
      </c>
      <c r="K601" s="11">
        <v>62170</v>
      </c>
      <c r="L601" s="11" t="str">
        <f t="shared" si="9"/>
        <v>Whole</v>
      </c>
    </row>
    <row r="602" spans="1:12" x14ac:dyDescent="0.3">
      <c r="A602" s="11" t="s">
        <v>1067</v>
      </c>
      <c r="B602" s="11" t="s">
        <v>12</v>
      </c>
      <c r="C602" s="11" t="s">
        <v>75</v>
      </c>
      <c r="D602" s="11" t="s">
        <v>1136</v>
      </c>
      <c r="E602" s="11" t="s">
        <v>1137</v>
      </c>
      <c r="F602" s="11" t="s">
        <v>1105</v>
      </c>
      <c r="G602" s="11" t="s">
        <v>157</v>
      </c>
      <c r="H602" s="11" t="s">
        <v>157</v>
      </c>
      <c r="I602" s="11">
        <v>2945</v>
      </c>
      <c r="J602" s="11">
        <v>53010</v>
      </c>
      <c r="K602" s="11">
        <v>92120</v>
      </c>
      <c r="L602" s="11" t="str">
        <f t="shared" si="9"/>
        <v>Whole</v>
      </c>
    </row>
    <row r="603" spans="1:12" x14ac:dyDescent="0.3">
      <c r="A603" s="11" t="s">
        <v>1067</v>
      </c>
      <c r="B603" s="11" t="s">
        <v>12</v>
      </c>
      <c r="C603" s="11" t="s">
        <v>22</v>
      </c>
      <c r="D603" s="11" t="s">
        <v>751</v>
      </c>
      <c r="E603" s="11" t="s">
        <v>1138</v>
      </c>
      <c r="F603" s="11" t="s">
        <v>1139</v>
      </c>
      <c r="G603" s="11" t="s">
        <v>81</v>
      </c>
      <c r="H603" s="11" t="s">
        <v>81</v>
      </c>
      <c r="I603" s="11">
        <v>6399</v>
      </c>
      <c r="J603" s="11">
        <v>14077</v>
      </c>
      <c r="K603" s="11">
        <v>29627</v>
      </c>
      <c r="L603" s="11" t="str">
        <f t="shared" si="9"/>
        <v>Processed</v>
      </c>
    </row>
    <row r="604" spans="1:12" x14ac:dyDescent="0.3">
      <c r="A604" s="11" t="s">
        <v>1067</v>
      </c>
      <c r="B604" s="11" t="s">
        <v>12</v>
      </c>
      <c r="C604" s="11" t="s">
        <v>22</v>
      </c>
      <c r="D604" s="11" t="s">
        <v>1140</v>
      </c>
      <c r="E604" s="11" t="s">
        <v>1141</v>
      </c>
      <c r="F604" s="11" t="s">
        <v>1142</v>
      </c>
      <c r="G604" s="11" t="s">
        <v>81</v>
      </c>
      <c r="H604" s="11" t="s">
        <v>81</v>
      </c>
      <c r="I604" s="11">
        <v>3550</v>
      </c>
      <c r="J604" s="11">
        <v>18638</v>
      </c>
      <c r="K604" s="11">
        <v>67415</v>
      </c>
      <c r="L604" s="11" t="str">
        <f t="shared" si="9"/>
        <v>Processed</v>
      </c>
    </row>
    <row r="605" spans="1:12" x14ac:dyDescent="0.3">
      <c r="A605" s="11" t="s">
        <v>1067</v>
      </c>
      <c r="B605" s="11" t="s">
        <v>12</v>
      </c>
      <c r="C605" s="11" t="s">
        <v>75</v>
      </c>
      <c r="D605" s="11" t="s">
        <v>1143</v>
      </c>
      <c r="E605" s="11" t="s">
        <v>1144</v>
      </c>
      <c r="F605" s="11" t="s">
        <v>1145</v>
      </c>
      <c r="G605" s="11" t="s">
        <v>111</v>
      </c>
      <c r="H605" s="11" t="s">
        <v>111</v>
      </c>
      <c r="I605" s="11">
        <v>219</v>
      </c>
      <c r="J605" s="11">
        <v>6570</v>
      </c>
      <c r="K605" s="11">
        <v>67890</v>
      </c>
      <c r="L605" s="11" t="str">
        <f t="shared" si="9"/>
        <v>Whole</v>
      </c>
    </row>
    <row r="606" spans="1:12" x14ac:dyDescent="0.3">
      <c r="A606" s="11" t="s">
        <v>1067</v>
      </c>
      <c r="B606" s="11" t="s">
        <v>12</v>
      </c>
      <c r="C606" s="11" t="s">
        <v>40</v>
      </c>
      <c r="D606" s="11" t="s">
        <v>1146</v>
      </c>
      <c r="E606" s="11" t="s">
        <v>1147</v>
      </c>
      <c r="F606" s="11" t="s">
        <v>864</v>
      </c>
      <c r="G606" s="11" t="s">
        <v>111</v>
      </c>
      <c r="H606" s="11" t="s">
        <v>111</v>
      </c>
      <c r="I606" s="11">
        <v>300</v>
      </c>
      <c r="J606" s="11">
        <v>675</v>
      </c>
      <c r="K606" s="11">
        <v>4044</v>
      </c>
      <c r="L606" s="11" t="str">
        <f t="shared" si="9"/>
        <v>Whole</v>
      </c>
    </row>
    <row r="607" spans="1:12" x14ac:dyDescent="0.3">
      <c r="A607" s="11" t="s">
        <v>1067</v>
      </c>
      <c r="B607" s="11" t="s">
        <v>12</v>
      </c>
      <c r="C607" s="11" t="s">
        <v>170</v>
      </c>
      <c r="D607" s="11" t="s">
        <v>1148</v>
      </c>
      <c r="E607" s="11" t="s">
        <v>1149</v>
      </c>
      <c r="F607" s="11" t="s">
        <v>1150</v>
      </c>
      <c r="G607" s="11" t="s">
        <v>111</v>
      </c>
      <c r="H607" s="11" t="s">
        <v>111</v>
      </c>
      <c r="I607" s="11">
        <v>1850</v>
      </c>
      <c r="J607" s="11">
        <v>6244</v>
      </c>
      <c r="K607" s="11">
        <v>51819</v>
      </c>
      <c r="L607" s="11" t="str">
        <f t="shared" si="9"/>
        <v>Whole</v>
      </c>
    </row>
    <row r="608" spans="1:12" x14ac:dyDescent="0.3">
      <c r="A608" s="11" t="s">
        <v>1067</v>
      </c>
      <c r="B608" s="11" t="s">
        <v>12</v>
      </c>
      <c r="C608" s="11" t="s">
        <v>25</v>
      </c>
      <c r="D608" s="11" t="s">
        <v>1151</v>
      </c>
      <c r="E608" s="11" t="s">
        <v>1152</v>
      </c>
      <c r="F608" s="11" t="s">
        <v>1153</v>
      </c>
      <c r="G608" s="11" t="s">
        <v>44</v>
      </c>
      <c r="H608" s="11" t="s">
        <v>44</v>
      </c>
      <c r="I608" s="11">
        <v>1220</v>
      </c>
      <c r="J608" s="11">
        <v>40748</v>
      </c>
      <c r="K608" s="11">
        <v>23717</v>
      </c>
      <c r="L608" s="11" t="str">
        <f t="shared" si="9"/>
        <v>Processed</v>
      </c>
    </row>
    <row r="609" spans="1:12" x14ac:dyDescent="0.3">
      <c r="A609" s="11" t="s">
        <v>1067</v>
      </c>
      <c r="B609" s="11" t="s">
        <v>12</v>
      </c>
      <c r="C609" s="11" t="s">
        <v>25</v>
      </c>
      <c r="D609" s="11" t="s">
        <v>49</v>
      </c>
      <c r="E609" s="11" t="s">
        <v>50</v>
      </c>
      <c r="F609" s="11" t="s">
        <v>51</v>
      </c>
      <c r="G609" s="11" t="s">
        <v>52</v>
      </c>
      <c r="H609" s="11" t="s">
        <v>52</v>
      </c>
      <c r="I609" s="11">
        <v>400</v>
      </c>
      <c r="J609" s="11">
        <v>1800</v>
      </c>
      <c r="K609" s="11">
        <v>6372</v>
      </c>
      <c r="L609" s="11" t="str">
        <f t="shared" si="9"/>
        <v>Processed</v>
      </c>
    </row>
    <row r="610" spans="1:12" x14ac:dyDescent="0.3">
      <c r="A610" s="11" t="s">
        <v>1067</v>
      </c>
      <c r="B610" s="11" t="s">
        <v>12</v>
      </c>
      <c r="C610" s="11" t="s">
        <v>25</v>
      </c>
      <c r="D610" s="11" t="s">
        <v>1154</v>
      </c>
      <c r="E610" s="11" t="s">
        <v>1155</v>
      </c>
      <c r="F610" s="11" t="s">
        <v>1156</v>
      </c>
      <c r="G610" s="11" t="s">
        <v>1157</v>
      </c>
      <c r="H610" s="11" t="s">
        <v>1157</v>
      </c>
      <c r="I610" s="11">
        <v>1350</v>
      </c>
      <c r="J610" s="11">
        <v>1316</v>
      </c>
      <c r="K610" s="11">
        <v>34020</v>
      </c>
      <c r="L610" s="11" t="str">
        <f t="shared" si="9"/>
        <v>Processed</v>
      </c>
    </row>
    <row r="611" spans="1:12" x14ac:dyDescent="0.3">
      <c r="A611" s="11" t="s">
        <v>1067</v>
      </c>
      <c r="B611" s="11" t="s">
        <v>12</v>
      </c>
      <c r="C611" s="11" t="s">
        <v>72</v>
      </c>
      <c r="D611" s="11" t="s">
        <v>1158</v>
      </c>
      <c r="E611" s="11" t="s">
        <v>1159</v>
      </c>
      <c r="F611" s="11" t="s">
        <v>1160</v>
      </c>
      <c r="G611" s="11" t="s">
        <v>1157</v>
      </c>
      <c r="H611" s="11" t="s">
        <v>1157</v>
      </c>
      <c r="I611" s="11">
        <v>520</v>
      </c>
      <c r="J611" s="11">
        <v>6240</v>
      </c>
      <c r="K611" s="11">
        <v>38605</v>
      </c>
      <c r="L611" s="11" t="str">
        <f t="shared" si="9"/>
        <v>Processed</v>
      </c>
    </row>
    <row r="612" spans="1:12" x14ac:dyDescent="0.3">
      <c r="A612" s="11" t="s">
        <v>1067</v>
      </c>
      <c r="B612" s="11" t="s">
        <v>12</v>
      </c>
      <c r="C612" s="11" t="s">
        <v>385</v>
      </c>
      <c r="D612" s="11" t="s">
        <v>1161</v>
      </c>
      <c r="E612" s="11" t="s">
        <v>1162</v>
      </c>
      <c r="F612" s="11" t="s">
        <v>1163</v>
      </c>
      <c r="G612" s="11" t="s">
        <v>1157</v>
      </c>
      <c r="H612" s="11" t="s">
        <v>1157</v>
      </c>
      <c r="I612" s="11">
        <v>5794</v>
      </c>
      <c r="J612" s="11">
        <v>30679</v>
      </c>
      <c r="K612" s="11">
        <v>115416</v>
      </c>
      <c r="L612" s="11" t="str">
        <f t="shared" si="9"/>
        <v>Whole</v>
      </c>
    </row>
    <row r="613" spans="1:12" x14ac:dyDescent="0.3">
      <c r="A613" s="11" t="s">
        <v>1067</v>
      </c>
      <c r="B613" s="11" t="s">
        <v>12</v>
      </c>
      <c r="C613" s="11" t="s">
        <v>385</v>
      </c>
      <c r="D613" s="11" t="s">
        <v>1164</v>
      </c>
      <c r="E613" s="11" t="s">
        <v>1165</v>
      </c>
      <c r="F613" s="11" t="s">
        <v>1163</v>
      </c>
      <c r="G613" s="11" t="s">
        <v>1157</v>
      </c>
      <c r="H613" s="11" t="s">
        <v>1157</v>
      </c>
      <c r="I613" s="11">
        <v>2700</v>
      </c>
      <c r="J613" s="11">
        <v>14297</v>
      </c>
      <c r="K613" s="11">
        <v>29160</v>
      </c>
      <c r="L613" s="11" t="str">
        <f t="shared" si="9"/>
        <v>Whole</v>
      </c>
    </row>
    <row r="614" spans="1:12" x14ac:dyDescent="0.3">
      <c r="A614" s="11" t="s">
        <v>1067</v>
      </c>
      <c r="B614" s="11" t="s">
        <v>12</v>
      </c>
      <c r="C614" s="11" t="s">
        <v>385</v>
      </c>
      <c r="D614" s="11" t="s">
        <v>1166</v>
      </c>
      <c r="E614" s="11" t="s">
        <v>1167</v>
      </c>
      <c r="F614" s="11" t="s">
        <v>1163</v>
      </c>
      <c r="G614" s="11" t="s">
        <v>1157</v>
      </c>
      <c r="H614" s="11" t="s">
        <v>1157</v>
      </c>
      <c r="I614" s="11">
        <v>12323</v>
      </c>
      <c r="J614" s="11">
        <v>65250</v>
      </c>
      <c r="K614" s="11">
        <v>473203</v>
      </c>
      <c r="L614" s="11" t="str">
        <f t="shared" si="9"/>
        <v>Whole</v>
      </c>
    </row>
    <row r="615" spans="1:12" x14ac:dyDescent="0.3">
      <c r="A615" s="11" t="s">
        <v>1067</v>
      </c>
      <c r="B615" s="11" t="s">
        <v>12</v>
      </c>
      <c r="C615" s="11" t="s">
        <v>40</v>
      </c>
      <c r="D615" s="11" t="s">
        <v>41</v>
      </c>
      <c r="E615" s="11" t="s">
        <v>1168</v>
      </c>
      <c r="F615" s="11" t="s">
        <v>1169</v>
      </c>
      <c r="G615" s="11" t="s">
        <v>1157</v>
      </c>
      <c r="H615" s="11" t="s">
        <v>1157</v>
      </c>
      <c r="I615" s="11">
        <v>6525</v>
      </c>
      <c r="J615" s="11">
        <v>58725</v>
      </c>
      <c r="K615" s="11">
        <v>99441</v>
      </c>
      <c r="L615" s="11" t="str">
        <f t="shared" si="9"/>
        <v>Whole</v>
      </c>
    </row>
    <row r="616" spans="1:12" x14ac:dyDescent="0.3">
      <c r="A616" s="11" t="s">
        <v>1067</v>
      </c>
      <c r="B616" s="11" t="s">
        <v>12</v>
      </c>
      <c r="C616" s="11" t="s">
        <v>13</v>
      </c>
      <c r="D616" s="11" t="s">
        <v>1170</v>
      </c>
      <c r="E616" s="11" t="s">
        <v>1171</v>
      </c>
      <c r="F616" s="11" t="s">
        <v>1172</v>
      </c>
      <c r="G616" s="11" t="s">
        <v>1157</v>
      </c>
      <c r="H616" s="11" t="s">
        <v>1157</v>
      </c>
      <c r="I616" s="11">
        <v>47040</v>
      </c>
      <c r="J616" s="11">
        <v>211680</v>
      </c>
      <c r="K616" s="11">
        <v>197568</v>
      </c>
      <c r="L616" s="11" t="str">
        <f t="shared" si="9"/>
        <v>Processed</v>
      </c>
    </row>
    <row r="617" spans="1:12" x14ac:dyDescent="0.3">
      <c r="A617" s="11" t="s">
        <v>1067</v>
      </c>
      <c r="B617" s="11" t="s">
        <v>12</v>
      </c>
      <c r="C617" s="11" t="s">
        <v>13</v>
      </c>
      <c r="D617" s="11" t="s">
        <v>1173</v>
      </c>
      <c r="E617" s="11" t="s">
        <v>1174</v>
      </c>
      <c r="F617" s="11" t="s">
        <v>1175</v>
      </c>
      <c r="G617" s="11" t="s">
        <v>1157</v>
      </c>
      <c r="H617" s="11" t="s">
        <v>1157</v>
      </c>
      <c r="I617" s="11">
        <v>1170</v>
      </c>
      <c r="J617" s="11">
        <v>10530</v>
      </c>
      <c r="K617" s="11">
        <v>17059</v>
      </c>
      <c r="L617" s="11" t="str">
        <f t="shared" si="9"/>
        <v>Processed</v>
      </c>
    </row>
    <row r="618" spans="1:12" x14ac:dyDescent="0.3">
      <c r="A618" s="11" t="s">
        <v>1067</v>
      </c>
      <c r="B618" s="11" t="s">
        <v>12</v>
      </c>
      <c r="C618" s="11" t="s">
        <v>25</v>
      </c>
      <c r="D618" s="11" t="s">
        <v>1000</v>
      </c>
      <c r="E618" s="11" t="s">
        <v>1176</v>
      </c>
      <c r="F618" s="11" t="s">
        <v>1177</v>
      </c>
      <c r="G618" s="11" t="s">
        <v>1157</v>
      </c>
      <c r="H618" s="11" t="s">
        <v>1157</v>
      </c>
      <c r="I618" s="11">
        <v>3170</v>
      </c>
      <c r="J618" s="11">
        <v>8321</v>
      </c>
      <c r="K618" s="11">
        <v>24346</v>
      </c>
      <c r="L618" s="11" t="str">
        <f t="shared" si="9"/>
        <v>Processed</v>
      </c>
    </row>
    <row r="619" spans="1:12" x14ac:dyDescent="0.3">
      <c r="A619" s="11" t="s">
        <v>1067</v>
      </c>
      <c r="B619" s="11" t="s">
        <v>12</v>
      </c>
      <c r="C619" s="11" t="s">
        <v>25</v>
      </c>
      <c r="D619" s="11" t="s">
        <v>971</v>
      </c>
      <c r="E619" s="11" t="s">
        <v>1178</v>
      </c>
      <c r="F619" s="11" t="s">
        <v>1179</v>
      </c>
      <c r="G619" s="11" t="s">
        <v>1180</v>
      </c>
      <c r="H619" s="11" t="s">
        <v>1180</v>
      </c>
      <c r="I619" s="11">
        <v>4720</v>
      </c>
      <c r="J619" s="11">
        <v>21240</v>
      </c>
      <c r="K619" s="11">
        <v>86659</v>
      </c>
      <c r="L619" s="11" t="str">
        <f t="shared" si="9"/>
        <v>Processed</v>
      </c>
    </row>
    <row r="620" spans="1:12" x14ac:dyDescent="0.3">
      <c r="A620" s="11" t="s">
        <v>1067</v>
      </c>
      <c r="B620" s="11" t="s">
        <v>12</v>
      </c>
      <c r="C620" s="11" t="s">
        <v>25</v>
      </c>
      <c r="D620" s="11" t="s">
        <v>1181</v>
      </c>
      <c r="E620" s="11" t="s">
        <v>1182</v>
      </c>
      <c r="F620" s="11" t="s">
        <v>1179</v>
      </c>
      <c r="G620" s="11" t="s">
        <v>1180</v>
      </c>
      <c r="H620" s="11" t="s">
        <v>1180</v>
      </c>
      <c r="I620" s="11">
        <v>1855</v>
      </c>
      <c r="J620" s="11">
        <v>8348</v>
      </c>
      <c r="K620" s="11">
        <v>34058</v>
      </c>
      <c r="L620" s="11" t="str">
        <f t="shared" si="9"/>
        <v>Processed</v>
      </c>
    </row>
    <row r="621" spans="1:12" x14ac:dyDescent="0.3">
      <c r="A621" s="11" t="s">
        <v>1067</v>
      </c>
      <c r="B621" s="11" t="s">
        <v>12</v>
      </c>
      <c r="C621" s="11" t="s">
        <v>25</v>
      </c>
      <c r="D621" s="11" t="s">
        <v>1183</v>
      </c>
      <c r="E621" s="11" t="s">
        <v>1184</v>
      </c>
      <c r="F621" s="11" t="s">
        <v>1179</v>
      </c>
      <c r="G621" s="11" t="s">
        <v>1180</v>
      </c>
      <c r="H621" s="11" t="s">
        <v>1180</v>
      </c>
      <c r="I621" s="11">
        <v>4770</v>
      </c>
      <c r="J621" s="11">
        <v>21465</v>
      </c>
      <c r="K621" s="11">
        <v>87577</v>
      </c>
      <c r="L621" s="11" t="str">
        <f t="shared" si="9"/>
        <v>Processed</v>
      </c>
    </row>
    <row r="622" spans="1:12" x14ac:dyDescent="0.3">
      <c r="A622" s="11" t="s">
        <v>1067</v>
      </c>
      <c r="B622" s="11" t="s">
        <v>12</v>
      </c>
      <c r="C622" s="11" t="s">
        <v>25</v>
      </c>
      <c r="D622" s="11" t="s">
        <v>1185</v>
      </c>
      <c r="E622" s="11" t="s">
        <v>1186</v>
      </c>
      <c r="F622" s="11" t="s">
        <v>1187</v>
      </c>
      <c r="G622" s="11" t="s">
        <v>1180</v>
      </c>
      <c r="H622" s="11" t="s">
        <v>1180</v>
      </c>
      <c r="I622" s="11">
        <v>10041</v>
      </c>
      <c r="J622" s="11">
        <v>36148</v>
      </c>
      <c r="K622" s="11">
        <v>124408</v>
      </c>
      <c r="L622" s="11" t="str">
        <f t="shared" si="9"/>
        <v>Processed</v>
      </c>
    </row>
    <row r="623" spans="1:12" x14ac:dyDescent="0.3">
      <c r="A623" s="11" t="s">
        <v>1067</v>
      </c>
      <c r="B623" s="11" t="s">
        <v>12</v>
      </c>
      <c r="C623" s="11" t="s">
        <v>25</v>
      </c>
      <c r="D623" s="11" t="s">
        <v>963</v>
      </c>
      <c r="E623" s="11" t="s">
        <v>1188</v>
      </c>
      <c r="F623" s="11" t="s">
        <v>1187</v>
      </c>
      <c r="G623" s="11" t="s">
        <v>1180</v>
      </c>
      <c r="H623" s="11" t="s">
        <v>1180</v>
      </c>
      <c r="I623" s="11">
        <v>4980</v>
      </c>
      <c r="J623" s="11">
        <v>17928</v>
      </c>
      <c r="K623" s="11">
        <v>61702</v>
      </c>
      <c r="L623" s="11" t="str">
        <f t="shared" si="9"/>
        <v>Processed</v>
      </c>
    </row>
    <row r="624" spans="1:12" x14ac:dyDescent="0.3">
      <c r="A624" s="11" t="s">
        <v>1067</v>
      </c>
      <c r="B624" s="11" t="s">
        <v>12</v>
      </c>
      <c r="C624" s="11" t="s">
        <v>25</v>
      </c>
      <c r="D624" s="11" t="s">
        <v>1189</v>
      </c>
      <c r="E624" s="11" t="s">
        <v>1190</v>
      </c>
      <c r="F624" s="11" t="s">
        <v>1187</v>
      </c>
      <c r="G624" s="11" t="s">
        <v>1180</v>
      </c>
      <c r="H624" s="11" t="s">
        <v>1180</v>
      </c>
      <c r="I624" s="11">
        <v>9479</v>
      </c>
      <c r="J624" s="11">
        <v>34124</v>
      </c>
      <c r="K624" s="11">
        <v>117445</v>
      </c>
      <c r="L624" s="11" t="str">
        <f t="shared" si="9"/>
        <v>Processed</v>
      </c>
    </row>
    <row r="625" spans="1:12" x14ac:dyDescent="0.3">
      <c r="A625" s="11" t="s">
        <v>1067</v>
      </c>
      <c r="B625" s="11" t="s">
        <v>12</v>
      </c>
      <c r="C625" s="11" t="s">
        <v>25</v>
      </c>
      <c r="D625" s="11" t="s">
        <v>964</v>
      </c>
      <c r="E625" s="11" t="s">
        <v>1191</v>
      </c>
      <c r="F625" s="11" t="s">
        <v>1187</v>
      </c>
      <c r="G625" s="11" t="s">
        <v>1180</v>
      </c>
      <c r="H625" s="11" t="s">
        <v>1180</v>
      </c>
      <c r="I625" s="11">
        <v>9502</v>
      </c>
      <c r="J625" s="11">
        <v>34207</v>
      </c>
      <c r="K625" s="11">
        <v>117730</v>
      </c>
      <c r="L625" s="11" t="str">
        <f t="shared" si="9"/>
        <v>Processed</v>
      </c>
    </row>
    <row r="626" spans="1:12" x14ac:dyDescent="0.3">
      <c r="A626" s="11" t="s">
        <v>1067</v>
      </c>
      <c r="B626" s="11" t="s">
        <v>12</v>
      </c>
      <c r="C626" s="11" t="s">
        <v>22</v>
      </c>
      <c r="D626" s="11" t="s">
        <v>1192</v>
      </c>
      <c r="E626" s="11" t="s">
        <v>1193</v>
      </c>
      <c r="F626" s="11" t="s">
        <v>1194</v>
      </c>
      <c r="G626" s="11" t="s">
        <v>1180</v>
      </c>
      <c r="H626" s="11" t="s">
        <v>1180</v>
      </c>
      <c r="I626" s="11">
        <v>7403</v>
      </c>
      <c r="J626" s="11">
        <v>17027</v>
      </c>
      <c r="K626" s="11">
        <v>147986</v>
      </c>
      <c r="L626" s="11" t="str">
        <f t="shared" si="9"/>
        <v>Processed</v>
      </c>
    </row>
    <row r="627" spans="1:12" x14ac:dyDescent="0.3">
      <c r="A627" s="11" t="s">
        <v>1067</v>
      </c>
      <c r="B627" s="11" t="s">
        <v>12</v>
      </c>
      <c r="C627" s="11" t="s">
        <v>53</v>
      </c>
      <c r="D627" s="11" t="s">
        <v>1195</v>
      </c>
      <c r="E627" s="11" t="s">
        <v>1196</v>
      </c>
      <c r="F627" s="11" t="s">
        <v>1197</v>
      </c>
      <c r="G627" s="11" t="s">
        <v>1180</v>
      </c>
      <c r="H627" s="11" t="s">
        <v>1180</v>
      </c>
      <c r="I627" s="11">
        <v>2498</v>
      </c>
      <c r="J627" s="11">
        <v>10492</v>
      </c>
      <c r="K627" s="11">
        <v>34073</v>
      </c>
      <c r="L627" s="11" t="str">
        <f t="shared" si="9"/>
        <v>Whole</v>
      </c>
    </row>
    <row r="628" spans="1:12" x14ac:dyDescent="0.3">
      <c r="A628" s="11" t="s">
        <v>1067</v>
      </c>
      <c r="B628" s="11" t="s">
        <v>12</v>
      </c>
      <c r="C628" s="11" t="s">
        <v>25</v>
      </c>
      <c r="D628" s="11" t="s">
        <v>250</v>
      </c>
      <c r="E628" s="11" t="s">
        <v>1198</v>
      </c>
      <c r="F628" s="11" t="s">
        <v>223</v>
      </c>
      <c r="G628" s="11" t="s">
        <v>61</v>
      </c>
      <c r="H628" s="11" t="s">
        <v>61</v>
      </c>
      <c r="I628" s="11">
        <v>9</v>
      </c>
      <c r="J628" s="11">
        <v>270</v>
      </c>
      <c r="K628" s="11">
        <v>449</v>
      </c>
      <c r="L628" s="11" t="str">
        <f t="shared" si="9"/>
        <v>Processed</v>
      </c>
    </row>
    <row r="629" spans="1:12" x14ac:dyDescent="0.3">
      <c r="A629" s="11" t="s">
        <v>1067</v>
      </c>
      <c r="B629" s="11" t="s">
        <v>12</v>
      </c>
      <c r="C629" s="11" t="s">
        <v>13</v>
      </c>
      <c r="D629" s="11" t="s">
        <v>1199</v>
      </c>
      <c r="E629" s="11" t="s">
        <v>1200</v>
      </c>
      <c r="F629" s="11" t="s">
        <v>1201</v>
      </c>
      <c r="G629" s="11" t="s">
        <v>1202</v>
      </c>
      <c r="H629" s="11" t="s">
        <v>1202</v>
      </c>
      <c r="I629" s="11">
        <v>11520</v>
      </c>
      <c r="J629" s="11">
        <v>51840</v>
      </c>
      <c r="K629" s="11">
        <v>74880</v>
      </c>
      <c r="L629" s="11" t="str">
        <f t="shared" si="9"/>
        <v>Processed</v>
      </c>
    </row>
    <row r="630" spans="1:12" x14ac:dyDescent="0.3">
      <c r="A630" s="11" t="s">
        <v>1067</v>
      </c>
      <c r="B630" s="11" t="s">
        <v>12</v>
      </c>
      <c r="C630" s="11" t="s">
        <v>25</v>
      </c>
      <c r="D630" s="11" t="s">
        <v>970</v>
      </c>
      <c r="E630" s="11" t="s">
        <v>1203</v>
      </c>
      <c r="F630" s="11" t="s">
        <v>1204</v>
      </c>
      <c r="G630" s="11" t="s">
        <v>1202</v>
      </c>
      <c r="H630" s="11" t="s">
        <v>1202</v>
      </c>
      <c r="I630" s="11">
        <v>10704</v>
      </c>
      <c r="J630" s="11">
        <v>74928</v>
      </c>
      <c r="K630" s="11">
        <v>180576</v>
      </c>
      <c r="L630" s="11" t="str">
        <f t="shared" si="9"/>
        <v>Processed</v>
      </c>
    </row>
    <row r="631" spans="1:12" x14ac:dyDescent="0.3">
      <c r="A631" s="11" t="s">
        <v>1067</v>
      </c>
      <c r="B631" s="11" t="s">
        <v>12</v>
      </c>
      <c r="C631" s="11" t="s">
        <v>25</v>
      </c>
      <c r="D631" s="11" t="s">
        <v>1205</v>
      </c>
      <c r="E631" s="11" t="s">
        <v>1206</v>
      </c>
      <c r="F631" s="11" t="s">
        <v>1204</v>
      </c>
      <c r="G631" s="11" t="s">
        <v>1202</v>
      </c>
      <c r="H631" s="11" t="s">
        <v>1202</v>
      </c>
      <c r="I631" s="11">
        <v>3220</v>
      </c>
      <c r="J631" s="11">
        <v>22540</v>
      </c>
      <c r="K631" s="11">
        <v>55964</v>
      </c>
      <c r="L631" s="11" t="str">
        <f t="shared" si="9"/>
        <v>Processed</v>
      </c>
    </row>
    <row r="632" spans="1:12" x14ac:dyDescent="0.3">
      <c r="A632" s="11" t="s">
        <v>1067</v>
      </c>
      <c r="B632" s="11" t="s">
        <v>12</v>
      </c>
      <c r="C632" s="11" t="s">
        <v>25</v>
      </c>
      <c r="D632" s="11" t="s">
        <v>971</v>
      </c>
      <c r="E632" s="11" t="s">
        <v>1207</v>
      </c>
      <c r="F632" s="11" t="s">
        <v>1204</v>
      </c>
      <c r="G632" s="11" t="s">
        <v>1202</v>
      </c>
      <c r="H632" s="11" t="s">
        <v>1202</v>
      </c>
      <c r="I632" s="11">
        <v>4675</v>
      </c>
      <c r="J632" s="11">
        <v>32725</v>
      </c>
      <c r="K632" s="11">
        <v>81252</v>
      </c>
      <c r="L632" s="11" t="str">
        <f t="shared" si="9"/>
        <v>Processed</v>
      </c>
    </row>
    <row r="633" spans="1:12" x14ac:dyDescent="0.3">
      <c r="A633" s="11" t="s">
        <v>1067</v>
      </c>
      <c r="B633" s="11" t="s">
        <v>12</v>
      </c>
      <c r="C633" s="11" t="s">
        <v>25</v>
      </c>
      <c r="D633" s="11" t="s">
        <v>1208</v>
      </c>
      <c r="E633" s="11" t="s">
        <v>1209</v>
      </c>
      <c r="F633" s="11" t="s">
        <v>1204</v>
      </c>
      <c r="G633" s="11" t="s">
        <v>1202</v>
      </c>
      <c r="H633" s="11" t="s">
        <v>1202</v>
      </c>
      <c r="I633" s="11">
        <v>220</v>
      </c>
      <c r="J633" s="11">
        <v>1738</v>
      </c>
      <c r="K633" s="11">
        <v>4770</v>
      </c>
      <c r="L633" s="11" t="str">
        <f t="shared" si="9"/>
        <v>Processed</v>
      </c>
    </row>
    <row r="634" spans="1:12" x14ac:dyDescent="0.3">
      <c r="A634" s="11" t="s">
        <v>1067</v>
      </c>
      <c r="B634" s="11" t="s">
        <v>12</v>
      </c>
      <c r="C634" s="11" t="s">
        <v>107</v>
      </c>
      <c r="D634" s="11" t="s">
        <v>782</v>
      </c>
      <c r="E634" s="11" t="s">
        <v>1210</v>
      </c>
      <c r="F634" s="11" t="s">
        <v>959</v>
      </c>
      <c r="G634" s="11" t="s">
        <v>1202</v>
      </c>
      <c r="H634" s="11" t="s">
        <v>1202</v>
      </c>
      <c r="I634" s="11">
        <v>3920</v>
      </c>
      <c r="J634" s="11">
        <v>41160</v>
      </c>
      <c r="K634" s="11">
        <v>82046</v>
      </c>
      <c r="L634" s="11" t="str">
        <f t="shared" si="9"/>
        <v>Whole</v>
      </c>
    </row>
    <row r="635" spans="1:12" x14ac:dyDescent="0.3">
      <c r="A635" s="11" t="s">
        <v>1067</v>
      </c>
      <c r="B635" s="11" t="s">
        <v>12</v>
      </c>
      <c r="C635" s="11" t="s">
        <v>53</v>
      </c>
      <c r="D635" s="11" t="s">
        <v>409</v>
      </c>
      <c r="E635" s="11" t="s">
        <v>1211</v>
      </c>
      <c r="F635" s="11" t="s">
        <v>959</v>
      </c>
      <c r="G635" s="11" t="s">
        <v>1202</v>
      </c>
      <c r="H635" s="11" t="s">
        <v>1202</v>
      </c>
      <c r="I635" s="11">
        <v>3922</v>
      </c>
      <c r="J635" s="11">
        <v>35298</v>
      </c>
      <c r="K635" s="11">
        <v>81264</v>
      </c>
      <c r="L635" s="11" t="str">
        <f t="shared" si="9"/>
        <v>Whole</v>
      </c>
    </row>
    <row r="636" spans="1:12" x14ac:dyDescent="0.3">
      <c r="A636" s="11" t="s">
        <v>1067</v>
      </c>
      <c r="B636" s="11" t="s">
        <v>12</v>
      </c>
      <c r="C636" s="11" t="s">
        <v>25</v>
      </c>
      <c r="D636" s="11" t="s">
        <v>1212</v>
      </c>
      <c r="E636" s="11" t="s">
        <v>1213</v>
      </c>
      <c r="F636" s="11" t="s">
        <v>1214</v>
      </c>
      <c r="G636" s="11" t="s">
        <v>1202</v>
      </c>
      <c r="H636" s="11" t="s">
        <v>1202</v>
      </c>
      <c r="I636" s="11">
        <v>1146</v>
      </c>
      <c r="J636" s="11">
        <v>18050</v>
      </c>
      <c r="K636" s="11">
        <v>60165</v>
      </c>
      <c r="L636" s="11" t="str">
        <f t="shared" si="9"/>
        <v>Processed</v>
      </c>
    </row>
    <row r="637" spans="1:12" x14ac:dyDescent="0.3">
      <c r="A637" s="11" t="s">
        <v>1067</v>
      </c>
      <c r="B637" s="11" t="s">
        <v>12</v>
      </c>
      <c r="C637" s="11" t="s">
        <v>25</v>
      </c>
      <c r="D637" s="11" t="s">
        <v>1215</v>
      </c>
      <c r="E637" s="11" t="s">
        <v>1216</v>
      </c>
      <c r="F637" s="11" t="s">
        <v>1214</v>
      </c>
      <c r="G637" s="11" t="s">
        <v>1202</v>
      </c>
      <c r="H637" s="11" t="s">
        <v>1202</v>
      </c>
      <c r="I637" s="11">
        <v>4465</v>
      </c>
      <c r="J637" s="11">
        <v>70324</v>
      </c>
      <c r="K637" s="11">
        <v>234413</v>
      </c>
      <c r="L637" s="11" t="str">
        <f t="shared" si="9"/>
        <v>Processed</v>
      </c>
    </row>
    <row r="638" spans="1:12" x14ac:dyDescent="0.3">
      <c r="A638" s="11" t="s">
        <v>1067</v>
      </c>
      <c r="B638" s="11" t="s">
        <v>12</v>
      </c>
      <c r="C638" s="11" t="s">
        <v>25</v>
      </c>
      <c r="D638" s="11" t="s">
        <v>1217</v>
      </c>
      <c r="E638" s="11" t="s">
        <v>1218</v>
      </c>
      <c r="F638" s="11" t="s">
        <v>1214</v>
      </c>
      <c r="G638" s="11" t="s">
        <v>1202</v>
      </c>
      <c r="H638" s="11" t="s">
        <v>1202</v>
      </c>
      <c r="I638" s="11">
        <v>3039</v>
      </c>
      <c r="J638" s="11">
        <v>56981</v>
      </c>
      <c r="K638" s="11">
        <v>248560</v>
      </c>
      <c r="L638" s="11" t="str">
        <f t="shared" si="9"/>
        <v>Processed</v>
      </c>
    </row>
    <row r="639" spans="1:12" x14ac:dyDescent="0.3">
      <c r="A639" s="11" t="s">
        <v>1067</v>
      </c>
      <c r="B639" s="11" t="s">
        <v>12</v>
      </c>
      <c r="C639" s="11" t="s">
        <v>25</v>
      </c>
      <c r="D639" s="11" t="s">
        <v>1219</v>
      </c>
      <c r="E639" s="11" t="s">
        <v>1220</v>
      </c>
      <c r="F639" s="11" t="s">
        <v>1214</v>
      </c>
      <c r="G639" s="11" t="s">
        <v>1202</v>
      </c>
      <c r="H639" s="11" t="s">
        <v>1202</v>
      </c>
      <c r="I639" s="11">
        <v>8</v>
      </c>
      <c r="J639" s="11">
        <v>126</v>
      </c>
      <c r="K639" s="11">
        <v>420</v>
      </c>
      <c r="L639" s="11" t="str">
        <f t="shared" si="9"/>
        <v>Processed</v>
      </c>
    </row>
    <row r="640" spans="1:12" x14ac:dyDescent="0.3">
      <c r="A640" s="11" t="s">
        <v>1067</v>
      </c>
      <c r="B640" s="11" t="s">
        <v>12</v>
      </c>
      <c r="C640" s="11" t="s">
        <v>25</v>
      </c>
      <c r="D640" s="11" t="s">
        <v>192</v>
      </c>
      <c r="E640" s="11" t="s">
        <v>193</v>
      </c>
      <c r="F640" s="11" t="s">
        <v>194</v>
      </c>
      <c r="G640" s="11" t="s">
        <v>52</v>
      </c>
      <c r="H640" s="11" t="s">
        <v>52</v>
      </c>
      <c r="I640" s="11">
        <v>325</v>
      </c>
      <c r="J640" s="11">
        <v>2031</v>
      </c>
      <c r="K640" s="11">
        <v>7768</v>
      </c>
      <c r="L640" s="11" t="str">
        <f t="shared" si="9"/>
        <v>Processed</v>
      </c>
    </row>
    <row r="641" spans="1:12" x14ac:dyDescent="0.3">
      <c r="A641" s="11" t="s">
        <v>1067</v>
      </c>
      <c r="B641" s="11" t="s">
        <v>12</v>
      </c>
      <c r="C641" s="11" t="s">
        <v>53</v>
      </c>
      <c r="D641" s="11" t="s">
        <v>1221</v>
      </c>
      <c r="E641" s="11" t="s">
        <v>1222</v>
      </c>
      <c r="F641" s="11" t="s">
        <v>1223</v>
      </c>
      <c r="G641" s="11" t="s">
        <v>52</v>
      </c>
      <c r="H641" s="11" t="s">
        <v>52</v>
      </c>
      <c r="I641" s="11">
        <v>345</v>
      </c>
      <c r="J641" s="11">
        <v>1035</v>
      </c>
      <c r="K641" s="11">
        <v>4889</v>
      </c>
      <c r="L641" s="11" t="str">
        <f t="shared" si="9"/>
        <v>Whole</v>
      </c>
    </row>
    <row r="642" spans="1:12" x14ac:dyDescent="0.3">
      <c r="A642" s="11" t="s">
        <v>1067</v>
      </c>
      <c r="B642" s="11" t="s">
        <v>12</v>
      </c>
      <c r="C642" s="11" t="s">
        <v>72</v>
      </c>
      <c r="D642" s="11" t="s">
        <v>1046</v>
      </c>
      <c r="E642" s="11" t="s">
        <v>1224</v>
      </c>
      <c r="F642" s="11" t="s">
        <v>1225</v>
      </c>
      <c r="G642" s="11" t="s">
        <v>157</v>
      </c>
      <c r="H642" s="11" t="s">
        <v>157</v>
      </c>
      <c r="I642" s="11">
        <v>52</v>
      </c>
      <c r="J642" s="11">
        <v>1560</v>
      </c>
      <c r="K642" s="11">
        <v>3978</v>
      </c>
      <c r="L642" s="11" t="str">
        <f t="shared" ref="L642:L705" si="10">IF(OR(C642="Condiments &amp; Snacks",
       C642="Cheese",
       C642="Butter",
       C642="Meals",
       C642="Beverages",
       C642="Yogurt"), "Processed", "Whole")</f>
        <v>Processed</v>
      </c>
    </row>
    <row r="643" spans="1:12" x14ac:dyDescent="0.3">
      <c r="A643" s="11" t="s">
        <v>1067</v>
      </c>
      <c r="B643" s="11" t="s">
        <v>12</v>
      </c>
      <c r="C643" s="11" t="s">
        <v>53</v>
      </c>
      <c r="D643" s="11" t="s">
        <v>1226</v>
      </c>
      <c r="E643" s="11" t="s">
        <v>1227</v>
      </c>
      <c r="F643" s="11" t="s">
        <v>64</v>
      </c>
      <c r="G643" s="11" t="s">
        <v>52</v>
      </c>
      <c r="H643" s="11" t="s">
        <v>52</v>
      </c>
      <c r="I643" s="11">
        <v>13968</v>
      </c>
      <c r="J643" s="11">
        <v>83808</v>
      </c>
      <c r="K643" s="11">
        <v>259544</v>
      </c>
      <c r="L643" s="11" t="str">
        <f t="shared" si="10"/>
        <v>Whole</v>
      </c>
    </row>
    <row r="644" spans="1:12" x14ac:dyDescent="0.3">
      <c r="A644" s="11" t="s">
        <v>1067</v>
      </c>
      <c r="B644" s="11" t="s">
        <v>12</v>
      </c>
      <c r="C644" s="11" t="s">
        <v>66</v>
      </c>
      <c r="D644" s="11" t="s">
        <v>1228</v>
      </c>
      <c r="E644" s="11" t="s">
        <v>1229</v>
      </c>
      <c r="F644" s="11" t="s">
        <v>1230</v>
      </c>
      <c r="G644" s="11" t="s">
        <v>52</v>
      </c>
      <c r="H644" s="11" t="s">
        <v>52</v>
      </c>
      <c r="I644" s="11">
        <v>527</v>
      </c>
      <c r="J644" s="11">
        <v>9881</v>
      </c>
      <c r="K644" s="11">
        <v>87904</v>
      </c>
      <c r="L644" s="11" t="str">
        <f t="shared" si="10"/>
        <v>Whole</v>
      </c>
    </row>
    <row r="645" spans="1:12" x14ac:dyDescent="0.3">
      <c r="A645" s="11" t="s">
        <v>1067</v>
      </c>
      <c r="B645" s="11" t="s">
        <v>12</v>
      </c>
      <c r="C645" s="11" t="s">
        <v>25</v>
      </c>
      <c r="D645" s="11" t="s">
        <v>1231</v>
      </c>
      <c r="E645" s="11" t="s">
        <v>1232</v>
      </c>
      <c r="F645" s="11" t="s">
        <v>1233</v>
      </c>
      <c r="G645" s="11" t="s">
        <v>52</v>
      </c>
      <c r="H645" s="11" t="s">
        <v>52</v>
      </c>
      <c r="I645" s="11">
        <v>300</v>
      </c>
      <c r="J645" s="11">
        <v>1890</v>
      </c>
      <c r="K645" s="11">
        <v>25395</v>
      </c>
      <c r="L645" s="11" t="str">
        <f t="shared" si="10"/>
        <v>Processed</v>
      </c>
    </row>
    <row r="646" spans="1:12" x14ac:dyDescent="0.3">
      <c r="A646" s="11" t="s">
        <v>1067</v>
      </c>
      <c r="B646" s="11" t="s">
        <v>12</v>
      </c>
      <c r="C646" s="11" t="s">
        <v>72</v>
      </c>
      <c r="D646" s="11" t="s">
        <v>1234</v>
      </c>
      <c r="E646" s="11" t="s">
        <v>1235</v>
      </c>
      <c r="F646" s="11" t="s">
        <v>1045</v>
      </c>
      <c r="G646" s="11" t="s">
        <v>157</v>
      </c>
      <c r="H646" s="11" t="s">
        <v>157</v>
      </c>
      <c r="I646" s="11">
        <v>306</v>
      </c>
      <c r="J646" s="11">
        <v>3060</v>
      </c>
      <c r="K646" s="11">
        <v>9674</v>
      </c>
      <c r="L646" s="11" t="str">
        <f t="shared" si="10"/>
        <v>Processed</v>
      </c>
    </row>
    <row r="647" spans="1:12" x14ac:dyDescent="0.3">
      <c r="A647" s="11" t="s">
        <v>1067</v>
      </c>
      <c r="B647" s="11" t="s">
        <v>12</v>
      </c>
      <c r="C647" s="11" t="s">
        <v>663</v>
      </c>
      <c r="D647" s="11" t="s">
        <v>1236</v>
      </c>
      <c r="E647" s="11" t="s">
        <v>1237</v>
      </c>
      <c r="F647" s="11" t="s">
        <v>1099</v>
      </c>
      <c r="G647" s="11" t="s">
        <v>922</v>
      </c>
      <c r="H647" s="11" t="s">
        <v>922</v>
      </c>
      <c r="I647" s="11">
        <v>22190</v>
      </c>
      <c r="J647" s="11">
        <v>11095</v>
      </c>
      <c r="K647" s="11">
        <v>6676</v>
      </c>
      <c r="L647" s="11" t="str">
        <f t="shared" si="10"/>
        <v>Whole</v>
      </c>
    </row>
    <row r="648" spans="1:12" x14ac:dyDescent="0.3">
      <c r="A648" s="11" t="s">
        <v>1067</v>
      </c>
      <c r="B648" s="11" t="s">
        <v>12</v>
      </c>
      <c r="C648" s="11" t="s">
        <v>22</v>
      </c>
      <c r="D648" s="11" t="s">
        <v>929</v>
      </c>
      <c r="E648" s="11" t="s">
        <v>1238</v>
      </c>
      <c r="F648" s="11" t="s">
        <v>1239</v>
      </c>
      <c r="G648" s="11" t="s">
        <v>922</v>
      </c>
      <c r="H648" s="11" t="s">
        <v>922</v>
      </c>
      <c r="I648" s="11">
        <v>12617</v>
      </c>
      <c r="J648" s="11">
        <v>25234</v>
      </c>
      <c r="K648" s="11">
        <v>27180</v>
      </c>
      <c r="L648" s="11" t="str">
        <f t="shared" si="10"/>
        <v>Processed</v>
      </c>
    </row>
    <row r="649" spans="1:12" x14ac:dyDescent="0.3">
      <c r="A649" s="11" t="s">
        <v>1067</v>
      </c>
      <c r="B649" s="11" t="s">
        <v>12</v>
      </c>
      <c r="C649" s="11" t="s">
        <v>53</v>
      </c>
      <c r="D649" s="11" t="s">
        <v>62</v>
      </c>
      <c r="E649" s="11" t="s">
        <v>468</v>
      </c>
      <c r="F649" s="11" t="s">
        <v>64</v>
      </c>
      <c r="G649" s="11" t="s">
        <v>52</v>
      </c>
      <c r="H649" s="11" t="s">
        <v>52</v>
      </c>
      <c r="I649" s="11">
        <v>17928</v>
      </c>
      <c r="J649" s="11">
        <v>128006</v>
      </c>
      <c r="K649" s="11">
        <v>329336</v>
      </c>
      <c r="L649" s="11" t="str">
        <f t="shared" si="10"/>
        <v>Whole</v>
      </c>
    </row>
    <row r="650" spans="1:12" x14ac:dyDescent="0.3">
      <c r="A650" s="11" t="s">
        <v>1067</v>
      </c>
      <c r="B650" s="11" t="s">
        <v>12</v>
      </c>
      <c r="C650" s="11" t="s">
        <v>53</v>
      </c>
      <c r="D650" s="11" t="s">
        <v>187</v>
      </c>
      <c r="E650" s="11" t="s">
        <v>464</v>
      </c>
      <c r="F650" s="11" t="s">
        <v>64</v>
      </c>
      <c r="G650" s="11" t="s">
        <v>52</v>
      </c>
      <c r="H650" s="11" t="s">
        <v>52</v>
      </c>
      <c r="I650" s="11">
        <v>21816</v>
      </c>
      <c r="J650" s="11">
        <v>130896</v>
      </c>
      <c r="K650" s="11">
        <v>400782</v>
      </c>
      <c r="L650" s="11" t="str">
        <f t="shared" si="10"/>
        <v>Whole</v>
      </c>
    </row>
    <row r="651" spans="1:12" x14ac:dyDescent="0.3">
      <c r="A651" s="11" t="s">
        <v>1067</v>
      </c>
      <c r="B651" s="11" t="s">
        <v>12</v>
      </c>
      <c r="C651" s="11" t="s">
        <v>66</v>
      </c>
      <c r="D651" s="11" t="s">
        <v>1026</v>
      </c>
      <c r="E651" s="11" t="s">
        <v>1240</v>
      </c>
      <c r="F651" s="11" t="s">
        <v>1095</v>
      </c>
      <c r="G651" s="11" t="s">
        <v>70</v>
      </c>
      <c r="H651" s="11" t="s">
        <v>70</v>
      </c>
      <c r="I651" s="11">
        <v>382</v>
      </c>
      <c r="J651" s="11">
        <v>19100</v>
      </c>
      <c r="K651" s="11">
        <v>875</v>
      </c>
      <c r="L651" s="11" t="str">
        <f t="shared" si="10"/>
        <v>Whole</v>
      </c>
    </row>
    <row r="652" spans="1:12" x14ac:dyDescent="0.3">
      <c r="A652" s="11" t="s">
        <v>1067</v>
      </c>
      <c r="B652" s="11" t="s">
        <v>12</v>
      </c>
      <c r="C652" s="11" t="s">
        <v>22</v>
      </c>
      <c r="D652" s="11" t="s">
        <v>1241</v>
      </c>
      <c r="E652" s="11" t="s">
        <v>448</v>
      </c>
      <c r="F652" s="11" t="s">
        <v>446</v>
      </c>
      <c r="G652" s="11" t="s">
        <v>44</v>
      </c>
      <c r="H652" s="11" t="s">
        <v>44</v>
      </c>
      <c r="I652" s="11">
        <v>1910</v>
      </c>
      <c r="J652" s="11">
        <v>4202</v>
      </c>
      <c r="K652" s="11">
        <v>13141</v>
      </c>
      <c r="L652" s="11" t="str">
        <f t="shared" si="10"/>
        <v>Processed</v>
      </c>
    </row>
    <row r="653" spans="1:12" x14ac:dyDescent="0.3">
      <c r="A653" s="11" t="s">
        <v>1067</v>
      </c>
      <c r="B653" s="11" t="s">
        <v>12</v>
      </c>
      <c r="C653" s="11" t="s">
        <v>25</v>
      </c>
      <c r="D653" s="11" t="s">
        <v>1242</v>
      </c>
      <c r="E653" s="11" t="s">
        <v>1243</v>
      </c>
      <c r="F653" s="11" t="s">
        <v>194</v>
      </c>
      <c r="G653" s="11" t="s">
        <v>44</v>
      </c>
      <c r="H653" s="11" t="s">
        <v>44</v>
      </c>
      <c r="I653" s="11">
        <v>3310</v>
      </c>
      <c r="J653" s="11">
        <v>21722</v>
      </c>
      <c r="K653" s="11">
        <v>61169</v>
      </c>
      <c r="L653" s="11" t="str">
        <f t="shared" si="10"/>
        <v>Processed</v>
      </c>
    </row>
    <row r="654" spans="1:12" x14ac:dyDescent="0.3">
      <c r="A654" s="11" t="s">
        <v>1067</v>
      </c>
      <c r="B654" s="11" t="s">
        <v>12</v>
      </c>
      <c r="C654" s="11" t="s">
        <v>1091</v>
      </c>
      <c r="D654" s="11" t="s">
        <v>1244</v>
      </c>
      <c r="E654" s="11" t="s">
        <v>1245</v>
      </c>
      <c r="F654" s="11" t="s">
        <v>1163</v>
      </c>
      <c r="G654" s="11" t="s">
        <v>44</v>
      </c>
      <c r="H654" s="11" t="s">
        <v>44</v>
      </c>
      <c r="I654" s="11">
        <v>13736</v>
      </c>
      <c r="J654" s="11">
        <v>72732</v>
      </c>
      <c r="K654" s="11">
        <v>265380</v>
      </c>
      <c r="L654" s="11" t="str">
        <f t="shared" si="10"/>
        <v>Whole</v>
      </c>
    </row>
    <row r="655" spans="1:12" x14ac:dyDescent="0.3">
      <c r="A655" s="11" t="s">
        <v>1067</v>
      </c>
      <c r="B655" s="11" t="s">
        <v>12</v>
      </c>
      <c r="C655" s="11" t="s">
        <v>1091</v>
      </c>
      <c r="D655" s="11" t="s">
        <v>1246</v>
      </c>
      <c r="E655" s="11" t="s">
        <v>1247</v>
      </c>
      <c r="F655" s="11" t="s">
        <v>1248</v>
      </c>
      <c r="G655" s="11" t="s">
        <v>44</v>
      </c>
      <c r="H655" s="11" t="s">
        <v>44</v>
      </c>
      <c r="I655" s="11">
        <v>6674</v>
      </c>
      <c r="J655" s="11">
        <v>25028</v>
      </c>
      <c r="K655" s="11">
        <v>139353</v>
      </c>
      <c r="L655" s="11" t="str">
        <f t="shared" si="10"/>
        <v>Whole</v>
      </c>
    </row>
    <row r="656" spans="1:12" x14ac:dyDescent="0.3">
      <c r="A656" s="11" t="s">
        <v>1067</v>
      </c>
      <c r="B656" s="11" t="s">
        <v>12</v>
      </c>
      <c r="C656" s="11" t="s">
        <v>25</v>
      </c>
      <c r="D656" s="11" t="s">
        <v>1249</v>
      </c>
      <c r="E656" s="11" t="s">
        <v>1250</v>
      </c>
      <c r="F656" s="11" t="s">
        <v>1251</v>
      </c>
      <c r="G656" s="11" t="s">
        <v>52</v>
      </c>
      <c r="H656" s="11" t="s">
        <v>52</v>
      </c>
      <c r="I656" s="11">
        <v>1640</v>
      </c>
      <c r="J656" s="11">
        <v>9020</v>
      </c>
      <c r="K656" s="11">
        <v>36752</v>
      </c>
      <c r="L656" s="11" t="str">
        <f t="shared" si="10"/>
        <v>Processed</v>
      </c>
    </row>
    <row r="657" spans="1:12" x14ac:dyDescent="0.3">
      <c r="A657" s="11" t="s">
        <v>1067</v>
      </c>
      <c r="B657" s="11" t="s">
        <v>12</v>
      </c>
      <c r="C657" s="11" t="s">
        <v>663</v>
      </c>
      <c r="D657" s="11" t="s">
        <v>927</v>
      </c>
      <c r="E657" s="11" t="s">
        <v>1252</v>
      </c>
      <c r="F657" s="11" t="s">
        <v>1099</v>
      </c>
      <c r="G657" s="11" t="s">
        <v>922</v>
      </c>
      <c r="H657" s="11" t="s">
        <v>922</v>
      </c>
      <c r="I657" s="11">
        <v>251648</v>
      </c>
      <c r="J657" s="11">
        <v>125824</v>
      </c>
      <c r="K657" s="11">
        <v>47873</v>
      </c>
      <c r="L657" s="11" t="str">
        <f t="shared" si="10"/>
        <v>Whole</v>
      </c>
    </row>
    <row r="658" spans="1:12" x14ac:dyDescent="0.3">
      <c r="A658" s="11" t="s">
        <v>1067</v>
      </c>
      <c r="B658" s="11" t="s">
        <v>12</v>
      </c>
      <c r="C658" s="11" t="s">
        <v>170</v>
      </c>
      <c r="D658" s="11" t="s">
        <v>1034</v>
      </c>
      <c r="E658" s="11" t="s">
        <v>1253</v>
      </c>
      <c r="F658" s="11" t="s">
        <v>1254</v>
      </c>
      <c r="G658" s="11" t="s">
        <v>157</v>
      </c>
      <c r="H658" s="11" t="s">
        <v>157</v>
      </c>
      <c r="I658" s="11">
        <v>820</v>
      </c>
      <c r="J658" s="11">
        <v>8200</v>
      </c>
      <c r="K658" s="11">
        <v>12144</v>
      </c>
      <c r="L658" s="11" t="str">
        <f t="shared" si="10"/>
        <v>Whole</v>
      </c>
    </row>
    <row r="659" spans="1:12" x14ac:dyDescent="0.3">
      <c r="A659" s="11" t="s">
        <v>1067</v>
      </c>
      <c r="B659" s="11" t="s">
        <v>12</v>
      </c>
      <c r="C659" s="11" t="s">
        <v>13</v>
      </c>
      <c r="D659" s="11" t="s">
        <v>1255</v>
      </c>
      <c r="E659" s="11" t="s">
        <v>1256</v>
      </c>
      <c r="F659" s="11" t="s">
        <v>1257</v>
      </c>
      <c r="G659" s="11" t="s">
        <v>70</v>
      </c>
      <c r="H659" s="11" t="s">
        <v>70</v>
      </c>
      <c r="I659" s="11">
        <v>302</v>
      </c>
      <c r="J659" s="11">
        <v>9060</v>
      </c>
      <c r="K659" s="11">
        <v>27089</v>
      </c>
      <c r="L659" s="11" t="str">
        <f t="shared" si="10"/>
        <v>Processed</v>
      </c>
    </row>
    <row r="660" spans="1:12" x14ac:dyDescent="0.3">
      <c r="A660" s="11" t="s">
        <v>1067</v>
      </c>
      <c r="B660" s="11" t="s">
        <v>12</v>
      </c>
      <c r="C660" s="11" t="s">
        <v>66</v>
      </c>
      <c r="D660" s="11" t="s">
        <v>1126</v>
      </c>
      <c r="E660" s="11" t="s">
        <v>1258</v>
      </c>
      <c r="F660" s="11" t="s">
        <v>1095</v>
      </c>
      <c r="G660" s="11" t="s">
        <v>70</v>
      </c>
      <c r="H660" s="11" t="s">
        <v>70</v>
      </c>
      <c r="I660" s="11">
        <v>3925</v>
      </c>
      <c r="J660" s="11">
        <v>3925</v>
      </c>
      <c r="K660" s="11">
        <v>11343</v>
      </c>
      <c r="L660" s="11" t="str">
        <f t="shared" si="10"/>
        <v>Whole</v>
      </c>
    </row>
    <row r="661" spans="1:12" x14ac:dyDescent="0.3">
      <c r="A661" s="11" t="s">
        <v>1067</v>
      </c>
      <c r="B661" s="11" t="s">
        <v>12</v>
      </c>
      <c r="C661" s="11" t="s">
        <v>66</v>
      </c>
      <c r="D661" s="11" t="s">
        <v>1259</v>
      </c>
      <c r="E661" s="11" t="s">
        <v>1260</v>
      </c>
      <c r="F661" s="11" t="s">
        <v>1095</v>
      </c>
      <c r="G661" s="11" t="s">
        <v>70</v>
      </c>
      <c r="H661" s="11" t="s">
        <v>70</v>
      </c>
      <c r="I661" s="11">
        <v>235</v>
      </c>
      <c r="J661" s="11">
        <v>9400</v>
      </c>
      <c r="K661" s="11">
        <v>1102</v>
      </c>
      <c r="L661" s="11" t="str">
        <f t="shared" si="10"/>
        <v>Whole</v>
      </c>
    </row>
    <row r="662" spans="1:12" x14ac:dyDescent="0.3">
      <c r="A662" s="11" t="s">
        <v>1067</v>
      </c>
      <c r="B662" s="11" t="s">
        <v>12</v>
      </c>
      <c r="C662" s="11" t="s">
        <v>66</v>
      </c>
      <c r="D662" s="11" t="s">
        <v>1028</v>
      </c>
      <c r="E662" s="11" t="s">
        <v>1261</v>
      </c>
      <c r="F662" s="11" t="s">
        <v>1095</v>
      </c>
      <c r="G662" s="11" t="s">
        <v>70</v>
      </c>
      <c r="H662" s="11" t="s">
        <v>70</v>
      </c>
      <c r="I662" s="11">
        <v>608</v>
      </c>
      <c r="J662" s="11">
        <v>6080</v>
      </c>
      <c r="K662" s="11">
        <v>1392</v>
      </c>
      <c r="L662" s="11" t="str">
        <f t="shared" si="10"/>
        <v>Whole</v>
      </c>
    </row>
    <row r="663" spans="1:12" x14ac:dyDescent="0.3">
      <c r="A663" s="11" t="s">
        <v>1067</v>
      </c>
      <c r="B663" s="11" t="s">
        <v>12</v>
      </c>
      <c r="C663" s="11" t="s">
        <v>66</v>
      </c>
      <c r="D663" s="11" t="s">
        <v>1262</v>
      </c>
      <c r="E663" s="11" t="s">
        <v>1263</v>
      </c>
      <c r="F663" s="11" t="s">
        <v>1095</v>
      </c>
      <c r="G663" s="11" t="s">
        <v>70</v>
      </c>
      <c r="H663" s="11" t="s">
        <v>70</v>
      </c>
      <c r="I663" s="11">
        <v>303</v>
      </c>
      <c r="J663" s="11">
        <v>12100</v>
      </c>
      <c r="K663" s="11">
        <v>876</v>
      </c>
      <c r="L663" s="11" t="str">
        <f t="shared" si="10"/>
        <v>Whole</v>
      </c>
    </row>
    <row r="664" spans="1:12" x14ac:dyDescent="0.3">
      <c r="A664" s="11" t="s">
        <v>1067</v>
      </c>
      <c r="B664" s="11" t="s">
        <v>12</v>
      </c>
      <c r="C664" s="11" t="s">
        <v>25</v>
      </c>
      <c r="D664" s="11" t="s">
        <v>992</v>
      </c>
      <c r="E664" s="11" t="s">
        <v>1264</v>
      </c>
      <c r="F664" s="11" t="s">
        <v>223</v>
      </c>
      <c r="G664" s="11" t="s">
        <v>61</v>
      </c>
      <c r="H664" s="11" t="s">
        <v>61</v>
      </c>
      <c r="I664" s="11">
        <v>48</v>
      </c>
      <c r="J664" s="11">
        <v>1603</v>
      </c>
      <c r="K664" s="11">
        <v>414</v>
      </c>
      <c r="L664" s="11" t="str">
        <f t="shared" si="10"/>
        <v>Processed</v>
      </c>
    </row>
    <row r="665" spans="1:12" x14ac:dyDescent="0.3">
      <c r="A665" s="11" t="s">
        <v>1067</v>
      </c>
      <c r="B665" s="11" t="s">
        <v>12</v>
      </c>
      <c r="C665" s="11" t="s">
        <v>25</v>
      </c>
      <c r="D665" s="11" t="s">
        <v>1001</v>
      </c>
      <c r="E665" s="11" t="s">
        <v>1265</v>
      </c>
      <c r="F665" s="11" t="s">
        <v>223</v>
      </c>
      <c r="G665" s="11" t="s">
        <v>61</v>
      </c>
      <c r="H665" s="11" t="s">
        <v>61</v>
      </c>
      <c r="I665" s="11">
        <v>120</v>
      </c>
      <c r="J665" s="11">
        <v>6563</v>
      </c>
      <c r="K665" s="11">
        <v>1078</v>
      </c>
      <c r="L665" s="11" t="str">
        <f t="shared" si="10"/>
        <v>Processed</v>
      </c>
    </row>
    <row r="666" spans="1:12" x14ac:dyDescent="0.3">
      <c r="A666" s="11" t="s">
        <v>1067</v>
      </c>
      <c r="B666" s="11" t="s">
        <v>12</v>
      </c>
      <c r="C666" s="11" t="s">
        <v>25</v>
      </c>
      <c r="D666" s="11" t="s">
        <v>365</v>
      </c>
      <c r="E666" s="11" t="s">
        <v>1266</v>
      </c>
      <c r="F666" s="11" t="s">
        <v>223</v>
      </c>
      <c r="G666" s="11" t="s">
        <v>61</v>
      </c>
      <c r="H666" s="11" t="s">
        <v>61</v>
      </c>
      <c r="I666" s="11">
        <v>144</v>
      </c>
      <c r="J666" s="11">
        <v>4810</v>
      </c>
      <c r="K666" s="11">
        <v>1215</v>
      </c>
      <c r="L666" s="11" t="str">
        <f t="shared" si="10"/>
        <v>Processed</v>
      </c>
    </row>
    <row r="667" spans="1:12" x14ac:dyDescent="0.3">
      <c r="A667" s="11" t="s">
        <v>1067</v>
      </c>
      <c r="B667" s="11" t="s">
        <v>12</v>
      </c>
      <c r="C667" s="11" t="s">
        <v>25</v>
      </c>
      <c r="D667" s="11" t="s">
        <v>958</v>
      </c>
      <c r="E667" s="11" t="s">
        <v>1267</v>
      </c>
      <c r="F667" s="11" t="s">
        <v>223</v>
      </c>
      <c r="G667" s="11" t="s">
        <v>61</v>
      </c>
      <c r="H667" s="11" t="s">
        <v>61</v>
      </c>
      <c r="I667" s="11">
        <v>144</v>
      </c>
      <c r="J667" s="11">
        <v>3456</v>
      </c>
      <c r="K667" s="11">
        <v>2704</v>
      </c>
      <c r="L667" s="11" t="str">
        <f t="shared" si="10"/>
        <v>Processed</v>
      </c>
    </row>
    <row r="668" spans="1:12" x14ac:dyDescent="0.3">
      <c r="A668" s="11" t="s">
        <v>1067</v>
      </c>
      <c r="B668" s="11" t="s">
        <v>12</v>
      </c>
      <c r="C668" s="11" t="s">
        <v>25</v>
      </c>
      <c r="D668" s="11" t="s">
        <v>1268</v>
      </c>
      <c r="E668" s="11" t="s">
        <v>1269</v>
      </c>
      <c r="F668" s="11" t="s">
        <v>223</v>
      </c>
      <c r="G668" s="11" t="s">
        <v>61</v>
      </c>
      <c r="H668" s="11" t="s">
        <v>61</v>
      </c>
      <c r="I668" s="11">
        <v>2520</v>
      </c>
      <c r="J668" s="11">
        <v>31500</v>
      </c>
      <c r="K668" s="11">
        <v>22630</v>
      </c>
      <c r="L668" s="11" t="str">
        <f t="shared" si="10"/>
        <v>Processed</v>
      </c>
    </row>
    <row r="669" spans="1:12" x14ac:dyDescent="0.3">
      <c r="A669" s="11" t="s">
        <v>1067</v>
      </c>
      <c r="B669" s="11" t="s">
        <v>12</v>
      </c>
      <c r="C669" s="11" t="s">
        <v>25</v>
      </c>
      <c r="D669" s="11" t="s">
        <v>1270</v>
      </c>
      <c r="E669" s="11" t="s">
        <v>545</v>
      </c>
      <c r="F669" s="11" t="s">
        <v>223</v>
      </c>
      <c r="G669" s="11" t="s">
        <v>61</v>
      </c>
      <c r="H669" s="11" t="s">
        <v>61</v>
      </c>
      <c r="I669" s="11">
        <v>34</v>
      </c>
      <c r="J669" s="11">
        <v>1136</v>
      </c>
      <c r="K669" s="11">
        <v>1135</v>
      </c>
      <c r="L669" s="11" t="str">
        <f t="shared" si="10"/>
        <v>Processed</v>
      </c>
    </row>
    <row r="670" spans="1:12" x14ac:dyDescent="0.3">
      <c r="A670" s="11" t="s">
        <v>1067</v>
      </c>
      <c r="B670" s="11" t="s">
        <v>12</v>
      </c>
      <c r="C670" s="11" t="s">
        <v>22</v>
      </c>
      <c r="D670" s="11" t="s">
        <v>1271</v>
      </c>
      <c r="E670" s="11" t="s">
        <v>1272</v>
      </c>
      <c r="F670" s="11" t="s">
        <v>1273</v>
      </c>
      <c r="G670" s="11" t="s">
        <v>61</v>
      </c>
      <c r="H670" s="11" t="s">
        <v>61</v>
      </c>
      <c r="I670" s="11">
        <v>1250</v>
      </c>
      <c r="J670" s="11">
        <v>891</v>
      </c>
      <c r="K670" s="11">
        <v>13663</v>
      </c>
      <c r="L670" s="11" t="str">
        <f t="shared" si="10"/>
        <v>Processed</v>
      </c>
    </row>
    <row r="671" spans="1:12" x14ac:dyDescent="0.3">
      <c r="A671" s="11" t="s">
        <v>1067</v>
      </c>
      <c r="B671" s="11" t="s">
        <v>12</v>
      </c>
      <c r="C671" s="11" t="s">
        <v>66</v>
      </c>
      <c r="D671" s="11" t="s">
        <v>822</v>
      </c>
      <c r="E671" s="11" t="s">
        <v>1274</v>
      </c>
      <c r="F671" s="11" t="s">
        <v>1095</v>
      </c>
      <c r="G671" s="11" t="s">
        <v>70</v>
      </c>
      <c r="H671" s="11" t="s">
        <v>70</v>
      </c>
      <c r="I671" s="11">
        <v>144</v>
      </c>
      <c r="J671" s="11">
        <v>5750</v>
      </c>
      <c r="K671" s="11">
        <v>546</v>
      </c>
      <c r="L671" s="11" t="str">
        <f t="shared" si="10"/>
        <v>Whole</v>
      </c>
    </row>
    <row r="672" spans="1:12" x14ac:dyDescent="0.3">
      <c r="A672" s="11" t="s">
        <v>1067</v>
      </c>
      <c r="B672" s="11" t="s">
        <v>12</v>
      </c>
      <c r="C672" s="11" t="s">
        <v>25</v>
      </c>
      <c r="D672" s="11" t="s">
        <v>288</v>
      </c>
      <c r="E672" s="11" t="s">
        <v>520</v>
      </c>
      <c r="F672" s="11" t="s">
        <v>290</v>
      </c>
      <c r="G672" s="11" t="s">
        <v>57</v>
      </c>
      <c r="H672" s="11" t="s">
        <v>57</v>
      </c>
      <c r="I672" s="11">
        <v>230</v>
      </c>
      <c r="J672" s="11">
        <v>1409</v>
      </c>
      <c r="K672" s="11">
        <v>4255</v>
      </c>
      <c r="L672" s="11" t="str">
        <f t="shared" si="10"/>
        <v>Processed</v>
      </c>
    </row>
    <row r="673" spans="1:12" x14ac:dyDescent="0.3">
      <c r="A673" s="11" t="s">
        <v>1067</v>
      </c>
      <c r="B673" s="11" t="s">
        <v>12</v>
      </c>
      <c r="C673" s="11" t="s">
        <v>25</v>
      </c>
      <c r="D673" s="11" t="s">
        <v>276</v>
      </c>
      <c r="E673" s="11" t="s">
        <v>593</v>
      </c>
      <c r="F673" s="11" t="s">
        <v>197</v>
      </c>
      <c r="G673" s="11" t="s">
        <v>57</v>
      </c>
      <c r="H673" s="11" t="s">
        <v>57</v>
      </c>
      <c r="I673" s="11">
        <v>60</v>
      </c>
      <c r="J673" s="11">
        <v>2004</v>
      </c>
      <c r="K673" s="11">
        <v>468</v>
      </c>
      <c r="L673" s="11" t="str">
        <f t="shared" si="10"/>
        <v>Processed</v>
      </c>
    </row>
    <row r="674" spans="1:12" x14ac:dyDescent="0.3">
      <c r="A674" s="11" t="s">
        <v>1067</v>
      </c>
      <c r="B674" s="11" t="s">
        <v>12</v>
      </c>
      <c r="C674" s="11" t="s">
        <v>22</v>
      </c>
      <c r="D674" s="11" t="s">
        <v>1275</v>
      </c>
      <c r="E674" s="11" t="s">
        <v>1276</v>
      </c>
      <c r="F674" s="11" t="s">
        <v>1277</v>
      </c>
      <c r="G674" s="11" t="s">
        <v>1157</v>
      </c>
      <c r="H674" s="11" t="s">
        <v>1157</v>
      </c>
      <c r="I674" s="11">
        <v>6730</v>
      </c>
      <c r="J674" s="11">
        <v>25439</v>
      </c>
      <c r="K674" s="11">
        <v>66223</v>
      </c>
      <c r="L674" s="11" t="str">
        <f t="shared" si="10"/>
        <v>Processed</v>
      </c>
    </row>
    <row r="675" spans="1:12" x14ac:dyDescent="0.3">
      <c r="A675" s="11" t="s">
        <v>1067</v>
      </c>
      <c r="B675" s="11" t="s">
        <v>12</v>
      </c>
      <c r="C675" s="11" t="s">
        <v>25</v>
      </c>
      <c r="D675" s="11" t="s">
        <v>1278</v>
      </c>
      <c r="E675" s="11" t="s">
        <v>1279</v>
      </c>
      <c r="F675" s="11" t="s">
        <v>1280</v>
      </c>
      <c r="G675" s="11" t="s">
        <v>1157</v>
      </c>
      <c r="H675" s="11" t="s">
        <v>1157</v>
      </c>
      <c r="I675" s="11">
        <v>648</v>
      </c>
      <c r="J675" s="11">
        <v>2553</v>
      </c>
      <c r="K675" s="11">
        <v>11664</v>
      </c>
      <c r="L675" s="11" t="str">
        <f t="shared" si="10"/>
        <v>Processed</v>
      </c>
    </row>
    <row r="676" spans="1:12" x14ac:dyDescent="0.3">
      <c r="A676" s="11" t="s">
        <v>1067</v>
      </c>
      <c r="B676" s="11" t="s">
        <v>12</v>
      </c>
      <c r="C676" s="11" t="s">
        <v>53</v>
      </c>
      <c r="D676" s="11" t="s">
        <v>1281</v>
      </c>
      <c r="E676" s="11" t="s">
        <v>1282</v>
      </c>
      <c r="F676" s="11" t="s">
        <v>141</v>
      </c>
      <c r="G676" s="11" t="s">
        <v>1157</v>
      </c>
      <c r="H676" s="11" t="s">
        <v>1157</v>
      </c>
      <c r="I676" s="11">
        <v>300</v>
      </c>
      <c r="J676" s="11">
        <v>5400</v>
      </c>
      <c r="K676" s="11">
        <v>4356</v>
      </c>
      <c r="L676" s="11" t="str">
        <f t="shared" si="10"/>
        <v>Whole</v>
      </c>
    </row>
    <row r="677" spans="1:12" x14ac:dyDescent="0.3">
      <c r="A677" s="11" t="s">
        <v>1067</v>
      </c>
      <c r="B677" s="11" t="s">
        <v>12</v>
      </c>
      <c r="C677" s="11" t="s">
        <v>422</v>
      </c>
      <c r="D677" s="11" t="s">
        <v>1283</v>
      </c>
      <c r="E677" s="11" t="s">
        <v>1284</v>
      </c>
      <c r="F677" s="11" t="s">
        <v>306</v>
      </c>
      <c r="G677" s="11" t="s">
        <v>1157</v>
      </c>
      <c r="H677" s="11" t="s">
        <v>1157</v>
      </c>
      <c r="I677" s="11">
        <v>3646</v>
      </c>
      <c r="J677" s="11">
        <v>38283</v>
      </c>
      <c r="K677" s="11">
        <v>34127</v>
      </c>
      <c r="L677" s="11" t="str">
        <f t="shared" si="10"/>
        <v>Whole</v>
      </c>
    </row>
    <row r="678" spans="1:12" x14ac:dyDescent="0.3">
      <c r="A678" s="11" t="s">
        <v>1067</v>
      </c>
      <c r="B678" s="11" t="s">
        <v>12</v>
      </c>
      <c r="C678" s="11" t="s">
        <v>25</v>
      </c>
      <c r="D678" s="11" t="s">
        <v>975</v>
      </c>
      <c r="E678" s="11" t="s">
        <v>1285</v>
      </c>
      <c r="F678" s="11" t="s">
        <v>1286</v>
      </c>
      <c r="G678" s="11" t="s">
        <v>1157</v>
      </c>
      <c r="H678" s="11" t="s">
        <v>1157</v>
      </c>
      <c r="I678" s="11">
        <v>4525</v>
      </c>
      <c r="J678" s="11">
        <v>37350</v>
      </c>
      <c r="K678" s="11">
        <v>65160</v>
      </c>
      <c r="L678" s="11" t="str">
        <f t="shared" si="10"/>
        <v>Processed</v>
      </c>
    </row>
    <row r="679" spans="1:12" x14ac:dyDescent="0.3">
      <c r="A679" s="11" t="s">
        <v>1067</v>
      </c>
      <c r="B679" s="11" t="s">
        <v>12</v>
      </c>
      <c r="C679" s="11" t="s">
        <v>25</v>
      </c>
      <c r="D679" s="11" t="s">
        <v>965</v>
      </c>
      <c r="E679" s="11" t="s">
        <v>1287</v>
      </c>
      <c r="F679" s="11" t="s">
        <v>1288</v>
      </c>
      <c r="G679" s="11" t="s">
        <v>1157</v>
      </c>
      <c r="H679" s="11" t="s">
        <v>1157</v>
      </c>
      <c r="I679" s="11">
        <v>632</v>
      </c>
      <c r="J679" s="11">
        <v>4108</v>
      </c>
      <c r="K679" s="11">
        <v>16432</v>
      </c>
      <c r="L679" s="11" t="str">
        <f t="shared" si="10"/>
        <v>Processed</v>
      </c>
    </row>
    <row r="680" spans="1:12" x14ac:dyDescent="0.3">
      <c r="A680" s="11" t="s">
        <v>1067</v>
      </c>
      <c r="B680" s="11" t="s">
        <v>12</v>
      </c>
      <c r="C680" s="11" t="s">
        <v>13</v>
      </c>
      <c r="D680" s="11" t="s">
        <v>1289</v>
      </c>
      <c r="E680" s="11" t="s">
        <v>1290</v>
      </c>
      <c r="F680" s="11" t="s">
        <v>1257</v>
      </c>
      <c r="G680" s="11" t="s">
        <v>70</v>
      </c>
      <c r="H680" s="11" t="s">
        <v>70</v>
      </c>
      <c r="I680" s="11">
        <v>382</v>
      </c>
      <c r="J680" s="11">
        <v>11460</v>
      </c>
      <c r="K680" s="11">
        <v>45725</v>
      </c>
      <c r="L680" s="11" t="str">
        <f t="shared" si="10"/>
        <v>Processed</v>
      </c>
    </row>
    <row r="681" spans="1:12" x14ac:dyDescent="0.3">
      <c r="A681" s="11" t="s">
        <v>1067</v>
      </c>
      <c r="B681" s="11" t="s">
        <v>12</v>
      </c>
      <c r="C681" s="11" t="s">
        <v>663</v>
      </c>
      <c r="D681" s="11" t="s">
        <v>1291</v>
      </c>
      <c r="E681" s="11" t="s">
        <v>1292</v>
      </c>
      <c r="F681" s="11" t="s">
        <v>1293</v>
      </c>
      <c r="G681" s="11" t="s">
        <v>922</v>
      </c>
      <c r="H681" s="11" t="s">
        <v>922</v>
      </c>
      <c r="I681" s="11">
        <v>5360</v>
      </c>
      <c r="J681" s="11">
        <v>2680</v>
      </c>
      <c r="K681" s="11">
        <v>3247</v>
      </c>
      <c r="L681" s="11" t="str">
        <f t="shared" si="10"/>
        <v>Whole</v>
      </c>
    </row>
    <row r="682" spans="1:12" x14ac:dyDescent="0.3">
      <c r="A682" s="11" t="s">
        <v>1067</v>
      </c>
      <c r="B682" s="11" t="s">
        <v>12</v>
      </c>
      <c r="C682" s="11" t="s">
        <v>65</v>
      </c>
      <c r="D682" s="11" t="s">
        <v>1294</v>
      </c>
      <c r="E682" s="11" t="s">
        <v>1295</v>
      </c>
      <c r="F682" s="11" t="s">
        <v>1095</v>
      </c>
      <c r="G682" s="11" t="s">
        <v>70</v>
      </c>
      <c r="H682" s="11" t="s">
        <v>70</v>
      </c>
      <c r="I682" s="11">
        <v>20</v>
      </c>
      <c r="J682" s="11">
        <v>800</v>
      </c>
      <c r="K682" s="11">
        <v>76</v>
      </c>
      <c r="L682" s="11" t="str">
        <f t="shared" si="10"/>
        <v>Whole</v>
      </c>
    </row>
    <row r="683" spans="1:12" x14ac:dyDescent="0.3">
      <c r="A683" s="11" t="s">
        <v>1067</v>
      </c>
      <c r="B683" s="11" t="s">
        <v>12</v>
      </c>
      <c r="C683" s="11" t="s">
        <v>22</v>
      </c>
      <c r="D683" s="11" t="s">
        <v>444</v>
      </c>
      <c r="E683" s="11" t="s">
        <v>445</v>
      </c>
      <c r="F683" s="11" t="s">
        <v>446</v>
      </c>
      <c r="G683" s="11" t="s">
        <v>44</v>
      </c>
      <c r="H683" s="11" t="s">
        <v>44</v>
      </c>
      <c r="I683" s="11">
        <v>2873</v>
      </c>
      <c r="J683" s="11">
        <v>6320</v>
      </c>
      <c r="K683" s="11">
        <v>19766</v>
      </c>
      <c r="L683" s="11" t="str">
        <f t="shared" si="10"/>
        <v>Processed</v>
      </c>
    </row>
    <row r="684" spans="1:12" x14ac:dyDescent="0.3">
      <c r="A684" s="11" t="s">
        <v>1067</v>
      </c>
      <c r="B684" s="11" t="s">
        <v>12</v>
      </c>
      <c r="C684" s="11" t="s">
        <v>22</v>
      </c>
      <c r="D684" s="11" t="s">
        <v>1296</v>
      </c>
      <c r="E684" s="11" t="s">
        <v>450</v>
      </c>
      <c r="F684" s="11" t="s">
        <v>446</v>
      </c>
      <c r="G684" s="11" t="s">
        <v>44</v>
      </c>
      <c r="H684" s="11" t="s">
        <v>44</v>
      </c>
      <c r="I684" s="11">
        <v>4601</v>
      </c>
      <c r="J684" s="11">
        <v>10122</v>
      </c>
      <c r="K684" s="11">
        <v>31655</v>
      </c>
      <c r="L684" s="11" t="str">
        <f t="shared" si="10"/>
        <v>Processed</v>
      </c>
    </row>
    <row r="685" spans="1:12" x14ac:dyDescent="0.3">
      <c r="A685" s="11" t="s">
        <v>1067</v>
      </c>
      <c r="B685" s="11" t="s">
        <v>12</v>
      </c>
      <c r="C685" s="11" t="s">
        <v>53</v>
      </c>
      <c r="D685" s="11" t="s">
        <v>1297</v>
      </c>
      <c r="E685" s="11" t="s">
        <v>1298</v>
      </c>
      <c r="F685" s="11" t="s">
        <v>1299</v>
      </c>
      <c r="G685" s="11" t="s">
        <v>157</v>
      </c>
      <c r="H685" s="11" t="s">
        <v>157</v>
      </c>
      <c r="I685" s="11">
        <v>28</v>
      </c>
      <c r="J685" s="11">
        <v>6</v>
      </c>
      <c r="K685" s="11">
        <v>1053</v>
      </c>
      <c r="L685" s="11" t="str">
        <f t="shared" si="10"/>
        <v>Whole</v>
      </c>
    </row>
    <row r="686" spans="1:12" x14ac:dyDescent="0.3">
      <c r="A686" s="11" t="s">
        <v>1067</v>
      </c>
      <c r="B686" s="11" t="s">
        <v>12</v>
      </c>
      <c r="C686" s="11" t="s">
        <v>22</v>
      </c>
      <c r="D686" s="11" t="s">
        <v>1300</v>
      </c>
      <c r="E686" s="11" t="s">
        <v>1301</v>
      </c>
      <c r="F686" s="11" t="s">
        <v>1302</v>
      </c>
      <c r="G686" s="11" t="s">
        <v>44</v>
      </c>
      <c r="H686" s="11" t="s">
        <v>44</v>
      </c>
      <c r="I686" s="11">
        <v>300</v>
      </c>
      <c r="J686" s="11">
        <v>11925</v>
      </c>
      <c r="K686" s="11">
        <v>4932</v>
      </c>
      <c r="L686" s="11" t="str">
        <f t="shared" si="10"/>
        <v>Processed</v>
      </c>
    </row>
    <row r="687" spans="1:12" x14ac:dyDescent="0.3">
      <c r="A687" s="11" t="s">
        <v>1067</v>
      </c>
      <c r="B687" s="11" t="s">
        <v>12</v>
      </c>
      <c r="C687" s="11" t="s">
        <v>53</v>
      </c>
      <c r="D687" s="11" t="s">
        <v>1303</v>
      </c>
      <c r="E687" s="11" t="s">
        <v>1304</v>
      </c>
      <c r="F687" s="11" t="s">
        <v>1299</v>
      </c>
      <c r="G687" s="11" t="s">
        <v>157</v>
      </c>
      <c r="H687" s="11" t="s">
        <v>157</v>
      </c>
      <c r="I687" s="11">
        <v>24</v>
      </c>
      <c r="J687" s="11">
        <v>216</v>
      </c>
      <c r="K687" s="11">
        <v>1550</v>
      </c>
      <c r="L687" s="11" t="str">
        <f t="shared" si="10"/>
        <v>Whole</v>
      </c>
    </row>
    <row r="688" spans="1:12" x14ac:dyDescent="0.3">
      <c r="A688" s="11" t="s">
        <v>1067</v>
      </c>
      <c r="B688" s="11" t="s">
        <v>12</v>
      </c>
      <c r="C688" s="11" t="s">
        <v>25</v>
      </c>
      <c r="D688" s="11" t="s">
        <v>154</v>
      </c>
      <c r="E688" s="11" t="s">
        <v>1305</v>
      </c>
      <c r="F688" s="11" t="s">
        <v>1306</v>
      </c>
      <c r="G688" s="11" t="s">
        <v>157</v>
      </c>
      <c r="H688" s="11" t="s">
        <v>157</v>
      </c>
      <c r="I688" s="11">
        <v>238</v>
      </c>
      <c r="J688" s="11">
        <v>1785</v>
      </c>
      <c r="K688" s="11">
        <v>4538</v>
      </c>
      <c r="L688" s="11" t="str">
        <f t="shared" si="10"/>
        <v>Processed</v>
      </c>
    </row>
    <row r="689" spans="1:12" x14ac:dyDescent="0.3">
      <c r="A689" s="11" t="s">
        <v>1067</v>
      </c>
      <c r="B689" s="11" t="s">
        <v>12</v>
      </c>
      <c r="C689" s="11" t="s">
        <v>422</v>
      </c>
      <c r="D689" s="11" t="s">
        <v>1079</v>
      </c>
      <c r="E689" s="11" t="s">
        <v>1307</v>
      </c>
      <c r="F689" s="11" t="s">
        <v>928</v>
      </c>
      <c r="G689" s="11" t="s">
        <v>157</v>
      </c>
      <c r="H689" s="11" t="s">
        <v>157</v>
      </c>
      <c r="I689" s="11">
        <v>28</v>
      </c>
      <c r="J689" s="11">
        <v>840</v>
      </c>
      <c r="K689" s="11">
        <v>7491</v>
      </c>
      <c r="L689" s="11" t="str">
        <f t="shared" si="10"/>
        <v>Whole</v>
      </c>
    </row>
    <row r="690" spans="1:12" x14ac:dyDescent="0.3">
      <c r="A690" s="11" t="s">
        <v>1067</v>
      </c>
      <c r="B690" s="11" t="s">
        <v>12</v>
      </c>
      <c r="C690" s="11" t="s">
        <v>385</v>
      </c>
      <c r="D690" s="11" t="s">
        <v>1308</v>
      </c>
      <c r="E690" s="11" t="s">
        <v>1309</v>
      </c>
      <c r="F690" s="11" t="s">
        <v>1310</v>
      </c>
      <c r="G690" s="11" t="s">
        <v>157</v>
      </c>
      <c r="H690" s="11" t="s">
        <v>157</v>
      </c>
      <c r="I690" s="11">
        <v>583</v>
      </c>
      <c r="J690" s="11">
        <v>5903</v>
      </c>
      <c r="K690" s="11">
        <v>10885</v>
      </c>
      <c r="L690" s="11" t="str">
        <f t="shared" si="10"/>
        <v>Whole</v>
      </c>
    </row>
    <row r="691" spans="1:12" x14ac:dyDescent="0.3">
      <c r="A691" s="11" t="s">
        <v>1067</v>
      </c>
      <c r="B691" s="11" t="s">
        <v>12</v>
      </c>
      <c r="C691" s="11" t="s">
        <v>66</v>
      </c>
      <c r="D691" s="11" t="s">
        <v>1027</v>
      </c>
      <c r="E691" s="11" t="s">
        <v>1311</v>
      </c>
      <c r="F691" s="11" t="s">
        <v>1312</v>
      </c>
      <c r="G691" s="11" t="s">
        <v>157</v>
      </c>
      <c r="H691" s="11" t="s">
        <v>157</v>
      </c>
      <c r="I691" s="11">
        <v>2379</v>
      </c>
      <c r="J691" s="11">
        <v>47580</v>
      </c>
      <c r="K691" s="11">
        <v>87071</v>
      </c>
      <c r="L691" s="11" t="str">
        <f t="shared" si="10"/>
        <v>Whole</v>
      </c>
    </row>
    <row r="692" spans="1:12" x14ac:dyDescent="0.3">
      <c r="A692" s="11" t="s">
        <v>1067</v>
      </c>
      <c r="B692" s="11" t="s">
        <v>12</v>
      </c>
      <c r="C692" s="11" t="s">
        <v>66</v>
      </c>
      <c r="D692" s="11" t="s">
        <v>1313</v>
      </c>
      <c r="E692" s="11" t="s">
        <v>1314</v>
      </c>
      <c r="F692" s="11" t="s">
        <v>1315</v>
      </c>
      <c r="G692" s="11" t="s">
        <v>157</v>
      </c>
      <c r="H692" s="11" t="s">
        <v>157</v>
      </c>
      <c r="I692" s="11">
        <v>806</v>
      </c>
      <c r="J692" s="11">
        <v>16120</v>
      </c>
      <c r="K692" s="11">
        <v>37236</v>
      </c>
      <c r="L692" s="11" t="str">
        <f t="shared" si="10"/>
        <v>Whole</v>
      </c>
    </row>
    <row r="693" spans="1:12" x14ac:dyDescent="0.3">
      <c r="A693" s="11" t="s">
        <v>1067</v>
      </c>
      <c r="B693" s="11" t="s">
        <v>12</v>
      </c>
      <c r="C693" s="11" t="s">
        <v>66</v>
      </c>
      <c r="D693" s="11" t="s">
        <v>1313</v>
      </c>
      <c r="E693" s="11" t="s">
        <v>1314</v>
      </c>
      <c r="F693" s="11" t="s">
        <v>1315</v>
      </c>
      <c r="G693" s="11" t="s">
        <v>157</v>
      </c>
      <c r="H693" s="11" t="s">
        <v>157</v>
      </c>
      <c r="I693" s="11">
        <v>806</v>
      </c>
      <c r="J693" s="11">
        <v>16120</v>
      </c>
      <c r="K693" s="11">
        <v>3726</v>
      </c>
      <c r="L693" s="11" t="str">
        <f t="shared" si="10"/>
        <v>Whole</v>
      </c>
    </row>
    <row r="694" spans="1:12" x14ac:dyDescent="0.3">
      <c r="A694" s="11" t="s">
        <v>1067</v>
      </c>
      <c r="B694" s="11" t="s">
        <v>12</v>
      </c>
      <c r="C694" s="11" t="s">
        <v>25</v>
      </c>
      <c r="D694" s="11" t="s">
        <v>84</v>
      </c>
      <c r="E694" s="11" t="s">
        <v>1316</v>
      </c>
      <c r="F694" s="11" t="s">
        <v>90</v>
      </c>
      <c r="G694" s="11" t="s">
        <v>87</v>
      </c>
      <c r="H694" s="11" t="s">
        <v>87</v>
      </c>
      <c r="I694" s="11">
        <v>936</v>
      </c>
      <c r="J694" s="11">
        <v>4948</v>
      </c>
      <c r="K694" s="11">
        <v>6430</v>
      </c>
      <c r="L694" s="11" t="str">
        <f t="shared" si="10"/>
        <v>Processed</v>
      </c>
    </row>
    <row r="695" spans="1:12" x14ac:dyDescent="0.3">
      <c r="A695" s="11" t="s">
        <v>1067</v>
      </c>
      <c r="B695" s="11" t="s">
        <v>12</v>
      </c>
      <c r="C695" s="11" t="s">
        <v>25</v>
      </c>
      <c r="D695" s="11" t="s">
        <v>972</v>
      </c>
      <c r="E695" s="11" t="s">
        <v>514</v>
      </c>
      <c r="F695" s="11" t="s">
        <v>80</v>
      </c>
      <c r="G695" s="11" t="s">
        <v>81</v>
      </c>
      <c r="H695" s="11" t="s">
        <v>81</v>
      </c>
      <c r="I695" s="11">
        <v>270</v>
      </c>
      <c r="J695" s="11">
        <v>446</v>
      </c>
      <c r="K695" s="11">
        <v>2417</v>
      </c>
      <c r="L695" s="11" t="str">
        <f t="shared" si="10"/>
        <v>Processed</v>
      </c>
    </row>
    <row r="696" spans="1:12" x14ac:dyDescent="0.3">
      <c r="A696" s="11" t="s">
        <v>1067</v>
      </c>
      <c r="B696" s="11" t="s">
        <v>12</v>
      </c>
      <c r="C696" s="11" t="s">
        <v>25</v>
      </c>
      <c r="D696" s="11" t="s">
        <v>78</v>
      </c>
      <c r="E696" s="11" t="s">
        <v>512</v>
      </c>
      <c r="F696" s="11" t="s">
        <v>80</v>
      </c>
      <c r="G696" s="11" t="s">
        <v>81</v>
      </c>
      <c r="H696" s="11" t="s">
        <v>81</v>
      </c>
      <c r="I696" s="11">
        <v>270</v>
      </c>
      <c r="J696" s="11">
        <v>446</v>
      </c>
      <c r="K696" s="11">
        <v>2417</v>
      </c>
      <c r="L696" s="11" t="str">
        <f t="shared" si="10"/>
        <v>Processed</v>
      </c>
    </row>
    <row r="697" spans="1:12" x14ac:dyDescent="0.3">
      <c r="A697" s="11" t="s">
        <v>1067</v>
      </c>
      <c r="B697" s="11" t="s">
        <v>12</v>
      </c>
      <c r="C697" s="11" t="s">
        <v>75</v>
      </c>
      <c r="D697" s="11" t="s">
        <v>1043</v>
      </c>
      <c r="E697" s="11" t="s">
        <v>1317</v>
      </c>
      <c r="F697" s="11" t="s">
        <v>1130</v>
      </c>
      <c r="G697" s="11" t="s">
        <v>157</v>
      </c>
      <c r="H697" s="11" t="s">
        <v>157</v>
      </c>
      <c r="I697" s="11">
        <v>43</v>
      </c>
      <c r="J697" s="11">
        <v>1290</v>
      </c>
      <c r="K697" s="11">
        <v>3535</v>
      </c>
      <c r="L697" s="11" t="str">
        <f t="shared" si="10"/>
        <v>Whole</v>
      </c>
    </row>
    <row r="698" spans="1:12" x14ac:dyDescent="0.3">
      <c r="A698" s="11" t="s">
        <v>1067</v>
      </c>
      <c r="B698" s="11" t="s">
        <v>12</v>
      </c>
      <c r="C698" s="11" t="s">
        <v>170</v>
      </c>
      <c r="D698" s="11" t="s">
        <v>1148</v>
      </c>
      <c r="E698" s="11" t="s">
        <v>1318</v>
      </c>
      <c r="F698" s="11" t="s">
        <v>1319</v>
      </c>
      <c r="G698" s="11" t="s">
        <v>157</v>
      </c>
      <c r="H698" s="11" t="s">
        <v>157</v>
      </c>
      <c r="I698" s="11">
        <v>556</v>
      </c>
      <c r="J698" s="11">
        <v>88960</v>
      </c>
      <c r="K698" s="11">
        <v>14725</v>
      </c>
      <c r="L698" s="11" t="str">
        <f t="shared" si="10"/>
        <v>Whole</v>
      </c>
    </row>
    <row r="699" spans="1:12" x14ac:dyDescent="0.3">
      <c r="A699" s="11" t="s">
        <v>1067</v>
      </c>
      <c r="B699" s="11" t="s">
        <v>12</v>
      </c>
      <c r="C699" s="11" t="s">
        <v>66</v>
      </c>
      <c r="D699" s="11" t="s">
        <v>899</v>
      </c>
      <c r="E699" s="11" t="s">
        <v>1320</v>
      </c>
      <c r="F699" s="11" t="s">
        <v>1321</v>
      </c>
      <c r="G699" s="11" t="s">
        <v>157</v>
      </c>
      <c r="H699" s="11" t="s">
        <v>157</v>
      </c>
      <c r="I699" s="11">
        <v>19</v>
      </c>
      <c r="J699" s="11">
        <v>570</v>
      </c>
      <c r="K699" s="11">
        <v>1966</v>
      </c>
      <c r="L699" s="11" t="str">
        <f t="shared" si="10"/>
        <v>Whole</v>
      </c>
    </row>
    <row r="700" spans="1:12" x14ac:dyDescent="0.3">
      <c r="A700" s="11" t="s">
        <v>1067</v>
      </c>
      <c r="B700" s="11" t="s">
        <v>12</v>
      </c>
      <c r="C700" s="11" t="s">
        <v>13</v>
      </c>
      <c r="D700" s="11" t="s">
        <v>1012</v>
      </c>
      <c r="E700" s="11" t="s">
        <v>1322</v>
      </c>
      <c r="F700" s="11" t="s">
        <v>1323</v>
      </c>
      <c r="G700" s="11" t="s">
        <v>157</v>
      </c>
      <c r="H700" s="11" t="s">
        <v>157</v>
      </c>
      <c r="I700" s="11">
        <v>18</v>
      </c>
      <c r="J700" s="11">
        <v>57</v>
      </c>
      <c r="K700" s="11">
        <v>590</v>
      </c>
      <c r="L700" s="11" t="str">
        <f t="shared" si="10"/>
        <v>Processed</v>
      </c>
    </row>
    <row r="701" spans="1:12" x14ac:dyDescent="0.3">
      <c r="A701" s="11" t="s">
        <v>1067</v>
      </c>
      <c r="B701" s="11" t="s">
        <v>12</v>
      </c>
      <c r="C701" s="11" t="s">
        <v>13</v>
      </c>
      <c r="D701" s="11" t="s">
        <v>1011</v>
      </c>
      <c r="E701" s="11" t="s">
        <v>1324</v>
      </c>
      <c r="F701" s="11" t="s">
        <v>1010</v>
      </c>
      <c r="G701" s="11" t="s">
        <v>157</v>
      </c>
      <c r="H701" s="11" t="s">
        <v>157</v>
      </c>
      <c r="I701" s="11">
        <v>41</v>
      </c>
      <c r="J701" s="11">
        <v>615</v>
      </c>
      <c r="K701" s="11">
        <v>795</v>
      </c>
      <c r="L701" s="11" t="str">
        <f t="shared" si="10"/>
        <v>Processed</v>
      </c>
    </row>
    <row r="702" spans="1:12" x14ac:dyDescent="0.3">
      <c r="A702" s="11" t="s">
        <v>1067</v>
      </c>
      <c r="B702" s="11" t="s">
        <v>12</v>
      </c>
      <c r="C702" s="11" t="s">
        <v>13</v>
      </c>
      <c r="D702" s="11" t="s">
        <v>1325</v>
      </c>
      <c r="E702" s="11" t="s">
        <v>1326</v>
      </c>
      <c r="F702" s="11" t="s">
        <v>1327</v>
      </c>
      <c r="G702" s="11" t="s">
        <v>157</v>
      </c>
      <c r="H702" s="11" t="s">
        <v>157</v>
      </c>
      <c r="I702" s="11">
        <v>17</v>
      </c>
      <c r="J702" s="11">
        <v>60</v>
      </c>
      <c r="K702" s="11">
        <v>556</v>
      </c>
      <c r="L702" s="11" t="str">
        <f t="shared" si="10"/>
        <v>Processed</v>
      </c>
    </row>
    <row r="703" spans="1:12" x14ac:dyDescent="0.3">
      <c r="A703" s="11" t="s">
        <v>1067</v>
      </c>
      <c r="B703" s="11" t="s">
        <v>12</v>
      </c>
      <c r="C703" s="11" t="s">
        <v>25</v>
      </c>
      <c r="D703" s="11" t="s">
        <v>1328</v>
      </c>
      <c r="E703" s="11" t="s">
        <v>1329</v>
      </c>
      <c r="F703" s="11" t="s">
        <v>1330</v>
      </c>
      <c r="G703" s="11" t="s">
        <v>1157</v>
      </c>
      <c r="H703" s="11" t="s">
        <v>1157</v>
      </c>
      <c r="I703" s="11">
        <v>3503</v>
      </c>
      <c r="J703" s="11">
        <v>15764</v>
      </c>
      <c r="K703" s="11">
        <v>63054</v>
      </c>
      <c r="L703" s="11" t="str">
        <f t="shared" si="10"/>
        <v>Processed</v>
      </c>
    </row>
    <row r="704" spans="1:12" x14ac:dyDescent="0.3">
      <c r="A704" s="11" t="s">
        <v>1067</v>
      </c>
      <c r="B704" s="11" t="s">
        <v>12</v>
      </c>
      <c r="C704" s="11" t="s">
        <v>66</v>
      </c>
      <c r="D704" s="11" t="s">
        <v>1331</v>
      </c>
      <c r="E704" s="11" t="s">
        <v>1332</v>
      </c>
      <c r="F704" s="11" t="s">
        <v>1333</v>
      </c>
      <c r="G704" s="11" t="s">
        <v>1157</v>
      </c>
      <c r="H704" s="11" t="s">
        <v>1157</v>
      </c>
      <c r="I704" s="11">
        <v>1328</v>
      </c>
      <c r="J704" s="11">
        <v>11952</v>
      </c>
      <c r="K704" s="11">
        <v>60557</v>
      </c>
      <c r="L704" s="11" t="str">
        <f t="shared" si="10"/>
        <v>Whole</v>
      </c>
    </row>
    <row r="705" spans="1:12" x14ac:dyDescent="0.3">
      <c r="A705" s="11" t="s">
        <v>1067</v>
      </c>
      <c r="B705" s="11" t="s">
        <v>12</v>
      </c>
      <c r="C705" s="11" t="s">
        <v>25</v>
      </c>
      <c r="D705" s="11" t="s">
        <v>97</v>
      </c>
      <c r="E705" s="11" t="s">
        <v>508</v>
      </c>
      <c r="F705" s="11" t="s">
        <v>90</v>
      </c>
      <c r="G705" s="11" t="s">
        <v>87</v>
      </c>
      <c r="H705" s="11" t="s">
        <v>87</v>
      </c>
      <c r="I705" s="11">
        <v>440</v>
      </c>
      <c r="J705" s="11">
        <v>2665</v>
      </c>
      <c r="K705" s="11">
        <v>2618</v>
      </c>
      <c r="L705" s="11" t="str">
        <f t="shared" si="10"/>
        <v>Processed</v>
      </c>
    </row>
    <row r="706" spans="1:12" x14ac:dyDescent="0.3">
      <c r="A706" s="11" t="s">
        <v>1067</v>
      </c>
      <c r="B706" s="11" t="s">
        <v>12</v>
      </c>
      <c r="C706" s="11" t="s">
        <v>22</v>
      </c>
      <c r="D706" s="11" t="s">
        <v>1334</v>
      </c>
      <c r="E706" s="11" t="s">
        <v>1335</v>
      </c>
      <c r="F706" s="11" t="s">
        <v>1277</v>
      </c>
      <c r="G706" s="11" t="s">
        <v>111</v>
      </c>
      <c r="H706" s="11" t="s">
        <v>111</v>
      </c>
      <c r="I706" s="11">
        <v>1490</v>
      </c>
      <c r="J706" s="11">
        <v>1520</v>
      </c>
      <c r="K706" s="11">
        <v>14960</v>
      </c>
      <c r="L706" s="11" t="str">
        <f t="shared" ref="L706:L769" si="11">IF(OR(C706="Condiments &amp; Snacks",
       C706="Cheese",
       C706="Butter",
       C706="Meals",
       C706="Beverages",
       C706="Yogurt"), "Processed", "Whole")</f>
        <v>Processed</v>
      </c>
    </row>
    <row r="707" spans="1:12" x14ac:dyDescent="0.3">
      <c r="A707" s="11" t="s">
        <v>1067</v>
      </c>
      <c r="B707" s="11" t="s">
        <v>12</v>
      </c>
      <c r="C707" s="11" t="s">
        <v>25</v>
      </c>
      <c r="D707" s="11" t="s">
        <v>84</v>
      </c>
      <c r="E707" s="11" t="s">
        <v>1336</v>
      </c>
      <c r="F707" s="11" t="s">
        <v>968</v>
      </c>
      <c r="G707" s="11" t="s">
        <v>1202</v>
      </c>
      <c r="H707" s="11" t="s">
        <v>1202</v>
      </c>
      <c r="I707" s="11">
        <v>3167</v>
      </c>
      <c r="J707" s="11">
        <v>16742</v>
      </c>
      <c r="K707" s="11">
        <v>33697</v>
      </c>
      <c r="L707" s="11" t="str">
        <f t="shared" si="11"/>
        <v>Processed</v>
      </c>
    </row>
    <row r="708" spans="1:12" x14ac:dyDescent="0.3">
      <c r="A708" s="11" t="s">
        <v>1067</v>
      </c>
      <c r="B708" s="11" t="s">
        <v>391</v>
      </c>
      <c r="C708" s="11" t="s">
        <v>22</v>
      </c>
      <c r="D708" s="11" t="s">
        <v>1192</v>
      </c>
      <c r="E708" s="11" t="s">
        <v>1193</v>
      </c>
      <c r="F708" s="11" t="s">
        <v>1059</v>
      </c>
      <c r="G708" s="11" t="s">
        <v>1180</v>
      </c>
      <c r="H708" s="11" t="s">
        <v>1180</v>
      </c>
      <c r="I708" s="11">
        <v>4603</v>
      </c>
      <c r="J708" s="11">
        <v>10587</v>
      </c>
      <c r="K708" s="11">
        <v>92014</v>
      </c>
      <c r="L708" s="11" t="str">
        <f t="shared" si="11"/>
        <v>Processed</v>
      </c>
    </row>
    <row r="709" spans="1:12" x14ac:dyDescent="0.3">
      <c r="A709" s="11" t="s">
        <v>1067</v>
      </c>
      <c r="B709" s="11" t="s">
        <v>391</v>
      </c>
      <c r="C709" s="11" t="s">
        <v>22</v>
      </c>
      <c r="D709" s="11" t="s">
        <v>1337</v>
      </c>
      <c r="E709" s="11" t="s">
        <v>1301</v>
      </c>
      <c r="F709" s="11" t="s">
        <v>1302</v>
      </c>
      <c r="G709" s="11" t="s">
        <v>44</v>
      </c>
      <c r="H709" s="11" t="s">
        <v>44</v>
      </c>
      <c r="I709" s="11">
        <v>270</v>
      </c>
      <c r="J709" s="11">
        <v>10733</v>
      </c>
      <c r="K709" s="11">
        <v>4439</v>
      </c>
      <c r="L709" s="11" t="str">
        <f t="shared" si="11"/>
        <v>Processed</v>
      </c>
    </row>
    <row r="710" spans="1:12" x14ac:dyDescent="0.3">
      <c r="A710" s="11" t="s">
        <v>1067</v>
      </c>
      <c r="B710" s="11" t="s">
        <v>391</v>
      </c>
      <c r="C710" s="11" t="s">
        <v>22</v>
      </c>
      <c r="D710" s="11" t="s">
        <v>1338</v>
      </c>
      <c r="E710" s="11" t="s">
        <v>1335</v>
      </c>
      <c r="F710" s="11" t="s">
        <v>1277</v>
      </c>
      <c r="G710" s="11" t="s">
        <v>111</v>
      </c>
      <c r="H710" s="11" t="s">
        <v>111</v>
      </c>
      <c r="I710" s="11">
        <v>1030</v>
      </c>
      <c r="J710" s="11">
        <v>1051</v>
      </c>
      <c r="K710" s="11">
        <v>10341</v>
      </c>
      <c r="L710" s="11" t="str">
        <f t="shared" si="11"/>
        <v>Processed</v>
      </c>
    </row>
    <row r="711" spans="1:12" x14ac:dyDescent="0.3">
      <c r="A711" s="11" t="s">
        <v>1067</v>
      </c>
      <c r="B711" s="11" t="s">
        <v>391</v>
      </c>
      <c r="C711" s="11" t="s">
        <v>22</v>
      </c>
      <c r="D711" s="11" t="s">
        <v>1338</v>
      </c>
      <c r="E711" s="11" t="s">
        <v>1276</v>
      </c>
      <c r="F711" s="11" t="s">
        <v>1277</v>
      </c>
      <c r="G711" s="11" t="s">
        <v>1157</v>
      </c>
      <c r="H711" s="11" t="s">
        <v>1157</v>
      </c>
      <c r="I711" s="11">
        <v>4068</v>
      </c>
      <c r="J711" s="11">
        <v>15377</v>
      </c>
      <c r="K711" s="11">
        <v>40029</v>
      </c>
      <c r="L711" s="11" t="str">
        <f t="shared" si="11"/>
        <v>Processed</v>
      </c>
    </row>
    <row r="712" spans="1:12" x14ac:dyDescent="0.3">
      <c r="A712" s="11" t="s">
        <v>1067</v>
      </c>
      <c r="B712" s="11" t="s">
        <v>391</v>
      </c>
      <c r="C712" s="11" t="s">
        <v>22</v>
      </c>
      <c r="D712" s="11" t="s">
        <v>1339</v>
      </c>
      <c r="E712" s="11" t="s">
        <v>1141</v>
      </c>
      <c r="F712" s="11" t="s">
        <v>1340</v>
      </c>
      <c r="G712" s="11" t="s">
        <v>81</v>
      </c>
      <c r="H712" s="11" t="s">
        <v>81</v>
      </c>
      <c r="I712" s="11">
        <v>2096</v>
      </c>
      <c r="J712" s="11">
        <v>11004</v>
      </c>
      <c r="K712" s="11">
        <v>39803</v>
      </c>
      <c r="L712" s="11" t="str">
        <f t="shared" si="11"/>
        <v>Processed</v>
      </c>
    </row>
    <row r="713" spans="1:12" x14ac:dyDescent="0.3">
      <c r="A713" s="11" t="s">
        <v>1067</v>
      </c>
      <c r="B713" s="11" t="s">
        <v>391</v>
      </c>
      <c r="C713" s="11" t="s">
        <v>22</v>
      </c>
      <c r="D713" s="11" t="s">
        <v>1341</v>
      </c>
      <c r="E713" s="11" t="s">
        <v>1342</v>
      </c>
      <c r="F713" s="11" t="s">
        <v>747</v>
      </c>
      <c r="G713" s="11" t="s">
        <v>61</v>
      </c>
      <c r="H713" s="11" t="s">
        <v>61</v>
      </c>
      <c r="I713" s="11">
        <v>100</v>
      </c>
      <c r="J713" s="11">
        <v>2400</v>
      </c>
      <c r="K713" s="11">
        <v>3288</v>
      </c>
      <c r="L713" s="11" t="str">
        <f t="shared" si="11"/>
        <v>Processed</v>
      </c>
    </row>
    <row r="714" spans="1:12" x14ac:dyDescent="0.3">
      <c r="A714" s="11" t="s">
        <v>1067</v>
      </c>
      <c r="B714" s="11" t="s">
        <v>391</v>
      </c>
      <c r="C714" s="11" t="s">
        <v>22</v>
      </c>
      <c r="D714" s="11" t="s">
        <v>1343</v>
      </c>
      <c r="E714" s="11" t="s">
        <v>1344</v>
      </c>
      <c r="F714" s="11" t="s">
        <v>1345</v>
      </c>
      <c r="G714" s="11" t="s">
        <v>375</v>
      </c>
      <c r="H714" s="11" t="s">
        <v>375</v>
      </c>
      <c r="I714" s="11">
        <v>10442</v>
      </c>
      <c r="J714" s="11">
        <v>256873</v>
      </c>
      <c r="K714" s="11">
        <v>18691</v>
      </c>
      <c r="L714" s="11" t="str">
        <f t="shared" si="11"/>
        <v>Processed</v>
      </c>
    </row>
    <row r="715" spans="1:12" x14ac:dyDescent="0.3">
      <c r="A715" s="11" t="s">
        <v>1067</v>
      </c>
      <c r="B715" s="11" t="s">
        <v>391</v>
      </c>
      <c r="C715" s="11" t="s">
        <v>22</v>
      </c>
      <c r="D715" s="11" t="s">
        <v>1346</v>
      </c>
      <c r="E715" s="11" t="s">
        <v>1347</v>
      </c>
      <c r="F715" s="11" t="s">
        <v>1348</v>
      </c>
      <c r="G715" s="11" t="s">
        <v>492</v>
      </c>
      <c r="H715" s="11" t="s">
        <v>492</v>
      </c>
      <c r="I715" s="11">
        <v>59</v>
      </c>
      <c r="J715" s="11">
        <v>1328</v>
      </c>
      <c r="K715" s="11">
        <v>7611</v>
      </c>
      <c r="L715" s="11" t="str">
        <f t="shared" si="11"/>
        <v>Processed</v>
      </c>
    </row>
    <row r="716" spans="1:12" x14ac:dyDescent="0.3">
      <c r="A716" s="11" t="s">
        <v>1067</v>
      </c>
      <c r="B716" s="11" t="s">
        <v>391</v>
      </c>
      <c r="C716" s="11" t="s">
        <v>22</v>
      </c>
      <c r="D716" s="11" t="s">
        <v>1271</v>
      </c>
      <c r="E716" s="11" t="s">
        <v>1272</v>
      </c>
      <c r="F716" s="11" t="s">
        <v>1273</v>
      </c>
      <c r="G716" s="11" t="s">
        <v>61</v>
      </c>
      <c r="H716" s="11" t="s">
        <v>61</v>
      </c>
      <c r="I716" s="11">
        <v>1250</v>
      </c>
      <c r="J716" s="11">
        <v>891</v>
      </c>
      <c r="K716" s="11">
        <v>13663</v>
      </c>
      <c r="L716" s="11" t="str">
        <f t="shared" si="11"/>
        <v>Processed</v>
      </c>
    </row>
    <row r="717" spans="1:12" x14ac:dyDescent="0.3">
      <c r="A717" s="11" t="s">
        <v>1067</v>
      </c>
      <c r="B717" s="11" t="s">
        <v>391</v>
      </c>
      <c r="C717" s="11" t="s">
        <v>22</v>
      </c>
      <c r="D717" s="11" t="s">
        <v>935</v>
      </c>
      <c r="E717" s="11" t="s">
        <v>1349</v>
      </c>
      <c r="F717" s="11" t="s">
        <v>1139</v>
      </c>
      <c r="G717" s="11" t="s">
        <v>81</v>
      </c>
      <c r="H717" s="11" t="s">
        <v>81</v>
      </c>
      <c r="I717" s="11">
        <v>3956</v>
      </c>
      <c r="J717" s="11">
        <v>8703</v>
      </c>
      <c r="K717" s="11">
        <v>18316</v>
      </c>
      <c r="L717" s="11" t="str">
        <f t="shared" si="11"/>
        <v>Processed</v>
      </c>
    </row>
    <row r="718" spans="1:12" x14ac:dyDescent="0.3">
      <c r="A718" s="11" t="s">
        <v>1067</v>
      </c>
      <c r="B718" s="11" t="s">
        <v>391</v>
      </c>
      <c r="C718" s="11" t="s">
        <v>53</v>
      </c>
      <c r="D718" s="11" t="s">
        <v>187</v>
      </c>
      <c r="E718" s="11" t="s">
        <v>464</v>
      </c>
      <c r="F718" s="11" t="s">
        <v>64</v>
      </c>
      <c r="G718" s="11" t="s">
        <v>52</v>
      </c>
      <c r="H718" s="11" t="s">
        <v>52</v>
      </c>
      <c r="I718" s="11">
        <v>7830</v>
      </c>
      <c r="J718" s="11">
        <v>46980</v>
      </c>
      <c r="K718" s="11">
        <v>147752</v>
      </c>
      <c r="L718" s="11" t="str">
        <f t="shared" si="11"/>
        <v>Whole</v>
      </c>
    </row>
    <row r="719" spans="1:12" x14ac:dyDescent="0.3">
      <c r="A719" s="11" t="s">
        <v>1067</v>
      </c>
      <c r="B719" s="11" t="s">
        <v>391</v>
      </c>
      <c r="C719" s="11" t="s">
        <v>53</v>
      </c>
      <c r="D719" s="11" t="s">
        <v>1226</v>
      </c>
      <c r="E719" s="11" t="s">
        <v>1227</v>
      </c>
      <c r="F719" s="11" t="s">
        <v>64</v>
      </c>
      <c r="G719" s="11" t="s">
        <v>52</v>
      </c>
      <c r="H719" s="11" t="s">
        <v>52</v>
      </c>
      <c r="I719" s="11">
        <v>9216</v>
      </c>
      <c r="J719" s="11">
        <v>55296</v>
      </c>
      <c r="K719" s="11">
        <v>173906</v>
      </c>
      <c r="L719" s="11" t="str">
        <f t="shared" si="11"/>
        <v>Whole</v>
      </c>
    </row>
    <row r="720" spans="1:12" x14ac:dyDescent="0.3">
      <c r="A720" s="11" t="s">
        <v>1067</v>
      </c>
      <c r="B720" s="11" t="s">
        <v>391</v>
      </c>
      <c r="C720" s="11" t="s">
        <v>53</v>
      </c>
      <c r="D720" s="11" t="s">
        <v>1350</v>
      </c>
      <c r="E720" s="11" t="s">
        <v>1282</v>
      </c>
      <c r="F720" s="11" t="s">
        <v>141</v>
      </c>
      <c r="G720" s="11" t="s">
        <v>1157</v>
      </c>
      <c r="H720" s="11" t="s">
        <v>1157</v>
      </c>
      <c r="I720" s="11">
        <v>3482</v>
      </c>
      <c r="J720" s="11">
        <v>62676</v>
      </c>
      <c r="K720" s="11">
        <v>50559</v>
      </c>
      <c r="L720" s="11" t="str">
        <f t="shared" si="11"/>
        <v>Whole</v>
      </c>
    </row>
    <row r="721" spans="1:12" x14ac:dyDescent="0.3">
      <c r="A721" s="11" t="s">
        <v>1067</v>
      </c>
      <c r="B721" s="11" t="s">
        <v>391</v>
      </c>
      <c r="C721" s="11" t="s">
        <v>53</v>
      </c>
      <c r="D721" s="11" t="s">
        <v>236</v>
      </c>
      <c r="E721" s="11" t="s">
        <v>469</v>
      </c>
      <c r="F721" s="11" t="s">
        <v>238</v>
      </c>
      <c r="G721" s="11" t="s">
        <v>57</v>
      </c>
      <c r="H721" s="11" t="s">
        <v>57</v>
      </c>
      <c r="I721" s="11">
        <v>1020</v>
      </c>
      <c r="J721" s="11">
        <v>32130</v>
      </c>
      <c r="K721" s="11">
        <v>25296</v>
      </c>
      <c r="L721" s="11" t="str">
        <f t="shared" si="11"/>
        <v>Whole</v>
      </c>
    </row>
    <row r="722" spans="1:12" x14ac:dyDescent="0.3">
      <c r="A722" s="11" t="s">
        <v>1067</v>
      </c>
      <c r="B722" s="11" t="s">
        <v>391</v>
      </c>
      <c r="C722" s="11" t="s">
        <v>53</v>
      </c>
      <c r="D722" s="11" t="s">
        <v>409</v>
      </c>
      <c r="E722" s="11" t="s">
        <v>1211</v>
      </c>
      <c r="F722" s="11" t="s">
        <v>959</v>
      </c>
      <c r="G722" s="11" t="s">
        <v>1202</v>
      </c>
      <c r="H722" s="11" t="s">
        <v>1202</v>
      </c>
      <c r="I722" s="11">
        <v>2882</v>
      </c>
      <c r="J722" s="11">
        <v>25938</v>
      </c>
      <c r="K722" s="11">
        <v>59715</v>
      </c>
      <c r="L722" s="11" t="str">
        <f t="shared" si="11"/>
        <v>Whole</v>
      </c>
    </row>
    <row r="723" spans="1:12" x14ac:dyDescent="0.3">
      <c r="A723" s="11" t="s">
        <v>1067</v>
      </c>
      <c r="B723" s="11" t="s">
        <v>391</v>
      </c>
      <c r="C723" s="11" t="s">
        <v>53</v>
      </c>
      <c r="D723" s="11" t="s">
        <v>1351</v>
      </c>
      <c r="E723" s="11" t="s">
        <v>1222</v>
      </c>
      <c r="F723" s="11" t="s">
        <v>1223</v>
      </c>
      <c r="G723" s="11" t="s">
        <v>52</v>
      </c>
      <c r="H723" s="11" t="s">
        <v>52</v>
      </c>
      <c r="I723" s="11">
        <v>345</v>
      </c>
      <c r="J723" s="11">
        <v>1035</v>
      </c>
      <c r="K723" s="11">
        <v>4889</v>
      </c>
      <c r="L723" s="11" t="str">
        <f t="shared" si="11"/>
        <v>Whole</v>
      </c>
    </row>
    <row r="724" spans="1:12" x14ac:dyDescent="0.3">
      <c r="A724" s="11" t="s">
        <v>1067</v>
      </c>
      <c r="B724" s="11" t="s">
        <v>391</v>
      </c>
      <c r="C724" s="11" t="s">
        <v>53</v>
      </c>
      <c r="D724" s="11" t="s">
        <v>772</v>
      </c>
      <c r="E724" s="11" t="s">
        <v>1352</v>
      </c>
      <c r="F724" s="11" t="s">
        <v>952</v>
      </c>
      <c r="G724" s="11" t="s">
        <v>57</v>
      </c>
      <c r="H724" s="11" t="s">
        <v>57</v>
      </c>
      <c r="I724" s="11">
        <v>12</v>
      </c>
      <c r="J724" s="11">
        <v>0</v>
      </c>
      <c r="K724" s="11">
        <v>179</v>
      </c>
      <c r="L724" s="11" t="str">
        <f t="shared" si="11"/>
        <v>Whole</v>
      </c>
    </row>
    <row r="725" spans="1:12" x14ac:dyDescent="0.3">
      <c r="A725" s="11" t="s">
        <v>1067</v>
      </c>
      <c r="B725" s="11" t="s">
        <v>391</v>
      </c>
      <c r="C725" s="11" t="s">
        <v>53</v>
      </c>
      <c r="D725" s="11" t="s">
        <v>1195</v>
      </c>
      <c r="E725" s="11" t="s">
        <v>1196</v>
      </c>
      <c r="F725" s="11" t="s">
        <v>1353</v>
      </c>
      <c r="G725" s="11" t="s">
        <v>1180</v>
      </c>
      <c r="H725" s="11" t="s">
        <v>1180</v>
      </c>
      <c r="I725" s="11">
        <v>1723</v>
      </c>
      <c r="J725" s="11">
        <v>7237</v>
      </c>
      <c r="K725" s="11">
        <v>23502</v>
      </c>
      <c r="L725" s="11" t="str">
        <f t="shared" si="11"/>
        <v>Whole</v>
      </c>
    </row>
    <row r="726" spans="1:12" x14ac:dyDescent="0.3">
      <c r="A726" s="11" t="s">
        <v>1067</v>
      </c>
      <c r="B726" s="11" t="s">
        <v>391</v>
      </c>
      <c r="C726" s="11" t="s">
        <v>45</v>
      </c>
      <c r="D726" s="11" t="s">
        <v>1354</v>
      </c>
      <c r="E726" s="11" t="s">
        <v>1174</v>
      </c>
      <c r="F726" s="11" t="s">
        <v>1175</v>
      </c>
      <c r="G726" s="11" t="s">
        <v>1157</v>
      </c>
      <c r="H726" s="11" t="s">
        <v>1157</v>
      </c>
      <c r="I726" s="11">
        <v>610</v>
      </c>
      <c r="J726" s="11">
        <v>5490</v>
      </c>
      <c r="K726" s="11">
        <v>8894</v>
      </c>
      <c r="L726" s="11" t="str">
        <f t="shared" si="11"/>
        <v>Whole</v>
      </c>
    </row>
    <row r="727" spans="1:12" x14ac:dyDescent="0.3">
      <c r="A727" s="11" t="s">
        <v>1067</v>
      </c>
      <c r="B727" s="11" t="s">
        <v>391</v>
      </c>
      <c r="C727" s="11" t="s">
        <v>107</v>
      </c>
      <c r="D727" s="11" t="s">
        <v>782</v>
      </c>
      <c r="E727" s="11" t="s">
        <v>1210</v>
      </c>
      <c r="F727" s="11" t="s">
        <v>959</v>
      </c>
      <c r="G727" s="11" t="s">
        <v>1202</v>
      </c>
      <c r="H727" s="11" t="s">
        <v>1202</v>
      </c>
      <c r="I727" s="11">
        <v>2570</v>
      </c>
      <c r="J727" s="11">
        <v>26985</v>
      </c>
      <c r="K727" s="11">
        <v>53790</v>
      </c>
      <c r="L727" s="11" t="str">
        <f t="shared" si="11"/>
        <v>Whole</v>
      </c>
    </row>
    <row r="728" spans="1:12" x14ac:dyDescent="0.3">
      <c r="A728" s="11" t="s">
        <v>1067</v>
      </c>
      <c r="B728" s="11" t="s">
        <v>391</v>
      </c>
      <c r="C728" s="11" t="s">
        <v>40</v>
      </c>
      <c r="D728" s="11" t="s">
        <v>1355</v>
      </c>
      <c r="E728" s="11" t="s">
        <v>1147</v>
      </c>
      <c r="F728" s="11" t="s">
        <v>864</v>
      </c>
      <c r="G728" s="11" t="s">
        <v>111</v>
      </c>
      <c r="H728" s="11" t="s">
        <v>111</v>
      </c>
      <c r="I728" s="11">
        <v>300</v>
      </c>
      <c r="J728" s="11">
        <v>675</v>
      </c>
      <c r="K728" s="11">
        <v>4044</v>
      </c>
      <c r="L728" s="11" t="str">
        <f t="shared" si="11"/>
        <v>Whole</v>
      </c>
    </row>
    <row r="729" spans="1:12" x14ac:dyDescent="0.3">
      <c r="A729" s="11" t="s">
        <v>1067</v>
      </c>
      <c r="B729" s="11" t="s">
        <v>391</v>
      </c>
      <c r="C729" s="11" t="s">
        <v>40</v>
      </c>
      <c r="D729" s="11" t="s">
        <v>1356</v>
      </c>
      <c r="E729" s="11" t="s">
        <v>1357</v>
      </c>
      <c r="F729" s="11" t="s">
        <v>1358</v>
      </c>
      <c r="G729" s="11" t="s">
        <v>1157</v>
      </c>
      <c r="H729" s="11" t="s">
        <v>1157</v>
      </c>
      <c r="I729" s="11">
        <v>224</v>
      </c>
      <c r="J729" s="11">
        <v>1400</v>
      </c>
      <c r="K729" s="11">
        <v>5600</v>
      </c>
      <c r="L729" s="11" t="str">
        <f t="shared" si="11"/>
        <v>Whole</v>
      </c>
    </row>
    <row r="730" spans="1:12" x14ac:dyDescent="0.3">
      <c r="A730" s="11" t="s">
        <v>1067</v>
      </c>
      <c r="B730" s="11" t="s">
        <v>391</v>
      </c>
      <c r="C730" s="11" t="s">
        <v>40</v>
      </c>
      <c r="D730" s="11" t="s">
        <v>99</v>
      </c>
      <c r="E730" s="11" t="s">
        <v>1168</v>
      </c>
      <c r="F730" s="11" t="s">
        <v>1169</v>
      </c>
      <c r="G730" s="11" t="s">
        <v>1157</v>
      </c>
      <c r="H730" s="11" t="s">
        <v>1157</v>
      </c>
      <c r="I730" s="11">
        <v>4255</v>
      </c>
      <c r="J730" s="11">
        <v>38295</v>
      </c>
      <c r="K730" s="11">
        <v>64846</v>
      </c>
      <c r="L730" s="11" t="str">
        <f t="shared" si="11"/>
        <v>Whole</v>
      </c>
    </row>
    <row r="731" spans="1:12" x14ac:dyDescent="0.3">
      <c r="A731" s="11" t="s">
        <v>1067</v>
      </c>
      <c r="B731" s="11" t="s">
        <v>391</v>
      </c>
      <c r="C731" s="11" t="s">
        <v>25</v>
      </c>
      <c r="D731" s="11" t="s">
        <v>1359</v>
      </c>
      <c r="E731" s="11" t="s">
        <v>1232</v>
      </c>
      <c r="F731" s="11" t="s">
        <v>1233</v>
      </c>
      <c r="G731" s="11" t="s">
        <v>52</v>
      </c>
      <c r="H731" s="11" t="s">
        <v>52</v>
      </c>
      <c r="I731" s="11">
        <v>300</v>
      </c>
      <c r="J731" s="11">
        <v>1890</v>
      </c>
      <c r="K731" s="11">
        <v>25395</v>
      </c>
      <c r="L731" s="11" t="str">
        <f t="shared" si="11"/>
        <v>Processed</v>
      </c>
    </row>
    <row r="732" spans="1:12" x14ac:dyDescent="0.3">
      <c r="A732" s="11" t="s">
        <v>1067</v>
      </c>
      <c r="B732" s="11" t="s">
        <v>391</v>
      </c>
      <c r="C732" s="11" t="s">
        <v>25</v>
      </c>
      <c r="D732" s="11" t="s">
        <v>958</v>
      </c>
      <c r="E732" s="11" t="s">
        <v>1267</v>
      </c>
      <c r="F732" s="11" t="s">
        <v>223</v>
      </c>
      <c r="G732" s="11" t="s">
        <v>61</v>
      </c>
      <c r="H732" s="11" t="s">
        <v>61</v>
      </c>
      <c r="I732" s="11">
        <v>720</v>
      </c>
      <c r="J732" s="11">
        <v>17280</v>
      </c>
      <c r="K732" s="11">
        <v>13522</v>
      </c>
      <c r="L732" s="11" t="str">
        <f t="shared" si="11"/>
        <v>Processed</v>
      </c>
    </row>
    <row r="733" spans="1:12" x14ac:dyDescent="0.3">
      <c r="A733" s="11" t="s">
        <v>1067</v>
      </c>
      <c r="B733" s="11" t="s">
        <v>391</v>
      </c>
      <c r="C733" s="11" t="s">
        <v>25</v>
      </c>
      <c r="D733" s="11" t="s">
        <v>1360</v>
      </c>
      <c r="E733" s="11" t="s">
        <v>1155</v>
      </c>
      <c r="F733" s="11" t="s">
        <v>1156</v>
      </c>
      <c r="G733" s="11" t="s">
        <v>1157</v>
      </c>
      <c r="H733" s="11" t="s">
        <v>1157</v>
      </c>
      <c r="I733" s="11">
        <v>860</v>
      </c>
      <c r="J733" s="11">
        <v>0</v>
      </c>
      <c r="K733" s="11">
        <v>21672</v>
      </c>
      <c r="L733" s="11" t="str">
        <f t="shared" si="11"/>
        <v>Processed</v>
      </c>
    </row>
    <row r="734" spans="1:12" x14ac:dyDescent="0.3">
      <c r="A734" s="11" t="s">
        <v>1067</v>
      </c>
      <c r="B734" s="11" t="s">
        <v>391</v>
      </c>
      <c r="C734" s="11" t="s">
        <v>25</v>
      </c>
      <c r="D734" s="11" t="s">
        <v>963</v>
      </c>
      <c r="E734" s="11" t="s">
        <v>1188</v>
      </c>
      <c r="F734" s="11" t="s">
        <v>1059</v>
      </c>
      <c r="G734" s="11" t="s">
        <v>1180</v>
      </c>
      <c r="H734" s="11" t="s">
        <v>1180</v>
      </c>
      <c r="I734" s="11">
        <v>2720</v>
      </c>
      <c r="J734" s="11">
        <v>9792</v>
      </c>
      <c r="K734" s="11">
        <v>33701</v>
      </c>
      <c r="L734" s="11" t="str">
        <f t="shared" si="11"/>
        <v>Processed</v>
      </c>
    </row>
    <row r="735" spans="1:12" x14ac:dyDescent="0.3">
      <c r="A735" s="11" t="s">
        <v>1067</v>
      </c>
      <c r="B735" s="11" t="s">
        <v>391</v>
      </c>
      <c r="C735" s="11" t="s">
        <v>25</v>
      </c>
      <c r="D735" s="11" t="s">
        <v>964</v>
      </c>
      <c r="E735" s="11" t="s">
        <v>1191</v>
      </c>
      <c r="F735" s="11" t="s">
        <v>1059</v>
      </c>
      <c r="G735" s="11" t="s">
        <v>1180</v>
      </c>
      <c r="H735" s="11" t="s">
        <v>1180</v>
      </c>
      <c r="I735" s="11">
        <v>5577</v>
      </c>
      <c r="J735" s="11">
        <v>20077</v>
      </c>
      <c r="K735" s="11">
        <v>69099</v>
      </c>
      <c r="L735" s="11" t="str">
        <f t="shared" si="11"/>
        <v>Processed</v>
      </c>
    </row>
    <row r="736" spans="1:12" x14ac:dyDescent="0.3">
      <c r="A736" s="11" t="s">
        <v>1067</v>
      </c>
      <c r="B736" s="11" t="s">
        <v>391</v>
      </c>
      <c r="C736" s="11" t="s">
        <v>25</v>
      </c>
      <c r="D736" s="11" t="s">
        <v>1361</v>
      </c>
      <c r="E736" s="11" t="s">
        <v>1186</v>
      </c>
      <c r="F736" s="11" t="s">
        <v>1059</v>
      </c>
      <c r="G736" s="11" t="s">
        <v>1180</v>
      </c>
      <c r="H736" s="11" t="s">
        <v>1180</v>
      </c>
      <c r="I736" s="11">
        <v>5471</v>
      </c>
      <c r="J736" s="11">
        <v>19696</v>
      </c>
      <c r="K736" s="11">
        <v>67786</v>
      </c>
      <c r="L736" s="11" t="str">
        <f t="shared" si="11"/>
        <v>Processed</v>
      </c>
    </row>
    <row r="737" spans="1:12" x14ac:dyDescent="0.3">
      <c r="A737" s="11" t="s">
        <v>1067</v>
      </c>
      <c r="B737" s="11" t="s">
        <v>391</v>
      </c>
      <c r="C737" s="11" t="s">
        <v>25</v>
      </c>
      <c r="D737" s="11" t="s">
        <v>1189</v>
      </c>
      <c r="E737" s="11" t="s">
        <v>1190</v>
      </c>
      <c r="F737" s="11" t="s">
        <v>1059</v>
      </c>
      <c r="G737" s="11" t="s">
        <v>1180</v>
      </c>
      <c r="H737" s="11" t="s">
        <v>1180</v>
      </c>
      <c r="I737" s="11">
        <v>5610</v>
      </c>
      <c r="J737" s="11">
        <v>20196</v>
      </c>
      <c r="K737" s="11">
        <v>69508</v>
      </c>
      <c r="L737" s="11" t="str">
        <f t="shared" si="11"/>
        <v>Processed</v>
      </c>
    </row>
    <row r="738" spans="1:12" x14ac:dyDescent="0.3">
      <c r="A738" s="11" t="s">
        <v>1067</v>
      </c>
      <c r="B738" s="11" t="s">
        <v>391</v>
      </c>
      <c r="C738" s="11" t="s">
        <v>25</v>
      </c>
      <c r="D738" s="11" t="s">
        <v>960</v>
      </c>
      <c r="E738" s="11" t="s">
        <v>1250</v>
      </c>
      <c r="F738" s="11" t="s">
        <v>1251</v>
      </c>
      <c r="G738" s="11" t="s">
        <v>52</v>
      </c>
      <c r="H738" s="11" t="s">
        <v>52</v>
      </c>
      <c r="I738" s="11">
        <v>1009</v>
      </c>
      <c r="J738" s="11">
        <v>5550</v>
      </c>
      <c r="K738" s="11">
        <v>22612</v>
      </c>
      <c r="L738" s="11" t="str">
        <f t="shared" si="11"/>
        <v>Processed</v>
      </c>
    </row>
    <row r="739" spans="1:12" x14ac:dyDescent="0.3">
      <c r="A739" s="11" t="s">
        <v>1067</v>
      </c>
      <c r="B739" s="11" t="s">
        <v>391</v>
      </c>
      <c r="C739" s="11" t="s">
        <v>25</v>
      </c>
      <c r="D739" s="11" t="s">
        <v>965</v>
      </c>
      <c r="E739" s="11" t="s">
        <v>1287</v>
      </c>
      <c r="F739" s="11" t="s">
        <v>961</v>
      </c>
      <c r="G739" s="11" t="s">
        <v>1157</v>
      </c>
      <c r="H739" s="11" t="s">
        <v>1157</v>
      </c>
      <c r="I739" s="11">
        <v>359</v>
      </c>
      <c r="J739" s="11">
        <v>2334</v>
      </c>
      <c r="K739" s="11">
        <v>9334</v>
      </c>
      <c r="L739" s="11" t="str">
        <f t="shared" si="11"/>
        <v>Processed</v>
      </c>
    </row>
    <row r="740" spans="1:12" x14ac:dyDescent="0.3">
      <c r="A740" s="11" t="s">
        <v>1067</v>
      </c>
      <c r="B740" s="11" t="s">
        <v>391</v>
      </c>
      <c r="C740" s="11" t="s">
        <v>25</v>
      </c>
      <c r="D740" s="11" t="s">
        <v>1362</v>
      </c>
      <c r="E740" s="11" t="s">
        <v>1329</v>
      </c>
      <c r="F740" s="11" t="s">
        <v>962</v>
      </c>
      <c r="G740" s="11" t="s">
        <v>1157</v>
      </c>
      <c r="H740" s="11" t="s">
        <v>1157</v>
      </c>
      <c r="I740" s="11">
        <v>2556</v>
      </c>
      <c r="J740" s="11">
        <v>11502</v>
      </c>
      <c r="K740" s="11">
        <v>46008</v>
      </c>
      <c r="L740" s="11" t="str">
        <f t="shared" si="11"/>
        <v>Processed</v>
      </c>
    </row>
    <row r="741" spans="1:12" x14ac:dyDescent="0.3">
      <c r="A741" s="11" t="s">
        <v>1067</v>
      </c>
      <c r="B741" s="11" t="s">
        <v>391</v>
      </c>
      <c r="C741" s="11" t="s">
        <v>25</v>
      </c>
      <c r="D741" s="11" t="s">
        <v>1363</v>
      </c>
      <c r="E741" s="11" t="s">
        <v>1279</v>
      </c>
      <c r="F741" s="11" t="s">
        <v>966</v>
      </c>
      <c r="G741" s="11" t="s">
        <v>1157</v>
      </c>
      <c r="H741" s="11" t="s">
        <v>1157</v>
      </c>
      <c r="I741" s="11">
        <v>467</v>
      </c>
      <c r="J741" s="11">
        <v>1839</v>
      </c>
      <c r="K741" s="11">
        <v>8406</v>
      </c>
      <c r="L741" s="11" t="str">
        <f t="shared" si="11"/>
        <v>Processed</v>
      </c>
    </row>
    <row r="742" spans="1:12" x14ac:dyDescent="0.3">
      <c r="A742" s="11" t="s">
        <v>1067</v>
      </c>
      <c r="B742" s="11" t="s">
        <v>391</v>
      </c>
      <c r="C742" s="11" t="s">
        <v>25</v>
      </c>
      <c r="D742" s="11" t="s">
        <v>84</v>
      </c>
      <c r="E742" s="11" t="s">
        <v>1336</v>
      </c>
      <c r="F742" s="11" t="s">
        <v>968</v>
      </c>
      <c r="G742" s="11" t="s">
        <v>1202</v>
      </c>
      <c r="H742" s="11" t="s">
        <v>1202</v>
      </c>
      <c r="I742" s="11">
        <v>1867</v>
      </c>
      <c r="J742" s="11">
        <v>9870</v>
      </c>
      <c r="K742" s="11">
        <v>19865</v>
      </c>
      <c r="L742" s="11" t="str">
        <f t="shared" si="11"/>
        <v>Processed</v>
      </c>
    </row>
    <row r="743" spans="1:12" x14ac:dyDescent="0.3">
      <c r="A743" s="11" t="s">
        <v>1067</v>
      </c>
      <c r="B743" s="11" t="s">
        <v>391</v>
      </c>
      <c r="C743" s="11" t="s">
        <v>25</v>
      </c>
      <c r="D743" s="11" t="s">
        <v>84</v>
      </c>
      <c r="E743" s="11" t="s">
        <v>1316</v>
      </c>
      <c r="F743" s="11" t="s">
        <v>90</v>
      </c>
      <c r="G743" s="11" t="s">
        <v>87</v>
      </c>
      <c r="H743" s="11" t="s">
        <v>87</v>
      </c>
      <c r="I743" s="11">
        <v>1136</v>
      </c>
      <c r="J743" s="11">
        <v>6005</v>
      </c>
      <c r="K743" s="11">
        <v>7804</v>
      </c>
      <c r="L743" s="11" t="str">
        <f t="shared" si="11"/>
        <v>Processed</v>
      </c>
    </row>
    <row r="744" spans="1:12" x14ac:dyDescent="0.3">
      <c r="A744" s="11" t="s">
        <v>1067</v>
      </c>
      <c r="B744" s="11" t="s">
        <v>391</v>
      </c>
      <c r="C744" s="11" t="s">
        <v>25</v>
      </c>
      <c r="D744" s="11" t="s">
        <v>97</v>
      </c>
      <c r="E744" s="11" t="s">
        <v>508</v>
      </c>
      <c r="F744" s="11" t="s">
        <v>90</v>
      </c>
      <c r="G744" s="11" t="s">
        <v>87</v>
      </c>
      <c r="H744" s="11" t="s">
        <v>87</v>
      </c>
      <c r="I744" s="11">
        <v>880</v>
      </c>
      <c r="J744" s="11">
        <v>5330</v>
      </c>
      <c r="K744" s="11">
        <v>5236</v>
      </c>
      <c r="L744" s="11" t="str">
        <f t="shared" si="11"/>
        <v>Processed</v>
      </c>
    </row>
    <row r="745" spans="1:12" x14ac:dyDescent="0.3">
      <c r="A745" s="11" t="s">
        <v>1067</v>
      </c>
      <c r="B745" s="11" t="s">
        <v>391</v>
      </c>
      <c r="C745" s="11" t="s">
        <v>25</v>
      </c>
      <c r="D745" s="11" t="s">
        <v>128</v>
      </c>
      <c r="E745" s="11" t="s">
        <v>509</v>
      </c>
      <c r="F745" s="11" t="s">
        <v>130</v>
      </c>
      <c r="G745" s="11" t="s">
        <v>111</v>
      </c>
      <c r="H745" s="11" t="s">
        <v>111</v>
      </c>
      <c r="I745" s="11">
        <v>903</v>
      </c>
      <c r="J745" s="11">
        <v>30124</v>
      </c>
      <c r="K745" s="11">
        <v>16073</v>
      </c>
      <c r="L745" s="11" t="str">
        <f t="shared" si="11"/>
        <v>Processed</v>
      </c>
    </row>
    <row r="746" spans="1:12" x14ac:dyDescent="0.3">
      <c r="A746" s="11" t="s">
        <v>1067</v>
      </c>
      <c r="B746" s="11" t="s">
        <v>391</v>
      </c>
      <c r="C746" s="11" t="s">
        <v>25</v>
      </c>
      <c r="D746" s="11" t="s">
        <v>1364</v>
      </c>
      <c r="E746" s="11" t="s">
        <v>1178</v>
      </c>
      <c r="F746" s="11" t="s">
        <v>1179</v>
      </c>
      <c r="G746" s="11" t="s">
        <v>1180</v>
      </c>
      <c r="H746" s="11" t="s">
        <v>1180</v>
      </c>
      <c r="I746" s="11">
        <v>2380</v>
      </c>
      <c r="J746" s="11">
        <v>10710</v>
      </c>
      <c r="K746" s="11">
        <v>43697</v>
      </c>
      <c r="L746" s="11" t="str">
        <f t="shared" si="11"/>
        <v>Processed</v>
      </c>
    </row>
    <row r="747" spans="1:12" x14ac:dyDescent="0.3">
      <c r="A747" s="11" t="s">
        <v>1067</v>
      </c>
      <c r="B747" s="11" t="s">
        <v>391</v>
      </c>
      <c r="C747" s="11" t="s">
        <v>25</v>
      </c>
      <c r="D747" s="11" t="s">
        <v>1365</v>
      </c>
      <c r="E747" s="11" t="s">
        <v>1203</v>
      </c>
      <c r="F747" s="11" t="s">
        <v>1204</v>
      </c>
      <c r="G747" s="11" t="s">
        <v>1202</v>
      </c>
      <c r="H747" s="11" t="s">
        <v>1202</v>
      </c>
      <c r="I747" s="11">
        <v>6264</v>
      </c>
      <c r="J747" s="11">
        <v>43848</v>
      </c>
      <c r="K747" s="11">
        <v>105674</v>
      </c>
      <c r="L747" s="11" t="str">
        <f t="shared" si="11"/>
        <v>Processed</v>
      </c>
    </row>
    <row r="748" spans="1:12" x14ac:dyDescent="0.3">
      <c r="A748" s="11" t="s">
        <v>1067</v>
      </c>
      <c r="B748" s="11" t="s">
        <v>391</v>
      </c>
      <c r="C748" s="11" t="s">
        <v>25</v>
      </c>
      <c r="D748" s="11" t="s">
        <v>1366</v>
      </c>
      <c r="E748" s="11" t="s">
        <v>1206</v>
      </c>
      <c r="F748" s="11" t="s">
        <v>1204</v>
      </c>
      <c r="G748" s="11" t="s">
        <v>1202</v>
      </c>
      <c r="H748" s="11" t="s">
        <v>1202</v>
      </c>
      <c r="I748" s="11">
        <v>1170</v>
      </c>
      <c r="J748" s="11">
        <v>8190</v>
      </c>
      <c r="K748" s="11">
        <v>20335</v>
      </c>
      <c r="L748" s="11" t="str">
        <f t="shared" si="11"/>
        <v>Processed</v>
      </c>
    </row>
    <row r="749" spans="1:12" x14ac:dyDescent="0.3">
      <c r="A749" s="11" t="s">
        <v>1067</v>
      </c>
      <c r="B749" s="11" t="s">
        <v>391</v>
      </c>
      <c r="C749" s="11" t="s">
        <v>25</v>
      </c>
      <c r="D749" s="11" t="s">
        <v>511</v>
      </c>
      <c r="E749" s="11" t="s">
        <v>512</v>
      </c>
      <c r="F749" s="11" t="s">
        <v>80</v>
      </c>
      <c r="G749" s="11" t="s">
        <v>81</v>
      </c>
      <c r="H749" s="11" t="s">
        <v>81</v>
      </c>
      <c r="I749" s="11">
        <v>270</v>
      </c>
      <c r="J749" s="11">
        <v>446</v>
      </c>
      <c r="K749" s="11">
        <v>2417</v>
      </c>
      <c r="L749" s="11" t="str">
        <f t="shared" si="11"/>
        <v>Processed</v>
      </c>
    </row>
    <row r="750" spans="1:12" x14ac:dyDescent="0.3">
      <c r="A750" s="11" t="s">
        <v>1067</v>
      </c>
      <c r="B750" s="11" t="s">
        <v>391</v>
      </c>
      <c r="C750" s="11" t="s">
        <v>25</v>
      </c>
      <c r="D750" s="11" t="s">
        <v>1181</v>
      </c>
      <c r="E750" s="11" t="s">
        <v>1182</v>
      </c>
      <c r="F750" s="11" t="s">
        <v>1179</v>
      </c>
      <c r="G750" s="11" t="s">
        <v>1180</v>
      </c>
      <c r="H750" s="11" t="s">
        <v>1180</v>
      </c>
      <c r="I750" s="11">
        <v>1195</v>
      </c>
      <c r="J750" s="11">
        <v>5378</v>
      </c>
      <c r="K750" s="11">
        <v>21940</v>
      </c>
      <c r="L750" s="11" t="str">
        <f t="shared" si="11"/>
        <v>Processed</v>
      </c>
    </row>
    <row r="751" spans="1:12" x14ac:dyDescent="0.3">
      <c r="A751" s="11" t="s">
        <v>1067</v>
      </c>
      <c r="B751" s="11" t="s">
        <v>391</v>
      </c>
      <c r="C751" s="11" t="s">
        <v>25</v>
      </c>
      <c r="D751" s="11" t="s">
        <v>513</v>
      </c>
      <c r="E751" s="11" t="s">
        <v>514</v>
      </c>
      <c r="F751" s="11" t="s">
        <v>80</v>
      </c>
      <c r="G751" s="11" t="s">
        <v>81</v>
      </c>
      <c r="H751" s="11" t="s">
        <v>81</v>
      </c>
      <c r="I751" s="11">
        <v>270</v>
      </c>
      <c r="J751" s="11">
        <v>446</v>
      </c>
      <c r="K751" s="11">
        <v>2417</v>
      </c>
      <c r="L751" s="11" t="str">
        <f t="shared" si="11"/>
        <v>Processed</v>
      </c>
    </row>
    <row r="752" spans="1:12" x14ac:dyDescent="0.3">
      <c r="A752" s="11" t="s">
        <v>1067</v>
      </c>
      <c r="B752" s="11" t="s">
        <v>391</v>
      </c>
      <c r="C752" s="11" t="s">
        <v>25</v>
      </c>
      <c r="D752" s="11" t="s">
        <v>1367</v>
      </c>
      <c r="E752" s="11" t="s">
        <v>1207</v>
      </c>
      <c r="F752" s="11" t="s">
        <v>1204</v>
      </c>
      <c r="G752" s="11" t="s">
        <v>1202</v>
      </c>
      <c r="H752" s="11" t="s">
        <v>1202</v>
      </c>
      <c r="I752" s="11">
        <v>3105</v>
      </c>
      <c r="J752" s="11">
        <v>21735</v>
      </c>
      <c r="K752" s="11">
        <v>53965</v>
      </c>
      <c r="L752" s="11" t="str">
        <f t="shared" si="11"/>
        <v>Processed</v>
      </c>
    </row>
    <row r="753" spans="1:12" x14ac:dyDescent="0.3">
      <c r="A753" s="11" t="s">
        <v>1067</v>
      </c>
      <c r="B753" s="11" t="s">
        <v>391</v>
      </c>
      <c r="C753" s="11" t="s">
        <v>25</v>
      </c>
      <c r="D753" s="11" t="s">
        <v>1368</v>
      </c>
      <c r="E753" s="11" t="s">
        <v>1369</v>
      </c>
      <c r="F753" s="11" t="s">
        <v>1370</v>
      </c>
      <c r="G753" s="11" t="s">
        <v>111</v>
      </c>
      <c r="H753" s="11" t="s">
        <v>111</v>
      </c>
      <c r="I753" s="11">
        <v>4</v>
      </c>
      <c r="J753" s="11">
        <v>15</v>
      </c>
      <c r="K753" s="11">
        <v>121</v>
      </c>
      <c r="L753" s="11" t="str">
        <f t="shared" si="11"/>
        <v>Processed</v>
      </c>
    </row>
    <row r="754" spans="1:12" x14ac:dyDescent="0.3">
      <c r="A754" s="11" t="s">
        <v>1067</v>
      </c>
      <c r="B754" s="11" t="s">
        <v>391</v>
      </c>
      <c r="C754" s="11" t="s">
        <v>25</v>
      </c>
      <c r="D754" s="11" t="s">
        <v>973</v>
      </c>
      <c r="E754" s="11" t="s">
        <v>1184</v>
      </c>
      <c r="F754" s="11" t="s">
        <v>1179</v>
      </c>
      <c r="G754" s="11" t="s">
        <v>1180</v>
      </c>
      <c r="H754" s="11" t="s">
        <v>1180</v>
      </c>
      <c r="I754" s="11">
        <v>2590</v>
      </c>
      <c r="J754" s="11">
        <v>11655</v>
      </c>
      <c r="K754" s="11">
        <v>47552</v>
      </c>
      <c r="L754" s="11" t="str">
        <f t="shared" si="11"/>
        <v>Processed</v>
      </c>
    </row>
    <row r="755" spans="1:12" x14ac:dyDescent="0.3">
      <c r="A755" s="11" t="s">
        <v>1067</v>
      </c>
      <c r="B755" s="11" t="s">
        <v>391</v>
      </c>
      <c r="C755" s="11" t="s">
        <v>25</v>
      </c>
      <c r="D755" s="11" t="s">
        <v>519</v>
      </c>
      <c r="E755" s="11" t="s">
        <v>520</v>
      </c>
      <c r="F755" s="11" t="s">
        <v>290</v>
      </c>
      <c r="G755" s="11" t="s">
        <v>57</v>
      </c>
      <c r="H755" s="11" t="s">
        <v>57</v>
      </c>
      <c r="I755" s="11">
        <v>490</v>
      </c>
      <c r="J755" s="11">
        <v>3001</v>
      </c>
      <c r="K755" s="11">
        <v>9065</v>
      </c>
      <c r="L755" s="11" t="str">
        <f t="shared" si="11"/>
        <v>Processed</v>
      </c>
    </row>
    <row r="756" spans="1:12" x14ac:dyDescent="0.3">
      <c r="A756" s="11" t="s">
        <v>1067</v>
      </c>
      <c r="B756" s="11" t="s">
        <v>391</v>
      </c>
      <c r="C756" s="11" t="s">
        <v>25</v>
      </c>
      <c r="D756" s="11" t="s">
        <v>1371</v>
      </c>
      <c r="E756" s="11" t="s">
        <v>1372</v>
      </c>
      <c r="F756" s="11" t="s">
        <v>1373</v>
      </c>
      <c r="G756" s="11" t="s">
        <v>111</v>
      </c>
      <c r="H756" s="11" t="s">
        <v>111</v>
      </c>
      <c r="I756" s="11">
        <v>200</v>
      </c>
      <c r="J756" s="11">
        <v>6000</v>
      </c>
      <c r="K756" s="11">
        <v>13330</v>
      </c>
      <c r="L756" s="11" t="str">
        <f t="shared" si="11"/>
        <v>Processed</v>
      </c>
    </row>
    <row r="757" spans="1:12" x14ac:dyDescent="0.3">
      <c r="A757" s="11" t="s">
        <v>1067</v>
      </c>
      <c r="B757" s="11" t="s">
        <v>391</v>
      </c>
      <c r="C757" s="11" t="s">
        <v>25</v>
      </c>
      <c r="D757" s="11" t="s">
        <v>1374</v>
      </c>
      <c r="E757" s="11" t="s">
        <v>1285</v>
      </c>
      <c r="F757" s="11" t="s">
        <v>1286</v>
      </c>
      <c r="G757" s="11" t="s">
        <v>1157</v>
      </c>
      <c r="H757" s="11" t="s">
        <v>1157</v>
      </c>
      <c r="I757" s="11">
        <v>3205</v>
      </c>
      <c r="J757" s="11">
        <v>26454</v>
      </c>
      <c r="K757" s="11">
        <v>46152</v>
      </c>
      <c r="L757" s="11" t="str">
        <f t="shared" si="11"/>
        <v>Processed</v>
      </c>
    </row>
    <row r="758" spans="1:12" x14ac:dyDescent="0.3">
      <c r="A758" s="11" t="s">
        <v>1067</v>
      </c>
      <c r="B758" s="11" t="s">
        <v>391</v>
      </c>
      <c r="C758" s="11" t="s">
        <v>25</v>
      </c>
      <c r="D758" s="11" t="s">
        <v>1151</v>
      </c>
      <c r="E758" s="11" t="s">
        <v>1152</v>
      </c>
      <c r="F758" s="11" t="s">
        <v>1153</v>
      </c>
      <c r="G758" s="11" t="s">
        <v>44</v>
      </c>
      <c r="H758" s="11" t="s">
        <v>44</v>
      </c>
      <c r="I758" s="11">
        <v>1580</v>
      </c>
      <c r="J758" s="11">
        <v>52772</v>
      </c>
      <c r="K758" s="11">
        <v>30715</v>
      </c>
      <c r="L758" s="11" t="str">
        <f t="shared" si="11"/>
        <v>Processed</v>
      </c>
    </row>
    <row r="759" spans="1:12" x14ac:dyDescent="0.3">
      <c r="A759" s="11" t="s">
        <v>1067</v>
      </c>
      <c r="B759" s="11" t="s">
        <v>391</v>
      </c>
      <c r="C759" s="11" t="s">
        <v>25</v>
      </c>
      <c r="D759" s="11" t="s">
        <v>1375</v>
      </c>
      <c r="E759" s="11" t="s">
        <v>1376</v>
      </c>
      <c r="F759" s="11" t="s">
        <v>1377</v>
      </c>
      <c r="G759" s="11" t="s">
        <v>1378</v>
      </c>
      <c r="H759" s="11" t="s">
        <v>1378</v>
      </c>
      <c r="I759" s="11">
        <v>4</v>
      </c>
      <c r="J759" s="11">
        <v>1600</v>
      </c>
      <c r="K759" s="11">
        <v>2194</v>
      </c>
      <c r="L759" s="11" t="str">
        <f t="shared" si="11"/>
        <v>Processed</v>
      </c>
    </row>
    <row r="760" spans="1:12" x14ac:dyDescent="0.3">
      <c r="A760" s="11" t="s">
        <v>1067</v>
      </c>
      <c r="B760" s="11" t="s">
        <v>391</v>
      </c>
      <c r="C760" s="11" t="s">
        <v>25</v>
      </c>
      <c r="D760" s="11" t="s">
        <v>980</v>
      </c>
      <c r="E760" s="11" t="s">
        <v>1379</v>
      </c>
      <c r="F760" s="11" t="s">
        <v>223</v>
      </c>
      <c r="G760" s="11" t="s">
        <v>61</v>
      </c>
      <c r="H760" s="11" t="s">
        <v>61</v>
      </c>
      <c r="I760" s="11">
        <v>240</v>
      </c>
      <c r="J760" s="11">
        <v>2880</v>
      </c>
      <c r="K760" s="11">
        <v>2263</v>
      </c>
      <c r="L760" s="11" t="str">
        <f t="shared" si="11"/>
        <v>Processed</v>
      </c>
    </row>
    <row r="761" spans="1:12" x14ac:dyDescent="0.3">
      <c r="A761" s="11" t="s">
        <v>1067</v>
      </c>
      <c r="B761" s="11" t="s">
        <v>391</v>
      </c>
      <c r="C761" s="11" t="s">
        <v>25</v>
      </c>
      <c r="D761" s="11" t="s">
        <v>1380</v>
      </c>
      <c r="E761" s="11" t="s">
        <v>1381</v>
      </c>
      <c r="F761" s="11" t="s">
        <v>1382</v>
      </c>
      <c r="G761" s="11" t="s">
        <v>1378</v>
      </c>
      <c r="H761" s="11" t="s">
        <v>1378</v>
      </c>
      <c r="I761" s="11">
        <v>1200</v>
      </c>
      <c r="J761" s="11">
        <v>1200</v>
      </c>
      <c r="K761" s="11">
        <v>1080</v>
      </c>
      <c r="L761" s="11" t="str">
        <f t="shared" si="11"/>
        <v>Processed</v>
      </c>
    </row>
    <row r="762" spans="1:12" x14ac:dyDescent="0.3">
      <c r="A762" s="11" t="s">
        <v>1067</v>
      </c>
      <c r="B762" s="11" t="s">
        <v>391</v>
      </c>
      <c r="C762" s="11" t="s">
        <v>25</v>
      </c>
      <c r="D762" s="11" t="s">
        <v>983</v>
      </c>
      <c r="E762" s="11" t="s">
        <v>1383</v>
      </c>
      <c r="F762" s="11" t="s">
        <v>1384</v>
      </c>
      <c r="G762" s="11" t="s">
        <v>1378</v>
      </c>
      <c r="H762" s="11" t="s">
        <v>1378</v>
      </c>
      <c r="I762" s="11">
        <v>62</v>
      </c>
      <c r="J762" s="11">
        <v>39990</v>
      </c>
      <c r="K762" s="11">
        <v>19844</v>
      </c>
      <c r="L762" s="11" t="str">
        <f t="shared" si="11"/>
        <v>Processed</v>
      </c>
    </row>
    <row r="763" spans="1:12" x14ac:dyDescent="0.3">
      <c r="A763" s="11" t="s">
        <v>1067</v>
      </c>
      <c r="B763" s="11" t="s">
        <v>391</v>
      </c>
      <c r="C763" s="11" t="s">
        <v>25</v>
      </c>
      <c r="D763" s="11" t="s">
        <v>1385</v>
      </c>
      <c r="E763" s="11" t="s">
        <v>1386</v>
      </c>
      <c r="F763" s="11" t="s">
        <v>1387</v>
      </c>
      <c r="G763" s="11" t="s">
        <v>157</v>
      </c>
      <c r="H763" s="11" t="s">
        <v>157</v>
      </c>
      <c r="I763" s="11">
        <v>53</v>
      </c>
      <c r="J763" s="11">
        <v>497</v>
      </c>
      <c r="K763" s="11">
        <v>182</v>
      </c>
      <c r="L763" s="11" t="str">
        <f t="shared" si="11"/>
        <v>Processed</v>
      </c>
    </row>
    <row r="764" spans="1:12" x14ac:dyDescent="0.3">
      <c r="A764" s="11" t="s">
        <v>1067</v>
      </c>
      <c r="B764" s="11" t="s">
        <v>391</v>
      </c>
      <c r="C764" s="11" t="s">
        <v>25</v>
      </c>
      <c r="D764" s="11" t="s">
        <v>1388</v>
      </c>
      <c r="E764" s="11" t="s">
        <v>1389</v>
      </c>
      <c r="F764" s="11" t="s">
        <v>1387</v>
      </c>
      <c r="G764" s="11" t="s">
        <v>157</v>
      </c>
      <c r="H764" s="11" t="s">
        <v>157</v>
      </c>
      <c r="I764" s="11">
        <v>469</v>
      </c>
      <c r="J764" s="11">
        <v>4397</v>
      </c>
      <c r="K764" s="11">
        <v>1613</v>
      </c>
      <c r="L764" s="11" t="str">
        <f t="shared" si="11"/>
        <v>Processed</v>
      </c>
    </row>
    <row r="765" spans="1:12" x14ac:dyDescent="0.3">
      <c r="A765" s="11" t="s">
        <v>1067</v>
      </c>
      <c r="B765" s="11" t="s">
        <v>391</v>
      </c>
      <c r="C765" s="11" t="s">
        <v>25</v>
      </c>
      <c r="D765" s="11" t="s">
        <v>1390</v>
      </c>
      <c r="E765" s="11" t="s">
        <v>1391</v>
      </c>
      <c r="F765" s="11" t="s">
        <v>1387</v>
      </c>
      <c r="G765" s="11" t="s">
        <v>157</v>
      </c>
      <c r="H765" s="11" t="s">
        <v>157</v>
      </c>
      <c r="I765" s="11">
        <v>260</v>
      </c>
      <c r="J765" s="11">
        <v>2438</v>
      </c>
      <c r="K765" s="11">
        <v>894</v>
      </c>
      <c r="L765" s="11" t="str">
        <f t="shared" si="11"/>
        <v>Processed</v>
      </c>
    </row>
    <row r="766" spans="1:12" x14ac:dyDescent="0.3">
      <c r="A766" s="11" t="s">
        <v>1067</v>
      </c>
      <c r="B766" s="11" t="s">
        <v>391</v>
      </c>
      <c r="C766" s="11" t="s">
        <v>25</v>
      </c>
      <c r="D766" s="11" t="s">
        <v>58</v>
      </c>
      <c r="E766" s="11" t="s">
        <v>1392</v>
      </c>
      <c r="F766" s="11" t="s">
        <v>1393</v>
      </c>
      <c r="G766" s="11" t="s">
        <v>1378</v>
      </c>
      <c r="H766" s="11" t="s">
        <v>1378</v>
      </c>
      <c r="I766" s="11">
        <v>6</v>
      </c>
      <c r="J766" s="11">
        <v>2502</v>
      </c>
      <c r="K766" s="11">
        <v>3128</v>
      </c>
      <c r="L766" s="11" t="str">
        <f t="shared" si="11"/>
        <v>Processed</v>
      </c>
    </row>
    <row r="767" spans="1:12" x14ac:dyDescent="0.3">
      <c r="A767" s="11" t="s">
        <v>1067</v>
      </c>
      <c r="B767" s="11" t="s">
        <v>391</v>
      </c>
      <c r="C767" s="11" t="s">
        <v>25</v>
      </c>
      <c r="D767" s="11" t="s">
        <v>1394</v>
      </c>
      <c r="E767" s="11" t="s">
        <v>1218</v>
      </c>
      <c r="F767" s="11" t="s">
        <v>1214</v>
      </c>
      <c r="G767" s="11" t="s">
        <v>1202</v>
      </c>
      <c r="H767" s="11" t="s">
        <v>1202</v>
      </c>
      <c r="I767" s="11">
        <v>1961</v>
      </c>
      <c r="J767" s="11">
        <v>36769</v>
      </c>
      <c r="K767" s="11">
        <v>160390</v>
      </c>
      <c r="L767" s="11" t="str">
        <f t="shared" si="11"/>
        <v>Processed</v>
      </c>
    </row>
    <row r="768" spans="1:12" x14ac:dyDescent="0.3">
      <c r="A768" s="11" t="s">
        <v>1067</v>
      </c>
      <c r="B768" s="11" t="s">
        <v>391</v>
      </c>
      <c r="C768" s="11" t="s">
        <v>25</v>
      </c>
      <c r="D768" s="11" t="s">
        <v>1395</v>
      </c>
      <c r="E768" s="11" t="s">
        <v>1216</v>
      </c>
      <c r="F768" s="11" t="s">
        <v>1214</v>
      </c>
      <c r="G768" s="11" t="s">
        <v>1202</v>
      </c>
      <c r="H768" s="11" t="s">
        <v>1202</v>
      </c>
      <c r="I768" s="11">
        <v>2950</v>
      </c>
      <c r="J768" s="11">
        <v>46463</v>
      </c>
      <c r="K768" s="11">
        <v>154875</v>
      </c>
      <c r="L768" s="11" t="str">
        <f t="shared" si="11"/>
        <v>Processed</v>
      </c>
    </row>
    <row r="769" spans="1:12" x14ac:dyDescent="0.3">
      <c r="A769" s="11" t="s">
        <v>1067</v>
      </c>
      <c r="B769" s="11" t="s">
        <v>391</v>
      </c>
      <c r="C769" s="11" t="s">
        <v>25</v>
      </c>
      <c r="D769" s="11" t="s">
        <v>1396</v>
      </c>
      <c r="E769" s="11" t="s">
        <v>1213</v>
      </c>
      <c r="F769" s="11" t="s">
        <v>1214</v>
      </c>
      <c r="G769" s="11" t="s">
        <v>1202</v>
      </c>
      <c r="H769" s="11" t="s">
        <v>1202</v>
      </c>
      <c r="I769" s="11">
        <v>234</v>
      </c>
      <c r="J769" s="11">
        <v>3686</v>
      </c>
      <c r="K769" s="11">
        <v>12285</v>
      </c>
      <c r="L769" s="11" t="str">
        <f t="shared" si="11"/>
        <v>Processed</v>
      </c>
    </row>
    <row r="770" spans="1:12" x14ac:dyDescent="0.3">
      <c r="A770" s="11" t="s">
        <v>1067</v>
      </c>
      <c r="B770" s="11" t="s">
        <v>391</v>
      </c>
      <c r="C770" s="11" t="s">
        <v>25</v>
      </c>
      <c r="D770" s="11" t="s">
        <v>330</v>
      </c>
      <c r="E770" s="11" t="s">
        <v>545</v>
      </c>
      <c r="F770" s="11" t="s">
        <v>223</v>
      </c>
      <c r="G770" s="11" t="s">
        <v>61</v>
      </c>
      <c r="H770" s="11" t="s">
        <v>61</v>
      </c>
      <c r="I770" s="11">
        <v>350</v>
      </c>
      <c r="J770" s="11">
        <v>11690</v>
      </c>
      <c r="K770" s="11">
        <v>11683</v>
      </c>
      <c r="L770" s="11" t="str">
        <f t="shared" ref="L770:L833" si="12">IF(OR(C770="Condiments &amp; Snacks",
       C770="Cheese",
       C770="Butter",
       C770="Meals",
       C770="Beverages",
       C770="Yogurt"), "Processed", "Whole")</f>
        <v>Processed</v>
      </c>
    </row>
    <row r="771" spans="1:12" x14ac:dyDescent="0.3">
      <c r="A771" s="11" t="s">
        <v>1067</v>
      </c>
      <c r="B771" s="11" t="s">
        <v>391</v>
      </c>
      <c r="C771" s="11" t="s">
        <v>25</v>
      </c>
      <c r="D771" s="11" t="s">
        <v>365</v>
      </c>
      <c r="E771" s="11" t="s">
        <v>1266</v>
      </c>
      <c r="F771" s="11" t="s">
        <v>223</v>
      </c>
      <c r="G771" s="11" t="s">
        <v>61</v>
      </c>
      <c r="H771" s="11" t="s">
        <v>61</v>
      </c>
      <c r="I771" s="11">
        <v>384</v>
      </c>
      <c r="J771" s="11">
        <v>12826</v>
      </c>
      <c r="K771" s="11">
        <v>3241</v>
      </c>
      <c r="L771" s="11" t="str">
        <f t="shared" si="12"/>
        <v>Processed</v>
      </c>
    </row>
    <row r="772" spans="1:12" x14ac:dyDescent="0.3">
      <c r="A772" s="11" t="s">
        <v>1067</v>
      </c>
      <c r="B772" s="11" t="s">
        <v>391</v>
      </c>
      <c r="C772" s="11" t="s">
        <v>25</v>
      </c>
      <c r="D772" s="11" t="s">
        <v>992</v>
      </c>
      <c r="E772" s="11" t="s">
        <v>1264</v>
      </c>
      <c r="F772" s="11" t="s">
        <v>223</v>
      </c>
      <c r="G772" s="11" t="s">
        <v>61</v>
      </c>
      <c r="H772" s="11" t="s">
        <v>61</v>
      </c>
      <c r="I772" s="11">
        <v>336</v>
      </c>
      <c r="J772" s="11">
        <v>11222</v>
      </c>
      <c r="K772" s="11">
        <v>2900</v>
      </c>
      <c r="L772" s="11" t="str">
        <f t="shared" si="12"/>
        <v>Processed</v>
      </c>
    </row>
    <row r="773" spans="1:12" x14ac:dyDescent="0.3">
      <c r="A773" s="11" t="s">
        <v>1067</v>
      </c>
      <c r="B773" s="11" t="s">
        <v>391</v>
      </c>
      <c r="C773" s="11" t="s">
        <v>25</v>
      </c>
      <c r="D773" s="11" t="s">
        <v>307</v>
      </c>
      <c r="E773" s="11" t="s">
        <v>553</v>
      </c>
      <c r="F773" s="11" t="s">
        <v>223</v>
      </c>
      <c r="G773" s="11" t="s">
        <v>61</v>
      </c>
      <c r="H773" s="11" t="s">
        <v>61</v>
      </c>
      <c r="I773" s="11">
        <v>164</v>
      </c>
      <c r="J773" s="11">
        <v>3280</v>
      </c>
      <c r="K773" s="11">
        <v>4408</v>
      </c>
      <c r="L773" s="11" t="str">
        <f t="shared" si="12"/>
        <v>Processed</v>
      </c>
    </row>
    <row r="774" spans="1:12" x14ac:dyDescent="0.3">
      <c r="A774" s="11" t="s">
        <v>1067</v>
      </c>
      <c r="B774" s="11" t="s">
        <v>391</v>
      </c>
      <c r="C774" s="11" t="s">
        <v>25</v>
      </c>
      <c r="D774" s="11" t="s">
        <v>250</v>
      </c>
      <c r="E774" s="11" t="s">
        <v>1198</v>
      </c>
      <c r="F774" s="11" t="s">
        <v>223</v>
      </c>
      <c r="G774" s="11" t="s">
        <v>61</v>
      </c>
      <c r="H774" s="11" t="s">
        <v>61</v>
      </c>
      <c r="I774" s="11">
        <v>65</v>
      </c>
      <c r="J774" s="11">
        <v>1950</v>
      </c>
      <c r="K774" s="11">
        <v>2917</v>
      </c>
      <c r="L774" s="11" t="str">
        <f t="shared" si="12"/>
        <v>Processed</v>
      </c>
    </row>
    <row r="775" spans="1:12" x14ac:dyDescent="0.3">
      <c r="A775" s="11" t="s">
        <v>1067</v>
      </c>
      <c r="B775" s="11" t="s">
        <v>391</v>
      </c>
      <c r="C775" s="11" t="s">
        <v>25</v>
      </c>
      <c r="D775" s="11" t="s">
        <v>1397</v>
      </c>
      <c r="E775" s="11" t="s">
        <v>1243</v>
      </c>
      <c r="F775" s="11" t="s">
        <v>194</v>
      </c>
      <c r="G775" s="11" t="s">
        <v>44</v>
      </c>
      <c r="H775" s="11" t="s">
        <v>44</v>
      </c>
      <c r="I775" s="11">
        <v>2365</v>
      </c>
      <c r="J775" s="11">
        <v>15520</v>
      </c>
      <c r="K775" s="11">
        <v>43705</v>
      </c>
      <c r="L775" s="11" t="str">
        <f t="shared" si="12"/>
        <v>Processed</v>
      </c>
    </row>
    <row r="776" spans="1:12" x14ac:dyDescent="0.3">
      <c r="A776" s="11" t="s">
        <v>1067</v>
      </c>
      <c r="B776" s="11" t="s">
        <v>391</v>
      </c>
      <c r="C776" s="11" t="s">
        <v>25</v>
      </c>
      <c r="D776" s="11" t="s">
        <v>560</v>
      </c>
      <c r="E776" s="11" t="s">
        <v>1398</v>
      </c>
      <c r="F776" s="11" t="s">
        <v>1399</v>
      </c>
      <c r="G776" s="11" t="s">
        <v>44</v>
      </c>
      <c r="H776" s="11" t="s">
        <v>44</v>
      </c>
      <c r="I776" s="11">
        <v>20</v>
      </c>
      <c r="J776" s="11">
        <v>120</v>
      </c>
      <c r="K776" s="11">
        <v>378</v>
      </c>
      <c r="L776" s="11" t="str">
        <f t="shared" si="12"/>
        <v>Processed</v>
      </c>
    </row>
    <row r="777" spans="1:12" x14ac:dyDescent="0.3">
      <c r="A777" s="11" t="s">
        <v>1067</v>
      </c>
      <c r="B777" s="11" t="s">
        <v>391</v>
      </c>
      <c r="C777" s="11" t="s">
        <v>25</v>
      </c>
      <c r="D777" s="11" t="s">
        <v>562</v>
      </c>
      <c r="E777" s="11" t="s">
        <v>563</v>
      </c>
      <c r="F777" s="11" t="s">
        <v>223</v>
      </c>
      <c r="G777" s="11" t="s">
        <v>61</v>
      </c>
      <c r="H777" s="11" t="s">
        <v>61</v>
      </c>
      <c r="I777" s="11">
        <v>192</v>
      </c>
      <c r="J777" s="11">
        <v>2304</v>
      </c>
      <c r="K777" s="11">
        <v>3500</v>
      </c>
      <c r="L777" s="11" t="str">
        <f t="shared" si="12"/>
        <v>Processed</v>
      </c>
    </row>
    <row r="778" spans="1:12" x14ac:dyDescent="0.3">
      <c r="A778" s="11" t="s">
        <v>1067</v>
      </c>
      <c r="B778" s="11" t="s">
        <v>391</v>
      </c>
      <c r="C778" s="11" t="s">
        <v>25</v>
      </c>
      <c r="D778" s="11" t="s">
        <v>569</v>
      </c>
      <c r="E778" s="11" t="s">
        <v>570</v>
      </c>
      <c r="F778" s="11" t="s">
        <v>223</v>
      </c>
      <c r="G778" s="11" t="s">
        <v>61</v>
      </c>
      <c r="H778" s="11" t="s">
        <v>61</v>
      </c>
      <c r="I778" s="11">
        <v>193</v>
      </c>
      <c r="J778" s="11">
        <v>2316</v>
      </c>
      <c r="K778" s="11">
        <v>4001</v>
      </c>
      <c r="L778" s="11" t="str">
        <f t="shared" si="12"/>
        <v>Processed</v>
      </c>
    </row>
    <row r="779" spans="1:12" x14ac:dyDescent="0.3">
      <c r="A779" s="11" t="s">
        <v>1067</v>
      </c>
      <c r="B779" s="11" t="s">
        <v>391</v>
      </c>
      <c r="C779" s="11" t="s">
        <v>25</v>
      </c>
      <c r="D779" s="11" t="s">
        <v>313</v>
      </c>
      <c r="E779" s="11" t="s">
        <v>573</v>
      </c>
      <c r="F779" s="11" t="s">
        <v>223</v>
      </c>
      <c r="G779" s="11" t="s">
        <v>61</v>
      </c>
      <c r="H779" s="11" t="s">
        <v>61</v>
      </c>
      <c r="I779" s="11">
        <v>800</v>
      </c>
      <c r="J779" s="11">
        <v>9600</v>
      </c>
      <c r="K779" s="11">
        <v>18144</v>
      </c>
      <c r="L779" s="11" t="str">
        <f t="shared" si="12"/>
        <v>Processed</v>
      </c>
    </row>
    <row r="780" spans="1:12" x14ac:dyDescent="0.3">
      <c r="A780" s="11" t="s">
        <v>1067</v>
      </c>
      <c r="B780" s="11" t="s">
        <v>391</v>
      </c>
      <c r="C780" s="11" t="s">
        <v>25</v>
      </c>
      <c r="D780" s="11" t="s">
        <v>576</v>
      </c>
      <c r="E780" s="11" t="s">
        <v>577</v>
      </c>
      <c r="F780" s="11" t="s">
        <v>223</v>
      </c>
      <c r="G780" s="11" t="s">
        <v>61</v>
      </c>
      <c r="H780" s="11" t="s">
        <v>61</v>
      </c>
      <c r="I780" s="11">
        <v>7</v>
      </c>
      <c r="J780" s="11">
        <v>84</v>
      </c>
      <c r="K780" s="11">
        <v>458</v>
      </c>
      <c r="L780" s="11" t="str">
        <f t="shared" si="12"/>
        <v>Processed</v>
      </c>
    </row>
    <row r="781" spans="1:12" x14ac:dyDescent="0.3">
      <c r="A781" s="11" t="s">
        <v>1067</v>
      </c>
      <c r="B781" s="11" t="s">
        <v>391</v>
      </c>
      <c r="C781" s="11" t="s">
        <v>25</v>
      </c>
      <c r="D781" s="11" t="s">
        <v>579</v>
      </c>
      <c r="E781" s="11" t="s">
        <v>1400</v>
      </c>
      <c r="F781" s="11" t="s">
        <v>1399</v>
      </c>
      <c r="G781" s="11" t="s">
        <v>44</v>
      </c>
      <c r="H781" s="11" t="s">
        <v>44</v>
      </c>
      <c r="I781" s="11">
        <v>288</v>
      </c>
      <c r="J781" s="11">
        <v>1728</v>
      </c>
      <c r="K781" s="11">
        <v>4314</v>
      </c>
      <c r="L781" s="11" t="str">
        <f t="shared" si="12"/>
        <v>Processed</v>
      </c>
    </row>
    <row r="782" spans="1:12" x14ac:dyDescent="0.3">
      <c r="A782" s="11" t="s">
        <v>1067</v>
      </c>
      <c r="B782" s="11" t="s">
        <v>391</v>
      </c>
      <c r="C782" s="11" t="s">
        <v>25</v>
      </c>
      <c r="D782" s="11" t="s">
        <v>581</v>
      </c>
      <c r="E782" s="11" t="s">
        <v>582</v>
      </c>
      <c r="F782" s="11" t="s">
        <v>223</v>
      </c>
      <c r="G782" s="11" t="s">
        <v>61</v>
      </c>
      <c r="H782" s="11" t="s">
        <v>61</v>
      </c>
      <c r="I782" s="11">
        <v>292</v>
      </c>
      <c r="J782" s="11">
        <v>3504</v>
      </c>
      <c r="K782" s="11">
        <v>5469</v>
      </c>
      <c r="L782" s="11" t="str">
        <f t="shared" si="12"/>
        <v>Processed</v>
      </c>
    </row>
    <row r="783" spans="1:12" x14ac:dyDescent="0.3">
      <c r="A783" s="11" t="s">
        <v>1067</v>
      </c>
      <c r="B783" s="11" t="s">
        <v>391</v>
      </c>
      <c r="C783" s="11" t="s">
        <v>25</v>
      </c>
      <c r="D783" s="11" t="s">
        <v>1401</v>
      </c>
      <c r="E783" s="11" t="s">
        <v>584</v>
      </c>
      <c r="F783" s="11" t="s">
        <v>223</v>
      </c>
      <c r="G783" s="11" t="s">
        <v>61</v>
      </c>
      <c r="H783" s="11" t="s">
        <v>61</v>
      </c>
      <c r="I783" s="11">
        <v>300</v>
      </c>
      <c r="J783" s="11">
        <v>3600</v>
      </c>
      <c r="K783" s="11">
        <v>10125</v>
      </c>
      <c r="L783" s="11" t="str">
        <f t="shared" si="12"/>
        <v>Processed</v>
      </c>
    </row>
    <row r="784" spans="1:12" x14ac:dyDescent="0.3">
      <c r="A784" s="11" t="s">
        <v>1067</v>
      </c>
      <c r="B784" s="11" t="s">
        <v>391</v>
      </c>
      <c r="C784" s="11" t="s">
        <v>25</v>
      </c>
      <c r="D784" s="11" t="s">
        <v>1402</v>
      </c>
      <c r="E784" s="11" t="s">
        <v>1403</v>
      </c>
      <c r="F784" s="11" t="s">
        <v>1399</v>
      </c>
      <c r="G784" s="11" t="s">
        <v>44</v>
      </c>
      <c r="H784" s="11" t="s">
        <v>44</v>
      </c>
      <c r="I784" s="11">
        <v>8</v>
      </c>
      <c r="J784" s="11">
        <v>72</v>
      </c>
      <c r="K784" s="11">
        <v>158</v>
      </c>
      <c r="L784" s="11" t="str">
        <f t="shared" si="12"/>
        <v>Processed</v>
      </c>
    </row>
    <row r="785" spans="1:12" x14ac:dyDescent="0.3">
      <c r="A785" s="11" t="s">
        <v>1067</v>
      </c>
      <c r="B785" s="11" t="s">
        <v>391</v>
      </c>
      <c r="C785" s="11" t="s">
        <v>25</v>
      </c>
      <c r="D785" s="11" t="s">
        <v>586</v>
      </c>
      <c r="E785" s="11" t="s">
        <v>1404</v>
      </c>
      <c r="F785" s="11" t="s">
        <v>1399</v>
      </c>
      <c r="G785" s="11" t="s">
        <v>44</v>
      </c>
      <c r="H785" s="11" t="s">
        <v>44</v>
      </c>
      <c r="I785" s="11">
        <v>28</v>
      </c>
      <c r="J785" s="11">
        <v>273</v>
      </c>
      <c r="K785" s="11">
        <v>701</v>
      </c>
      <c r="L785" s="11" t="str">
        <f t="shared" si="12"/>
        <v>Processed</v>
      </c>
    </row>
    <row r="786" spans="1:12" x14ac:dyDescent="0.3">
      <c r="A786" s="11" t="s">
        <v>1067</v>
      </c>
      <c r="B786" s="11" t="s">
        <v>391</v>
      </c>
      <c r="C786" s="11" t="s">
        <v>25</v>
      </c>
      <c r="D786" s="11" t="s">
        <v>1405</v>
      </c>
      <c r="E786" s="11" t="s">
        <v>1406</v>
      </c>
      <c r="F786" s="11" t="s">
        <v>505</v>
      </c>
      <c r="G786" s="11" t="s">
        <v>87</v>
      </c>
      <c r="H786" s="11" t="s">
        <v>87</v>
      </c>
      <c r="I786" s="11">
        <v>396</v>
      </c>
      <c r="J786" s="11">
        <v>2095</v>
      </c>
      <c r="K786" s="11">
        <v>2633</v>
      </c>
      <c r="L786" s="11" t="str">
        <f t="shared" si="12"/>
        <v>Processed</v>
      </c>
    </row>
    <row r="787" spans="1:12" x14ac:dyDescent="0.3">
      <c r="A787" s="11" t="s">
        <v>1067</v>
      </c>
      <c r="B787" s="11" t="s">
        <v>391</v>
      </c>
      <c r="C787" s="11" t="s">
        <v>25</v>
      </c>
      <c r="D787" s="11" t="s">
        <v>1268</v>
      </c>
      <c r="E787" s="11" t="s">
        <v>1269</v>
      </c>
      <c r="F787" s="11" t="s">
        <v>223</v>
      </c>
      <c r="G787" s="11" t="s">
        <v>61</v>
      </c>
      <c r="H787" s="11" t="s">
        <v>61</v>
      </c>
      <c r="I787" s="11">
        <v>8190</v>
      </c>
      <c r="J787" s="11">
        <v>102375</v>
      </c>
      <c r="K787" s="11">
        <v>73546</v>
      </c>
      <c r="L787" s="11" t="str">
        <f t="shared" si="12"/>
        <v>Processed</v>
      </c>
    </row>
    <row r="788" spans="1:12" x14ac:dyDescent="0.3">
      <c r="A788" s="11" t="s">
        <v>1067</v>
      </c>
      <c r="B788" s="11" t="s">
        <v>391</v>
      </c>
      <c r="C788" s="11" t="s">
        <v>25</v>
      </c>
      <c r="D788" s="11" t="s">
        <v>1001</v>
      </c>
      <c r="E788" s="11" t="s">
        <v>1176</v>
      </c>
      <c r="F788" s="11" t="s">
        <v>1177</v>
      </c>
      <c r="G788" s="11" t="s">
        <v>1157</v>
      </c>
      <c r="H788" s="11" t="s">
        <v>1157</v>
      </c>
      <c r="I788" s="11">
        <v>2180</v>
      </c>
      <c r="J788" s="11">
        <v>572250</v>
      </c>
      <c r="K788" s="11">
        <v>16742</v>
      </c>
      <c r="L788" s="11" t="str">
        <f t="shared" si="12"/>
        <v>Processed</v>
      </c>
    </row>
    <row r="789" spans="1:12" x14ac:dyDescent="0.3">
      <c r="A789" s="11" t="s">
        <v>1067</v>
      </c>
      <c r="B789" s="11" t="s">
        <v>391</v>
      </c>
      <c r="C789" s="11" t="s">
        <v>25</v>
      </c>
      <c r="D789" s="11" t="s">
        <v>1001</v>
      </c>
      <c r="E789" s="11" t="s">
        <v>1265</v>
      </c>
      <c r="F789" s="11" t="s">
        <v>223</v>
      </c>
      <c r="G789" s="11" t="s">
        <v>61</v>
      </c>
      <c r="H789" s="11" t="s">
        <v>61</v>
      </c>
      <c r="I789" s="11">
        <v>720</v>
      </c>
      <c r="J789" s="11">
        <v>39375</v>
      </c>
      <c r="K789" s="11">
        <v>6466</v>
      </c>
      <c r="L789" s="11" t="str">
        <f t="shared" si="12"/>
        <v>Processed</v>
      </c>
    </row>
    <row r="790" spans="1:12" x14ac:dyDescent="0.3">
      <c r="A790" s="11" t="s">
        <v>1067</v>
      </c>
      <c r="B790" s="11" t="s">
        <v>391</v>
      </c>
      <c r="C790" s="11" t="s">
        <v>25</v>
      </c>
      <c r="D790" s="11" t="s">
        <v>276</v>
      </c>
      <c r="E790" s="11" t="s">
        <v>593</v>
      </c>
      <c r="F790" s="11" t="s">
        <v>197</v>
      </c>
      <c r="G790" s="11" t="s">
        <v>57</v>
      </c>
      <c r="H790" s="11" t="s">
        <v>57</v>
      </c>
      <c r="I790" s="11">
        <v>780</v>
      </c>
      <c r="J790" s="11">
        <v>26052</v>
      </c>
      <c r="K790" s="11">
        <v>6084</v>
      </c>
      <c r="L790" s="11" t="str">
        <f t="shared" si="12"/>
        <v>Processed</v>
      </c>
    </row>
    <row r="791" spans="1:12" x14ac:dyDescent="0.3">
      <c r="A791" s="11" t="s">
        <v>1067</v>
      </c>
      <c r="B791" s="11" t="s">
        <v>391</v>
      </c>
      <c r="C791" s="11" t="s">
        <v>25</v>
      </c>
      <c r="D791" s="11" t="s">
        <v>1407</v>
      </c>
      <c r="E791" s="11" t="s">
        <v>1408</v>
      </c>
      <c r="F791" s="11" t="s">
        <v>408</v>
      </c>
      <c r="G791" s="11" t="s">
        <v>1378</v>
      </c>
      <c r="H791" s="11" t="s">
        <v>1378</v>
      </c>
      <c r="I791" s="11">
        <v>2080</v>
      </c>
      <c r="J791" s="11">
        <v>2080</v>
      </c>
      <c r="K791" s="11">
        <v>1893</v>
      </c>
      <c r="L791" s="11" t="str">
        <f t="shared" si="12"/>
        <v>Processed</v>
      </c>
    </row>
    <row r="792" spans="1:12" x14ac:dyDescent="0.3">
      <c r="A792" s="11" t="s">
        <v>1067</v>
      </c>
      <c r="B792" s="11" t="s">
        <v>391</v>
      </c>
      <c r="C792" s="11" t="s">
        <v>25</v>
      </c>
      <c r="D792" s="11" t="s">
        <v>1407</v>
      </c>
      <c r="E792" s="11" t="s">
        <v>1409</v>
      </c>
      <c r="F792" s="11" t="s">
        <v>1410</v>
      </c>
      <c r="G792" s="11" t="s">
        <v>1378</v>
      </c>
      <c r="H792" s="11" t="s">
        <v>1378</v>
      </c>
      <c r="I792" s="11">
        <v>1200</v>
      </c>
      <c r="J792" s="11">
        <v>1200</v>
      </c>
      <c r="K792" s="11">
        <v>1272</v>
      </c>
      <c r="L792" s="11" t="str">
        <f t="shared" si="12"/>
        <v>Processed</v>
      </c>
    </row>
    <row r="793" spans="1:12" x14ac:dyDescent="0.3">
      <c r="A793" s="11" t="s">
        <v>1067</v>
      </c>
      <c r="B793" s="11" t="s">
        <v>391</v>
      </c>
      <c r="C793" s="11" t="s">
        <v>13</v>
      </c>
      <c r="D793" s="11" t="s">
        <v>1411</v>
      </c>
      <c r="E793" s="11" t="s">
        <v>1412</v>
      </c>
      <c r="F793" s="11" t="s">
        <v>1413</v>
      </c>
      <c r="G793" s="11" t="s">
        <v>1414</v>
      </c>
      <c r="H793" s="11" t="s">
        <v>1414</v>
      </c>
      <c r="I793" s="11">
        <v>616</v>
      </c>
      <c r="J793" s="11">
        <v>12320</v>
      </c>
      <c r="K793" s="11">
        <v>18776</v>
      </c>
      <c r="L793" s="11" t="str">
        <f t="shared" si="12"/>
        <v>Processed</v>
      </c>
    </row>
    <row r="794" spans="1:12" x14ac:dyDescent="0.3">
      <c r="A794" s="11" t="s">
        <v>1067</v>
      </c>
      <c r="B794" s="11" t="s">
        <v>391</v>
      </c>
      <c r="C794" s="11" t="s">
        <v>13</v>
      </c>
      <c r="D794" s="11" t="s">
        <v>1415</v>
      </c>
      <c r="E794" s="11" t="s">
        <v>1416</v>
      </c>
      <c r="F794" s="11" t="s">
        <v>1417</v>
      </c>
      <c r="G794" s="11" t="s">
        <v>1418</v>
      </c>
      <c r="H794" s="11" t="s">
        <v>1418</v>
      </c>
      <c r="I794" s="11">
        <v>1274</v>
      </c>
      <c r="J794" s="11">
        <v>38220</v>
      </c>
      <c r="K794" s="11">
        <v>95550</v>
      </c>
      <c r="L794" s="11" t="str">
        <f t="shared" si="12"/>
        <v>Processed</v>
      </c>
    </row>
    <row r="795" spans="1:12" x14ac:dyDescent="0.3">
      <c r="A795" s="11" t="s">
        <v>1067</v>
      </c>
      <c r="B795" s="11" t="s">
        <v>391</v>
      </c>
      <c r="C795" s="11" t="s">
        <v>13</v>
      </c>
      <c r="D795" s="11" t="s">
        <v>817</v>
      </c>
      <c r="E795" s="11" t="s">
        <v>1419</v>
      </c>
      <c r="F795" s="11" t="s">
        <v>1004</v>
      </c>
      <c r="G795" s="11" t="s">
        <v>392</v>
      </c>
      <c r="H795" s="11" t="s">
        <v>392</v>
      </c>
      <c r="I795" s="11">
        <v>81</v>
      </c>
      <c r="J795" s="11">
        <v>851</v>
      </c>
      <c r="K795" s="11">
        <v>4202</v>
      </c>
      <c r="L795" s="11" t="str">
        <f t="shared" si="12"/>
        <v>Processed</v>
      </c>
    </row>
    <row r="796" spans="1:12" x14ac:dyDescent="0.3">
      <c r="A796" s="11" t="s">
        <v>1067</v>
      </c>
      <c r="B796" s="11" t="s">
        <v>391</v>
      </c>
      <c r="C796" s="11" t="s">
        <v>13</v>
      </c>
      <c r="D796" s="11" t="s">
        <v>817</v>
      </c>
      <c r="E796" s="11" t="s">
        <v>1420</v>
      </c>
      <c r="F796" s="11" t="s">
        <v>1004</v>
      </c>
      <c r="G796" s="11" t="s">
        <v>392</v>
      </c>
      <c r="H796" s="11" t="s">
        <v>392</v>
      </c>
      <c r="I796" s="11">
        <v>130</v>
      </c>
      <c r="J796" s="11">
        <v>1365</v>
      </c>
      <c r="K796" s="11">
        <v>6744</v>
      </c>
      <c r="L796" s="11" t="str">
        <f t="shared" si="12"/>
        <v>Processed</v>
      </c>
    </row>
    <row r="797" spans="1:12" x14ac:dyDescent="0.3">
      <c r="A797" s="11" t="s">
        <v>1067</v>
      </c>
      <c r="B797" s="11" t="s">
        <v>391</v>
      </c>
      <c r="C797" s="11" t="s">
        <v>13</v>
      </c>
      <c r="D797" s="11" t="s">
        <v>1421</v>
      </c>
      <c r="E797" s="11" t="s">
        <v>1422</v>
      </c>
      <c r="F797" s="11" t="s">
        <v>1004</v>
      </c>
      <c r="G797" s="11" t="s">
        <v>392</v>
      </c>
      <c r="H797" s="11" t="s">
        <v>392</v>
      </c>
      <c r="I797" s="11">
        <v>99</v>
      </c>
      <c r="J797" s="11">
        <v>1040</v>
      </c>
      <c r="K797" s="11">
        <v>5136</v>
      </c>
      <c r="L797" s="11" t="str">
        <f t="shared" si="12"/>
        <v>Processed</v>
      </c>
    </row>
    <row r="798" spans="1:12" x14ac:dyDescent="0.3">
      <c r="A798" s="11" t="s">
        <v>1067</v>
      </c>
      <c r="B798" s="11" t="s">
        <v>391</v>
      </c>
      <c r="C798" s="11" t="s">
        <v>13</v>
      </c>
      <c r="D798" s="11" t="s">
        <v>1423</v>
      </c>
      <c r="E798" s="11" t="s">
        <v>1424</v>
      </c>
      <c r="F798" s="11" t="s">
        <v>1004</v>
      </c>
      <c r="G798" s="11" t="s">
        <v>392</v>
      </c>
      <c r="H798" s="11" t="s">
        <v>392</v>
      </c>
      <c r="I798" s="11">
        <v>115</v>
      </c>
      <c r="J798" s="11">
        <v>1208</v>
      </c>
      <c r="K798" s="11">
        <v>5966</v>
      </c>
      <c r="L798" s="11" t="str">
        <f t="shared" si="12"/>
        <v>Processed</v>
      </c>
    </row>
    <row r="799" spans="1:12" x14ac:dyDescent="0.3">
      <c r="A799" s="11" t="s">
        <v>1067</v>
      </c>
      <c r="B799" s="11" t="s">
        <v>391</v>
      </c>
      <c r="C799" s="11" t="s">
        <v>13</v>
      </c>
      <c r="D799" s="11" t="s">
        <v>1425</v>
      </c>
      <c r="E799" s="11" t="s">
        <v>1426</v>
      </c>
      <c r="F799" s="11" t="s">
        <v>1004</v>
      </c>
      <c r="G799" s="11" t="s">
        <v>392</v>
      </c>
      <c r="H799" s="11" t="s">
        <v>392</v>
      </c>
      <c r="I799" s="11">
        <v>99</v>
      </c>
      <c r="J799" s="11">
        <v>1040</v>
      </c>
      <c r="K799" s="11">
        <v>5136</v>
      </c>
      <c r="L799" s="11" t="str">
        <f t="shared" si="12"/>
        <v>Processed</v>
      </c>
    </row>
    <row r="800" spans="1:12" x14ac:dyDescent="0.3">
      <c r="A800" s="11" t="s">
        <v>1067</v>
      </c>
      <c r="B800" s="11" t="s">
        <v>391</v>
      </c>
      <c r="C800" s="11" t="s">
        <v>13</v>
      </c>
      <c r="D800" s="11" t="s">
        <v>820</v>
      </c>
      <c r="E800" s="11" t="s">
        <v>1427</v>
      </c>
      <c r="F800" s="11" t="s">
        <v>1004</v>
      </c>
      <c r="G800" s="11" t="s">
        <v>392</v>
      </c>
      <c r="H800" s="11" t="s">
        <v>392</v>
      </c>
      <c r="I800" s="11">
        <v>99</v>
      </c>
      <c r="J800" s="11">
        <v>1040</v>
      </c>
      <c r="K800" s="11">
        <v>5136</v>
      </c>
      <c r="L800" s="11" t="str">
        <f t="shared" si="12"/>
        <v>Processed</v>
      </c>
    </row>
    <row r="801" spans="1:12" x14ac:dyDescent="0.3">
      <c r="A801" s="11" t="s">
        <v>1067</v>
      </c>
      <c r="B801" s="11" t="s">
        <v>391</v>
      </c>
      <c r="C801" s="11" t="s">
        <v>13</v>
      </c>
      <c r="D801" s="11" t="s">
        <v>1428</v>
      </c>
      <c r="E801" s="11" t="s">
        <v>1429</v>
      </c>
      <c r="F801" s="11" t="s">
        <v>392</v>
      </c>
      <c r="G801" s="11" t="s">
        <v>392</v>
      </c>
      <c r="H801" s="11" t="s">
        <v>392</v>
      </c>
      <c r="I801" s="11">
        <v>6870</v>
      </c>
      <c r="J801" s="11">
        <v>6870</v>
      </c>
      <c r="K801" s="11">
        <v>18412</v>
      </c>
      <c r="L801" s="11" t="str">
        <f t="shared" si="12"/>
        <v>Processed</v>
      </c>
    </row>
    <row r="802" spans="1:12" x14ac:dyDescent="0.3">
      <c r="A802" s="11" t="s">
        <v>1067</v>
      </c>
      <c r="B802" s="11" t="s">
        <v>391</v>
      </c>
      <c r="C802" s="11" t="s">
        <v>13</v>
      </c>
      <c r="D802" s="11" t="s">
        <v>1430</v>
      </c>
      <c r="E802" s="11" t="s">
        <v>1431</v>
      </c>
      <c r="F802" s="11" t="s">
        <v>1025</v>
      </c>
      <c r="G802" s="11" t="s">
        <v>392</v>
      </c>
      <c r="H802" s="11" t="s">
        <v>392</v>
      </c>
      <c r="I802" s="11">
        <v>518</v>
      </c>
      <c r="J802" s="11">
        <v>7770</v>
      </c>
      <c r="K802" s="11">
        <v>11375</v>
      </c>
      <c r="L802" s="11" t="str">
        <f t="shared" si="12"/>
        <v>Processed</v>
      </c>
    </row>
    <row r="803" spans="1:12" x14ac:dyDescent="0.3">
      <c r="A803" s="11" t="s">
        <v>1067</v>
      </c>
      <c r="B803" s="11" t="s">
        <v>391</v>
      </c>
      <c r="C803" s="11" t="s">
        <v>13</v>
      </c>
      <c r="D803" s="11" t="s">
        <v>1432</v>
      </c>
      <c r="E803" s="11" t="s">
        <v>1200</v>
      </c>
      <c r="F803" s="11" t="s">
        <v>1433</v>
      </c>
      <c r="G803" s="11" t="s">
        <v>1202</v>
      </c>
      <c r="H803" s="11" t="s">
        <v>1202</v>
      </c>
      <c r="I803" s="11">
        <v>6240</v>
      </c>
      <c r="J803" s="11">
        <v>28080</v>
      </c>
      <c r="K803" s="11">
        <v>40560</v>
      </c>
      <c r="L803" s="11" t="str">
        <f t="shared" si="12"/>
        <v>Processed</v>
      </c>
    </row>
    <row r="804" spans="1:12" x14ac:dyDescent="0.3">
      <c r="A804" s="11" t="s">
        <v>1067</v>
      </c>
      <c r="B804" s="11" t="s">
        <v>391</v>
      </c>
      <c r="C804" s="11" t="s">
        <v>13</v>
      </c>
      <c r="D804" s="11" t="s">
        <v>1020</v>
      </c>
      <c r="E804" s="11" t="s">
        <v>1171</v>
      </c>
      <c r="F804" s="11" t="s">
        <v>1021</v>
      </c>
      <c r="G804" s="11" t="s">
        <v>1157</v>
      </c>
      <c r="H804" s="11" t="s">
        <v>1157</v>
      </c>
      <c r="I804" s="11">
        <v>29879</v>
      </c>
      <c r="J804" s="11">
        <v>134456</v>
      </c>
      <c r="K804" s="11">
        <v>125492</v>
      </c>
      <c r="L804" s="11" t="str">
        <f t="shared" si="12"/>
        <v>Processed</v>
      </c>
    </row>
    <row r="805" spans="1:12" x14ac:dyDescent="0.3">
      <c r="A805" s="11" t="s">
        <v>1067</v>
      </c>
      <c r="B805" s="11" t="s">
        <v>391</v>
      </c>
      <c r="C805" s="11" t="s">
        <v>13</v>
      </c>
      <c r="D805" s="11" t="s">
        <v>1434</v>
      </c>
      <c r="E805" s="11" t="s">
        <v>1435</v>
      </c>
      <c r="F805" s="11" t="s">
        <v>1417</v>
      </c>
      <c r="G805" s="11" t="s">
        <v>1418</v>
      </c>
      <c r="H805" s="11" t="s">
        <v>1418</v>
      </c>
      <c r="I805" s="11">
        <v>1284</v>
      </c>
      <c r="J805" s="11">
        <v>38520</v>
      </c>
      <c r="K805" s="11">
        <v>115175</v>
      </c>
      <c r="L805" s="11" t="str">
        <f t="shared" si="12"/>
        <v>Processed</v>
      </c>
    </row>
    <row r="806" spans="1:12" x14ac:dyDescent="0.3">
      <c r="A806" s="11" t="s">
        <v>1067</v>
      </c>
      <c r="B806" s="11" t="s">
        <v>391</v>
      </c>
      <c r="C806" s="11" t="s">
        <v>66</v>
      </c>
      <c r="D806" s="11" t="s">
        <v>1331</v>
      </c>
      <c r="E806" s="11" t="s">
        <v>1332</v>
      </c>
      <c r="F806" s="11" t="s">
        <v>1333</v>
      </c>
      <c r="G806" s="11" t="s">
        <v>1157</v>
      </c>
      <c r="H806" s="11" t="s">
        <v>1157</v>
      </c>
      <c r="I806" s="11">
        <v>488</v>
      </c>
      <c r="J806" s="11">
        <v>4392</v>
      </c>
      <c r="K806" s="11">
        <v>22253</v>
      </c>
      <c r="L806" s="11" t="str">
        <f t="shared" si="12"/>
        <v>Whole</v>
      </c>
    </row>
    <row r="807" spans="1:12" x14ac:dyDescent="0.3">
      <c r="A807" s="11" t="s">
        <v>1067</v>
      </c>
      <c r="B807" s="11" t="s">
        <v>391</v>
      </c>
      <c r="C807" s="11" t="s">
        <v>66</v>
      </c>
      <c r="D807" s="11" t="s">
        <v>1436</v>
      </c>
      <c r="E807" s="11" t="s">
        <v>1437</v>
      </c>
      <c r="F807" s="11" t="s">
        <v>1438</v>
      </c>
      <c r="G807" s="11" t="s">
        <v>157</v>
      </c>
      <c r="H807" s="11" t="s">
        <v>157</v>
      </c>
      <c r="I807" s="11">
        <v>58</v>
      </c>
      <c r="J807" s="11">
        <v>1160</v>
      </c>
      <c r="K807" s="11">
        <v>4467</v>
      </c>
      <c r="L807" s="11" t="str">
        <f t="shared" si="12"/>
        <v>Whole</v>
      </c>
    </row>
    <row r="808" spans="1:12" x14ac:dyDescent="0.3">
      <c r="A808" s="11" t="s">
        <v>1067</v>
      </c>
      <c r="B808" s="11" t="s">
        <v>391</v>
      </c>
      <c r="C808" s="11" t="s">
        <v>66</v>
      </c>
      <c r="D808" s="11" t="s">
        <v>1439</v>
      </c>
      <c r="E808" s="11" t="s">
        <v>1229</v>
      </c>
      <c r="F808" s="11" t="s">
        <v>1230</v>
      </c>
      <c r="G808" s="11" t="s">
        <v>52</v>
      </c>
      <c r="H808" s="11" t="s">
        <v>52</v>
      </c>
      <c r="I808" s="11">
        <v>345</v>
      </c>
      <c r="J808" s="11">
        <v>6469</v>
      </c>
      <c r="K808" s="11">
        <v>57546</v>
      </c>
      <c r="L808" s="11" t="str">
        <f t="shared" si="12"/>
        <v>Whole</v>
      </c>
    </row>
    <row r="809" spans="1:12" x14ac:dyDescent="0.3">
      <c r="A809" s="11" t="s">
        <v>1067</v>
      </c>
      <c r="B809" s="11" t="s">
        <v>391</v>
      </c>
      <c r="C809" s="11" t="s">
        <v>170</v>
      </c>
      <c r="D809" s="11" t="s">
        <v>1440</v>
      </c>
      <c r="E809" s="11" t="s">
        <v>1149</v>
      </c>
      <c r="F809" s="11" t="s">
        <v>1150</v>
      </c>
      <c r="G809" s="11" t="s">
        <v>111</v>
      </c>
      <c r="H809" s="11" t="s">
        <v>111</v>
      </c>
      <c r="I809" s="11">
        <v>1110</v>
      </c>
      <c r="J809" s="11">
        <v>3746</v>
      </c>
      <c r="K809" s="11">
        <v>31091</v>
      </c>
      <c r="L809" s="11" t="str">
        <f t="shared" si="12"/>
        <v>Whole</v>
      </c>
    </row>
    <row r="810" spans="1:12" x14ac:dyDescent="0.3">
      <c r="A810" s="11" t="s">
        <v>1067</v>
      </c>
      <c r="B810" s="11" t="s">
        <v>391</v>
      </c>
      <c r="C810" s="11" t="s">
        <v>170</v>
      </c>
      <c r="D810" s="11" t="s">
        <v>1441</v>
      </c>
      <c r="E810" s="11" t="s">
        <v>1442</v>
      </c>
      <c r="F810" s="11" t="s">
        <v>1443</v>
      </c>
      <c r="G810" s="11" t="s">
        <v>1414</v>
      </c>
      <c r="H810" s="11" t="s">
        <v>1414</v>
      </c>
      <c r="I810" s="11">
        <v>26512</v>
      </c>
      <c r="J810" s="11">
        <v>26513</v>
      </c>
      <c r="K810" s="11">
        <v>24922</v>
      </c>
      <c r="L810" s="11" t="str">
        <f t="shared" si="12"/>
        <v>Whole</v>
      </c>
    </row>
    <row r="811" spans="1:12" x14ac:dyDescent="0.3">
      <c r="A811" s="11" t="s">
        <v>1067</v>
      </c>
      <c r="B811" s="11" t="s">
        <v>391</v>
      </c>
      <c r="C811" s="11" t="s">
        <v>170</v>
      </c>
      <c r="D811" s="11" t="s">
        <v>1444</v>
      </c>
      <c r="E811" s="11" t="s">
        <v>1445</v>
      </c>
      <c r="F811" s="11" t="s">
        <v>1446</v>
      </c>
      <c r="G811" s="11" t="s">
        <v>157</v>
      </c>
      <c r="H811" s="11" t="s">
        <v>157</v>
      </c>
      <c r="I811" s="11">
        <v>478</v>
      </c>
      <c r="J811" s="11">
        <v>4750</v>
      </c>
      <c r="K811" s="11">
        <v>5679</v>
      </c>
      <c r="L811" s="11" t="str">
        <f t="shared" si="12"/>
        <v>Whole</v>
      </c>
    </row>
    <row r="812" spans="1:12" x14ac:dyDescent="0.3">
      <c r="A812" s="11" t="s">
        <v>1067</v>
      </c>
      <c r="B812" s="11" t="s">
        <v>391</v>
      </c>
      <c r="C812" s="11" t="s">
        <v>65</v>
      </c>
      <c r="D812" s="11" t="s">
        <v>1447</v>
      </c>
      <c r="E812" s="11" t="s">
        <v>1448</v>
      </c>
      <c r="F812" s="11" t="s">
        <v>392</v>
      </c>
      <c r="G812" s="11" t="s">
        <v>392</v>
      </c>
      <c r="H812" s="11" t="s">
        <v>392</v>
      </c>
      <c r="I812" s="11">
        <v>154</v>
      </c>
      <c r="J812" s="11">
        <v>3080</v>
      </c>
      <c r="K812" s="11">
        <v>4866</v>
      </c>
      <c r="L812" s="11" t="str">
        <f t="shared" si="12"/>
        <v>Whole</v>
      </c>
    </row>
    <row r="813" spans="1:12" x14ac:dyDescent="0.3">
      <c r="A813" s="11" t="s">
        <v>1067</v>
      </c>
      <c r="B813" s="11" t="s">
        <v>391</v>
      </c>
      <c r="C813" s="11" t="s">
        <v>65</v>
      </c>
      <c r="D813" s="11" t="s">
        <v>1449</v>
      </c>
      <c r="E813" s="11" t="s">
        <v>1450</v>
      </c>
      <c r="F813" s="11" t="s">
        <v>392</v>
      </c>
      <c r="G813" s="11" t="s">
        <v>392</v>
      </c>
      <c r="H813" s="11" t="s">
        <v>392</v>
      </c>
      <c r="I813" s="11">
        <v>420</v>
      </c>
      <c r="J813" s="11">
        <v>8400</v>
      </c>
      <c r="K813" s="11">
        <v>13608</v>
      </c>
      <c r="L813" s="11" t="str">
        <f t="shared" si="12"/>
        <v>Whole</v>
      </c>
    </row>
    <row r="814" spans="1:12" x14ac:dyDescent="0.3">
      <c r="A814" s="11" t="s">
        <v>1067</v>
      </c>
      <c r="B814" s="11" t="s">
        <v>391</v>
      </c>
      <c r="C814" s="11" t="s">
        <v>65</v>
      </c>
      <c r="D814" s="11" t="s">
        <v>1038</v>
      </c>
      <c r="E814" s="11" t="s">
        <v>1451</v>
      </c>
      <c r="F814" s="11" t="s">
        <v>1413</v>
      </c>
      <c r="G814" s="11" t="s">
        <v>1414</v>
      </c>
      <c r="H814" s="11" t="s">
        <v>1414</v>
      </c>
      <c r="I814" s="11">
        <v>725</v>
      </c>
      <c r="J814" s="11">
        <v>7250</v>
      </c>
      <c r="K814" s="11">
        <v>18140</v>
      </c>
      <c r="L814" s="11" t="str">
        <f t="shared" si="12"/>
        <v>Whole</v>
      </c>
    </row>
    <row r="815" spans="1:12" x14ac:dyDescent="0.3">
      <c r="A815" s="11" t="s">
        <v>1067</v>
      </c>
      <c r="B815" s="11" t="s">
        <v>391</v>
      </c>
      <c r="C815" s="11" t="s">
        <v>75</v>
      </c>
      <c r="D815" s="11" t="s">
        <v>1452</v>
      </c>
      <c r="E815" s="11" t="s">
        <v>1453</v>
      </c>
      <c r="F815" s="11" t="s">
        <v>69</v>
      </c>
      <c r="G815" s="11" t="s">
        <v>70</v>
      </c>
      <c r="H815" s="11" t="s">
        <v>70</v>
      </c>
      <c r="I815" s="11">
        <v>1760</v>
      </c>
      <c r="J815" s="11">
        <v>1760</v>
      </c>
      <c r="K815" s="11">
        <v>8782</v>
      </c>
      <c r="L815" s="11" t="str">
        <f t="shared" si="12"/>
        <v>Whole</v>
      </c>
    </row>
    <row r="816" spans="1:12" x14ac:dyDescent="0.3">
      <c r="A816" s="11" t="s">
        <v>1067</v>
      </c>
      <c r="B816" s="11" t="s">
        <v>391</v>
      </c>
      <c r="C816" s="11" t="s">
        <v>75</v>
      </c>
      <c r="D816" s="11" t="s">
        <v>829</v>
      </c>
      <c r="E816" s="11" t="s">
        <v>830</v>
      </c>
      <c r="F816" s="11" t="s">
        <v>392</v>
      </c>
      <c r="G816" s="11" t="s">
        <v>392</v>
      </c>
      <c r="H816" s="11" t="s">
        <v>392</v>
      </c>
      <c r="I816" s="11">
        <v>4566</v>
      </c>
      <c r="J816" s="11">
        <v>4566</v>
      </c>
      <c r="K816" s="11">
        <v>9087</v>
      </c>
      <c r="L816" s="11" t="str">
        <f t="shared" si="12"/>
        <v>Whole</v>
      </c>
    </row>
    <row r="817" spans="1:12" x14ac:dyDescent="0.3">
      <c r="A817" s="11" t="s">
        <v>1067</v>
      </c>
      <c r="B817" s="11" t="s">
        <v>391</v>
      </c>
      <c r="C817" s="11" t="s">
        <v>75</v>
      </c>
      <c r="D817" s="11" t="s">
        <v>1454</v>
      </c>
      <c r="E817" s="11" t="s">
        <v>1455</v>
      </c>
      <c r="F817" s="11" t="s">
        <v>69</v>
      </c>
      <c r="G817" s="11" t="s">
        <v>70</v>
      </c>
      <c r="H817" s="11" t="s">
        <v>70</v>
      </c>
      <c r="I817" s="11">
        <v>8680</v>
      </c>
      <c r="J817" s="11">
        <v>8680</v>
      </c>
      <c r="K817" s="11">
        <v>18749</v>
      </c>
      <c r="L817" s="11" t="str">
        <f t="shared" si="12"/>
        <v>Whole</v>
      </c>
    </row>
    <row r="818" spans="1:12" x14ac:dyDescent="0.3">
      <c r="A818" s="11" t="s">
        <v>1067</v>
      </c>
      <c r="B818" s="11" t="s">
        <v>391</v>
      </c>
      <c r="C818" s="11" t="s">
        <v>75</v>
      </c>
      <c r="D818" s="11" t="s">
        <v>831</v>
      </c>
      <c r="E818" s="11" t="s">
        <v>1456</v>
      </c>
      <c r="F818" s="11" t="s">
        <v>392</v>
      </c>
      <c r="G818" s="11" t="s">
        <v>392</v>
      </c>
      <c r="H818" s="11" t="s">
        <v>392</v>
      </c>
      <c r="I818" s="11">
        <v>31100</v>
      </c>
      <c r="J818" s="11">
        <v>31100</v>
      </c>
      <c r="K818" s="11">
        <v>55047</v>
      </c>
      <c r="L818" s="11" t="str">
        <f t="shared" si="12"/>
        <v>Whole</v>
      </c>
    </row>
    <row r="819" spans="1:12" x14ac:dyDescent="0.3">
      <c r="A819" s="11" t="s">
        <v>1067</v>
      </c>
      <c r="B819" s="11" t="s">
        <v>391</v>
      </c>
      <c r="C819" s="11" t="s">
        <v>75</v>
      </c>
      <c r="D819" s="11" t="s">
        <v>831</v>
      </c>
      <c r="E819" s="11" t="s">
        <v>1457</v>
      </c>
      <c r="F819" s="11" t="s">
        <v>1458</v>
      </c>
      <c r="G819" s="11" t="s">
        <v>1459</v>
      </c>
      <c r="H819" s="11" t="s">
        <v>1459</v>
      </c>
      <c r="I819" s="11">
        <v>29880</v>
      </c>
      <c r="J819" s="11">
        <v>29880</v>
      </c>
      <c r="K819" s="11">
        <v>34362</v>
      </c>
      <c r="L819" s="11" t="str">
        <f t="shared" si="12"/>
        <v>Whole</v>
      </c>
    </row>
    <row r="820" spans="1:12" x14ac:dyDescent="0.3">
      <c r="A820" s="11" t="s">
        <v>1067</v>
      </c>
      <c r="B820" s="11" t="s">
        <v>391</v>
      </c>
      <c r="C820" s="11" t="s">
        <v>75</v>
      </c>
      <c r="D820" s="11" t="s">
        <v>1460</v>
      </c>
      <c r="E820" s="11" t="s">
        <v>1461</v>
      </c>
      <c r="F820" s="11" t="s">
        <v>1413</v>
      </c>
      <c r="G820" s="11" t="s">
        <v>1414</v>
      </c>
      <c r="H820" s="11" t="s">
        <v>1414</v>
      </c>
      <c r="I820" s="11">
        <v>496</v>
      </c>
      <c r="J820" s="11">
        <v>14880</v>
      </c>
      <c r="K820" s="11">
        <v>23699</v>
      </c>
      <c r="L820" s="11" t="str">
        <f t="shared" si="12"/>
        <v>Whole</v>
      </c>
    </row>
    <row r="821" spans="1:12" x14ac:dyDescent="0.3">
      <c r="A821" s="11" t="s">
        <v>1067</v>
      </c>
      <c r="B821" s="11" t="s">
        <v>391</v>
      </c>
      <c r="C821" s="11" t="s">
        <v>75</v>
      </c>
      <c r="D821" s="11" t="s">
        <v>1462</v>
      </c>
      <c r="E821" s="11" t="s">
        <v>1144</v>
      </c>
      <c r="F821" s="11" t="s">
        <v>1463</v>
      </c>
      <c r="G821" s="11" t="s">
        <v>111</v>
      </c>
      <c r="H821" s="11" t="s">
        <v>111</v>
      </c>
      <c r="I821" s="11">
        <v>162</v>
      </c>
      <c r="J821" s="11">
        <v>4860</v>
      </c>
      <c r="K821" s="11">
        <v>50220</v>
      </c>
      <c r="L821" s="11" t="str">
        <f t="shared" si="12"/>
        <v>Whole</v>
      </c>
    </row>
    <row r="822" spans="1:12" x14ac:dyDescent="0.3">
      <c r="A822" s="11" t="s">
        <v>1067</v>
      </c>
      <c r="B822" s="11" t="s">
        <v>391</v>
      </c>
      <c r="C822" s="11" t="s">
        <v>72</v>
      </c>
      <c r="D822" s="11" t="s">
        <v>1158</v>
      </c>
      <c r="E822" s="11" t="s">
        <v>1159</v>
      </c>
      <c r="F822" s="11" t="s">
        <v>1160</v>
      </c>
      <c r="G822" s="11" t="s">
        <v>1157</v>
      </c>
      <c r="H822" s="11" t="s">
        <v>1157</v>
      </c>
      <c r="I822" s="11">
        <v>500</v>
      </c>
      <c r="J822" s="11">
        <v>6000</v>
      </c>
      <c r="K822" s="11">
        <v>37120</v>
      </c>
      <c r="L822" s="11" t="str">
        <f t="shared" si="12"/>
        <v>Processed</v>
      </c>
    </row>
    <row r="823" spans="1:12" x14ac:dyDescent="0.3">
      <c r="A823" s="11" t="s">
        <v>1067</v>
      </c>
      <c r="B823" s="11" t="s">
        <v>391</v>
      </c>
      <c r="C823" s="11" t="s">
        <v>663</v>
      </c>
      <c r="D823" s="11" t="s">
        <v>1464</v>
      </c>
      <c r="E823" s="11" t="s">
        <v>1465</v>
      </c>
      <c r="F823" s="11" t="s">
        <v>1466</v>
      </c>
      <c r="G823" s="11" t="s">
        <v>61</v>
      </c>
      <c r="H823" s="11" t="s">
        <v>61</v>
      </c>
      <c r="I823" s="11">
        <v>355</v>
      </c>
      <c r="J823" s="11">
        <v>17750</v>
      </c>
      <c r="K823" s="11">
        <v>39309</v>
      </c>
      <c r="L823" s="11" t="str">
        <f t="shared" si="12"/>
        <v>Whole</v>
      </c>
    </row>
    <row r="824" spans="1:12" x14ac:dyDescent="0.3">
      <c r="A824" s="11" t="s">
        <v>1067</v>
      </c>
      <c r="B824" s="11" t="s">
        <v>391</v>
      </c>
      <c r="C824" s="11" t="s">
        <v>71</v>
      </c>
      <c r="D824" s="11" t="s">
        <v>836</v>
      </c>
      <c r="E824" s="11" t="s">
        <v>1467</v>
      </c>
      <c r="F824" s="11" t="s">
        <v>1468</v>
      </c>
      <c r="G824" s="11" t="s">
        <v>375</v>
      </c>
      <c r="H824" s="11" t="s">
        <v>375</v>
      </c>
      <c r="I824" s="11">
        <v>20</v>
      </c>
      <c r="J824" s="11">
        <v>240</v>
      </c>
      <c r="K824" s="11">
        <v>979</v>
      </c>
      <c r="L824" s="11" t="str">
        <f t="shared" si="12"/>
        <v>Whole</v>
      </c>
    </row>
    <row r="825" spans="1:12" x14ac:dyDescent="0.3">
      <c r="A825" s="11" t="s">
        <v>1067</v>
      </c>
      <c r="B825" s="11" t="s">
        <v>391</v>
      </c>
      <c r="C825" s="11" t="s">
        <v>131</v>
      </c>
      <c r="D825" s="11" t="s">
        <v>1469</v>
      </c>
      <c r="E825" s="11" t="s">
        <v>1470</v>
      </c>
      <c r="F825" s="11" t="s">
        <v>1471</v>
      </c>
      <c r="G825" s="11" t="s">
        <v>61</v>
      </c>
      <c r="H825" s="11" t="s">
        <v>61</v>
      </c>
      <c r="I825" s="11">
        <v>65</v>
      </c>
      <c r="J825" s="11">
        <v>1430</v>
      </c>
      <c r="K825" s="11">
        <v>2007</v>
      </c>
      <c r="L825" s="11" t="str">
        <f t="shared" si="12"/>
        <v>Whole</v>
      </c>
    </row>
    <row r="826" spans="1:12" x14ac:dyDescent="0.3">
      <c r="A826" s="11" t="s">
        <v>1067</v>
      </c>
      <c r="B826" s="11" t="s">
        <v>391</v>
      </c>
      <c r="C826" s="11" t="s">
        <v>131</v>
      </c>
      <c r="D826" s="11" t="s">
        <v>1066</v>
      </c>
      <c r="E826" s="11" t="s">
        <v>1472</v>
      </c>
      <c r="F826" s="11" t="s">
        <v>1473</v>
      </c>
      <c r="G826" s="11" t="s">
        <v>61</v>
      </c>
      <c r="H826" s="11" t="s">
        <v>61</v>
      </c>
      <c r="I826" s="11">
        <v>12</v>
      </c>
      <c r="J826" s="11">
        <v>360</v>
      </c>
      <c r="K826" s="11">
        <v>680</v>
      </c>
      <c r="L826" s="11" t="str">
        <f t="shared" si="12"/>
        <v>Whole</v>
      </c>
    </row>
    <row r="827" spans="1:12" x14ac:dyDescent="0.3">
      <c r="A827" s="11" t="s">
        <v>1067</v>
      </c>
      <c r="B827" s="11" t="s">
        <v>391</v>
      </c>
      <c r="C827" s="11" t="s">
        <v>701</v>
      </c>
      <c r="D827" s="11" t="s">
        <v>1474</v>
      </c>
      <c r="E827" s="11" t="s">
        <v>1475</v>
      </c>
      <c r="F827" s="11" t="s">
        <v>1476</v>
      </c>
      <c r="G827" s="11" t="s">
        <v>61</v>
      </c>
      <c r="H827" s="11" t="s">
        <v>61</v>
      </c>
      <c r="I827" s="11">
        <v>162</v>
      </c>
      <c r="J827" s="11">
        <v>2027</v>
      </c>
      <c r="K827" s="11">
        <v>2419</v>
      </c>
      <c r="L827" s="11" t="str">
        <f t="shared" si="12"/>
        <v>Whole</v>
      </c>
    </row>
    <row r="828" spans="1:12" x14ac:dyDescent="0.3">
      <c r="A828" s="11" t="s">
        <v>1067</v>
      </c>
      <c r="B828" s="11" t="s">
        <v>391</v>
      </c>
      <c r="C828" s="11" t="s">
        <v>422</v>
      </c>
      <c r="D828" s="11" t="s">
        <v>890</v>
      </c>
      <c r="E828" s="11" t="s">
        <v>1477</v>
      </c>
      <c r="F828" s="11" t="s">
        <v>740</v>
      </c>
      <c r="G828" s="11" t="s">
        <v>676</v>
      </c>
      <c r="H828" s="11" t="s">
        <v>676</v>
      </c>
      <c r="I828" s="11">
        <v>6480</v>
      </c>
      <c r="J828" s="11">
        <v>6480</v>
      </c>
      <c r="K828" s="11">
        <v>2074</v>
      </c>
      <c r="L828" s="11" t="str">
        <f t="shared" si="12"/>
        <v>Whole</v>
      </c>
    </row>
    <row r="829" spans="1:12" x14ac:dyDescent="0.3">
      <c r="A829" s="11" t="s">
        <v>1067</v>
      </c>
      <c r="B829" s="11" t="s">
        <v>391</v>
      </c>
      <c r="C829" s="11" t="s">
        <v>422</v>
      </c>
      <c r="D829" s="11" t="s">
        <v>1478</v>
      </c>
      <c r="E829" s="11" t="s">
        <v>1284</v>
      </c>
      <c r="F829" s="11" t="s">
        <v>306</v>
      </c>
      <c r="G829" s="11" t="s">
        <v>1157</v>
      </c>
      <c r="H829" s="11" t="s">
        <v>1157</v>
      </c>
      <c r="I829" s="11">
        <v>2505</v>
      </c>
      <c r="J829" s="11">
        <v>26303</v>
      </c>
      <c r="K829" s="11">
        <v>23447</v>
      </c>
      <c r="L829" s="11" t="str">
        <f t="shared" si="12"/>
        <v>Whole</v>
      </c>
    </row>
    <row r="830" spans="1:12" x14ac:dyDescent="0.3">
      <c r="A830" s="11" t="s">
        <v>1067</v>
      </c>
      <c r="B830" s="11" t="s">
        <v>391</v>
      </c>
      <c r="C830" s="11" t="s">
        <v>422</v>
      </c>
      <c r="D830" s="11" t="s">
        <v>1086</v>
      </c>
      <c r="E830" s="11" t="s">
        <v>1479</v>
      </c>
      <c r="F830" s="11" t="s">
        <v>740</v>
      </c>
      <c r="G830" s="11" t="s">
        <v>676</v>
      </c>
      <c r="H830" s="11" t="s">
        <v>676</v>
      </c>
      <c r="I830" s="11">
        <v>3700</v>
      </c>
      <c r="J830" s="11">
        <v>3700</v>
      </c>
      <c r="K830" s="11">
        <v>1443</v>
      </c>
      <c r="L830" s="11" t="str">
        <f t="shared" si="12"/>
        <v>Whole</v>
      </c>
    </row>
    <row r="831" spans="1:12" x14ac:dyDescent="0.3">
      <c r="A831" s="11" t="s">
        <v>1067</v>
      </c>
      <c r="B831" s="11" t="s">
        <v>391</v>
      </c>
      <c r="C831" s="11" t="s">
        <v>422</v>
      </c>
      <c r="D831" s="11" t="s">
        <v>908</v>
      </c>
      <c r="E831" s="11" t="s">
        <v>1480</v>
      </c>
      <c r="F831" s="11" t="s">
        <v>1481</v>
      </c>
      <c r="G831" s="11" t="s">
        <v>676</v>
      </c>
      <c r="H831" s="11" t="s">
        <v>676</v>
      </c>
      <c r="I831" s="11">
        <v>132</v>
      </c>
      <c r="J831" s="11">
        <v>1584</v>
      </c>
      <c r="K831" s="11">
        <v>157</v>
      </c>
      <c r="L831" s="11" t="str">
        <f t="shared" si="12"/>
        <v>Whole</v>
      </c>
    </row>
    <row r="832" spans="1:12" x14ac:dyDescent="0.3">
      <c r="A832" s="11" t="s">
        <v>1067</v>
      </c>
      <c r="B832" s="11" t="s">
        <v>391</v>
      </c>
      <c r="C832" s="11" t="s">
        <v>422</v>
      </c>
      <c r="D832" s="11" t="s">
        <v>911</v>
      </c>
      <c r="E832" s="11" t="s">
        <v>912</v>
      </c>
      <c r="F832" s="11" t="s">
        <v>1482</v>
      </c>
      <c r="G832" s="11" t="s">
        <v>157</v>
      </c>
      <c r="H832" s="11" t="s">
        <v>157</v>
      </c>
      <c r="I832" s="11">
        <v>650</v>
      </c>
      <c r="J832" s="11">
        <v>19500</v>
      </c>
      <c r="K832" s="11">
        <v>17303</v>
      </c>
      <c r="L832" s="11" t="str">
        <f t="shared" si="12"/>
        <v>Whole</v>
      </c>
    </row>
    <row r="833" spans="1:12" x14ac:dyDescent="0.3">
      <c r="A833" s="11" t="s">
        <v>1067</v>
      </c>
      <c r="B833" s="11" t="s">
        <v>391</v>
      </c>
      <c r="C833" s="11" t="s">
        <v>385</v>
      </c>
      <c r="D833" s="11" t="s">
        <v>1483</v>
      </c>
      <c r="E833" s="11" t="s">
        <v>1484</v>
      </c>
      <c r="F833" s="11" t="s">
        <v>1485</v>
      </c>
      <c r="G833" s="11" t="s">
        <v>61</v>
      </c>
      <c r="H833" s="11" t="s">
        <v>61</v>
      </c>
      <c r="I833" s="11">
        <v>4</v>
      </c>
      <c r="J833" s="11">
        <v>72</v>
      </c>
      <c r="K833" s="11">
        <v>220</v>
      </c>
      <c r="L833" s="11" t="str">
        <f t="shared" si="12"/>
        <v>Whole</v>
      </c>
    </row>
    <row r="834" spans="1:12" x14ac:dyDescent="0.3">
      <c r="A834" s="11" t="s">
        <v>1067</v>
      </c>
      <c r="B834" s="11" t="s">
        <v>391</v>
      </c>
      <c r="C834" s="11" t="s">
        <v>385</v>
      </c>
      <c r="D834" s="11" t="s">
        <v>1486</v>
      </c>
      <c r="E834" s="11" t="s">
        <v>1245</v>
      </c>
      <c r="F834" s="11" t="s">
        <v>1163</v>
      </c>
      <c r="G834" s="11" t="s">
        <v>44</v>
      </c>
      <c r="H834" s="11" t="s">
        <v>44</v>
      </c>
      <c r="I834" s="11">
        <v>8742</v>
      </c>
      <c r="J834" s="11">
        <v>46289</v>
      </c>
      <c r="K834" s="11">
        <v>168895</v>
      </c>
      <c r="L834" s="11" t="str">
        <f t="shared" ref="L834:L897" si="13">IF(OR(C834="Condiments &amp; Snacks",
       C834="Cheese",
       C834="Butter",
       C834="Meals",
       C834="Beverages",
       C834="Yogurt"), "Processed", "Whole")</f>
        <v>Whole</v>
      </c>
    </row>
    <row r="835" spans="1:12" x14ac:dyDescent="0.3">
      <c r="A835" s="11" t="s">
        <v>1067</v>
      </c>
      <c r="B835" s="11" t="s">
        <v>391</v>
      </c>
      <c r="C835" s="11" t="s">
        <v>385</v>
      </c>
      <c r="D835" s="11" t="s">
        <v>1487</v>
      </c>
      <c r="E835" s="11" t="s">
        <v>1162</v>
      </c>
      <c r="F835" s="11" t="s">
        <v>1163</v>
      </c>
      <c r="G835" s="11" t="s">
        <v>1157</v>
      </c>
      <c r="H835" s="11" t="s">
        <v>1157</v>
      </c>
      <c r="I835" s="11">
        <v>4084</v>
      </c>
      <c r="J835" s="11">
        <v>21625</v>
      </c>
      <c r="K835" s="11">
        <v>81353</v>
      </c>
      <c r="L835" s="11" t="str">
        <f t="shared" si="13"/>
        <v>Whole</v>
      </c>
    </row>
    <row r="836" spans="1:12" x14ac:dyDescent="0.3">
      <c r="A836" s="11" t="s">
        <v>1067</v>
      </c>
      <c r="B836" s="11" t="s">
        <v>391</v>
      </c>
      <c r="C836" s="11" t="s">
        <v>385</v>
      </c>
      <c r="D836" s="11" t="s">
        <v>1488</v>
      </c>
      <c r="E836" s="11" t="s">
        <v>1165</v>
      </c>
      <c r="F836" s="11" t="s">
        <v>1163</v>
      </c>
      <c r="G836" s="11" t="s">
        <v>1157</v>
      </c>
      <c r="H836" s="11" t="s">
        <v>1157</v>
      </c>
      <c r="I836" s="11">
        <v>1799</v>
      </c>
      <c r="J836" s="11">
        <v>9526</v>
      </c>
      <c r="K836" s="11">
        <v>19429</v>
      </c>
      <c r="L836" s="11" t="str">
        <f t="shared" si="13"/>
        <v>Whole</v>
      </c>
    </row>
    <row r="837" spans="1:12" x14ac:dyDescent="0.3">
      <c r="A837" s="11" t="s">
        <v>1067</v>
      </c>
      <c r="B837" s="11" t="s">
        <v>391</v>
      </c>
      <c r="C837" s="11" t="s">
        <v>385</v>
      </c>
      <c r="D837" s="11" t="s">
        <v>1489</v>
      </c>
      <c r="E837" s="11" t="s">
        <v>1247</v>
      </c>
      <c r="F837" s="11" t="s">
        <v>1016</v>
      </c>
      <c r="G837" s="11" t="s">
        <v>44</v>
      </c>
      <c r="H837" s="11" t="s">
        <v>44</v>
      </c>
      <c r="I837" s="11">
        <v>4864</v>
      </c>
      <c r="J837" s="11">
        <v>18240</v>
      </c>
      <c r="K837" s="11">
        <v>101560</v>
      </c>
      <c r="L837" s="11" t="str">
        <f t="shared" si="13"/>
        <v>Whole</v>
      </c>
    </row>
    <row r="838" spans="1:12" x14ac:dyDescent="0.3">
      <c r="A838" s="11" t="s">
        <v>1067</v>
      </c>
      <c r="B838" s="11" t="s">
        <v>391</v>
      </c>
      <c r="C838" s="11" t="s">
        <v>385</v>
      </c>
      <c r="D838" s="11" t="s">
        <v>1490</v>
      </c>
      <c r="E838" s="11" t="s">
        <v>1167</v>
      </c>
      <c r="F838" s="11" t="s">
        <v>1163</v>
      </c>
      <c r="G838" s="11" t="s">
        <v>1157</v>
      </c>
      <c r="H838" s="11" t="s">
        <v>1157</v>
      </c>
      <c r="I838" s="11">
        <v>7769</v>
      </c>
      <c r="J838" s="11">
        <v>41137</v>
      </c>
      <c r="K838" s="11">
        <v>298330</v>
      </c>
      <c r="L838" s="11" t="str">
        <f t="shared" si="13"/>
        <v>Whole</v>
      </c>
    </row>
    <row r="839" spans="1:12" x14ac:dyDescent="0.3">
      <c r="A839" s="11" t="s">
        <v>1067</v>
      </c>
      <c r="B839" s="11" t="s">
        <v>322</v>
      </c>
      <c r="C839" s="11" t="s">
        <v>22</v>
      </c>
      <c r="D839" s="11" t="s">
        <v>920</v>
      </c>
      <c r="E839" s="11" t="s">
        <v>1491</v>
      </c>
      <c r="F839" s="11" t="s">
        <v>223</v>
      </c>
      <c r="G839" s="11" t="s">
        <v>61</v>
      </c>
      <c r="H839" s="11" t="s">
        <v>61</v>
      </c>
      <c r="I839" s="11">
        <v>50</v>
      </c>
      <c r="J839" s="11">
        <v>1050</v>
      </c>
      <c r="K839" s="11">
        <v>2237</v>
      </c>
      <c r="L839" s="11" t="str">
        <f t="shared" si="13"/>
        <v>Processed</v>
      </c>
    </row>
    <row r="840" spans="1:12" x14ac:dyDescent="0.3">
      <c r="A840" s="11" t="s">
        <v>1067</v>
      </c>
      <c r="B840" s="11" t="s">
        <v>322</v>
      </c>
      <c r="C840" s="11" t="s">
        <v>22</v>
      </c>
      <c r="D840" s="11" t="s">
        <v>1492</v>
      </c>
      <c r="E840" s="11" t="s">
        <v>1493</v>
      </c>
      <c r="F840" s="11" t="s">
        <v>1494</v>
      </c>
      <c r="G840" s="11" t="s">
        <v>492</v>
      </c>
      <c r="H840" s="11" t="s">
        <v>492</v>
      </c>
      <c r="I840" s="11">
        <v>6757</v>
      </c>
      <c r="J840" s="11">
        <v>0</v>
      </c>
      <c r="K840" s="11">
        <v>320958</v>
      </c>
      <c r="L840" s="11" t="str">
        <f t="shared" si="13"/>
        <v>Processed</v>
      </c>
    </row>
    <row r="841" spans="1:12" x14ac:dyDescent="0.3">
      <c r="A841" s="11" t="s">
        <v>1067</v>
      </c>
      <c r="B841" s="11" t="s">
        <v>322</v>
      </c>
      <c r="C841" s="11" t="s">
        <v>22</v>
      </c>
      <c r="D841" s="11" t="s">
        <v>434</v>
      </c>
      <c r="E841" s="11" t="s">
        <v>1495</v>
      </c>
      <c r="F841" s="11" t="s">
        <v>747</v>
      </c>
      <c r="G841" s="11" t="s">
        <v>61</v>
      </c>
      <c r="H841" s="11" t="s">
        <v>61</v>
      </c>
      <c r="I841" s="11">
        <v>270</v>
      </c>
      <c r="J841" s="11">
        <v>6480</v>
      </c>
      <c r="K841" s="11">
        <v>8362</v>
      </c>
      <c r="L841" s="11" t="str">
        <f t="shared" si="13"/>
        <v>Processed</v>
      </c>
    </row>
    <row r="842" spans="1:12" x14ac:dyDescent="0.3">
      <c r="A842" s="11" t="s">
        <v>1067</v>
      </c>
      <c r="B842" s="11" t="s">
        <v>322</v>
      </c>
      <c r="C842" s="11" t="s">
        <v>22</v>
      </c>
      <c r="D842" s="11" t="s">
        <v>1341</v>
      </c>
      <c r="E842" s="11" t="s">
        <v>1342</v>
      </c>
      <c r="F842" s="11" t="s">
        <v>747</v>
      </c>
      <c r="G842" s="11" t="s">
        <v>61</v>
      </c>
      <c r="H842" s="11" t="s">
        <v>61</v>
      </c>
      <c r="I842" s="11">
        <v>100</v>
      </c>
      <c r="J842" s="11">
        <v>2400</v>
      </c>
      <c r="K842" s="11">
        <v>3288</v>
      </c>
      <c r="L842" s="11" t="str">
        <f t="shared" si="13"/>
        <v>Processed</v>
      </c>
    </row>
    <row r="843" spans="1:12" x14ac:dyDescent="0.3">
      <c r="A843" s="11" t="s">
        <v>1067</v>
      </c>
      <c r="B843" s="11" t="s">
        <v>322</v>
      </c>
      <c r="C843" s="11" t="s">
        <v>22</v>
      </c>
      <c r="D843" s="11" t="s">
        <v>1343</v>
      </c>
      <c r="E843" s="11" t="s">
        <v>1344</v>
      </c>
      <c r="F843" s="11" t="s">
        <v>1345</v>
      </c>
      <c r="G843" s="11" t="s">
        <v>375</v>
      </c>
      <c r="H843" s="11" t="s">
        <v>375</v>
      </c>
      <c r="I843" s="11">
        <v>44171</v>
      </c>
      <c r="J843" s="11">
        <v>1086607</v>
      </c>
      <c r="K843" s="11">
        <v>25366</v>
      </c>
      <c r="L843" s="11" t="str">
        <f t="shared" si="13"/>
        <v>Processed</v>
      </c>
    </row>
    <row r="844" spans="1:12" x14ac:dyDescent="0.3">
      <c r="A844" s="11" t="s">
        <v>1067</v>
      </c>
      <c r="B844" s="11" t="s">
        <v>322</v>
      </c>
      <c r="C844" s="11" t="s">
        <v>22</v>
      </c>
      <c r="D844" s="11" t="s">
        <v>932</v>
      </c>
      <c r="E844" s="11" t="s">
        <v>1496</v>
      </c>
      <c r="F844" s="11" t="s">
        <v>933</v>
      </c>
      <c r="G844" s="11" t="s">
        <v>61</v>
      </c>
      <c r="H844" s="11" t="s">
        <v>61</v>
      </c>
      <c r="I844" s="11">
        <v>270</v>
      </c>
      <c r="J844" s="11">
        <v>1013</v>
      </c>
      <c r="K844" s="11">
        <v>4018</v>
      </c>
      <c r="L844" s="11" t="str">
        <f t="shared" si="13"/>
        <v>Processed</v>
      </c>
    </row>
    <row r="845" spans="1:12" x14ac:dyDescent="0.3">
      <c r="A845" s="11" t="s">
        <v>1067</v>
      </c>
      <c r="B845" s="11" t="s">
        <v>322</v>
      </c>
      <c r="C845" s="11" t="s">
        <v>22</v>
      </c>
      <c r="D845" s="11" t="s">
        <v>751</v>
      </c>
      <c r="E845" s="11" t="s">
        <v>752</v>
      </c>
      <c r="F845" s="11" t="s">
        <v>753</v>
      </c>
      <c r="G845" s="11" t="s">
        <v>754</v>
      </c>
      <c r="H845" s="11" t="s">
        <v>754</v>
      </c>
      <c r="I845" s="11">
        <v>2812</v>
      </c>
      <c r="J845" s="11">
        <v>117260</v>
      </c>
      <c r="K845" s="11">
        <v>11220</v>
      </c>
      <c r="L845" s="11" t="str">
        <f t="shared" si="13"/>
        <v>Processed</v>
      </c>
    </row>
    <row r="846" spans="1:12" x14ac:dyDescent="0.3">
      <c r="A846" s="11" t="s">
        <v>1067</v>
      </c>
      <c r="B846" s="11" t="s">
        <v>322</v>
      </c>
      <c r="C846" s="11" t="s">
        <v>22</v>
      </c>
      <c r="D846" s="11" t="s">
        <v>751</v>
      </c>
      <c r="E846" s="11" t="s">
        <v>755</v>
      </c>
      <c r="F846" s="11" t="s">
        <v>430</v>
      </c>
      <c r="G846" s="11" t="s">
        <v>756</v>
      </c>
      <c r="H846" s="11" t="s">
        <v>756</v>
      </c>
      <c r="I846" s="11">
        <v>2437</v>
      </c>
      <c r="J846" s="11">
        <v>101623</v>
      </c>
      <c r="K846" s="11">
        <v>13793</v>
      </c>
      <c r="L846" s="11" t="str">
        <f t="shared" si="13"/>
        <v>Processed</v>
      </c>
    </row>
    <row r="847" spans="1:12" x14ac:dyDescent="0.3">
      <c r="A847" s="11" t="s">
        <v>1067</v>
      </c>
      <c r="B847" s="11" t="s">
        <v>322</v>
      </c>
      <c r="C847" s="11" t="s">
        <v>53</v>
      </c>
      <c r="D847" s="11" t="s">
        <v>187</v>
      </c>
      <c r="E847" s="11" t="s">
        <v>464</v>
      </c>
      <c r="F847" s="11" t="s">
        <v>64</v>
      </c>
      <c r="G847" s="11" t="s">
        <v>52</v>
      </c>
      <c r="H847" s="11" t="s">
        <v>52</v>
      </c>
      <c r="I847" s="11">
        <v>4428</v>
      </c>
      <c r="J847" s="11">
        <v>26568</v>
      </c>
      <c r="K847" s="11">
        <v>83556</v>
      </c>
      <c r="L847" s="11" t="str">
        <f t="shared" si="13"/>
        <v>Whole</v>
      </c>
    </row>
    <row r="848" spans="1:12" x14ac:dyDescent="0.3">
      <c r="A848" s="11" t="s">
        <v>1067</v>
      </c>
      <c r="B848" s="11" t="s">
        <v>322</v>
      </c>
      <c r="C848" s="11" t="s">
        <v>53</v>
      </c>
      <c r="D848" s="11" t="s">
        <v>1226</v>
      </c>
      <c r="E848" s="11" t="s">
        <v>1227</v>
      </c>
      <c r="F848" s="11" t="s">
        <v>64</v>
      </c>
      <c r="G848" s="11" t="s">
        <v>52</v>
      </c>
      <c r="H848" s="11" t="s">
        <v>52</v>
      </c>
      <c r="I848" s="11">
        <v>17760</v>
      </c>
      <c r="J848" s="11">
        <v>106560</v>
      </c>
      <c r="K848" s="11">
        <v>108691</v>
      </c>
      <c r="L848" s="11" t="str">
        <f t="shared" si="13"/>
        <v>Whole</v>
      </c>
    </row>
    <row r="849" spans="1:12" x14ac:dyDescent="0.3">
      <c r="A849" s="11" t="s">
        <v>1067</v>
      </c>
      <c r="B849" s="11" t="s">
        <v>322</v>
      </c>
      <c r="C849" s="11" t="s">
        <v>53</v>
      </c>
      <c r="D849" s="11" t="s">
        <v>1350</v>
      </c>
      <c r="E849" s="11" t="s">
        <v>1282</v>
      </c>
      <c r="F849" s="11" t="s">
        <v>141</v>
      </c>
      <c r="G849" s="11" t="s">
        <v>1157</v>
      </c>
      <c r="H849" s="11" t="s">
        <v>1157</v>
      </c>
      <c r="I849" s="11">
        <v>2040</v>
      </c>
      <c r="J849" s="11">
        <v>36720</v>
      </c>
      <c r="K849" s="11">
        <v>29621</v>
      </c>
      <c r="L849" s="11" t="str">
        <f t="shared" si="13"/>
        <v>Whole</v>
      </c>
    </row>
    <row r="850" spans="1:12" x14ac:dyDescent="0.3">
      <c r="A850" s="11" t="s">
        <v>1067</v>
      </c>
      <c r="B850" s="11" t="s">
        <v>322</v>
      </c>
      <c r="C850" s="11" t="s">
        <v>53</v>
      </c>
      <c r="D850" s="11" t="s">
        <v>236</v>
      </c>
      <c r="E850" s="11" t="s">
        <v>469</v>
      </c>
      <c r="F850" s="11" t="s">
        <v>238</v>
      </c>
      <c r="G850" s="11" t="s">
        <v>57</v>
      </c>
      <c r="H850" s="11" t="s">
        <v>57</v>
      </c>
      <c r="I850" s="11">
        <v>660</v>
      </c>
      <c r="J850" s="11">
        <v>20790</v>
      </c>
      <c r="K850" s="11">
        <v>17558</v>
      </c>
      <c r="L850" s="11" t="str">
        <f t="shared" si="13"/>
        <v>Whole</v>
      </c>
    </row>
    <row r="851" spans="1:12" x14ac:dyDescent="0.3">
      <c r="A851" s="11" t="s">
        <v>1067</v>
      </c>
      <c r="B851" s="11" t="s">
        <v>322</v>
      </c>
      <c r="C851" s="11" t="s">
        <v>53</v>
      </c>
      <c r="D851" s="11" t="s">
        <v>1497</v>
      </c>
      <c r="E851" s="11" t="s">
        <v>1498</v>
      </c>
      <c r="F851" s="11" t="s">
        <v>474</v>
      </c>
      <c r="G851" s="11" t="s">
        <v>1499</v>
      </c>
      <c r="H851" s="11" t="s">
        <v>1499</v>
      </c>
      <c r="I851" s="11">
        <v>504</v>
      </c>
      <c r="J851" s="11">
        <v>5040</v>
      </c>
      <c r="K851" s="11">
        <v>4526</v>
      </c>
      <c r="L851" s="11" t="str">
        <f t="shared" si="13"/>
        <v>Whole</v>
      </c>
    </row>
    <row r="852" spans="1:12" x14ac:dyDescent="0.3">
      <c r="A852" s="11" t="s">
        <v>1067</v>
      </c>
      <c r="B852" s="11" t="s">
        <v>322</v>
      </c>
      <c r="C852" s="11" t="s">
        <v>53</v>
      </c>
      <c r="D852" s="11" t="s">
        <v>477</v>
      </c>
      <c r="E852" s="11" t="s">
        <v>1500</v>
      </c>
      <c r="F852" s="11" t="s">
        <v>474</v>
      </c>
      <c r="G852" s="11" t="s">
        <v>1499</v>
      </c>
      <c r="H852" s="11" t="s">
        <v>1499</v>
      </c>
      <c r="I852" s="11">
        <v>1144</v>
      </c>
      <c r="J852" s="11">
        <v>11440</v>
      </c>
      <c r="K852" s="11">
        <v>10273</v>
      </c>
      <c r="L852" s="11" t="str">
        <f t="shared" si="13"/>
        <v>Whole</v>
      </c>
    </row>
    <row r="853" spans="1:12" x14ac:dyDescent="0.3">
      <c r="A853" s="11" t="s">
        <v>1067</v>
      </c>
      <c r="B853" s="11" t="s">
        <v>322</v>
      </c>
      <c r="C853" s="11" t="s">
        <v>53</v>
      </c>
      <c r="D853" s="11" t="s">
        <v>1501</v>
      </c>
      <c r="E853" s="11" t="s">
        <v>1502</v>
      </c>
      <c r="F853" s="11" t="s">
        <v>768</v>
      </c>
      <c r="G853" s="11" t="s">
        <v>44</v>
      </c>
      <c r="H853" s="11" t="s">
        <v>44</v>
      </c>
      <c r="I853" s="11">
        <v>713</v>
      </c>
      <c r="J853" s="11">
        <v>14260</v>
      </c>
      <c r="K853" s="11">
        <v>11722</v>
      </c>
      <c r="L853" s="11" t="str">
        <f t="shared" si="13"/>
        <v>Whole</v>
      </c>
    </row>
    <row r="854" spans="1:12" x14ac:dyDescent="0.3">
      <c r="A854" s="11" t="s">
        <v>1067</v>
      </c>
      <c r="B854" s="11" t="s">
        <v>322</v>
      </c>
      <c r="C854" s="11" t="s">
        <v>53</v>
      </c>
      <c r="D854" s="11" t="s">
        <v>479</v>
      </c>
      <c r="E854" s="11" t="s">
        <v>1503</v>
      </c>
      <c r="F854" s="11" t="s">
        <v>474</v>
      </c>
      <c r="G854" s="11" t="s">
        <v>1499</v>
      </c>
      <c r="H854" s="11" t="s">
        <v>1499</v>
      </c>
      <c r="I854" s="11">
        <v>880</v>
      </c>
      <c r="J854" s="11">
        <v>8800</v>
      </c>
      <c r="K854" s="11">
        <v>5606</v>
      </c>
      <c r="L854" s="11" t="str">
        <f t="shared" si="13"/>
        <v>Whole</v>
      </c>
    </row>
    <row r="855" spans="1:12" x14ac:dyDescent="0.3">
      <c r="A855" s="11" t="s">
        <v>1067</v>
      </c>
      <c r="B855" s="11" t="s">
        <v>322</v>
      </c>
      <c r="C855" s="11" t="s">
        <v>53</v>
      </c>
      <c r="D855" s="11" t="s">
        <v>772</v>
      </c>
      <c r="E855" s="11" t="s">
        <v>1504</v>
      </c>
      <c r="F855" s="11" t="s">
        <v>637</v>
      </c>
      <c r="G855" s="11" t="s">
        <v>57</v>
      </c>
      <c r="H855" s="11" t="s">
        <v>57</v>
      </c>
      <c r="I855" s="11">
        <v>2263</v>
      </c>
      <c r="J855" s="11">
        <v>0</v>
      </c>
      <c r="K855" s="11">
        <v>29193</v>
      </c>
      <c r="L855" s="11" t="str">
        <f t="shared" si="13"/>
        <v>Whole</v>
      </c>
    </row>
    <row r="856" spans="1:12" x14ac:dyDescent="0.3">
      <c r="A856" s="11" t="s">
        <v>1067</v>
      </c>
      <c r="B856" s="11" t="s">
        <v>322</v>
      </c>
      <c r="C856" s="11" t="s">
        <v>45</v>
      </c>
      <c r="D856" s="11" t="s">
        <v>46</v>
      </c>
      <c r="E856" s="11" t="s">
        <v>1505</v>
      </c>
      <c r="F856" s="11" t="s">
        <v>1506</v>
      </c>
      <c r="G856" s="11" t="s">
        <v>44</v>
      </c>
      <c r="H856" s="11" t="s">
        <v>44</v>
      </c>
      <c r="I856" s="11">
        <v>60</v>
      </c>
      <c r="J856" s="11">
        <v>1440</v>
      </c>
      <c r="K856" s="11">
        <v>1530</v>
      </c>
      <c r="L856" s="11" t="str">
        <f t="shared" si="13"/>
        <v>Whole</v>
      </c>
    </row>
    <row r="857" spans="1:12" x14ac:dyDescent="0.3">
      <c r="A857" s="11" t="s">
        <v>1067</v>
      </c>
      <c r="B857" s="11" t="s">
        <v>322</v>
      </c>
      <c r="C857" s="11" t="s">
        <v>45</v>
      </c>
      <c r="D857" s="11" t="s">
        <v>1507</v>
      </c>
      <c r="E857" s="11" t="s">
        <v>1508</v>
      </c>
      <c r="F857" s="11" t="s">
        <v>808</v>
      </c>
      <c r="G857" s="11" t="s">
        <v>61</v>
      </c>
      <c r="H857" s="11" t="s">
        <v>61</v>
      </c>
      <c r="I857" s="11">
        <v>4792</v>
      </c>
      <c r="J857" s="11">
        <v>37378</v>
      </c>
      <c r="K857" s="11">
        <v>128809</v>
      </c>
      <c r="L857" s="11" t="str">
        <f t="shared" si="13"/>
        <v>Whole</v>
      </c>
    </row>
    <row r="858" spans="1:12" x14ac:dyDescent="0.3">
      <c r="A858" s="11" t="s">
        <v>1067</v>
      </c>
      <c r="B858" s="11" t="s">
        <v>322</v>
      </c>
      <c r="C858" s="11" t="s">
        <v>45</v>
      </c>
      <c r="D858" s="11" t="s">
        <v>1509</v>
      </c>
      <c r="E858" s="11" t="s">
        <v>1510</v>
      </c>
      <c r="F858" s="11" t="s">
        <v>48</v>
      </c>
      <c r="G858" s="11" t="s">
        <v>44</v>
      </c>
      <c r="H858" s="11" t="s">
        <v>44</v>
      </c>
      <c r="I858" s="11">
        <v>1150</v>
      </c>
      <c r="J858" s="11">
        <v>57500</v>
      </c>
      <c r="K858" s="11">
        <v>47188</v>
      </c>
      <c r="L858" s="11" t="str">
        <f t="shared" si="13"/>
        <v>Whole</v>
      </c>
    </row>
    <row r="859" spans="1:12" x14ac:dyDescent="0.3">
      <c r="A859" s="11" t="s">
        <v>1067</v>
      </c>
      <c r="B859" s="11" t="s">
        <v>322</v>
      </c>
      <c r="C859" s="11" t="s">
        <v>45</v>
      </c>
      <c r="D859" s="11" t="s">
        <v>1511</v>
      </c>
      <c r="E859" s="11" t="s">
        <v>1512</v>
      </c>
      <c r="F859" s="11" t="s">
        <v>1513</v>
      </c>
      <c r="G859" s="11" t="s">
        <v>57</v>
      </c>
      <c r="H859" s="11" t="s">
        <v>57</v>
      </c>
      <c r="I859" s="11">
        <v>162</v>
      </c>
      <c r="J859" s="11">
        <v>4050</v>
      </c>
      <c r="K859" s="11">
        <v>2608</v>
      </c>
      <c r="L859" s="11" t="str">
        <f t="shared" si="13"/>
        <v>Whole</v>
      </c>
    </row>
    <row r="860" spans="1:12" x14ac:dyDescent="0.3">
      <c r="A860" s="11" t="s">
        <v>1067</v>
      </c>
      <c r="B860" s="11" t="s">
        <v>322</v>
      </c>
      <c r="C860" s="11" t="s">
        <v>107</v>
      </c>
      <c r="D860" s="11" t="s">
        <v>957</v>
      </c>
      <c r="E860" s="11" t="s">
        <v>1514</v>
      </c>
      <c r="F860" s="11" t="s">
        <v>1515</v>
      </c>
      <c r="G860" s="11" t="s">
        <v>1499</v>
      </c>
      <c r="H860" s="11" t="s">
        <v>1499</v>
      </c>
      <c r="I860" s="11">
        <v>840</v>
      </c>
      <c r="J860" s="11">
        <v>42000</v>
      </c>
      <c r="K860" s="11">
        <v>23730</v>
      </c>
      <c r="L860" s="11" t="str">
        <f t="shared" si="13"/>
        <v>Whole</v>
      </c>
    </row>
    <row r="861" spans="1:12" x14ac:dyDescent="0.3">
      <c r="A861" s="11" t="s">
        <v>1067</v>
      </c>
      <c r="B861" s="11" t="s">
        <v>322</v>
      </c>
      <c r="C861" s="11" t="s">
        <v>40</v>
      </c>
      <c r="D861" s="11" t="s">
        <v>99</v>
      </c>
      <c r="E861" s="11" t="s">
        <v>1516</v>
      </c>
      <c r="F861" s="11" t="s">
        <v>1517</v>
      </c>
      <c r="G861" s="11" t="s">
        <v>1518</v>
      </c>
      <c r="H861" s="11" t="s">
        <v>1518</v>
      </c>
      <c r="I861" s="11">
        <v>592</v>
      </c>
      <c r="J861" s="11">
        <v>17760</v>
      </c>
      <c r="K861" s="11">
        <v>18908</v>
      </c>
      <c r="L861" s="11" t="str">
        <f t="shared" si="13"/>
        <v>Whole</v>
      </c>
    </row>
    <row r="862" spans="1:12" x14ac:dyDescent="0.3">
      <c r="A862" s="11" t="s">
        <v>1067</v>
      </c>
      <c r="B862" s="11" t="s">
        <v>322</v>
      </c>
      <c r="C862" s="11" t="s">
        <v>40</v>
      </c>
      <c r="D862" s="11" t="s">
        <v>99</v>
      </c>
      <c r="E862" s="11" t="s">
        <v>1519</v>
      </c>
      <c r="F862" s="11" t="s">
        <v>90</v>
      </c>
      <c r="G862" s="11" t="s">
        <v>87</v>
      </c>
      <c r="H862" s="11" t="s">
        <v>87</v>
      </c>
      <c r="I862" s="11">
        <v>2</v>
      </c>
      <c r="J862" s="11">
        <v>19</v>
      </c>
      <c r="K862" s="11">
        <v>33</v>
      </c>
      <c r="L862" s="11" t="str">
        <f t="shared" si="13"/>
        <v>Whole</v>
      </c>
    </row>
    <row r="863" spans="1:12" x14ac:dyDescent="0.3">
      <c r="A863" s="11" t="s">
        <v>1067</v>
      </c>
      <c r="B863" s="11" t="s">
        <v>322</v>
      </c>
      <c r="C863" s="11" t="s">
        <v>25</v>
      </c>
      <c r="D863" s="11" t="s">
        <v>958</v>
      </c>
      <c r="E863" s="11" t="s">
        <v>1267</v>
      </c>
      <c r="F863" s="11" t="s">
        <v>223</v>
      </c>
      <c r="G863" s="11" t="s">
        <v>61</v>
      </c>
      <c r="H863" s="11" t="s">
        <v>61</v>
      </c>
      <c r="I863" s="11">
        <v>480</v>
      </c>
      <c r="J863" s="11">
        <v>11520</v>
      </c>
      <c r="K863" s="11">
        <v>9014</v>
      </c>
      <c r="L863" s="11" t="str">
        <f t="shared" si="13"/>
        <v>Processed</v>
      </c>
    </row>
    <row r="864" spans="1:12" x14ac:dyDescent="0.3">
      <c r="A864" s="11" t="s">
        <v>1067</v>
      </c>
      <c r="B864" s="11" t="s">
        <v>322</v>
      </c>
      <c r="C864" s="11" t="s">
        <v>25</v>
      </c>
      <c r="D864" s="11" t="s">
        <v>105</v>
      </c>
      <c r="E864" s="11" t="s">
        <v>1520</v>
      </c>
      <c r="F864" s="11" t="s">
        <v>259</v>
      </c>
      <c r="G864" s="11" t="s">
        <v>57</v>
      </c>
      <c r="H864" s="11" t="s">
        <v>57</v>
      </c>
      <c r="I864" s="11">
        <v>1952</v>
      </c>
      <c r="J864" s="11">
        <v>83936</v>
      </c>
      <c r="K864" s="11">
        <v>42846</v>
      </c>
      <c r="L864" s="11" t="str">
        <f t="shared" si="13"/>
        <v>Processed</v>
      </c>
    </row>
    <row r="865" spans="1:12" x14ac:dyDescent="0.3">
      <c r="A865" s="11" t="s">
        <v>1067</v>
      </c>
      <c r="B865" s="11" t="s">
        <v>322</v>
      </c>
      <c r="C865" s="11" t="s">
        <v>25</v>
      </c>
      <c r="D865" s="11" t="s">
        <v>84</v>
      </c>
      <c r="E865" s="11" t="s">
        <v>1316</v>
      </c>
      <c r="F865" s="11" t="s">
        <v>90</v>
      </c>
      <c r="G865" s="11" t="s">
        <v>87</v>
      </c>
      <c r="H865" s="11" t="s">
        <v>87</v>
      </c>
      <c r="I865" s="11">
        <v>34</v>
      </c>
      <c r="J865" s="11">
        <v>180</v>
      </c>
      <c r="K865" s="11">
        <v>234</v>
      </c>
      <c r="L865" s="11" t="str">
        <f t="shared" si="13"/>
        <v>Processed</v>
      </c>
    </row>
    <row r="866" spans="1:12" x14ac:dyDescent="0.3">
      <c r="A866" s="11" t="s">
        <v>1067</v>
      </c>
      <c r="B866" s="11" t="s">
        <v>322</v>
      </c>
      <c r="C866" s="11" t="s">
        <v>25</v>
      </c>
      <c r="D866" s="11" t="s">
        <v>97</v>
      </c>
      <c r="E866" s="11" t="s">
        <v>508</v>
      </c>
      <c r="F866" s="11" t="s">
        <v>90</v>
      </c>
      <c r="G866" s="11" t="s">
        <v>87</v>
      </c>
      <c r="H866" s="11" t="s">
        <v>87</v>
      </c>
      <c r="I866" s="11">
        <v>665</v>
      </c>
      <c r="J866" s="11">
        <v>4028</v>
      </c>
      <c r="K866" s="11">
        <v>3957</v>
      </c>
      <c r="L866" s="11" t="str">
        <f t="shared" si="13"/>
        <v>Processed</v>
      </c>
    </row>
    <row r="867" spans="1:12" x14ac:dyDescent="0.3">
      <c r="A867" s="11" t="s">
        <v>1067</v>
      </c>
      <c r="B867" s="11" t="s">
        <v>322</v>
      </c>
      <c r="C867" s="11" t="s">
        <v>25</v>
      </c>
      <c r="D867" s="11" t="s">
        <v>128</v>
      </c>
      <c r="E867" s="11" t="s">
        <v>509</v>
      </c>
      <c r="F867" s="11" t="s">
        <v>130</v>
      </c>
      <c r="G867" s="11" t="s">
        <v>111</v>
      </c>
      <c r="H867" s="11" t="s">
        <v>111</v>
      </c>
      <c r="I867" s="11">
        <v>574</v>
      </c>
      <c r="J867" s="11">
        <v>19149</v>
      </c>
      <c r="K867" s="11">
        <v>13455</v>
      </c>
      <c r="L867" s="11" t="str">
        <f t="shared" si="13"/>
        <v>Processed</v>
      </c>
    </row>
    <row r="868" spans="1:12" x14ac:dyDescent="0.3">
      <c r="A868" s="11" t="s">
        <v>1067</v>
      </c>
      <c r="B868" s="11" t="s">
        <v>322</v>
      </c>
      <c r="C868" s="11" t="s">
        <v>25</v>
      </c>
      <c r="D868" s="11" t="s">
        <v>791</v>
      </c>
      <c r="E868" s="11" t="s">
        <v>792</v>
      </c>
      <c r="F868" s="11" t="s">
        <v>223</v>
      </c>
      <c r="G868" s="11" t="s">
        <v>61</v>
      </c>
      <c r="H868" s="11" t="s">
        <v>61</v>
      </c>
      <c r="I868" s="11">
        <v>61</v>
      </c>
      <c r="J868" s="11">
        <v>1464</v>
      </c>
      <c r="K868" s="11">
        <v>969</v>
      </c>
      <c r="L868" s="11" t="str">
        <f t="shared" si="13"/>
        <v>Processed</v>
      </c>
    </row>
    <row r="869" spans="1:12" x14ac:dyDescent="0.3">
      <c r="A869" s="11" t="s">
        <v>1067</v>
      </c>
      <c r="B869" s="11" t="s">
        <v>322</v>
      </c>
      <c r="C869" s="11" t="s">
        <v>25</v>
      </c>
      <c r="D869" s="11" t="s">
        <v>519</v>
      </c>
      <c r="E869" s="11" t="s">
        <v>520</v>
      </c>
      <c r="F869" s="11" t="s">
        <v>290</v>
      </c>
      <c r="G869" s="11" t="s">
        <v>57</v>
      </c>
      <c r="H869" s="11" t="s">
        <v>57</v>
      </c>
      <c r="I869" s="11">
        <v>275</v>
      </c>
      <c r="J869" s="11">
        <v>1684</v>
      </c>
      <c r="K869" s="11">
        <v>5088</v>
      </c>
      <c r="L869" s="11" t="str">
        <f t="shared" si="13"/>
        <v>Processed</v>
      </c>
    </row>
    <row r="870" spans="1:12" x14ac:dyDescent="0.3">
      <c r="A870" s="11" t="s">
        <v>1067</v>
      </c>
      <c r="B870" s="11" t="s">
        <v>322</v>
      </c>
      <c r="C870" s="11" t="s">
        <v>25</v>
      </c>
      <c r="D870" s="11" t="s">
        <v>1371</v>
      </c>
      <c r="E870" s="11" t="s">
        <v>1521</v>
      </c>
      <c r="F870" s="11" t="s">
        <v>1522</v>
      </c>
      <c r="G870" s="11" t="s">
        <v>61</v>
      </c>
      <c r="H870" s="11" t="s">
        <v>61</v>
      </c>
      <c r="I870" s="11">
        <v>3766</v>
      </c>
      <c r="J870" s="11">
        <v>28245</v>
      </c>
      <c r="K870" s="11">
        <v>51707</v>
      </c>
      <c r="L870" s="11" t="str">
        <f t="shared" si="13"/>
        <v>Processed</v>
      </c>
    </row>
    <row r="871" spans="1:12" x14ac:dyDescent="0.3">
      <c r="A871" s="11" t="s">
        <v>1067</v>
      </c>
      <c r="B871" s="11" t="s">
        <v>322</v>
      </c>
      <c r="C871" s="11" t="s">
        <v>25</v>
      </c>
      <c r="D871" s="11" t="s">
        <v>1371</v>
      </c>
      <c r="E871" s="11" t="s">
        <v>1372</v>
      </c>
      <c r="F871" s="11" t="s">
        <v>1373</v>
      </c>
      <c r="G871" s="11" t="s">
        <v>111</v>
      </c>
      <c r="H871" s="11" t="s">
        <v>111</v>
      </c>
      <c r="I871" s="11">
        <v>200</v>
      </c>
      <c r="J871" s="11">
        <v>6000</v>
      </c>
      <c r="K871" s="11">
        <v>13330</v>
      </c>
      <c r="L871" s="11" t="str">
        <f t="shared" si="13"/>
        <v>Processed</v>
      </c>
    </row>
    <row r="872" spans="1:12" x14ac:dyDescent="0.3">
      <c r="A872" s="11" t="s">
        <v>1067</v>
      </c>
      <c r="B872" s="11" t="s">
        <v>322</v>
      </c>
      <c r="C872" s="11" t="s">
        <v>25</v>
      </c>
      <c r="D872" s="11" t="s">
        <v>1151</v>
      </c>
      <c r="E872" s="11" t="s">
        <v>1152</v>
      </c>
      <c r="F872" s="11" t="s">
        <v>1153</v>
      </c>
      <c r="G872" s="11" t="s">
        <v>44</v>
      </c>
      <c r="H872" s="11" t="s">
        <v>44</v>
      </c>
      <c r="I872" s="11">
        <v>1380</v>
      </c>
      <c r="J872" s="11">
        <v>46092</v>
      </c>
      <c r="K872" s="11">
        <v>26827</v>
      </c>
      <c r="L872" s="11" t="str">
        <f t="shared" si="13"/>
        <v>Processed</v>
      </c>
    </row>
    <row r="873" spans="1:12" x14ac:dyDescent="0.3">
      <c r="A873" s="11" t="s">
        <v>1067</v>
      </c>
      <c r="B873" s="11" t="s">
        <v>322</v>
      </c>
      <c r="C873" s="11" t="s">
        <v>25</v>
      </c>
      <c r="D873" s="11" t="s">
        <v>1524</v>
      </c>
      <c r="E873" s="11" t="s">
        <v>1525</v>
      </c>
      <c r="F873" s="11" t="s">
        <v>1055</v>
      </c>
      <c r="G873" s="11" t="s">
        <v>61</v>
      </c>
      <c r="H873" s="11" t="s">
        <v>61</v>
      </c>
      <c r="I873" s="11">
        <v>30</v>
      </c>
      <c r="J873" s="11">
        <v>2</v>
      </c>
      <c r="K873" s="11">
        <v>1256</v>
      </c>
      <c r="L873" s="11" t="str">
        <f t="shared" si="13"/>
        <v>Processed</v>
      </c>
    </row>
    <row r="874" spans="1:12" x14ac:dyDescent="0.3">
      <c r="A874" s="11" t="s">
        <v>1067</v>
      </c>
      <c r="B874" s="11" t="s">
        <v>322</v>
      </c>
      <c r="C874" s="11" t="s">
        <v>25</v>
      </c>
      <c r="D874" s="11" t="s">
        <v>980</v>
      </c>
      <c r="E874" s="11" t="s">
        <v>1379</v>
      </c>
      <c r="F874" s="11" t="s">
        <v>223</v>
      </c>
      <c r="G874" s="11" t="s">
        <v>61</v>
      </c>
      <c r="H874" s="11" t="s">
        <v>61</v>
      </c>
      <c r="I874" s="11">
        <v>96</v>
      </c>
      <c r="J874" s="11">
        <v>1152</v>
      </c>
      <c r="K874" s="11">
        <v>905</v>
      </c>
      <c r="L874" s="11" t="str">
        <f t="shared" si="13"/>
        <v>Processed</v>
      </c>
    </row>
    <row r="875" spans="1:12" x14ac:dyDescent="0.3">
      <c r="A875" s="11" t="s">
        <v>1067</v>
      </c>
      <c r="B875" s="11" t="s">
        <v>322</v>
      </c>
      <c r="C875" s="11" t="s">
        <v>25</v>
      </c>
      <c r="D875" s="11" t="s">
        <v>981</v>
      </c>
      <c r="E875" s="11" t="s">
        <v>1526</v>
      </c>
      <c r="F875" s="11" t="s">
        <v>982</v>
      </c>
      <c r="G875" s="11" t="s">
        <v>392</v>
      </c>
      <c r="H875" s="11" t="s">
        <v>392</v>
      </c>
      <c r="I875" s="11">
        <v>80640</v>
      </c>
      <c r="J875" s="11">
        <v>80640</v>
      </c>
      <c r="K875" s="11">
        <v>133623</v>
      </c>
      <c r="L875" s="11" t="str">
        <f t="shared" si="13"/>
        <v>Processed</v>
      </c>
    </row>
    <row r="876" spans="1:12" x14ac:dyDescent="0.3">
      <c r="A876" s="11" t="s">
        <v>1067</v>
      </c>
      <c r="B876" s="11" t="s">
        <v>322</v>
      </c>
      <c r="C876" s="11" t="s">
        <v>25</v>
      </c>
      <c r="D876" s="11" t="s">
        <v>1385</v>
      </c>
      <c r="E876" s="11" t="s">
        <v>1527</v>
      </c>
      <c r="F876" s="11" t="s">
        <v>1387</v>
      </c>
      <c r="G876" s="11" t="s">
        <v>157</v>
      </c>
      <c r="H876" s="11" t="s">
        <v>157</v>
      </c>
      <c r="I876" s="11">
        <v>1690</v>
      </c>
      <c r="J876" s="11">
        <v>15844</v>
      </c>
      <c r="K876" s="11">
        <v>29068</v>
      </c>
      <c r="L876" s="11" t="str">
        <f t="shared" si="13"/>
        <v>Processed</v>
      </c>
    </row>
    <row r="877" spans="1:12" x14ac:dyDescent="0.3">
      <c r="A877" s="11" t="s">
        <v>1067</v>
      </c>
      <c r="B877" s="11" t="s">
        <v>322</v>
      </c>
      <c r="C877" s="11" t="s">
        <v>25</v>
      </c>
      <c r="D877" s="11" t="s">
        <v>1388</v>
      </c>
      <c r="E877" s="11" t="s">
        <v>1528</v>
      </c>
      <c r="F877" s="11" t="s">
        <v>1387</v>
      </c>
      <c r="G877" s="11" t="s">
        <v>157</v>
      </c>
      <c r="H877" s="11" t="s">
        <v>157</v>
      </c>
      <c r="I877" s="11">
        <v>1231</v>
      </c>
      <c r="J877" s="11">
        <v>11541</v>
      </c>
      <c r="K877" s="11">
        <v>21173</v>
      </c>
      <c r="L877" s="11" t="str">
        <f t="shared" si="13"/>
        <v>Processed</v>
      </c>
    </row>
    <row r="878" spans="1:12" x14ac:dyDescent="0.3">
      <c r="A878" s="11" t="s">
        <v>1067</v>
      </c>
      <c r="B878" s="11" t="s">
        <v>322</v>
      </c>
      <c r="C878" s="11" t="s">
        <v>25</v>
      </c>
      <c r="D878" s="11" t="s">
        <v>1390</v>
      </c>
      <c r="E878" s="11" t="s">
        <v>1529</v>
      </c>
      <c r="F878" s="11" t="s">
        <v>1387</v>
      </c>
      <c r="G878" s="11" t="s">
        <v>157</v>
      </c>
      <c r="H878" s="11" t="s">
        <v>157</v>
      </c>
      <c r="I878" s="11">
        <v>1380</v>
      </c>
      <c r="J878" s="11">
        <v>12938</v>
      </c>
      <c r="K878" s="11">
        <v>23736</v>
      </c>
      <c r="L878" s="11" t="str">
        <f t="shared" si="13"/>
        <v>Processed</v>
      </c>
    </row>
    <row r="879" spans="1:12" x14ac:dyDescent="0.3">
      <c r="A879" s="11" t="s">
        <v>1067</v>
      </c>
      <c r="B879" s="11" t="s">
        <v>322</v>
      </c>
      <c r="C879" s="11" t="s">
        <v>25</v>
      </c>
      <c r="D879" s="11" t="s">
        <v>986</v>
      </c>
      <c r="E879" s="11" t="s">
        <v>1530</v>
      </c>
      <c r="F879" s="11" t="s">
        <v>1531</v>
      </c>
      <c r="G879" s="11" t="s">
        <v>111</v>
      </c>
      <c r="H879" s="11" t="s">
        <v>111</v>
      </c>
      <c r="I879" s="11">
        <v>370</v>
      </c>
      <c r="J879" s="11">
        <v>18515</v>
      </c>
      <c r="K879" s="11">
        <v>12534</v>
      </c>
      <c r="L879" s="11" t="str">
        <f t="shared" si="13"/>
        <v>Processed</v>
      </c>
    </row>
    <row r="880" spans="1:12" x14ac:dyDescent="0.3">
      <c r="A880" s="11" t="s">
        <v>1067</v>
      </c>
      <c r="B880" s="11" t="s">
        <v>322</v>
      </c>
      <c r="C880" s="11" t="s">
        <v>25</v>
      </c>
      <c r="D880" s="11" t="s">
        <v>804</v>
      </c>
      <c r="E880" s="11" t="s">
        <v>805</v>
      </c>
      <c r="F880" s="11" t="s">
        <v>117</v>
      </c>
      <c r="G880" s="11" t="s">
        <v>1499</v>
      </c>
      <c r="H880" s="11" t="s">
        <v>1499</v>
      </c>
      <c r="I880" s="11">
        <v>224</v>
      </c>
      <c r="J880" s="11">
        <v>9632</v>
      </c>
      <c r="K880" s="11">
        <v>5242</v>
      </c>
      <c r="L880" s="11" t="str">
        <f t="shared" si="13"/>
        <v>Processed</v>
      </c>
    </row>
    <row r="881" spans="1:12" x14ac:dyDescent="0.3">
      <c r="A881" s="11" t="s">
        <v>1067</v>
      </c>
      <c r="B881" s="11" t="s">
        <v>322</v>
      </c>
      <c r="C881" s="11" t="s">
        <v>25</v>
      </c>
      <c r="D881" s="11" t="s">
        <v>1532</v>
      </c>
      <c r="E881" s="11" t="s">
        <v>1533</v>
      </c>
      <c r="F881" s="11" t="s">
        <v>1534</v>
      </c>
      <c r="G881" s="11" t="s">
        <v>61</v>
      </c>
      <c r="H881" s="11" t="s">
        <v>61</v>
      </c>
      <c r="I881" s="11">
        <v>70</v>
      </c>
      <c r="J881" s="11">
        <v>3010</v>
      </c>
      <c r="K881" s="11">
        <v>2326</v>
      </c>
      <c r="L881" s="11" t="str">
        <f t="shared" si="13"/>
        <v>Processed</v>
      </c>
    </row>
    <row r="882" spans="1:12" x14ac:dyDescent="0.3">
      <c r="A882" s="11" t="s">
        <v>1067</v>
      </c>
      <c r="B882" s="11" t="s">
        <v>322</v>
      </c>
      <c r="C882" s="11" t="s">
        <v>25</v>
      </c>
      <c r="D882" s="11" t="s">
        <v>806</v>
      </c>
      <c r="E882" s="11" t="s">
        <v>1535</v>
      </c>
      <c r="F882" s="11" t="s">
        <v>808</v>
      </c>
      <c r="G882" s="11" t="s">
        <v>61</v>
      </c>
      <c r="H882" s="11" t="s">
        <v>61</v>
      </c>
      <c r="I882" s="11">
        <v>297</v>
      </c>
      <c r="J882" s="11">
        <v>9908</v>
      </c>
      <c r="K882" s="11">
        <v>8889</v>
      </c>
      <c r="L882" s="11" t="str">
        <f t="shared" si="13"/>
        <v>Processed</v>
      </c>
    </row>
    <row r="883" spans="1:12" x14ac:dyDescent="0.3">
      <c r="A883" s="11" t="s">
        <v>1067</v>
      </c>
      <c r="B883" s="11" t="s">
        <v>322</v>
      </c>
      <c r="C883" s="11" t="s">
        <v>25</v>
      </c>
      <c r="D883" s="11" t="s">
        <v>540</v>
      </c>
      <c r="E883" s="11" t="s">
        <v>1536</v>
      </c>
      <c r="F883" s="11" t="s">
        <v>1537</v>
      </c>
      <c r="G883" s="11" t="s">
        <v>44</v>
      </c>
      <c r="H883" s="11" t="s">
        <v>44</v>
      </c>
      <c r="I883" s="11">
        <v>294</v>
      </c>
      <c r="J883" s="11">
        <v>14700</v>
      </c>
      <c r="K883" s="11">
        <v>2287</v>
      </c>
      <c r="L883" s="11" t="str">
        <f t="shared" si="13"/>
        <v>Processed</v>
      </c>
    </row>
    <row r="884" spans="1:12" x14ac:dyDescent="0.3">
      <c r="A884" s="11" t="s">
        <v>1067</v>
      </c>
      <c r="B884" s="11" t="s">
        <v>322</v>
      </c>
      <c r="C884" s="11" t="s">
        <v>25</v>
      </c>
      <c r="D884" s="11" t="s">
        <v>330</v>
      </c>
      <c r="E884" s="11" t="s">
        <v>545</v>
      </c>
      <c r="F884" s="11" t="s">
        <v>223</v>
      </c>
      <c r="G884" s="11" t="s">
        <v>61</v>
      </c>
      <c r="H884" s="11" t="s">
        <v>61</v>
      </c>
      <c r="I884" s="11">
        <v>250</v>
      </c>
      <c r="J884" s="11">
        <v>8350</v>
      </c>
      <c r="K884" s="11">
        <v>8345</v>
      </c>
      <c r="L884" s="11" t="str">
        <f t="shared" si="13"/>
        <v>Processed</v>
      </c>
    </row>
    <row r="885" spans="1:12" x14ac:dyDescent="0.3">
      <c r="A885" s="11" t="s">
        <v>1067</v>
      </c>
      <c r="B885" s="11" t="s">
        <v>322</v>
      </c>
      <c r="C885" s="11" t="s">
        <v>25</v>
      </c>
      <c r="D885" s="11" t="s">
        <v>365</v>
      </c>
      <c r="E885" s="11" t="s">
        <v>1266</v>
      </c>
      <c r="F885" s="11" t="s">
        <v>223</v>
      </c>
      <c r="G885" s="11" t="s">
        <v>61</v>
      </c>
      <c r="H885" s="11" t="s">
        <v>61</v>
      </c>
      <c r="I885" s="11">
        <v>144</v>
      </c>
      <c r="J885" s="11">
        <v>4810</v>
      </c>
      <c r="K885" s="11">
        <v>1215</v>
      </c>
      <c r="L885" s="11" t="str">
        <f t="shared" si="13"/>
        <v>Processed</v>
      </c>
    </row>
    <row r="886" spans="1:12" x14ac:dyDescent="0.3">
      <c r="A886" s="11" t="s">
        <v>1067</v>
      </c>
      <c r="B886" s="11" t="s">
        <v>322</v>
      </c>
      <c r="C886" s="11" t="s">
        <v>25</v>
      </c>
      <c r="D886" s="11" t="s">
        <v>992</v>
      </c>
      <c r="E886" s="11" t="s">
        <v>1264</v>
      </c>
      <c r="F886" s="11" t="s">
        <v>223</v>
      </c>
      <c r="G886" s="11" t="s">
        <v>61</v>
      </c>
      <c r="H886" s="11" t="s">
        <v>61</v>
      </c>
      <c r="I886" s="11">
        <v>51</v>
      </c>
      <c r="J886" s="11">
        <v>1703</v>
      </c>
      <c r="K886" s="11">
        <v>440</v>
      </c>
      <c r="L886" s="11" t="str">
        <f t="shared" si="13"/>
        <v>Processed</v>
      </c>
    </row>
    <row r="887" spans="1:12" x14ac:dyDescent="0.3">
      <c r="A887" s="11" t="s">
        <v>1067</v>
      </c>
      <c r="B887" s="11" t="s">
        <v>322</v>
      </c>
      <c r="C887" s="11" t="s">
        <v>25</v>
      </c>
      <c r="D887" s="11" t="s">
        <v>307</v>
      </c>
      <c r="E887" s="11" t="s">
        <v>553</v>
      </c>
      <c r="F887" s="11" t="s">
        <v>223</v>
      </c>
      <c r="G887" s="11" t="s">
        <v>61</v>
      </c>
      <c r="H887" s="11" t="s">
        <v>61</v>
      </c>
      <c r="I887" s="11">
        <v>176</v>
      </c>
      <c r="J887" s="11">
        <v>3520</v>
      </c>
      <c r="K887" s="11">
        <v>4731</v>
      </c>
      <c r="L887" s="11" t="str">
        <f t="shared" si="13"/>
        <v>Processed</v>
      </c>
    </row>
    <row r="888" spans="1:12" x14ac:dyDescent="0.3">
      <c r="A888" s="11" t="s">
        <v>1067</v>
      </c>
      <c r="B888" s="11" t="s">
        <v>322</v>
      </c>
      <c r="C888" s="11" t="s">
        <v>25</v>
      </c>
      <c r="D888" s="11" t="s">
        <v>250</v>
      </c>
      <c r="E888" s="11" t="s">
        <v>1198</v>
      </c>
      <c r="F888" s="11" t="s">
        <v>223</v>
      </c>
      <c r="G888" s="11" t="s">
        <v>61</v>
      </c>
      <c r="H888" s="11" t="s">
        <v>61</v>
      </c>
      <c r="I888" s="11">
        <v>59</v>
      </c>
      <c r="J888" s="11">
        <v>1770</v>
      </c>
      <c r="K888" s="11">
        <v>2648</v>
      </c>
      <c r="L888" s="11" t="str">
        <f t="shared" si="13"/>
        <v>Processed</v>
      </c>
    </row>
    <row r="889" spans="1:12" x14ac:dyDescent="0.3">
      <c r="A889" s="11" t="s">
        <v>1067</v>
      </c>
      <c r="B889" s="11" t="s">
        <v>322</v>
      </c>
      <c r="C889" s="11" t="s">
        <v>25</v>
      </c>
      <c r="D889" s="11" t="s">
        <v>560</v>
      </c>
      <c r="E889" s="11" t="s">
        <v>1398</v>
      </c>
      <c r="F889" s="11" t="s">
        <v>1399</v>
      </c>
      <c r="G889" s="11" t="s">
        <v>44</v>
      </c>
      <c r="H889" s="11" t="s">
        <v>44</v>
      </c>
      <c r="I889" s="11">
        <v>2</v>
      </c>
      <c r="J889" s="11">
        <v>12</v>
      </c>
      <c r="K889" s="11">
        <v>38</v>
      </c>
      <c r="L889" s="11" t="str">
        <f t="shared" si="13"/>
        <v>Processed</v>
      </c>
    </row>
    <row r="890" spans="1:12" x14ac:dyDescent="0.3">
      <c r="A890" s="11" t="s">
        <v>1067</v>
      </c>
      <c r="B890" s="11" t="s">
        <v>322</v>
      </c>
      <c r="C890" s="11" t="s">
        <v>25</v>
      </c>
      <c r="D890" s="11" t="s">
        <v>562</v>
      </c>
      <c r="E890" s="11" t="s">
        <v>563</v>
      </c>
      <c r="F890" s="11" t="s">
        <v>223</v>
      </c>
      <c r="G890" s="11" t="s">
        <v>61</v>
      </c>
      <c r="H890" s="11" t="s">
        <v>61</v>
      </c>
      <c r="I890" s="11">
        <v>98</v>
      </c>
      <c r="J890" s="11">
        <v>1176</v>
      </c>
      <c r="K890" s="11">
        <v>1787</v>
      </c>
      <c r="L890" s="11" t="str">
        <f t="shared" si="13"/>
        <v>Processed</v>
      </c>
    </row>
    <row r="891" spans="1:12" x14ac:dyDescent="0.3">
      <c r="A891" s="11" t="s">
        <v>1067</v>
      </c>
      <c r="B891" s="11" t="s">
        <v>322</v>
      </c>
      <c r="C891" s="11" t="s">
        <v>25</v>
      </c>
      <c r="D891" s="11" t="s">
        <v>564</v>
      </c>
      <c r="E891" s="11" t="s">
        <v>565</v>
      </c>
      <c r="F891" s="11" t="s">
        <v>223</v>
      </c>
      <c r="G891" s="11" t="s">
        <v>61</v>
      </c>
      <c r="H891" s="11" t="s">
        <v>61</v>
      </c>
      <c r="I891" s="11">
        <v>2</v>
      </c>
      <c r="J891" s="11">
        <v>24</v>
      </c>
      <c r="K891" s="11">
        <v>46</v>
      </c>
      <c r="L891" s="11" t="str">
        <f t="shared" si="13"/>
        <v>Processed</v>
      </c>
    </row>
    <row r="892" spans="1:12" x14ac:dyDescent="0.3">
      <c r="A892" s="11" t="s">
        <v>1067</v>
      </c>
      <c r="B892" s="11" t="s">
        <v>322</v>
      </c>
      <c r="C892" s="11" t="s">
        <v>25</v>
      </c>
      <c r="D892" s="11" t="s">
        <v>569</v>
      </c>
      <c r="E892" s="11" t="s">
        <v>570</v>
      </c>
      <c r="F892" s="11" t="s">
        <v>223</v>
      </c>
      <c r="G892" s="11" t="s">
        <v>61</v>
      </c>
      <c r="H892" s="11" t="s">
        <v>61</v>
      </c>
      <c r="I892" s="11">
        <v>97</v>
      </c>
      <c r="J892" s="11">
        <v>1164</v>
      </c>
      <c r="K892" s="11">
        <v>2011</v>
      </c>
      <c r="L892" s="11" t="str">
        <f t="shared" si="13"/>
        <v>Processed</v>
      </c>
    </row>
    <row r="893" spans="1:12" x14ac:dyDescent="0.3">
      <c r="A893" s="11" t="s">
        <v>1067</v>
      </c>
      <c r="B893" s="11" t="s">
        <v>322</v>
      </c>
      <c r="C893" s="11" t="s">
        <v>25</v>
      </c>
      <c r="D893" s="11" t="s">
        <v>313</v>
      </c>
      <c r="E893" s="11" t="s">
        <v>573</v>
      </c>
      <c r="F893" s="11" t="s">
        <v>223</v>
      </c>
      <c r="G893" s="11" t="s">
        <v>61</v>
      </c>
      <c r="H893" s="11" t="s">
        <v>61</v>
      </c>
      <c r="I893" s="11">
        <v>300</v>
      </c>
      <c r="J893" s="11">
        <v>3600</v>
      </c>
      <c r="K893" s="11">
        <v>6804</v>
      </c>
      <c r="L893" s="11" t="str">
        <f t="shared" si="13"/>
        <v>Processed</v>
      </c>
    </row>
    <row r="894" spans="1:12" x14ac:dyDescent="0.3">
      <c r="A894" s="11" t="s">
        <v>1067</v>
      </c>
      <c r="B894" s="11" t="s">
        <v>322</v>
      </c>
      <c r="C894" s="11" t="s">
        <v>25</v>
      </c>
      <c r="D894" s="11" t="s">
        <v>576</v>
      </c>
      <c r="E894" s="11" t="s">
        <v>577</v>
      </c>
      <c r="F894" s="11" t="s">
        <v>223</v>
      </c>
      <c r="G894" s="11" t="s">
        <v>61</v>
      </c>
      <c r="H894" s="11" t="s">
        <v>61</v>
      </c>
      <c r="I894" s="11">
        <v>2</v>
      </c>
      <c r="J894" s="11">
        <v>24</v>
      </c>
      <c r="K894" s="11">
        <v>131</v>
      </c>
      <c r="L894" s="11" t="str">
        <f t="shared" si="13"/>
        <v>Processed</v>
      </c>
    </row>
    <row r="895" spans="1:12" x14ac:dyDescent="0.3">
      <c r="A895" s="11" t="s">
        <v>1067</v>
      </c>
      <c r="B895" s="11" t="s">
        <v>322</v>
      </c>
      <c r="C895" s="11" t="s">
        <v>25</v>
      </c>
      <c r="D895" s="11" t="s">
        <v>579</v>
      </c>
      <c r="E895" s="11" t="s">
        <v>1400</v>
      </c>
      <c r="F895" s="11" t="s">
        <v>1399</v>
      </c>
      <c r="G895" s="11" t="s">
        <v>44</v>
      </c>
      <c r="H895" s="11" t="s">
        <v>44</v>
      </c>
      <c r="I895" s="11">
        <v>96</v>
      </c>
      <c r="J895" s="11">
        <v>576</v>
      </c>
      <c r="K895" s="11">
        <v>1438</v>
      </c>
      <c r="L895" s="11" t="str">
        <f t="shared" si="13"/>
        <v>Processed</v>
      </c>
    </row>
    <row r="896" spans="1:12" x14ac:dyDescent="0.3">
      <c r="A896" s="11" t="s">
        <v>1067</v>
      </c>
      <c r="B896" s="11" t="s">
        <v>322</v>
      </c>
      <c r="C896" s="11" t="s">
        <v>25</v>
      </c>
      <c r="D896" s="11" t="s">
        <v>581</v>
      </c>
      <c r="E896" s="11" t="s">
        <v>582</v>
      </c>
      <c r="F896" s="11" t="s">
        <v>223</v>
      </c>
      <c r="G896" s="11" t="s">
        <v>61</v>
      </c>
      <c r="H896" s="11" t="s">
        <v>61</v>
      </c>
      <c r="I896" s="11">
        <v>100</v>
      </c>
      <c r="J896" s="11">
        <v>1200</v>
      </c>
      <c r="K896" s="11">
        <v>1873</v>
      </c>
      <c r="L896" s="11" t="str">
        <f t="shared" si="13"/>
        <v>Processed</v>
      </c>
    </row>
    <row r="897" spans="1:12" x14ac:dyDescent="0.3">
      <c r="A897" s="11" t="s">
        <v>1067</v>
      </c>
      <c r="B897" s="11" t="s">
        <v>322</v>
      </c>
      <c r="C897" s="11" t="s">
        <v>25</v>
      </c>
      <c r="D897" s="11" t="s">
        <v>1401</v>
      </c>
      <c r="E897" s="11" t="s">
        <v>584</v>
      </c>
      <c r="F897" s="11" t="s">
        <v>223</v>
      </c>
      <c r="G897" s="11" t="s">
        <v>61</v>
      </c>
      <c r="H897" s="11" t="s">
        <v>61</v>
      </c>
      <c r="I897" s="11">
        <v>101</v>
      </c>
      <c r="J897" s="11">
        <v>1212</v>
      </c>
      <c r="K897" s="11">
        <v>3409</v>
      </c>
      <c r="L897" s="11" t="str">
        <f t="shared" si="13"/>
        <v>Processed</v>
      </c>
    </row>
    <row r="898" spans="1:12" x14ac:dyDescent="0.3">
      <c r="A898" s="11" t="s">
        <v>1067</v>
      </c>
      <c r="B898" s="11" t="s">
        <v>322</v>
      </c>
      <c r="C898" s="11" t="s">
        <v>25</v>
      </c>
      <c r="D898" s="11" t="s">
        <v>1402</v>
      </c>
      <c r="E898" s="11" t="s">
        <v>1403</v>
      </c>
      <c r="F898" s="11" t="s">
        <v>1399</v>
      </c>
      <c r="G898" s="11" t="s">
        <v>44</v>
      </c>
      <c r="H898" s="11" t="s">
        <v>44</v>
      </c>
      <c r="I898" s="11">
        <v>8</v>
      </c>
      <c r="J898" s="11">
        <v>72</v>
      </c>
      <c r="K898" s="11">
        <v>158</v>
      </c>
      <c r="L898" s="11" t="str">
        <f t="shared" ref="L898:L961" si="14">IF(OR(C898="Condiments &amp; Snacks",
       C898="Cheese",
       C898="Butter",
       C898="Meals",
       C898="Beverages",
       C898="Yogurt"), "Processed", "Whole")</f>
        <v>Processed</v>
      </c>
    </row>
    <row r="899" spans="1:12" x14ac:dyDescent="0.3">
      <c r="A899" s="11" t="s">
        <v>1067</v>
      </c>
      <c r="B899" s="11" t="s">
        <v>322</v>
      </c>
      <c r="C899" s="11" t="s">
        <v>25</v>
      </c>
      <c r="D899" s="11" t="s">
        <v>586</v>
      </c>
      <c r="E899" s="11" t="s">
        <v>1404</v>
      </c>
      <c r="F899" s="11" t="s">
        <v>1399</v>
      </c>
      <c r="G899" s="11" t="s">
        <v>44</v>
      </c>
      <c r="H899" s="11" t="s">
        <v>44</v>
      </c>
      <c r="I899" s="11">
        <v>16</v>
      </c>
      <c r="J899" s="11">
        <v>156</v>
      </c>
      <c r="K899" s="11">
        <v>401</v>
      </c>
      <c r="L899" s="11" t="str">
        <f t="shared" si="14"/>
        <v>Processed</v>
      </c>
    </row>
    <row r="900" spans="1:12" x14ac:dyDescent="0.3">
      <c r="A900" s="11" t="s">
        <v>1067</v>
      </c>
      <c r="B900" s="11" t="s">
        <v>322</v>
      </c>
      <c r="C900" s="11" t="s">
        <v>25</v>
      </c>
      <c r="D900" s="11" t="s">
        <v>334</v>
      </c>
      <c r="E900" s="11" t="s">
        <v>1538</v>
      </c>
      <c r="F900" s="11" t="s">
        <v>134</v>
      </c>
      <c r="G900" s="11" t="s">
        <v>1499</v>
      </c>
      <c r="H900" s="11" t="s">
        <v>1499</v>
      </c>
      <c r="I900" s="11">
        <v>2176</v>
      </c>
      <c r="J900" s="11">
        <v>93568</v>
      </c>
      <c r="K900" s="11">
        <v>96723</v>
      </c>
      <c r="L900" s="11" t="str">
        <f t="shared" si="14"/>
        <v>Processed</v>
      </c>
    </row>
    <row r="901" spans="1:12" x14ac:dyDescent="0.3">
      <c r="A901" s="11" t="s">
        <v>1067</v>
      </c>
      <c r="B901" s="11" t="s">
        <v>322</v>
      </c>
      <c r="C901" s="11" t="s">
        <v>25</v>
      </c>
      <c r="D901" s="11" t="s">
        <v>1405</v>
      </c>
      <c r="E901" s="11" t="s">
        <v>1406</v>
      </c>
      <c r="F901" s="11" t="s">
        <v>505</v>
      </c>
      <c r="G901" s="11" t="s">
        <v>87</v>
      </c>
      <c r="H901" s="11" t="s">
        <v>87</v>
      </c>
      <c r="I901" s="11">
        <v>198</v>
      </c>
      <c r="J901" s="11">
        <v>1048</v>
      </c>
      <c r="K901" s="11">
        <v>1317</v>
      </c>
      <c r="L901" s="11" t="str">
        <f t="shared" si="14"/>
        <v>Processed</v>
      </c>
    </row>
    <row r="902" spans="1:12" x14ac:dyDescent="0.3">
      <c r="A902" s="11" t="s">
        <v>1067</v>
      </c>
      <c r="B902" s="11" t="s">
        <v>322</v>
      </c>
      <c r="C902" s="11" t="s">
        <v>25</v>
      </c>
      <c r="D902" s="11" t="s">
        <v>998</v>
      </c>
      <c r="E902" s="11" t="s">
        <v>1539</v>
      </c>
      <c r="F902" s="11" t="s">
        <v>592</v>
      </c>
      <c r="G902" s="11" t="s">
        <v>1378</v>
      </c>
      <c r="H902" s="11" t="s">
        <v>1378</v>
      </c>
      <c r="I902" s="11">
        <v>550</v>
      </c>
      <c r="J902" s="11">
        <v>27500</v>
      </c>
      <c r="K902" s="11">
        <v>15059</v>
      </c>
      <c r="L902" s="11" t="str">
        <f t="shared" si="14"/>
        <v>Processed</v>
      </c>
    </row>
    <row r="903" spans="1:12" x14ac:dyDescent="0.3">
      <c r="A903" s="11" t="s">
        <v>1067</v>
      </c>
      <c r="B903" s="11" t="s">
        <v>322</v>
      </c>
      <c r="C903" s="11" t="s">
        <v>25</v>
      </c>
      <c r="D903" s="11" t="s">
        <v>1268</v>
      </c>
      <c r="E903" s="11" t="s">
        <v>1269</v>
      </c>
      <c r="F903" s="11" t="s">
        <v>223</v>
      </c>
      <c r="G903" s="11" t="s">
        <v>61</v>
      </c>
      <c r="H903" s="11" t="s">
        <v>61</v>
      </c>
      <c r="I903" s="11">
        <v>2772</v>
      </c>
      <c r="J903" s="11">
        <v>34650</v>
      </c>
      <c r="K903" s="11">
        <v>26972</v>
      </c>
      <c r="L903" s="11" t="str">
        <f t="shared" si="14"/>
        <v>Processed</v>
      </c>
    </row>
    <row r="904" spans="1:12" x14ac:dyDescent="0.3">
      <c r="A904" s="11" t="s">
        <v>1067</v>
      </c>
      <c r="B904" s="11" t="s">
        <v>322</v>
      </c>
      <c r="C904" s="11" t="s">
        <v>25</v>
      </c>
      <c r="D904" s="11" t="s">
        <v>1001</v>
      </c>
      <c r="E904" s="11" t="s">
        <v>1265</v>
      </c>
      <c r="F904" s="11" t="s">
        <v>223</v>
      </c>
      <c r="G904" s="11" t="s">
        <v>61</v>
      </c>
      <c r="H904" s="11" t="s">
        <v>61</v>
      </c>
      <c r="I904" s="11">
        <v>120</v>
      </c>
      <c r="J904" s="11">
        <v>6563</v>
      </c>
      <c r="K904" s="11">
        <v>1078</v>
      </c>
      <c r="L904" s="11" t="str">
        <f t="shared" si="14"/>
        <v>Processed</v>
      </c>
    </row>
    <row r="905" spans="1:12" x14ac:dyDescent="0.3">
      <c r="A905" s="11" t="s">
        <v>1067</v>
      </c>
      <c r="B905" s="11" t="s">
        <v>322</v>
      </c>
      <c r="C905" s="11" t="s">
        <v>25</v>
      </c>
      <c r="D905" s="11" t="s">
        <v>1346</v>
      </c>
      <c r="E905" s="11" t="s">
        <v>1347</v>
      </c>
      <c r="F905" s="11" t="s">
        <v>1348</v>
      </c>
      <c r="G905" s="11" t="s">
        <v>492</v>
      </c>
      <c r="H905" s="11" t="s">
        <v>492</v>
      </c>
      <c r="I905" s="11">
        <v>60</v>
      </c>
      <c r="J905" s="11">
        <v>1350</v>
      </c>
      <c r="K905" s="11">
        <v>7740</v>
      </c>
      <c r="L905" s="11" t="str">
        <f t="shared" si="14"/>
        <v>Processed</v>
      </c>
    </row>
    <row r="906" spans="1:12" x14ac:dyDescent="0.3">
      <c r="A906" s="11" t="s">
        <v>1067</v>
      </c>
      <c r="B906" s="11" t="s">
        <v>322</v>
      </c>
      <c r="C906" s="11" t="s">
        <v>25</v>
      </c>
      <c r="D906" s="11" t="s">
        <v>276</v>
      </c>
      <c r="E906" s="11" t="s">
        <v>593</v>
      </c>
      <c r="F906" s="11" t="s">
        <v>197</v>
      </c>
      <c r="G906" s="11" t="s">
        <v>57</v>
      </c>
      <c r="H906" s="11" t="s">
        <v>57</v>
      </c>
      <c r="I906" s="11">
        <v>204</v>
      </c>
      <c r="J906" s="11">
        <v>6814</v>
      </c>
      <c r="K906" s="11">
        <v>1591</v>
      </c>
      <c r="L906" s="11" t="str">
        <f t="shared" si="14"/>
        <v>Processed</v>
      </c>
    </row>
    <row r="907" spans="1:12" x14ac:dyDescent="0.3">
      <c r="A907" s="11" t="s">
        <v>1067</v>
      </c>
      <c r="B907" s="11" t="s">
        <v>322</v>
      </c>
      <c r="C907" s="11" t="s">
        <v>13</v>
      </c>
      <c r="D907" s="11" t="s">
        <v>19</v>
      </c>
      <c r="E907" s="11" t="s">
        <v>1540</v>
      </c>
      <c r="F907" s="11" t="s">
        <v>37</v>
      </c>
      <c r="G907" s="11" t="s">
        <v>17</v>
      </c>
      <c r="H907" s="11" t="s">
        <v>17</v>
      </c>
      <c r="I907" s="11">
        <v>5</v>
      </c>
      <c r="J907" s="11">
        <v>25</v>
      </c>
      <c r="K907" s="11">
        <v>310</v>
      </c>
      <c r="L907" s="11" t="str">
        <f t="shared" si="14"/>
        <v>Processed</v>
      </c>
    </row>
    <row r="908" spans="1:12" x14ac:dyDescent="0.3">
      <c r="A908" s="11" t="s">
        <v>1067</v>
      </c>
      <c r="B908" s="11" t="s">
        <v>322</v>
      </c>
      <c r="C908" s="11" t="s">
        <v>13</v>
      </c>
      <c r="D908" s="11" t="s">
        <v>1411</v>
      </c>
      <c r="E908" s="11" t="s">
        <v>1412</v>
      </c>
      <c r="F908" s="11" t="s">
        <v>1413</v>
      </c>
      <c r="G908" s="11" t="s">
        <v>1414</v>
      </c>
      <c r="H908" s="11" t="s">
        <v>1414</v>
      </c>
      <c r="I908" s="11">
        <v>2720</v>
      </c>
      <c r="J908" s="11">
        <v>54400</v>
      </c>
      <c r="K908" s="11">
        <v>84513</v>
      </c>
      <c r="L908" s="11" t="str">
        <f t="shared" si="14"/>
        <v>Processed</v>
      </c>
    </row>
    <row r="909" spans="1:12" x14ac:dyDescent="0.3">
      <c r="A909" s="11" t="s">
        <v>1067</v>
      </c>
      <c r="B909" s="11" t="s">
        <v>322</v>
      </c>
      <c r="C909" s="11" t="s">
        <v>13</v>
      </c>
      <c r="D909" s="11" t="s">
        <v>1541</v>
      </c>
      <c r="E909" s="11" t="s">
        <v>1542</v>
      </c>
      <c r="F909" s="11" t="s">
        <v>1413</v>
      </c>
      <c r="G909" s="11" t="s">
        <v>1414</v>
      </c>
      <c r="H909" s="11" t="s">
        <v>1414</v>
      </c>
      <c r="I909" s="11">
        <v>305</v>
      </c>
      <c r="J909" s="11">
        <v>6100</v>
      </c>
      <c r="K909" s="11">
        <v>15369</v>
      </c>
      <c r="L909" s="11" t="str">
        <f t="shared" si="14"/>
        <v>Processed</v>
      </c>
    </row>
    <row r="910" spans="1:12" x14ac:dyDescent="0.3">
      <c r="A910" s="11" t="s">
        <v>1067</v>
      </c>
      <c r="B910" s="11" t="s">
        <v>322</v>
      </c>
      <c r="C910" s="11" t="s">
        <v>13</v>
      </c>
      <c r="D910" s="11" t="s">
        <v>817</v>
      </c>
      <c r="E910" s="11" t="s">
        <v>1543</v>
      </c>
      <c r="F910" s="11" t="s">
        <v>1544</v>
      </c>
      <c r="G910" s="11" t="s">
        <v>157</v>
      </c>
      <c r="H910" s="11" t="s">
        <v>157</v>
      </c>
      <c r="I910" s="11">
        <v>272</v>
      </c>
      <c r="J910" s="11">
        <v>2448</v>
      </c>
      <c r="K910" s="11">
        <v>13355</v>
      </c>
      <c r="L910" s="11" t="str">
        <f t="shared" si="14"/>
        <v>Processed</v>
      </c>
    </row>
    <row r="911" spans="1:12" x14ac:dyDescent="0.3">
      <c r="A911" s="11" t="s">
        <v>1067</v>
      </c>
      <c r="B911" s="11" t="s">
        <v>322</v>
      </c>
      <c r="C911" s="11" t="s">
        <v>13</v>
      </c>
      <c r="D911" s="11" t="s">
        <v>817</v>
      </c>
      <c r="E911" s="11" t="s">
        <v>1545</v>
      </c>
      <c r="F911" s="11" t="s">
        <v>1544</v>
      </c>
      <c r="G911" s="11" t="s">
        <v>157</v>
      </c>
      <c r="H911" s="11" t="s">
        <v>157</v>
      </c>
      <c r="I911" s="11">
        <v>1048</v>
      </c>
      <c r="J911" s="11">
        <v>11004</v>
      </c>
      <c r="K911" s="11">
        <v>31859</v>
      </c>
      <c r="L911" s="11" t="str">
        <f t="shared" si="14"/>
        <v>Processed</v>
      </c>
    </row>
    <row r="912" spans="1:12" x14ac:dyDescent="0.3">
      <c r="A912" s="11" t="s">
        <v>1067</v>
      </c>
      <c r="B912" s="11" t="s">
        <v>322</v>
      </c>
      <c r="C912" s="11" t="s">
        <v>13</v>
      </c>
      <c r="D912" s="11" t="s">
        <v>817</v>
      </c>
      <c r="E912" s="11" t="s">
        <v>818</v>
      </c>
      <c r="F912" s="11" t="s">
        <v>1544</v>
      </c>
      <c r="G912" s="11" t="s">
        <v>157</v>
      </c>
      <c r="H912" s="11" t="s">
        <v>157</v>
      </c>
      <c r="I912" s="11">
        <v>744</v>
      </c>
      <c r="J912" s="11">
        <v>7812</v>
      </c>
      <c r="K912" s="11">
        <v>22618</v>
      </c>
      <c r="L912" s="11" t="str">
        <f t="shared" si="14"/>
        <v>Processed</v>
      </c>
    </row>
    <row r="913" spans="1:12" x14ac:dyDescent="0.3">
      <c r="A913" s="11" t="s">
        <v>1067</v>
      </c>
      <c r="B913" s="11" t="s">
        <v>322</v>
      </c>
      <c r="C913" s="11" t="s">
        <v>13</v>
      </c>
      <c r="D913" s="11" t="s">
        <v>817</v>
      </c>
      <c r="E913" s="11" t="s">
        <v>1419</v>
      </c>
      <c r="F913" s="11" t="s">
        <v>1004</v>
      </c>
      <c r="G913" s="11" t="s">
        <v>392</v>
      </c>
      <c r="H913" s="11" t="s">
        <v>392</v>
      </c>
      <c r="I913" s="11">
        <v>70</v>
      </c>
      <c r="J913" s="11">
        <v>735</v>
      </c>
      <c r="K913" s="11">
        <v>3632</v>
      </c>
      <c r="L913" s="11" t="str">
        <f t="shared" si="14"/>
        <v>Processed</v>
      </c>
    </row>
    <row r="914" spans="1:12" x14ac:dyDescent="0.3">
      <c r="A914" s="11" t="s">
        <v>1067</v>
      </c>
      <c r="B914" s="11" t="s">
        <v>322</v>
      </c>
      <c r="C914" s="11" t="s">
        <v>13</v>
      </c>
      <c r="D914" s="11" t="s">
        <v>817</v>
      </c>
      <c r="E914" s="11" t="s">
        <v>1420</v>
      </c>
      <c r="F914" s="11" t="s">
        <v>1004</v>
      </c>
      <c r="G914" s="11" t="s">
        <v>392</v>
      </c>
      <c r="H914" s="11" t="s">
        <v>392</v>
      </c>
      <c r="I914" s="11">
        <v>105</v>
      </c>
      <c r="J914" s="11">
        <v>1103</v>
      </c>
      <c r="K914" s="11">
        <v>5447</v>
      </c>
      <c r="L914" s="11" t="str">
        <f t="shared" si="14"/>
        <v>Processed</v>
      </c>
    </row>
    <row r="915" spans="1:12" x14ac:dyDescent="0.3">
      <c r="A915" s="11" t="s">
        <v>1067</v>
      </c>
      <c r="B915" s="11" t="s">
        <v>322</v>
      </c>
      <c r="C915" s="11" t="s">
        <v>13</v>
      </c>
      <c r="D915" s="11" t="s">
        <v>1546</v>
      </c>
      <c r="E915" s="11" t="s">
        <v>1547</v>
      </c>
      <c r="F915" s="11" t="s">
        <v>1544</v>
      </c>
      <c r="G915" s="11" t="s">
        <v>157</v>
      </c>
      <c r="H915" s="11" t="s">
        <v>157</v>
      </c>
      <c r="I915" s="11">
        <v>3</v>
      </c>
      <c r="J915" s="11">
        <v>14</v>
      </c>
      <c r="K915" s="11">
        <v>74</v>
      </c>
      <c r="L915" s="11" t="str">
        <f t="shared" si="14"/>
        <v>Processed</v>
      </c>
    </row>
    <row r="916" spans="1:12" x14ac:dyDescent="0.3">
      <c r="A916" s="11" t="s">
        <v>1067</v>
      </c>
      <c r="B916" s="11" t="s">
        <v>322</v>
      </c>
      <c r="C916" s="11" t="s">
        <v>13</v>
      </c>
      <c r="D916" s="11" t="s">
        <v>1548</v>
      </c>
      <c r="E916" s="11" t="s">
        <v>1549</v>
      </c>
      <c r="F916" s="11" t="s">
        <v>1544</v>
      </c>
      <c r="G916" s="11" t="s">
        <v>157</v>
      </c>
      <c r="H916" s="11" t="s">
        <v>157</v>
      </c>
      <c r="I916" s="11">
        <v>150</v>
      </c>
      <c r="J916" s="11">
        <v>1575</v>
      </c>
      <c r="K916" s="11">
        <v>4080</v>
      </c>
      <c r="L916" s="11" t="str">
        <f t="shared" si="14"/>
        <v>Processed</v>
      </c>
    </row>
    <row r="917" spans="1:12" x14ac:dyDescent="0.3">
      <c r="A917" s="11" t="s">
        <v>1067</v>
      </c>
      <c r="B917" s="11" t="s">
        <v>322</v>
      </c>
      <c r="C917" s="11" t="s">
        <v>13</v>
      </c>
      <c r="D917" s="11" t="s">
        <v>1550</v>
      </c>
      <c r="E917" s="11" t="s">
        <v>1551</v>
      </c>
      <c r="F917" s="11" t="s">
        <v>1544</v>
      </c>
      <c r="G917" s="11" t="s">
        <v>157</v>
      </c>
      <c r="H917" s="11" t="s">
        <v>157</v>
      </c>
      <c r="I917" s="11">
        <v>3</v>
      </c>
      <c r="J917" s="11">
        <v>54</v>
      </c>
      <c r="K917" s="11">
        <v>162</v>
      </c>
      <c r="L917" s="11" t="str">
        <f t="shared" si="14"/>
        <v>Processed</v>
      </c>
    </row>
    <row r="918" spans="1:12" x14ac:dyDescent="0.3">
      <c r="A918" s="11" t="s">
        <v>1067</v>
      </c>
      <c r="B918" s="11" t="s">
        <v>322</v>
      </c>
      <c r="C918" s="11" t="s">
        <v>13</v>
      </c>
      <c r="D918" s="11" t="s">
        <v>1552</v>
      </c>
      <c r="E918" s="11" t="s">
        <v>1553</v>
      </c>
      <c r="F918" s="11" t="s">
        <v>1544</v>
      </c>
      <c r="G918" s="11" t="s">
        <v>157</v>
      </c>
      <c r="H918" s="11" t="s">
        <v>157</v>
      </c>
      <c r="I918" s="11">
        <v>20</v>
      </c>
      <c r="J918" s="11">
        <v>90</v>
      </c>
      <c r="K918" s="11">
        <v>0</v>
      </c>
      <c r="L918" s="11" t="str">
        <f t="shared" si="14"/>
        <v>Processed</v>
      </c>
    </row>
    <row r="919" spans="1:12" x14ac:dyDescent="0.3">
      <c r="A919" s="11" t="s">
        <v>1067</v>
      </c>
      <c r="B919" s="11" t="s">
        <v>322</v>
      </c>
      <c r="C919" s="11" t="s">
        <v>13</v>
      </c>
      <c r="D919" s="11" t="s">
        <v>1554</v>
      </c>
      <c r="E919" s="11" t="s">
        <v>1555</v>
      </c>
      <c r="F919" s="11" t="s">
        <v>1544</v>
      </c>
      <c r="G919" s="11" t="s">
        <v>157</v>
      </c>
      <c r="H919" s="11" t="s">
        <v>157</v>
      </c>
      <c r="I919" s="11">
        <v>1306</v>
      </c>
      <c r="J919" s="11">
        <v>13713</v>
      </c>
      <c r="K919" s="11">
        <v>47669</v>
      </c>
      <c r="L919" s="11" t="str">
        <f t="shared" si="14"/>
        <v>Processed</v>
      </c>
    </row>
    <row r="920" spans="1:12" x14ac:dyDescent="0.3">
      <c r="A920" s="11" t="s">
        <v>1067</v>
      </c>
      <c r="B920" s="11" t="s">
        <v>322</v>
      </c>
      <c r="C920" s="11" t="s">
        <v>13</v>
      </c>
      <c r="D920" s="11" t="s">
        <v>1556</v>
      </c>
      <c r="E920" s="11" t="s">
        <v>1557</v>
      </c>
      <c r="F920" s="11" t="s">
        <v>1544</v>
      </c>
      <c r="G920" s="11" t="s">
        <v>157</v>
      </c>
      <c r="H920" s="11" t="s">
        <v>157</v>
      </c>
      <c r="I920" s="11">
        <v>197</v>
      </c>
      <c r="J920" s="11">
        <v>1773</v>
      </c>
      <c r="K920" s="11">
        <v>9259</v>
      </c>
      <c r="L920" s="11" t="str">
        <f t="shared" si="14"/>
        <v>Processed</v>
      </c>
    </row>
    <row r="921" spans="1:12" x14ac:dyDescent="0.3">
      <c r="A921" s="11" t="s">
        <v>1067</v>
      </c>
      <c r="B921" s="11" t="s">
        <v>322</v>
      </c>
      <c r="C921" s="11" t="s">
        <v>13</v>
      </c>
      <c r="D921" s="11" t="s">
        <v>1558</v>
      </c>
      <c r="E921" s="11" t="s">
        <v>1559</v>
      </c>
      <c r="F921" s="11" t="s">
        <v>1544</v>
      </c>
      <c r="G921" s="11" t="s">
        <v>157</v>
      </c>
      <c r="H921" s="11" t="s">
        <v>157</v>
      </c>
      <c r="I921" s="11">
        <v>2408</v>
      </c>
      <c r="J921" s="11">
        <v>25284</v>
      </c>
      <c r="K921" s="11">
        <v>62969</v>
      </c>
      <c r="L921" s="11" t="str">
        <f t="shared" si="14"/>
        <v>Processed</v>
      </c>
    </row>
    <row r="922" spans="1:12" x14ac:dyDescent="0.3">
      <c r="A922" s="11" t="s">
        <v>1067</v>
      </c>
      <c r="B922" s="11" t="s">
        <v>322</v>
      </c>
      <c r="C922" s="11" t="s">
        <v>13</v>
      </c>
      <c r="D922" s="11" t="s">
        <v>1421</v>
      </c>
      <c r="E922" s="11" t="s">
        <v>1422</v>
      </c>
      <c r="F922" s="11" t="s">
        <v>1004</v>
      </c>
      <c r="G922" s="11" t="s">
        <v>392</v>
      </c>
      <c r="H922" s="11" t="s">
        <v>392</v>
      </c>
      <c r="I922" s="11">
        <v>140</v>
      </c>
      <c r="J922" s="11">
        <v>1470</v>
      </c>
      <c r="K922" s="11">
        <v>7263</v>
      </c>
      <c r="L922" s="11" t="str">
        <f t="shared" si="14"/>
        <v>Processed</v>
      </c>
    </row>
    <row r="923" spans="1:12" x14ac:dyDescent="0.3">
      <c r="A923" s="11" t="s">
        <v>1067</v>
      </c>
      <c r="B923" s="11" t="s">
        <v>322</v>
      </c>
      <c r="C923" s="11" t="s">
        <v>13</v>
      </c>
      <c r="D923" s="11" t="s">
        <v>1560</v>
      </c>
      <c r="E923" s="11" t="s">
        <v>1561</v>
      </c>
      <c r="F923" s="11" t="s">
        <v>1544</v>
      </c>
      <c r="G923" s="11" t="s">
        <v>157</v>
      </c>
      <c r="H923" s="11" t="s">
        <v>157</v>
      </c>
      <c r="I923" s="11">
        <v>313</v>
      </c>
      <c r="J923" s="11">
        <v>2817</v>
      </c>
      <c r="K923" s="11">
        <v>9515</v>
      </c>
      <c r="L923" s="11" t="str">
        <f t="shared" si="14"/>
        <v>Processed</v>
      </c>
    </row>
    <row r="924" spans="1:12" x14ac:dyDescent="0.3">
      <c r="A924" s="11" t="s">
        <v>1067</v>
      </c>
      <c r="B924" s="11" t="s">
        <v>322</v>
      </c>
      <c r="C924" s="11" t="s">
        <v>13</v>
      </c>
      <c r="D924" s="11" t="s">
        <v>1562</v>
      </c>
      <c r="E924" s="11" t="s">
        <v>1563</v>
      </c>
      <c r="F924" s="11" t="s">
        <v>1544</v>
      </c>
      <c r="G924" s="11" t="s">
        <v>157</v>
      </c>
      <c r="H924" s="11" t="s">
        <v>157</v>
      </c>
      <c r="I924" s="11">
        <v>30</v>
      </c>
      <c r="J924" s="11">
        <v>315</v>
      </c>
      <c r="K924" s="11">
        <v>993</v>
      </c>
      <c r="L924" s="11" t="str">
        <f t="shared" si="14"/>
        <v>Processed</v>
      </c>
    </row>
    <row r="925" spans="1:12" x14ac:dyDescent="0.3">
      <c r="A925" s="11" t="s">
        <v>1067</v>
      </c>
      <c r="B925" s="11" t="s">
        <v>322</v>
      </c>
      <c r="C925" s="11" t="s">
        <v>13</v>
      </c>
      <c r="D925" s="11" t="s">
        <v>1564</v>
      </c>
      <c r="E925" s="11" t="s">
        <v>1565</v>
      </c>
      <c r="F925" s="11" t="s">
        <v>1008</v>
      </c>
      <c r="G925" s="11" t="s">
        <v>1566</v>
      </c>
      <c r="H925" s="11" t="s">
        <v>1566</v>
      </c>
      <c r="I925" s="11">
        <v>710</v>
      </c>
      <c r="J925" s="11">
        <v>6390</v>
      </c>
      <c r="K925" s="11">
        <v>28968</v>
      </c>
      <c r="L925" s="11" t="str">
        <f t="shared" si="14"/>
        <v>Processed</v>
      </c>
    </row>
    <row r="926" spans="1:12" x14ac:dyDescent="0.3">
      <c r="A926" s="11" t="s">
        <v>1067</v>
      </c>
      <c r="B926" s="11" t="s">
        <v>322</v>
      </c>
      <c r="C926" s="11" t="s">
        <v>13</v>
      </c>
      <c r="D926" s="11" t="s">
        <v>1423</v>
      </c>
      <c r="E926" s="11" t="s">
        <v>1424</v>
      </c>
      <c r="F926" s="11" t="s">
        <v>1004</v>
      </c>
      <c r="G926" s="11" t="s">
        <v>392</v>
      </c>
      <c r="H926" s="11" t="s">
        <v>392</v>
      </c>
      <c r="I926" s="11">
        <v>70</v>
      </c>
      <c r="J926" s="11">
        <v>735</v>
      </c>
      <c r="K926" s="11">
        <v>3632</v>
      </c>
      <c r="L926" s="11" t="str">
        <f t="shared" si="14"/>
        <v>Processed</v>
      </c>
    </row>
    <row r="927" spans="1:12" x14ac:dyDescent="0.3">
      <c r="A927" s="11" t="s">
        <v>1067</v>
      </c>
      <c r="B927" s="11" t="s">
        <v>322</v>
      </c>
      <c r="C927" s="11" t="s">
        <v>13</v>
      </c>
      <c r="D927" s="11" t="s">
        <v>1567</v>
      </c>
      <c r="E927" s="11" t="s">
        <v>1568</v>
      </c>
      <c r="F927" s="11" t="s">
        <v>1544</v>
      </c>
      <c r="G927" s="11" t="s">
        <v>157</v>
      </c>
      <c r="H927" s="11" t="s">
        <v>157</v>
      </c>
      <c r="I927" s="11">
        <v>2101</v>
      </c>
      <c r="J927" s="11">
        <v>22061</v>
      </c>
      <c r="K927" s="11">
        <v>63870</v>
      </c>
      <c r="L927" s="11" t="str">
        <f t="shared" si="14"/>
        <v>Processed</v>
      </c>
    </row>
    <row r="928" spans="1:12" x14ac:dyDescent="0.3">
      <c r="A928" s="11" t="s">
        <v>1067</v>
      </c>
      <c r="B928" s="11" t="s">
        <v>322</v>
      </c>
      <c r="C928" s="11" t="s">
        <v>13</v>
      </c>
      <c r="D928" s="11" t="s">
        <v>1425</v>
      </c>
      <c r="E928" s="11" t="s">
        <v>1426</v>
      </c>
      <c r="F928" s="11" t="s">
        <v>1004</v>
      </c>
      <c r="G928" s="11" t="s">
        <v>392</v>
      </c>
      <c r="H928" s="11" t="s">
        <v>392</v>
      </c>
      <c r="I928" s="11">
        <v>105</v>
      </c>
      <c r="J928" s="11">
        <v>1103</v>
      </c>
      <c r="K928" s="11">
        <v>5447</v>
      </c>
      <c r="L928" s="11" t="str">
        <f t="shared" si="14"/>
        <v>Processed</v>
      </c>
    </row>
    <row r="929" spans="1:12" x14ac:dyDescent="0.3">
      <c r="A929" s="11" t="s">
        <v>1067</v>
      </c>
      <c r="B929" s="11" t="s">
        <v>322</v>
      </c>
      <c r="C929" s="11" t="s">
        <v>13</v>
      </c>
      <c r="D929" s="11" t="s">
        <v>1569</v>
      </c>
      <c r="E929" s="11" t="s">
        <v>1570</v>
      </c>
      <c r="F929" s="11" t="s">
        <v>1544</v>
      </c>
      <c r="G929" s="11" t="s">
        <v>157</v>
      </c>
      <c r="H929" s="11" t="s">
        <v>157</v>
      </c>
      <c r="I929" s="11">
        <v>258</v>
      </c>
      <c r="J929" s="11">
        <v>2322</v>
      </c>
      <c r="K929" s="11">
        <v>12229</v>
      </c>
      <c r="L929" s="11" t="str">
        <f t="shared" si="14"/>
        <v>Processed</v>
      </c>
    </row>
    <row r="930" spans="1:12" x14ac:dyDescent="0.3">
      <c r="A930" s="11" t="s">
        <v>1067</v>
      </c>
      <c r="B930" s="11" t="s">
        <v>322</v>
      </c>
      <c r="C930" s="11" t="s">
        <v>13</v>
      </c>
      <c r="D930" s="11" t="s">
        <v>1571</v>
      </c>
      <c r="E930" s="11" t="s">
        <v>1572</v>
      </c>
      <c r="F930" s="11" t="s">
        <v>1008</v>
      </c>
      <c r="G930" s="11" t="s">
        <v>1566</v>
      </c>
      <c r="H930" s="11" t="s">
        <v>1566</v>
      </c>
      <c r="I930" s="11">
        <v>910</v>
      </c>
      <c r="J930" s="11">
        <v>8190</v>
      </c>
      <c r="K930" s="11">
        <v>27255</v>
      </c>
      <c r="L930" s="11" t="str">
        <f t="shared" si="14"/>
        <v>Processed</v>
      </c>
    </row>
    <row r="931" spans="1:12" x14ac:dyDescent="0.3">
      <c r="A931" s="11" t="s">
        <v>1067</v>
      </c>
      <c r="B931" s="11" t="s">
        <v>322</v>
      </c>
      <c r="C931" s="11" t="s">
        <v>13</v>
      </c>
      <c r="D931" s="11" t="s">
        <v>1573</v>
      </c>
      <c r="E931" s="11" t="s">
        <v>1574</v>
      </c>
      <c r="F931" s="11" t="s">
        <v>1008</v>
      </c>
      <c r="G931" s="11" t="s">
        <v>1566</v>
      </c>
      <c r="H931" s="11" t="s">
        <v>1566</v>
      </c>
      <c r="I931" s="11">
        <v>237</v>
      </c>
      <c r="J931" s="11">
        <v>2489</v>
      </c>
      <c r="K931" s="11">
        <v>6861</v>
      </c>
      <c r="L931" s="11" t="str">
        <f t="shared" si="14"/>
        <v>Processed</v>
      </c>
    </row>
    <row r="932" spans="1:12" x14ac:dyDescent="0.3">
      <c r="A932" s="11" t="s">
        <v>1067</v>
      </c>
      <c r="B932" s="11" t="s">
        <v>322</v>
      </c>
      <c r="C932" s="11" t="s">
        <v>13</v>
      </c>
      <c r="D932" s="11" t="s">
        <v>820</v>
      </c>
      <c r="E932" s="11" t="s">
        <v>1575</v>
      </c>
      <c r="F932" s="11" t="s">
        <v>1544</v>
      </c>
      <c r="G932" s="11" t="s">
        <v>157</v>
      </c>
      <c r="H932" s="11" t="s">
        <v>157</v>
      </c>
      <c r="I932" s="11">
        <v>20</v>
      </c>
      <c r="J932" s="11">
        <v>210</v>
      </c>
      <c r="K932" s="11">
        <v>641</v>
      </c>
      <c r="L932" s="11" t="str">
        <f t="shared" si="14"/>
        <v>Processed</v>
      </c>
    </row>
    <row r="933" spans="1:12" x14ac:dyDescent="0.3">
      <c r="A933" s="11" t="s">
        <v>1067</v>
      </c>
      <c r="B933" s="11" t="s">
        <v>322</v>
      </c>
      <c r="C933" s="11" t="s">
        <v>13</v>
      </c>
      <c r="D933" s="11" t="s">
        <v>820</v>
      </c>
      <c r="E933" s="11" t="s">
        <v>821</v>
      </c>
      <c r="F933" s="11" t="s">
        <v>1544</v>
      </c>
      <c r="G933" s="11" t="s">
        <v>157</v>
      </c>
      <c r="H933" s="11" t="s">
        <v>157</v>
      </c>
      <c r="I933" s="11">
        <v>1189</v>
      </c>
      <c r="J933" s="11">
        <v>12485</v>
      </c>
      <c r="K933" s="11">
        <v>36146</v>
      </c>
      <c r="L933" s="11" t="str">
        <f t="shared" si="14"/>
        <v>Processed</v>
      </c>
    </row>
    <row r="934" spans="1:12" x14ac:dyDescent="0.3">
      <c r="A934" s="11" t="s">
        <v>1067</v>
      </c>
      <c r="B934" s="11" t="s">
        <v>322</v>
      </c>
      <c r="C934" s="11" t="s">
        <v>13</v>
      </c>
      <c r="D934" s="11" t="s">
        <v>820</v>
      </c>
      <c r="E934" s="11" t="s">
        <v>1427</v>
      </c>
      <c r="F934" s="11" t="s">
        <v>1004</v>
      </c>
      <c r="G934" s="11" t="s">
        <v>392</v>
      </c>
      <c r="H934" s="11" t="s">
        <v>392</v>
      </c>
      <c r="I934" s="11">
        <v>140</v>
      </c>
      <c r="J934" s="11">
        <v>1470</v>
      </c>
      <c r="K934" s="11">
        <v>7263</v>
      </c>
      <c r="L934" s="11" t="str">
        <f t="shared" si="14"/>
        <v>Processed</v>
      </c>
    </row>
    <row r="935" spans="1:12" x14ac:dyDescent="0.3">
      <c r="A935" s="11" t="s">
        <v>1067</v>
      </c>
      <c r="B935" s="11" t="s">
        <v>322</v>
      </c>
      <c r="C935" s="11" t="s">
        <v>13</v>
      </c>
      <c r="D935" s="11" t="s">
        <v>1428</v>
      </c>
      <c r="E935" s="11" t="s">
        <v>1429</v>
      </c>
      <c r="F935" s="11" t="s">
        <v>392</v>
      </c>
      <c r="G935" s="11" t="s">
        <v>392</v>
      </c>
      <c r="H935" s="11" t="s">
        <v>392</v>
      </c>
      <c r="I935" s="11">
        <v>91260</v>
      </c>
      <c r="J935" s="11">
        <v>91260</v>
      </c>
      <c r="K935" s="11">
        <v>244577</v>
      </c>
      <c r="L935" s="11" t="str">
        <f t="shared" si="14"/>
        <v>Processed</v>
      </c>
    </row>
    <row r="936" spans="1:12" x14ac:dyDescent="0.3">
      <c r="A936" s="11" t="s">
        <v>1067</v>
      </c>
      <c r="B936" s="11" t="s">
        <v>322</v>
      </c>
      <c r="C936" s="11" t="s">
        <v>13</v>
      </c>
      <c r="D936" s="11" t="s">
        <v>1430</v>
      </c>
      <c r="E936" s="11" t="s">
        <v>1431</v>
      </c>
      <c r="F936" s="11" t="s">
        <v>1025</v>
      </c>
      <c r="G936" s="11" t="s">
        <v>392</v>
      </c>
      <c r="H936" s="11" t="s">
        <v>392</v>
      </c>
      <c r="I936" s="11">
        <v>3193</v>
      </c>
      <c r="J936" s="11">
        <v>47895</v>
      </c>
      <c r="K936" s="11">
        <v>70118</v>
      </c>
      <c r="L936" s="11" t="str">
        <f t="shared" si="14"/>
        <v>Processed</v>
      </c>
    </row>
    <row r="937" spans="1:12" x14ac:dyDescent="0.3">
      <c r="A937" s="11" t="s">
        <v>1067</v>
      </c>
      <c r="B937" s="11" t="s">
        <v>322</v>
      </c>
      <c r="C937" s="11" t="s">
        <v>13</v>
      </c>
      <c r="D937" s="11" t="s">
        <v>1576</v>
      </c>
      <c r="E937" s="11" t="s">
        <v>1577</v>
      </c>
      <c r="F937" s="11" t="s">
        <v>1025</v>
      </c>
      <c r="G937" s="11" t="s">
        <v>1578</v>
      </c>
      <c r="H937" s="11" t="s">
        <v>1578</v>
      </c>
      <c r="I937" s="11">
        <v>2746</v>
      </c>
      <c r="J937" s="11">
        <v>42906</v>
      </c>
      <c r="K937" s="11">
        <v>83753</v>
      </c>
      <c r="L937" s="11" t="str">
        <f t="shared" si="14"/>
        <v>Processed</v>
      </c>
    </row>
    <row r="938" spans="1:12" x14ac:dyDescent="0.3">
      <c r="A938" s="11" t="s">
        <v>1067</v>
      </c>
      <c r="B938" s="11" t="s">
        <v>322</v>
      </c>
      <c r="C938" s="11" t="s">
        <v>13</v>
      </c>
      <c r="D938" s="11" t="s">
        <v>1579</v>
      </c>
      <c r="E938" s="11" t="s">
        <v>1580</v>
      </c>
      <c r="F938" s="11" t="s">
        <v>1025</v>
      </c>
      <c r="G938" s="11" t="s">
        <v>1578</v>
      </c>
      <c r="H938" s="11" t="s">
        <v>1578</v>
      </c>
      <c r="I938" s="11">
        <v>210</v>
      </c>
      <c r="J938" s="11">
        <v>3281</v>
      </c>
      <c r="K938" s="11">
        <v>6903</v>
      </c>
      <c r="L938" s="11" t="str">
        <f t="shared" si="14"/>
        <v>Processed</v>
      </c>
    </row>
    <row r="939" spans="1:12" x14ac:dyDescent="0.3">
      <c r="A939" s="11" t="s">
        <v>1067</v>
      </c>
      <c r="B939" s="11" t="s">
        <v>322</v>
      </c>
      <c r="C939" s="11" t="s">
        <v>66</v>
      </c>
      <c r="D939" s="11" t="s">
        <v>1581</v>
      </c>
      <c r="E939" s="11" t="s">
        <v>1582</v>
      </c>
      <c r="F939" s="11" t="s">
        <v>69</v>
      </c>
      <c r="G939" s="11" t="s">
        <v>70</v>
      </c>
      <c r="H939" s="11" t="s">
        <v>70</v>
      </c>
      <c r="I939" s="11">
        <v>5520</v>
      </c>
      <c r="J939" s="11">
        <v>5520</v>
      </c>
      <c r="K939" s="11">
        <v>14849</v>
      </c>
      <c r="L939" s="11" t="str">
        <f t="shared" si="14"/>
        <v>Whole</v>
      </c>
    </row>
    <row r="940" spans="1:12" x14ac:dyDescent="0.3">
      <c r="A940" s="11" t="s">
        <v>1067</v>
      </c>
      <c r="B940" s="11" t="s">
        <v>322</v>
      </c>
      <c r="C940" s="11" t="s">
        <v>66</v>
      </c>
      <c r="D940" s="11" t="s">
        <v>1583</v>
      </c>
      <c r="E940" s="11" t="s">
        <v>1584</v>
      </c>
      <c r="F940" s="11" t="s">
        <v>69</v>
      </c>
      <c r="G940" s="11" t="s">
        <v>70</v>
      </c>
      <c r="H940" s="11" t="s">
        <v>70</v>
      </c>
      <c r="I940" s="11">
        <v>1918</v>
      </c>
      <c r="J940" s="11">
        <v>1918</v>
      </c>
      <c r="K940" s="11">
        <v>7653</v>
      </c>
      <c r="L940" s="11" t="str">
        <f t="shared" si="14"/>
        <v>Whole</v>
      </c>
    </row>
    <row r="941" spans="1:12" x14ac:dyDescent="0.3">
      <c r="A941" s="11" t="s">
        <v>1067</v>
      </c>
      <c r="B941" s="11" t="s">
        <v>322</v>
      </c>
      <c r="C941" s="11" t="s">
        <v>66</v>
      </c>
      <c r="D941" s="11" t="s">
        <v>369</v>
      </c>
      <c r="E941" s="11" t="s">
        <v>1585</v>
      </c>
      <c r="F941" s="11" t="s">
        <v>69</v>
      </c>
      <c r="G941" s="11" t="s">
        <v>70</v>
      </c>
      <c r="H941" s="11" t="s">
        <v>70</v>
      </c>
      <c r="I941" s="11">
        <v>30760</v>
      </c>
      <c r="J941" s="11">
        <v>30760</v>
      </c>
      <c r="K941" s="11">
        <v>129932</v>
      </c>
      <c r="L941" s="11" t="str">
        <f t="shared" si="14"/>
        <v>Whole</v>
      </c>
    </row>
    <row r="942" spans="1:12" x14ac:dyDescent="0.3">
      <c r="A942" s="11" t="s">
        <v>1067</v>
      </c>
      <c r="B942" s="11" t="s">
        <v>322</v>
      </c>
      <c r="C942" s="11" t="s">
        <v>66</v>
      </c>
      <c r="D942" s="11" t="s">
        <v>1586</v>
      </c>
      <c r="E942" s="11" t="s">
        <v>1587</v>
      </c>
      <c r="F942" s="11" t="s">
        <v>69</v>
      </c>
      <c r="G942" s="11" t="s">
        <v>70</v>
      </c>
      <c r="H942" s="11" t="s">
        <v>70</v>
      </c>
      <c r="I942" s="11">
        <v>5320</v>
      </c>
      <c r="J942" s="11">
        <v>5320</v>
      </c>
      <c r="K942" s="11">
        <v>21227</v>
      </c>
      <c r="L942" s="11" t="str">
        <f t="shared" si="14"/>
        <v>Whole</v>
      </c>
    </row>
    <row r="943" spans="1:12" x14ac:dyDescent="0.3">
      <c r="A943" s="11" t="s">
        <v>1067</v>
      </c>
      <c r="B943" s="11" t="s">
        <v>322</v>
      </c>
      <c r="C943" s="11" t="s">
        <v>66</v>
      </c>
      <c r="D943" s="11" t="s">
        <v>899</v>
      </c>
      <c r="E943" s="11" t="s">
        <v>1589</v>
      </c>
      <c r="F943" s="11" t="s">
        <v>1590</v>
      </c>
      <c r="G943" s="11" t="s">
        <v>157</v>
      </c>
      <c r="H943" s="11" t="s">
        <v>157</v>
      </c>
      <c r="I943" s="11">
        <v>26700</v>
      </c>
      <c r="J943" s="11">
        <v>26700</v>
      </c>
      <c r="K943" s="11">
        <v>99591</v>
      </c>
      <c r="L943" s="11" t="str">
        <f t="shared" si="14"/>
        <v>Whole</v>
      </c>
    </row>
    <row r="944" spans="1:12" x14ac:dyDescent="0.3">
      <c r="A944" s="11" t="s">
        <v>1067</v>
      </c>
      <c r="B944" s="11" t="s">
        <v>322</v>
      </c>
      <c r="C944" s="11" t="s">
        <v>66</v>
      </c>
      <c r="D944" s="11" t="s">
        <v>1591</v>
      </c>
      <c r="E944" s="11" t="s">
        <v>1592</v>
      </c>
      <c r="F944" s="11" t="s">
        <v>1593</v>
      </c>
      <c r="G944" s="11" t="s">
        <v>157</v>
      </c>
      <c r="H944" s="11" t="s">
        <v>157</v>
      </c>
      <c r="I944" s="11">
        <v>900</v>
      </c>
      <c r="J944" s="11">
        <v>900</v>
      </c>
      <c r="K944" s="11">
        <v>3699</v>
      </c>
      <c r="L944" s="11" t="str">
        <f t="shared" si="14"/>
        <v>Whole</v>
      </c>
    </row>
    <row r="945" spans="1:12" x14ac:dyDescent="0.3">
      <c r="A945" s="11" t="s">
        <v>1067</v>
      </c>
      <c r="B945" s="11" t="s">
        <v>322</v>
      </c>
      <c r="C945" s="11" t="s">
        <v>66</v>
      </c>
      <c r="D945" s="11" t="s">
        <v>1436</v>
      </c>
      <c r="E945" s="11" t="s">
        <v>1437</v>
      </c>
      <c r="F945" s="11" t="s">
        <v>1594</v>
      </c>
      <c r="G945" s="11" t="s">
        <v>157</v>
      </c>
      <c r="H945" s="11" t="s">
        <v>157</v>
      </c>
      <c r="I945" s="11">
        <v>680</v>
      </c>
      <c r="J945" s="11">
        <v>13600</v>
      </c>
      <c r="K945" s="11">
        <v>52367</v>
      </c>
      <c r="L945" s="11" t="str">
        <f t="shared" si="14"/>
        <v>Whole</v>
      </c>
    </row>
    <row r="946" spans="1:12" x14ac:dyDescent="0.3">
      <c r="A946" s="11" t="s">
        <v>1067</v>
      </c>
      <c r="B946" s="11" t="s">
        <v>322</v>
      </c>
      <c r="C946" s="11" t="s">
        <v>66</v>
      </c>
      <c r="D946" s="11" t="s">
        <v>1595</v>
      </c>
      <c r="E946" s="11" t="s">
        <v>1596</v>
      </c>
      <c r="F946" s="11" t="s">
        <v>1594</v>
      </c>
      <c r="G946" s="11" t="s">
        <v>157</v>
      </c>
      <c r="H946" s="11" t="s">
        <v>157</v>
      </c>
      <c r="I946" s="11">
        <v>163</v>
      </c>
      <c r="J946" s="11">
        <v>3260</v>
      </c>
      <c r="K946" s="11">
        <v>12699</v>
      </c>
      <c r="L946" s="11" t="str">
        <f t="shared" si="14"/>
        <v>Whole</v>
      </c>
    </row>
    <row r="947" spans="1:12" x14ac:dyDescent="0.3">
      <c r="A947" s="11" t="s">
        <v>1067</v>
      </c>
      <c r="B947" s="11" t="s">
        <v>322</v>
      </c>
      <c r="C947" s="11" t="s">
        <v>66</v>
      </c>
      <c r="D947" s="11" t="s">
        <v>1597</v>
      </c>
      <c r="E947" s="11" t="s">
        <v>1598</v>
      </c>
      <c r="F947" s="11" t="s">
        <v>1593</v>
      </c>
      <c r="G947" s="11" t="s">
        <v>157</v>
      </c>
      <c r="H947" s="11" t="s">
        <v>157</v>
      </c>
      <c r="I947" s="11">
        <v>600</v>
      </c>
      <c r="J947" s="11">
        <v>600</v>
      </c>
      <c r="K947" s="11">
        <v>2976</v>
      </c>
      <c r="L947" s="11" t="str">
        <f t="shared" si="14"/>
        <v>Whole</v>
      </c>
    </row>
    <row r="948" spans="1:12" x14ac:dyDescent="0.3">
      <c r="A948" s="11" t="s">
        <v>1067</v>
      </c>
      <c r="B948" s="11" t="s">
        <v>322</v>
      </c>
      <c r="C948" s="11" t="s">
        <v>66</v>
      </c>
      <c r="D948" s="11" t="s">
        <v>1599</v>
      </c>
      <c r="E948" s="11" t="s">
        <v>1600</v>
      </c>
      <c r="F948" s="11" t="s">
        <v>1590</v>
      </c>
      <c r="G948" s="11" t="s">
        <v>157</v>
      </c>
      <c r="H948" s="11" t="s">
        <v>157</v>
      </c>
      <c r="I948" s="11">
        <v>6315</v>
      </c>
      <c r="J948" s="11">
        <v>6315</v>
      </c>
      <c r="K948" s="11">
        <v>29744</v>
      </c>
      <c r="L948" s="11" t="str">
        <f t="shared" si="14"/>
        <v>Whole</v>
      </c>
    </row>
    <row r="949" spans="1:12" x14ac:dyDescent="0.3">
      <c r="A949" s="11" t="s">
        <v>1067</v>
      </c>
      <c r="B949" s="11" t="s">
        <v>322</v>
      </c>
      <c r="C949" s="11" t="s">
        <v>66</v>
      </c>
      <c r="D949" s="11" t="s">
        <v>1038</v>
      </c>
      <c r="E949" s="11" t="s">
        <v>1451</v>
      </c>
      <c r="F949" s="11" t="s">
        <v>1413</v>
      </c>
      <c r="G949" s="11" t="s">
        <v>1414</v>
      </c>
      <c r="H949" s="11" t="s">
        <v>1414</v>
      </c>
      <c r="I949" s="11">
        <v>3379</v>
      </c>
      <c r="J949" s="11">
        <v>33790</v>
      </c>
      <c r="K949" s="11">
        <v>115224</v>
      </c>
      <c r="L949" s="11" t="str">
        <f t="shared" si="14"/>
        <v>Whole</v>
      </c>
    </row>
    <row r="950" spans="1:12" x14ac:dyDescent="0.3">
      <c r="A950" s="11" t="s">
        <v>1067</v>
      </c>
      <c r="B950" s="11" t="s">
        <v>322</v>
      </c>
      <c r="C950" s="11" t="s">
        <v>66</v>
      </c>
      <c r="D950" s="11" t="s">
        <v>1601</v>
      </c>
      <c r="E950" s="11" t="s">
        <v>1602</v>
      </c>
      <c r="F950" s="11" t="s">
        <v>1413</v>
      </c>
      <c r="G950" s="11" t="s">
        <v>1414</v>
      </c>
      <c r="H950" s="11" t="s">
        <v>1414</v>
      </c>
      <c r="I950" s="11">
        <v>266</v>
      </c>
      <c r="J950" s="11">
        <v>2643</v>
      </c>
      <c r="K950" s="11">
        <v>9732</v>
      </c>
      <c r="L950" s="11" t="str">
        <f t="shared" si="14"/>
        <v>Whole</v>
      </c>
    </row>
    <row r="951" spans="1:12" x14ac:dyDescent="0.3">
      <c r="A951" s="11" t="s">
        <v>1067</v>
      </c>
      <c r="B951" s="11" t="s">
        <v>322</v>
      </c>
      <c r="C951" s="11" t="s">
        <v>170</v>
      </c>
      <c r="D951" s="11" t="s">
        <v>638</v>
      </c>
      <c r="E951" s="11" t="s">
        <v>639</v>
      </c>
      <c r="F951" s="11" t="s">
        <v>1443</v>
      </c>
      <c r="G951" s="11" t="s">
        <v>1414</v>
      </c>
      <c r="H951" s="11" t="s">
        <v>1414</v>
      </c>
      <c r="I951" s="11">
        <v>298266</v>
      </c>
      <c r="J951" s="11">
        <v>298266</v>
      </c>
      <c r="K951" s="11">
        <v>259491</v>
      </c>
      <c r="L951" s="11" t="str">
        <f t="shared" si="14"/>
        <v>Whole</v>
      </c>
    </row>
    <row r="952" spans="1:12" x14ac:dyDescent="0.3">
      <c r="A952" s="11" t="s">
        <v>1067</v>
      </c>
      <c r="B952" s="11" t="s">
        <v>322</v>
      </c>
      <c r="C952" s="11" t="s">
        <v>170</v>
      </c>
      <c r="D952" s="11" t="s">
        <v>1444</v>
      </c>
      <c r="E952" s="11" t="s">
        <v>1445</v>
      </c>
      <c r="F952" s="11" t="s">
        <v>1446</v>
      </c>
      <c r="G952" s="11" t="s">
        <v>157</v>
      </c>
      <c r="H952" s="11" t="s">
        <v>157</v>
      </c>
      <c r="I952" s="11">
        <v>5052</v>
      </c>
      <c r="J952" s="11">
        <v>50204</v>
      </c>
      <c r="K952" s="11">
        <v>60018</v>
      </c>
      <c r="L952" s="11" t="str">
        <f t="shared" si="14"/>
        <v>Whole</v>
      </c>
    </row>
    <row r="953" spans="1:12" x14ac:dyDescent="0.3">
      <c r="A953" s="11" t="s">
        <v>1067</v>
      </c>
      <c r="B953" s="11" t="s">
        <v>322</v>
      </c>
      <c r="C953" s="11" t="s">
        <v>170</v>
      </c>
      <c r="D953" s="11" t="s">
        <v>1603</v>
      </c>
      <c r="E953" s="11" t="s">
        <v>1604</v>
      </c>
      <c r="F953" s="11" t="s">
        <v>1413</v>
      </c>
      <c r="G953" s="11" t="s">
        <v>1414</v>
      </c>
      <c r="H953" s="11" t="s">
        <v>1414</v>
      </c>
      <c r="I953" s="11">
        <v>461</v>
      </c>
      <c r="J953" s="11">
        <v>4581</v>
      </c>
      <c r="K953" s="11">
        <v>5993</v>
      </c>
      <c r="L953" s="11" t="str">
        <f t="shared" si="14"/>
        <v>Whole</v>
      </c>
    </row>
    <row r="954" spans="1:12" x14ac:dyDescent="0.3">
      <c r="A954" s="11" t="s">
        <v>1067</v>
      </c>
      <c r="B954" s="11" t="s">
        <v>322</v>
      </c>
      <c r="C954" s="11" t="s">
        <v>371</v>
      </c>
      <c r="D954" s="11" t="s">
        <v>1605</v>
      </c>
      <c r="E954" s="11" t="s">
        <v>1606</v>
      </c>
      <c r="F954" s="11" t="s">
        <v>1037</v>
      </c>
      <c r="G954" s="11" t="s">
        <v>44</v>
      </c>
      <c r="H954" s="11" t="s">
        <v>44</v>
      </c>
      <c r="I954" s="11">
        <v>25</v>
      </c>
      <c r="J954" s="11">
        <v>750</v>
      </c>
      <c r="K954" s="11">
        <v>850</v>
      </c>
      <c r="L954" s="11" t="str">
        <f t="shared" si="14"/>
        <v>Whole</v>
      </c>
    </row>
    <row r="955" spans="1:12" x14ac:dyDescent="0.3">
      <c r="A955" s="11" t="s">
        <v>1067</v>
      </c>
      <c r="B955" s="11" t="s">
        <v>322</v>
      </c>
      <c r="C955" s="11" t="s">
        <v>371</v>
      </c>
      <c r="D955" s="11" t="s">
        <v>372</v>
      </c>
      <c r="E955" s="11" t="s">
        <v>1607</v>
      </c>
      <c r="F955" s="11" t="s">
        <v>1608</v>
      </c>
      <c r="G955" s="11" t="s">
        <v>375</v>
      </c>
      <c r="H955" s="11" t="s">
        <v>375</v>
      </c>
      <c r="I955" s="11">
        <v>1530</v>
      </c>
      <c r="J955" s="11">
        <v>0</v>
      </c>
      <c r="K955" s="11">
        <v>71101</v>
      </c>
      <c r="L955" s="11" t="str">
        <f t="shared" si="14"/>
        <v>Whole</v>
      </c>
    </row>
    <row r="956" spans="1:12" x14ac:dyDescent="0.3">
      <c r="A956" s="11" t="s">
        <v>1067</v>
      </c>
      <c r="B956" s="11" t="s">
        <v>322</v>
      </c>
      <c r="C956" s="11" t="s">
        <v>65</v>
      </c>
      <c r="D956" s="11" t="s">
        <v>1447</v>
      </c>
      <c r="E956" s="11" t="s">
        <v>1448</v>
      </c>
      <c r="F956" s="11" t="s">
        <v>392</v>
      </c>
      <c r="G956" s="11" t="s">
        <v>392</v>
      </c>
      <c r="H956" s="11" t="s">
        <v>392</v>
      </c>
      <c r="I956" s="11">
        <v>3080</v>
      </c>
      <c r="J956" s="11">
        <v>61600</v>
      </c>
      <c r="K956" s="11">
        <v>97328</v>
      </c>
      <c r="L956" s="11" t="str">
        <f t="shared" si="14"/>
        <v>Whole</v>
      </c>
    </row>
    <row r="957" spans="1:12" x14ac:dyDescent="0.3">
      <c r="A957" s="11" t="s">
        <v>1067</v>
      </c>
      <c r="B957" s="11" t="s">
        <v>322</v>
      </c>
      <c r="C957" s="11" t="s">
        <v>65</v>
      </c>
      <c r="D957" s="11" t="s">
        <v>1609</v>
      </c>
      <c r="E957" s="11" t="s">
        <v>1610</v>
      </c>
      <c r="F957" s="11" t="s">
        <v>69</v>
      </c>
      <c r="G957" s="11" t="s">
        <v>70</v>
      </c>
      <c r="H957" s="11" t="s">
        <v>70</v>
      </c>
      <c r="I957" s="11">
        <v>800</v>
      </c>
      <c r="J957" s="11">
        <v>800</v>
      </c>
      <c r="K957" s="11">
        <v>4792</v>
      </c>
      <c r="L957" s="11" t="str">
        <f t="shared" si="14"/>
        <v>Whole</v>
      </c>
    </row>
    <row r="958" spans="1:12" x14ac:dyDescent="0.3">
      <c r="A958" s="11" t="s">
        <v>1067</v>
      </c>
      <c r="B958" s="11" t="s">
        <v>322</v>
      </c>
      <c r="C958" s="11" t="s">
        <v>75</v>
      </c>
      <c r="D958" s="11" t="s">
        <v>1611</v>
      </c>
      <c r="E958" s="11" t="s">
        <v>1612</v>
      </c>
      <c r="F958" s="11" t="s">
        <v>1413</v>
      </c>
      <c r="G958" s="11" t="s">
        <v>1414</v>
      </c>
      <c r="H958" s="11" t="s">
        <v>1414</v>
      </c>
      <c r="I958" s="11">
        <v>204</v>
      </c>
      <c r="J958" s="11">
        <v>3060</v>
      </c>
      <c r="K958" s="11">
        <v>12909</v>
      </c>
      <c r="L958" s="11" t="str">
        <f t="shared" si="14"/>
        <v>Whole</v>
      </c>
    </row>
    <row r="959" spans="1:12" x14ac:dyDescent="0.3">
      <c r="A959" s="11" t="s">
        <v>1067</v>
      </c>
      <c r="B959" s="11" t="s">
        <v>322</v>
      </c>
      <c r="C959" s="11" t="s">
        <v>75</v>
      </c>
      <c r="D959" s="11" t="s">
        <v>1454</v>
      </c>
      <c r="E959" s="11" t="s">
        <v>1455</v>
      </c>
      <c r="F959" s="11" t="s">
        <v>69</v>
      </c>
      <c r="G959" s="11" t="s">
        <v>70</v>
      </c>
      <c r="H959" s="11" t="s">
        <v>70</v>
      </c>
      <c r="I959" s="11">
        <v>3320</v>
      </c>
      <c r="J959" s="11">
        <v>3320</v>
      </c>
      <c r="K959" s="11">
        <v>7935</v>
      </c>
      <c r="L959" s="11" t="str">
        <f t="shared" si="14"/>
        <v>Whole</v>
      </c>
    </row>
    <row r="960" spans="1:12" x14ac:dyDescent="0.3">
      <c r="A960" s="11" t="s">
        <v>1067</v>
      </c>
      <c r="B960" s="11" t="s">
        <v>322</v>
      </c>
      <c r="C960" s="11" t="s">
        <v>75</v>
      </c>
      <c r="D960" s="11" t="s">
        <v>1613</v>
      </c>
      <c r="E960" s="11" t="s">
        <v>1614</v>
      </c>
      <c r="F960" s="11" t="s">
        <v>1590</v>
      </c>
      <c r="G960" s="11" t="s">
        <v>157</v>
      </c>
      <c r="H960" s="11" t="s">
        <v>157</v>
      </c>
      <c r="I960" s="11">
        <v>12100</v>
      </c>
      <c r="J960" s="11">
        <v>12100</v>
      </c>
      <c r="K960" s="11">
        <v>41382</v>
      </c>
      <c r="L960" s="11" t="str">
        <f t="shared" si="14"/>
        <v>Whole</v>
      </c>
    </row>
    <row r="961" spans="1:12" x14ac:dyDescent="0.3">
      <c r="A961" s="11" t="s">
        <v>1067</v>
      </c>
      <c r="B961" s="11" t="s">
        <v>322</v>
      </c>
      <c r="C961" s="11" t="s">
        <v>75</v>
      </c>
      <c r="D961" s="11" t="s">
        <v>831</v>
      </c>
      <c r="E961" s="11" t="s">
        <v>1457</v>
      </c>
      <c r="F961" s="11" t="s">
        <v>1458</v>
      </c>
      <c r="G961" s="11" t="s">
        <v>1459</v>
      </c>
      <c r="H961" s="11" t="s">
        <v>1459</v>
      </c>
      <c r="I961" s="11">
        <v>137320</v>
      </c>
      <c r="J961" s="11">
        <v>137320</v>
      </c>
      <c r="K961" s="11">
        <v>157918</v>
      </c>
      <c r="L961" s="11" t="str">
        <f t="shared" si="14"/>
        <v>Whole</v>
      </c>
    </row>
    <row r="962" spans="1:12" x14ac:dyDescent="0.3">
      <c r="A962" s="11" t="s">
        <v>1067</v>
      </c>
      <c r="B962" s="11" t="s">
        <v>322</v>
      </c>
      <c r="C962" s="11" t="s">
        <v>75</v>
      </c>
      <c r="D962" s="11" t="s">
        <v>1460</v>
      </c>
      <c r="E962" s="11" t="s">
        <v>1461</v>
      </c>
      <c r="F962" s="11" t="s">
        <v>1413</v>
      </c>
      <c r="G962" s="11" t="s">
        <v>1414</v>
      </c>
      <c r="H962" s="11" t="s">
        <v>1414</v>
      </c>
      <c r="I962" s="11">
        <v>1083</v>
      </c>
      <c r="J962" s="11">
        <v>32490</v>
      </c>
      <c r="K962" s="11">
        <v>51746</v>
      </c>
      <c r="L962" s="11" t="str">
        <f t="shared" ref="L962:L1025" si="15">IF(OR(C962="Condiments &amp; Snacks",
       C962="Cheese",
       C962="Butter",
       C962="Meals",
       C962="Beverages",
       C962="Yogurt"), "Processed", "Whole")</f>
        <v>Whole</v>
      </c>
    </row>
    <row r="963" spans="1:12" x14ac:dyDescent="0.3">
      <c r="A963" s="11" t="s">
        <v>1067</v>
      </c>
      <c r="B963" s="11" t="s">
        <v>322</v>
      </c>
      <c r="C963" s="11" t="s">
        <v>75</v>
      </c>
      <c r="D963" s="11" t="s">
        <v>1615</v>
      </c>
      <c r="E963" s="11" t="s">
        <v>1616</v>
      </c>
      <c r="F963" s="11" t="s">
        <v>1590</v>
      </c>
      <c r="G963" s="11" t="s">
        <v>157</v>
      </c>
      <c r="H963" s="11" t="s">
        <v>157</v>
      </c>
      <c r="I963" s="11">
        <v>16280</v>
      </c>
      <c r="J963" s="11">
        <v>16280</v>
      </c>
      <c r="K963" s="11">
        <v>31909</v>
      </c>
      <c r="L963" s="11" t="str">
        <f t="shared" si="15"/>
        <v>Whole</v>
      </c>
    </row>
    <row r="964" spans="1:12" x14ac:dyDescent="0.3">
      <c r="A964" s="11" t="s">
        <v>1067</v>
      </c>
      <c r="B964" s="11" t="s">
        <v>322</v>
      </c>
      <c r="C964" s="11" t="s">
        <v>75</v>
      </c>
      <c r="D964" s="11" t="s">
        <v>1615</v>
      </c>
      <c r="E964" s="11" t="s">
        <v>1617</v>
      </c>
      <c r="F964" s="11" t="s">
        <v>1593</v>
      </c>
      <c r="G964" s="11" t="s">
        <v>157</v>
      </c>
      <c r="H964" s="11" t="s">
        <v>157</v>
      </c>
      <c r="I964" s="11">
        <v>2700</v>
      </c>
      <c r="J964" s="11">
        <v>2700</v>
      </c>
      <c r="K964" s="11">
        <v>10935</v>
      </c>
      <c r="L964" s="11" t="str">
        <f t="shared" si="15"/>
        <v>Whole</v>
      </c>
    </row>
    <row r="965" spans="1:12" x14ac:dyDescent="0.3">
      <c r="A965" s="11" t="s">
        <v>1067</v>
      </c>
      <c r="B965" s="11" t="s">
        <v>322</v>
      </c>
      <c r="C965" s="11" t="s">
        <v>75</v>
      </c>
      <c r="D965" s="11" t="s">
        <v>1618</v>
      </c>
      <c r="E965" s="11" t="s">
        <v>1619</v>
      </c>
      <c r="F965" s="11" t="s">
        <v>1593</v>
      </c>
      <c r="G965" s="11" t="s">
        <v>157</v>
      </c>
      <c r="H965" s="11" t="s">
        <v>157</v>
      </c>
      <c r="I965" s="11">
        <v>614</v>
      </c>
      <c r="J965" s="11">
        <v>614</v>
      </c>
      <c r="K965" s="11">
        <v>2874</v>
      </c>
      <c r="L965" s="11" t="str">
        <f t="shared" si="15"/>
        <v>Whole</v>
      </c>
    </row>
    <row r="966" spans="1:12" x14ac:dyDescent="0.3">
      <c r="A966" s="11" t="s">
        <v>1067</v>
      </c>
      <c r="B966" s="11" t="s">
        <v>322</v>
      </c>
      <c r="C966" s="11" t="s">
        <v>75</v>
      </c>
      <c r="D966" s="11" t="s">
        <v>1620</v>
      </c>
      <c r="E966" s="11" t="s">
        <v>1621</v>
      </c>
      <c r="F966" s="11" t="s">
        <v>69</v>
      </c>
      <c r="G966" s="11" t="s">
        <v>70</v>
      </c>
      <c r="H966" s="11" t="s">
        <v>70</v>
      </c>
      <c r="I966" s="11">
        <v>49000</v>
      </c>
      <c r="J966" s="11">
        <v>49000</v>
      </c>
      <c r="K966" s="11">
        <v>100470</v>
      </c>
      <c r="L966" s="11" t="str">
        <f t="shared" si="15"/>
        <v>Whole</v>
      </c>
    </row>
    <row r="967" spans="1:12" x14ac:dyDescent="0.3">
      <c r="A967" s="11" t="s">
        <v>1067</v>
      </c>
      <c r="B967" s="11" t="s">
        <v>322</v>
      </c>
      <c r="C967" s="11" t="s">
        <v>72</v>
      </c>
      <c r="D967" s="11" t="s">
        <v>381</v>
      </c>
      <c r="E967" s="11" t="s">
        <v>1622</v>
      </c>
      <c r="F967" s="11" t="s">
        <v>383</v>
      </c>
      <c r="G967" s="11" t="s">
        <v>375</v>
      </c>
      <c r="H967" s="11" t="s">
        <v>375</v>
      </c>
      <c r="I967" s="11">
        <v>898</v>
      </c>
      <c r="J967" s="11">
        <v>898</v>
      </c>
      <c r="K967" s="11">
        <v>1464</v>
      </c>
      <c r="L967" s="11" t="str">
        <f t="shared" si="15"/>
        <v>Processed</v>
      </c>
    </row>
    <row r="968" spans="1:12" x14ac:dyDescent="0.3">
      <c r="A968" s="11" t="s">
        <v>1067</v>
      </c>
      <c r="B968" s="11" t="s">
        <v>322</v>
      </c>
      <c r="C968" s="11" t="s">
        <v>663</v>
      </c>
      <c r="D968" s="11" t="s">
        <v>921</v>
      </c>
      <c r="E968" s="11" t="s">
        <v>1623</v>
      </c>
      <c r="F968" s="11" t="s">
        <v>1624</v>
      </c>
      <c r="G968" s="11" t="s">
        <v>922</v>
      </c>
      <c r="H968" s="11" t="s">
        <v>922</v>
      </c>
      <c r="I968" s="11">
        <v>1375740</v>
      </c>
      <c r="J968" s="11">
        <v>687870</v>
      </c>
      <c r="K968" s="11">
        <v>212552</v>
      </c>
      <c r="L968" s="11" t="str">
        <f t="shared" si="15"/>
        <v>Whole</v>
      </c>
    </row>
    <row r="969" spans="1:12" x14ac:dyDescent="0.3">
      <c r="A969" s="11" t="s">
        <v>1067</v>
      </c>
      <c r="B969" s="11" t="s">
        <v>322</v>
      </c>
      <c r="C969" s="11" t="s">
        <v>663</v>
      </c>
      <c r="D969" s="11" t="s">
        <v>921</v>
      </c>
      <c r="E969" s="11" t="s">
        <v>1625</v>
      </c>
      <c r="F969" s="11" t="s">
        <v>1624</v>
      </c>
      <c r="G969" s="11" t="s">
        <v>922</v>
      </c>
      <c r="H969" s="11" t="s">
        <v>922</v>
      </c>
      <c r="I969" s="11">
        <v>5412</v>
      </c>
      <c r="J969" s="11">
        <v>1353</v>
      </c>
      <c r="K969" s="11">
        <v>860</v>
      </c>
      <c r="L969" s="11" t="str">
        <f t="shared" si="15"/>
        <v>Whole</v>
      </c>
    </row>
    <row r="970" spans="1:12" x14ac:dyDescent="0.3">
      <c r="A970" s="11" t="s">
        <v>1067</v>
      </c>
      <c r="B970" s="11" t="s">
        <v>322</v>
      </c>
      <c r="C970" s="11" t="s">
        <v>663</v>
      </c>
      <c r="D970" s="11" t="s">
        <v>927</v>
      </c>
      <c r="E970" s="11" t="s">
        <v>1626</v>
      </c>
      <c r="F970" s="11" t="s">
        <v>1624</v>
      </c>
      <c r="G970" s="11" t="s">
        <v>922</v>
      </c>
      <c r="H970" s="11" t="s">
        <v>922</v>
      </c>
      <c r="I970" s="11">
        <v>90912</v>
      </c>
      <c r="J970" s="11">
        <v>45456</v>
      </c>
      <c r="K970" s="11">
        <v>13320</v>
      </c>
      <c r="L970" s="11" t="str">
        <f t="shared" si="15"/>
        <v>Whole</v>
      </c>
    </row>
    <row r="971" spans="1:12" x14ac:dyDescent="0.3">
      <c r="A971" s="11" t="s">
        <v>1067</v>
      </c>
      <c r="B971" s="11" t="s">
        <v>322</v>
      </c>
      <c r="C971" s="11" t="s">
        <v>131</v>
      </c>
      <c r="D971" s="11" t="s">
        <v>203</v>
      </c>
      <c r="E971" s="11" t="s">
        <v>1627</v>
      </c>
      <c r="F971" s="11" t="s">
        <v>668</v>
      </c>
      <c r="G971" s="11" t="s">
        <v>206</v>
      </c>
      <c r="H971" s="11" t="s">
        <v>206</v>
      </c>
      <c r="I971" s="11">
        <v>240700</v>
      </c>
      <c r="J971" s="11">
        <v>240700</v>
      </c>
      <c r="K971" s="11">
        <v>81838</v>
      </c>
      <c r="L971" s="11" t="str">
        <f t="shared" si="15"/>
        <v>Whole</v>
      </c>
    </row>
    <row r="972" spans="1:12" x14ac:dyDescent="0.3">
      <c r="A972" s="11" t="s">
        <v>1067</v>
      </c>
      <c r="B972" s="11" t="s">
        <v>322</v>
      </c>
      <c r="C972" s="11" t="s">
        <v>131</v>
      </c>
      <c r="D972" s="11" t="s">
        <v>1628</v>
      </c>
      <c r="E972" s="11" t="s">
        <v>1629</v>
      </c>
      <c r="F972" s="11" t="s">
        <v>134</v>
      </c>
      <c r="G972" s="11" t="s">
        <v>1499</v>
      </c>
      <c r="H972" s="11" t="s">
        <v>1499</v>
      </c>
      <c r="I972" s="11">
        <v>56</v>
      </c>
      <c r="J972" s="11">
        <v>2408</v>
      </c>
      <c r="K972" s="11">
        <v>1158</v>
      </c>
      <c r="L972" s="11" t="str">
        <f t="shared" si="15"/>
        <v>Whole</v>
      </c>
    </row>
    <row r="973" spans="1:12" x14ac:dyDescent="0.3">
      <c r="A973" s="11" t="s">
        <v>1067</v>
      </c>
      <c r="B973" s="11" t="s">
        <v>322</v>
      </c>
      <c r="C973" s="11" t="s">
        <v>131</v>
      </c>
      <c r="D973" s="11" t="s">
        <v>670</v>
      </c>
      <c r="E973" s="11" t="s">
        <v>1630</v>
      </c>
      <c r="F973" s="11" t="s">
        <v>672</v>
      </c>
      <c r="G973" s="11" t="s">
        <v>206</v>
      </c>
      <c r="H973" s="11" t="s">
        <v>206</v>
      </c>
      <c r="I973" s="11">
        <v>276440</v>
      </c>
      <c r="J973" s="11">
        <v>276440</v>
      </c>
      <c r="K973" s="11">
        <v>88461</v>
      </c>
      <c r="L973" s="11" t="str">
        <f t="shared" si="15"/>
        <v>Whole</v>
      </c>
    </row>
    <row r="974" spans="1:12" x14ac:dyDescent="0.3">
      <c r="A974" s="11" t="s">
        <v>1067</v>
      </c>
      <c r="B974" s="11" t="s">
        <v>322</v>
      </c>
      <c r="C974" s="11" t="s">
        <v>131</v>
      </c>
      <c r="D974" s="11" t="s">
        <v>855</v>
      </c>
      <c r="E974" s="11" t="s">
        <v>856</v>
      </c>
      <c r="F974" s="11" t="s">
        <v>682</v>
      </c>
      <c r="G974" s="11" t="s">
        <v>206</v>
      </c>
      <c r="H974" s="11" t="s">
        <v>206</v>
      </c>
      <c r="I974" s="11">
        <v>221950</v>
      </c>
      <c r="J974" s="11">
        <v>221950</v>
      </c>
      <c r="K974" s="11">
        <v>93219</v>
      </c>
      <c r="L974" s="11" t="str">
        <f t="shared" si="15"/>
        <v>Whole</v>
      </c>
    </row>
    <row r="975" spans="1:12" x14ac:dyDescent="0.3">
      <c r="A975" s="11" t="s">
        <v>1067</v>
      </c>
      <c r="B975" s="11" t="s">
        <v>322</v>
      </c>
      <c r="C975" s="11" t="s">
        <v>131</v>
      </c>
      <c r="D975" s="11" t="s">
        <v>857</v>
      </c>
      <c r="E975" s="11" t="s">
        <v>1631</v>
      </c>
      <c r="F975" s="11" t="s">
        <v>1632</v>
      </c>
      <c r="G975" s="11" t="s">
        <v>1518</v>
      </c>
      <c r="H975" s="11" t="s">
        <v>1518</v>
      </c>
      <c r="I975" s="11">
        <v>1848</v>
      </c>
      <c r="J975" s="11">
        <v>79464</v>
      </c>
      <c r="K975" s="11">
        <v>42948</v>
      </c>
      <c r="L975" s="11" t="str">
        <f t="shared" si="15"/>
        <v>Whole</v>
      </c>
    </row>
    <row r="976" spans="1:12" x14ac:dyDescent="0.3">
      <c r="A976" s="11" t="s">
        <v>1067</v>
      </c>
      <c r="B976" s="11" t="s">
        <v>322</v>
      </c>
      <c r="C976" s="11" t="s">
        <v>131</v>
      </c>
      <c r="D976" s="11" t="s">
        <v>690</v>
      </c>
      <c r="E976" s="11" t="s">
        <v>1633</v>
      </c>
      <c r="F976" s="11" t="s">
        <v>1634</v>
      </c>
      <c r="G976" s="11" t="s">
        <v>206</v>
      </c>
      <c r="H976" s="11" t="s">
        <v>206</v>
      </c>
      <c r="I976" s="11">
        <v>83660</v>
      </c>
      <c r="J976" s="11">
        <v>83660</v>
      </c>
      <c r="K976" s="11">
        <v>55216</v>
      </c>
      <c r="L976" s="11" t="str">
        <f t="shared" si="15"/>
        <v>Whole</v>
      </c>
    </row>
    <row r="977" spans="1:12" x14ac:dyDescent="0.3">
      <c r="A977" s="11" t="s">
        <v>1067</v>
      </c>
      <c r="B977" s="11" t="s">
        <v>322</v>
      </c>
      <c r="C977" s="11" t="s">
        <v>131</v>
      </c>
      <c r="D977" s="11" t="s">
        <v>859</v>
      </c>
      <c r="E977" s="11" t="s">
        <v>1635</v>
      </c>
      <c r="F977" s="11" t="s">
        <v>1632</v>
      </c>
      <c r="G977" s="11" t="s">
        <v>1518</v>
      </c>
      <c r="H977" s="11" t="s">
        <v>1518</v>
      </c>
      <c r="I977" s="11">
        <v>1232</v>
      </c>
      <c r="J977" s="11">
        <v>52976</v>
      </c>
      <c r="K977" s="11">
        <v>24812</v>
      </c>
      <c r="L977" s="11" t="str">
        <f t="shared" si="15"/>
        <v>Whole</v>
      </c>
    </row>
    <row r="978" spans="1:12" x14ac:dyDescent="0.3">
      <c r="A978" s="11" t="s">
        <v>1067</v>
      </c>
      <c r="B978" s="11" t="s">
        <v>322</v>
      </c>
      <c r="C978" s="11" t="s">
        <v>131</v>
      </c>
      <c r="D978" s="11" t="s">
        <v>861</v>
      </c>
      <c r="E978" s="11" t="s">
        <v>1636</v>
      </c>
      <c r="F978" s="11" t="s">
        <v>1637</v>
      </c>
      <c r="G978" s="11" t="s">
        <v>1518</v>
      </c>
      <c r="H978" s="11" t="s">
        <v>1518</v>
      </c>
      <c r="I978" s="11">
        <v>1680</v>
      </c>
      <c r="J978" s="11">
        <v>72240</v>
      </c>
      <c r="K978" s="11">
        <v>33331</v>
      </c>
      <c r="L978" s="11" t="str">
        <f t="shared" si="15"/>
        <v>Whole</v>
      </c>
    </row>
    <row r="979" spans="1:12" x14ac:dyDescent="0.3">
      <c r="A979" s="11" t="s">
        <v>1067</v>
      </c>
      <c r="B979" s="11" t="s">
        <v>322</v>
      </c>
      <c r="C979" s="11" t="s">
        <v>131</v>
      </c>
      <c r="D979" s="11" t="s">
        <v>696</v>
      </c>
      <c r="E979" s="11" t="s">
        <v>1638</v>
      </c>
      <c r="F979" s="11" t="s">
        <v>1639</v>
      </c>
      <c r="G979" s="11" t="s">
        <v>206</v>
      </c>
      <c r="H979" s="11" t="s">
        <v>206</v>
      </c>
      <c r="I979" s="11">
        <v>106244</v>
      </c>
      <c r="J979" s="11">
        <v>106244</v>
      </c>
      <c r="K979" s="11">
        <v>81808</v>
      </c>
      <c r="L979" s="11" t="str">
        <f t="shared" si="15"/>
        <v>Whole</v>
      </c>
    </row>
    <row r="980" spans="1:12" x14ac:dyDescent="0.3">
      <c r="A980" s="11" t="s">
        <v>1067</v>
      </c>
      <c r="B980" s="11" t="s">
        <v>322</v>
      </c>
      <c r="C980" s="11" t="s">
        <v>701</v>
      </c>
      <c r="D980" s="11" t="s">
        <v>1640</v>
      </c>
      <c r="E980" s="11" t="s">
        <v>1641</v>
      </c>
      <c r="F980" s="11" t="s">
        <v>1642</v>
      </c>
      <c r="G980" s="11" t="s">
        <v>1518</v>
      </c>
      <c r="H980" s="11" t="s">
        <v>1518</v>
      </c>
      <c r="I980" s="11">
        <v>1570</v>
      </c>
      <c r="J980" s="11">
        <v>67510</v>
      </c>
      <c r="K980" s="11">
        <v>24555</v>
      </c>
      <c r="L980" s="11" t="str">
        <f t="shared" si="15"/>
        <v>Whole</v>
      </c>
    </row>
    <row r="981" spans="1:12" x14ac:dyDescent="0.3">
      <c r="A981" s="11" t="s">
        <v>1067</v>
      </c>
      <c r="B981" s="11" t="s">
        <v>322</v>
      </c>
      <c r="C981" s="11" t="s">
        <v>701</v>
      </c>
      <c r="D981" s="11" t="s">
        <v>702</v>
      </c>
      <c r="E981" s="11" t="s">
        <v>1643</v>
      </c>
      <c r="F981" s="11" t="s">
        <v>721</v>
      </c>
      <c r="G981" s="11" t="s">
        <v>206</v>
      </c>
      <c r="H981" s="11" t="s">
        <v>206</v>
      </c>
      <c r="I981" s="11">
        <v>25300</v>
      </c>
      <c r="J981" s="11">
        <v>25300</v>
      </c>
      <c r="K981" s="11">
        <v>7843</v>
      </c>
      <c r="L981" s="11" t="str">
        <f t="shared" si="15"/>
        <v>Whole</v>
      </c>
    </row>
    <row r="982" spans="1:12" x14ac:dyDescent="0.3">
      <c r="A982" s="11" t="s">
        <v>1067</v>
      </c>
      <c r="B982" s="11" t="s">
        <v>322</v>
      </c>
      <c r="C982" s="11" t="s">
        <v>701</v>
      </c>
      <c r="D982" s="11" t="s">
        <v>1644</v>
      </c>
      <c r="E982" s="11" t="s">
        <v>1645</v>
      </c>
      <c r="F982" s="11" t="s">
        <v>1642</v>
      </c>
      <c r="G982" s="11" t="s">
        <v>1518</v>
      </c>
      <c r="H982" s="11" t="s">
        <v>1518</v>
      </c>
      <c r="I982" s="11">
        <v>4312</v>
      </c>
      <c r="J982" s="11">
        <v>185416</v>
      </c>
      <c r="K982" s="11">
        <v>64163</v>
      </c>
      <c r="L982" s="11" t="str">
        <f t="shared" si="15"/>
        <v>Whole</v>
      </c>
    </row>
    <row r="983" spans="1:12" x14ac:dyDescent="0.3">
      <c r="A983" s="11" t="s">
        <v>1067</v>
      </c>
      <c r="B983" s="11" t="s">
        <v>322</v>
      </c>
      <c r="C983" s="11" t="s">
        <v>701</v>
      </c>
      <c r="D983" s="11" t="s">
        <v>711</v>
      </c>
      <c r="E983" s="11" t="s">
        <v>1646</v>
      </c>
      <c r="F983" s="11" t="s">
        <v>1647</v>
      </c>
      <c r="G983" s="11" t="s">
        <v>206</v>
      </c>
      <c r="H983" s="11" t="s">
        <v>206</v>
      </c>
      <c r="I983" s="11">
        <v>6700</v>
      </c>
      <c r="J983" s="11">
        <v>6700</v>
      </c>
      <c r="K983" s="11">
        <v>1943</v>
      </c>
      <c r="L983" s="11" t="str">
        <f t="shared" si="15"/>
        <v>Whole</v>
      </c>
    </row>
    <row r="984" spans="1:12" x14ac:dyDescent="0.3">
      <c r="A984" s="11" t="s">
        <v>1067</v>
      </c>
      <c r="B984" s="11" t="s">
        <v>322</v>
      </c>
      <c r="C984" s="11" t="s">
        <v>701</v>
      </c>
      <c r="D984" s="11" t="s">
        <v>711</v>
      </c>
      <c r="E984" s="11" t="s">
        <v>1648</v>
      </c>
      <c r="F984" s="11" t="s">
        <v>1649</v>
      </c>
      <c r="G984" s="11" t="s">
        <v>206</v>
      </c>
      <c r="H984" s="11" t="s">
        <v>206</v>
      </c>
      <c r="I984" s="11">
        <v>7000</v>
      </c>
      <c r="J984" s="11">
        <v>7000</v>
      </c>
      <c r="K984" s="11">
        <v>2030</v>
      </c>
      <c r="L984" s="11" t="str">
        <f t="shared" si="15"/>
        <v>Whole</v>
      </c>
    </row>
    <row r="985" spans="1:12" x14ac:dyDescent="0.3">
      <c r="A985" s="11" t="s">
        <v>1067</v>
      </c>
      <c r="B985" s="11" t="s">
        <v>322</v>
      </c>
      <c r="C985" s="11" t="s">
        <v>701</v>
      </c>
      <c r="D985" s="11" t="s">
        <v>1071</v>
      </c>
      <c r="E985" s="11" t="s">
        <v>1650</v>
      </c>
      <c r="F985" s="11" t="s">
        <v>1651</v>
      </c>
      <c r="G985" s="11" t="s">
        <v>206</v>
      </c>
      <c r="H985" s="11" t="s">
        <v>206</v>
      </c>
      <c r="I985" s="11">
        <v>10000</v>
      </c>
      <c r="J985" s="11">
        <v>10000</v>
      </c>
      <c r="K985" s="11">
        <v>2700</v>
      </c>
      <c r="L985" s="11" t="str">
        <f t="shared" si="15"/>
        <v>Whole</v>
      </c>
    </row>
    <row r="986" spans="1:12" x14ac:dyDescent="0.3">
      <c r="A986" s="11" t="s">
        <v>1067</v>
      </c>
      <c r="B986" s="11" t="s">
        <v>322</v>
      </c>
      <c r="C986" s="11" t="s">
        <v>701</v>
      </c>
      <c r="D986" s="11" t="s">
        <v>1652</v>
      </c>
      <c r="E986" s="11" t="s">
        <v>1653</v>
      </c>
      <c r="F986" s="11" t="s">
        <v>1654</v>
      </c>
      <c r="G986" s="11" t="s">
        <v>1499</v>
      </c>
      <c r="H986" s="11" t="s">
        <v>1499</v>
      </c>
      <c r="I986" s="11">
        <v>2771</v>
      </c>
      <c r="J986" s="11">
        <v>55420</v>
      </c>
      <c r="K986" s="11">
        <v>95018</v>
      </c>
      <c r="L986" s="11" t="str">
        <f t="shared" si="15"/>
        <v>Whole</v>
      </c>
    </row>
    <row r="987" spans="1:12" x14ac:dyDescent="0.3">
      <c r="A987" s="11" t="s">
        <v>1067</v>
      </c>
      <c r="B987" s="11" t="s">
        <v>322</v>
      </c>
      <c r="C987" s="11" t="s">
        <v>701</v>
      </c>
      <c r="D987" s="11" t="s">
        <v>1655</v>
      </c>
      <c r="E987" s="11" t="s">
        <v>1656</v>
      </c>
      <c r="F987" s="11" t="s">
        <v>1657</v>
      </c>
      <c r="G987" s="11" t="s">
        <v>1499</v>
      </c>
      <c r="H987" s="11" t="s">
        <v>1499</v>
      </c>
      <c r="I987" s="11">
        <v>1329</v>
      </c>
      <c r="J987" s="11">
        <v>57147</v>
      </c>
      <c r="K987" s="11">
        <v>31045</v>
      </c>
      <c r="L987" s="11" t="str">
        <f t="shared" si="15"/>
        <v>Whole</v>
      </c>
    </row>
    <row r="988" spans="1:12" x14ac:dyDescent="0.3">
      <c r="A988" s="11" t="s">
        <v>1067</v>
      </c>
      <c r="B988" s="11" t="s">
        <v>322</v>
      </c>
      <c r="C988" s="11" t="s">
        <v>422</v>
      </c>
      <c r="D988" s="11" t="s">
        <v>719</v>
      </c>
      <c r="E988" s="11" t="s">
        <v>1658</v>
      </c>
      <c r="F988" s="11" t="s">
        <v>1659</v>
      </c>
      <c r="G988" s="11" t="s">
        <v>206</v>
      </c>
      <c r="H988" s="11" t="s">
        <v>206</v>
      </c>
      <c r="I988" s="11">
        <v>32050</v>
      </c>
      <c r="J988" s="11">
        <v>32050</v>
      </c>
      <c r="K988" s="11">
        <v>7051</v>
      </c>
      <c r="L988" s="11" t="str">
        <f t="shared" si="15"/>
        <v>Whole</v>
      </c>
    </row>
    <row r="989" spans="1:12" x14ac:dyDescent="0.3">
      <c r="A989" s="11" t="s">
        <v>1067</v>
      </c>
      <c r="B989" s="11" t="s">
        <v>322</v>
      </c>
      <c r="C989" s="11" t="s">
        <v>422</v>
      </c>
      <c r="D989" s="11" t="s">
        <v>719</v>
      </c>
      <c r="E989" s="11" t="s">
        <v>720</v>
      </c>
      <c r="F989" s="11" t="s">
        <v>721</v>
      </c>
      <c r="G989" s="11" t="s">
        <v>206</v>
      </c>
      <c r="H989" s="11" t="s">
        <v>206</v>
      </c>
      <c r="I989" s="11">
        <v>36600</v>
      </c>
      <c r="J989" s="11">
        <v>36600</v>
      </c>
      <c r="K989" s="11">
        <v>8052</v>
      </c>
      <c r="L989" s="11" t="str">
        <f t="shared" si="15"/>
        <v>Whole</v>
      </c>
    </row>
    <row r="990" spans="1:12" x14ac:dyDescent="0.3">
      <c r="A990" s="11" t="s">
        <v>1067</v>
      </c>
      <c r="B990" s="11" t="s">
        <v>322</v>
      </c>
      <c r="C990" s="11" t="s">
        <v>422</v>
      </c>
      <c r="D990" s="11" t="s">
        <v>890</v>
      </c>
      <c r="E990" s="11" t="s">
        <v>1660</v>
      </c>
      <c r="F990" s="11" t="s">
        <v>718</v>
      </c>
      <c r="G990" s="11" t="s">
        <v>676</v>
      </c>
      <c r="H990" s="11" t="s">
        <v>676</v>
      </c>
      <c r="I990" s="11">
        <v>67260</v>
      </c>
      <c r="J990" s="11">
        <v>67260</v>
      </c>
      <c r="K990" s="11">
        <v>26904</v>
      </c>
      <c r="L990" s="11" t="str">
        <f t="shared" si="15"/>
        <v>Whole</v>
      </c>
    </row>
    <row r="991" spans="1:12" x14ac:dyDescent="0.3">
      <c r="A991" s="11" t="s">
        <v>1067</v>
      </c>
      <c r="B991" s="11" t="s">
        <v>322</v>
      </c>
      <c r="C991" s="11" t="s">
        <v>422</v>
      </c>
      <c r="D991" s="11" t="s">
        <v>1661</v>
      </c>
      <c r="E991" s="11" t="s">
        <v>1662</v>
      </c>
      <c r="F991" s="11" t="s">
        <v>1663</v>
      </c>
      <c r="G991" s="11" t="s">
        <v>1499</v>
      </c>
      <c r="H991" s="11" t="s">
        <v>1499</v>
      </c>
      <c r="I991" s="11">
        <v>1861</v>
      </c>
      <c r="J991" s="11">
        <v>80023</v>
      </c>
      <c r="K991" s="11">
        <v>43882</v>
      </c>
      <c r="L991" s="11" t="str">
        <f t="shared" si="15"/>
        <v>Whole</v>
      </c>
    </row>
    <row r="992" spans="1:12" x14ac:dyDescent="0.3">
      <c r="A992" s="11" t="s">
        <v>1067</v>
      </c>
      <c r="B992" s="11" t="s">
        <v>322</v>
      </c>
      <c r="C992" s="11" t="s">
        <v>422</v>
      </c>
      <c r="D992" s="11" t="s">
        <v>1664</v>
      </c>
      <c r="E992" s="11" t="s">
        <v>1665</v>
      </c>
      <c r="F992" s="11" t="s">
        <v>1666</v>
      </c>
      <c r="G992" s="11" t="s">
        <v>157</v>
      </c>
      <c r="H992" s="11" t="s">
        <v>157</v>
      </c>
      <c r="I992" s="11">
        <v>150</v>
      </c>
      <c r="J992" s="11">
        <v>5400</v>
      </c>
      <c r="K992" s="11">
        <v>3402</v>
      </c>
      <c r="L992" s="11" t="str">
        <f t="shared" si="15"/>
        <v>Whole</v>
      </c>
    </row>
    <row r="993" spans="1:12" x14ac:dyDescent="0.3">
      <c r="A993" s="11" t="s">
        <v>1067</v>
      </c>
      <c r="B993" s="11" t="s">
        <v>322</v>
      </c>
      <c r="C993" s="11" t="s">
        <v>422</v>
      </c>
      <c r="D993" s="11" t="s">
        <v>1077</v>
      </c>
      <c r="E993" s="11" t="s">
        <v>1667</v>
      </c>
      <c r="F993" s="11" t="s">
        <v>1637</v>
      </c>
      <c r="G993" s="11" t="s">
        <v>1518</v>
      </c>
      <c r="H993" s="11" t="s">
        <v>1518</v>
      </c>
      <c r="I993" s="11">
        <v>1120</v>
      </c>
      <c r="J993" s="11">
        <v>48160</v>
      </c>
      <c r="K993" s="11">
        <v>19421</v>
      </c>
      <c r="L993" s="11" t="str">
        <f t="shared" si="15"/>
        <v>Whole</v>
      </c>
    </row>
    <row r="994" spans="1:12" x14ac:dyDescent="0.3">
      <c r="A994" s="11" t="s">
        <v>1067</v>
      </c>
      <c r="B994" s="11" t="s">
        <v>322</v>
      </c>
      <c r="C994" s="11" t="s">
        <v>422</v>
      </c>
      <c r="D994" s="11" t="s">
        <v>1668</v>
      </c>
      <c r="E994" s="11" t="s">
        <v>1669</v>
      </c>
      <c r="F994" s="11" t="s">
        <v>1482</v>
      </c>
      <c r="G994" s="11" t="s">
        <v>157</v>
      </c>
      <c r="H994" s="11" t="s">
        <v>157</v>
      </c>
      <c r="I994" s="11">
        <v>290</v>
      </c>
      <c r="J994" s="11">
        <v>8700</v>
      </c>
      <c r="K994" s="11">
        <v>7151</v>
      </c>
      <c r="L994" s="11" t="str">
        <f t="shared" si="15"/>
        <v>Whole</v>
      </c>
    </row>
    <row r="995" spans="1:12" x14ac:dyDescent="0.3">
      <c r="A995" s="11" t="s">
        <v>1067</v>
      </c>
      <c r="B995" s="11" t="s">
        <v>322</v>
      </c>
      <c r="C995" s="11" t="s">
        <v>422</v>
      </c>
      <c r="D995" s="11" t="s">
        <v>892</v>
      </c>
      <c r="E995" s="11" t="s">
        <v>893</v>
      </c>
      <c r="F995" s="11" t="s">
        <v>718</v>
      </c>
      <c r="G995" s="11" t="s">
        <v>676</v>
      </c>
      <c r="H995" s="11" t="s">
        <v>676</v>
      </c>
      <c r="I995" s="11">
        <v>39450</v>
      </c>
      <c r="J995" s="11">
        <v>39450</v>
      </c>
      <c r="K995" s="11">
        <v>19331</v>
      </c>
      <c r="L995" s="11" t="str">
        <f t="shared" si="15"/>
        <v>Whole</v>
      </c>
    </row>
    <row r="996" spans="1:12" x14ac:dyDescent="0.3">
      <c r="A996" s="11" t="s">
        <v>1067</v>
      </c>
      <c r="B996" s="11" t="s">
        <v>322</v>
      </c>
      <c r="C996" s="11" t="s">
        <v>422</v>
      </c>
      <c r="D996" s="11" t="s">
        <v>1082</v>
      </c>
      <c r="E996" s="11" t="s">
        <v>1670</v>
      </c>
      <c r="F996" s="11" t="s">
        <v>134</v>
      </c>
      <c r="G996" s="11" t="s">
        <v>1499</v>
      </c>
      <c r="H996" s="11" t="s">
        <v>1499</v>
      </c>
      <c r="I996" s="11">
        <v>2675</v>
      </c>
      <c r="J996" s="11">
        <v>115025</v>
      </c>
      <c r="K996" s="11">
        <v>54249</v>
      </c>
      <c r="L996" s="11" t="str">
        <f t="shared" si="15"/>
        <v>Whole</v>
      </c>
    </row>
    <row r="997" spans="1:12" x14ac:dyDescent="0.3">
      <c r="A997" s="11" t="s">
        <v>1067</v>
      </c>
      <c r="B997" s="11" t="s">
        <v>322</v>
      </c>
      <c r="C997" s="11" t="s">
        <v>422</v>
      </c>
      <c r="D997" s="11" t="s">
        <v>1086</v>
      </c>
      <c r="E997" s="11" t="s">
        <v>1671</v>
      </c>
      <c r="F997" s="11" t="s">
        <v>1659</v>
      </c>
      <c r="G997" s="11" t="s">
        <v>676</v>
      </c>
      <c r="H997" s="11" t="s">
        <v>676</v>
      </c>
      <c r="I997" s="11">
        <v>29600</v>
      </c>
      <c r="J997" s="11">
        <v>29600</v>
      </c>
      <c r="K997" s="11">
        <v>15096</v>
      </c>
      <c r="L997" s="11" t="str">
        <f t="shared" si="15"/>
        <v>Whole</v>
      </c>
    </row>
    <row r="998" spans="1:12" x14ac:dyDescent="0.3">
      <c r="A998" s="11" t="s">
        <v>1067</v>
      </c>
      <c r="B998" s="11" t="s">
        <v>322</v>
      </c>
      <c r="C998" s="11" t="s">
        <v>422</v>
      </c>
      <c r="D998" s="11" t="s">
        <v>1672</v>
      </c>
      <c r="E998" s="11" t="s">
        <v>1673</v>
      </c>
      <c r="F998" s="11" t="s">
        <v>1663</v>
      </c>
      <c r="G998" s="11" t="s">
        <v>1499</v>
      </c>
      <c r="H998" s="11" t="s">
        <v>1499</v>
      </c>
      <c r="I998" s="11">
        <v>931</v>
      </c>
      <c r="J998" s="11">
        <v>40033</v>
      </c>
      <c r="K998" s="11">
        <v>22558</v>
      </c>
      <c r="L998" s="11" t="str">
        <f t="shared" si="15"/>
        <v>Whole</v>
      </c>
    </row>
    <row r="999" spans="1:12" x14ac:dyDescent="0.3">
      <c r="A999" s="11" t="s">
        <v>1067</v>
      </c>
      <c r="B999" s="11" t="s">
        <v>322</v>
      </c>
      <c r="C999" s="11" t="s">
        <v>422</v>
      </c>
      <c r="D999" s="11" t="s">
        <v>1674</v>
      </c>
      <c r="E999" s="11" t="s">
        <v>1675</v>
      </c>
      <c r="F999" s="11" t="s">
        <v>1666</v>
      </c>
      <c r="G999" s="11" t="s">
        <v>157</v>
      </c>
      <c r="H999" s="11" t="s">
        <v>157</v>
      </c>
      <c r="I999" s="11">
        <v>150</v>
      </c>
      <c r="J999" s="11">
        <v>5400</v>
      </c>
      <c r="K999" s="11">
        <v>2916</v>
      </c>
      <c r="L999" s="11" t="str">
        <f t="shared" si="15"/>
        <v>Whole</v>
      </c>
    </row>
    <row r="1000" spans="1:12" x14ac:dyDescent="0.3">
      <c r="A1000" s="11" t="s">
        <v>1067</v>
      </c>
      <c r="B1000" s="11" t="s">
        <v>322</v>
      </c>
      <c r="C1000" s="11" t="s">
        <v>422</v>
      </c>
      <c r="D1000" s="11" t="s">
        <v>908</v>
      </c>
      <c r="E1000" s="11" t="s">
        <v>1480</v>
      </c>
      <c r="F1000" s="11" t="s">
        <v>1481</v>
      </c>
      <c r="G1000" s="11" t="s">
        <v>676</v>
      </c>
      <c r="H1000" s="11" t="s">
        <v>676</v>
      </c>
      <c r="I1000" s="11">
        <v>38</v>
      </c>
      <c r="J1000" s="11">
        <v>456</v>
      </c>
      <c r="K1000" s="11">
        <v>751</v>
      </c>
      <c r="L1000" s="11" t="str">
        <f t="shared" si="15"/>
        <v>Whole</v>
      </c>
    </row>
    <row r="1001" spans="1:12" x14ac:dyDescent="0.3">
      <c r="A1001" s="11" t="s">
        <v>1067</v>
      </c>
      <c r="B1001" s="11" t="s">
        <v>322</v>
      </c>
      <c r="C1001" s="11" t="s">
        <v>422</v>
      </c>
      <c r="D1001" s="11" t="s">
        <v>1676</v>
      </c>
      <c r="E1001" s="11" t="s">
        <v>1677</v>
      </c>
      <c r="F1001" s="11" t="s">
        <v>1678</v>
      </c>
      <c r="G1001" s="11" t="s">
        <v>1518</v>
      </c>
      <c r="H1001" s="11" t="s">
        <v>1518</v>
      </c>
      <c r="I1001" s="11">
        <v>3584</v>
      </c>
      <c r="J1001" s="11">
        <v>154112</v>
      </c>
      <c r="K1001" s="11">
        <v>78060</v>
      </c>
      <c r="L1001" s="11" t="str">
        <f t="shared" si="15"/>
        <v>Whole</v>
      </c>
    </row>
    <row r="1002" spans="1:12" x14ac:dyDescent="0.3">
      <c r="A1002" s="11" t="s">
        <v>1067</v>
      </c>
      <c r="B1002" s="11" t="s">
        <v>322</v>
      </c>
      <c r="C1002" s="11" t="s">
        <v>422</v>
      </c>
      <c r="D1002" s="11" t="s">
        <v>911</v>
      </c>
      <c r="E1002" s="11" t="s">
        <v>912</v>
      </c>
      <c r="F1002" s="11" t="s">
        <v>1482</v>
      </c>
      <c r="G1002" s="11" t="s">
        <v>157</v>
      </c>
      <c r="H1002" s="11" t="s">
        <v>157</v>
      </c>
      <c r="I1002" s="11">
        <v>150</v>
      </c>
      <c r="J1002" s="11">
        <v>4500</v>
      </c>
      <c r="K1002" s="11">
        <v>3993</v>
      </c>
      <c r="L1002" s="11" t="str">
        <f t="shared" si="15"/>
        <v>Whole</v>
      </c>
    </row>
    <row r="1003" spans="1:12" x14ac:dyDescent="0.3">
      <c r="A1003" s="11" t="s">
        <v>1067</v>
      </c>
      <c r="B1003" s="11" t="s">
        <v>322</v>
      </c>
      <c r="C1003" s="11" t="s">
        <v>385</v>
      </c>
      <c r="D1003" s="11" t="s">
        <v>1483</v>
      </c>
      <c r="E1003" s="11" t="s">
        <v>1484</v>
      </c>
      <c r="F1003" s="11" t="s">
        <v>1485</v>
      </c>
      <c r="G1003" s="11" t="s">
        <v>61</v>
      </c>
      <c r="H1003" s="11" t="s">
        <v>61</v>
      </c>
      <c r="I1003" s="11">
        <v>2</v>
      </c>
      <c r="J1003" s="11">
        <v>36</v>
      </c>
      <c r="K1003" s="11">
        <v>110</v>
      </c>
      <c r="L1003" s="11" t="str">
        <f t="shared" si="15"/>
        <v>Whole</v>
      </c>
    </row>
    <row r="1004" spans="1:12" x14ac:dyDescent="0.3">
      <c r="A1004" s="11" t="s">
        <v>1067</v>
      </c>
      <c r="B1004" s="11" t="s">
        <v>322</v>
      </c>
      <c r="C1004" s="11" t="s">
        <v>385</v>
      </c>
      <c r="D1004" s="11" t="s">
        <v>1679</v>
      </c>
      <c r="E1004" s="11" t="s">
        <v>1680</v>
      </c>
      <c r="F1004" s="11" t="s">
        <v>1681</v>
      </c>
      <c r="G1004" s="11" t="s">
        <v>1682</v>
      </c>
      <c r="H1004" s="11" t="s">
        <v>1682</v>
      </c>
      <c r="I1004" s="11">
        <v>6617</v>
      </c>
      <c r="J1004" s="11">
        <v>66998</v>
      </c>
      <c r="K1004" s="11">
        <v>113945</v>
      </c>
      <c r="L1004" s="11" t="str">
        <f t="shared" si="15"/>
        <v>Whole</v>
      </c>
    </row>
    <row r="1005" spans="1:12" x14ac:dyDescent="0.3">
      <c r="A1005" s="11" t="s">
        <v>1067</v>
      </c>
      <c r="B1005" s="11" t="s">
        <v>322</v>
      </c>
      <c r="C1005" s="11" t="s">
        <v>385</v>
      </c>
      <c r="D1005" s="11" t="s">
        <v>1683</v>
      </c>
      <c r="E1005" s="11" t="s">
        <v>1684</v>
      </c>
      <c r="F1005" s="11" t="s">
        <v>1681</v>
      </c>
      <c r="G1005" s="11" t="s">
        <v>1682</v>
      </c>
      <c r="H1005" s="11" t="s">
        <v>1682</v>
      </c>
      <c r="I1005" s="11">
        <v>124530</v>
      </c>
      <c r="J1005" s="11">
        <v>124530</v>
      </c>
      <c r="K1005" s="11">
        <v>245324</v>
      </c>
      <c r="L1005" s="11" t="str">
        <f t="shared" si="15"/>
        <v>Whole</v>
      </c>
    </row>
    <row r="1006" spans="1:12" x14ac:dyDescent="0.3">
      <c r="A1006" s="11" t="s">
        <v>934</v>
      </c>
      <c r="B1006" s="11" t="s">
        <v>391</v>
      </c>
      <c r="C1006" s="11" t="s">
        <v>22</v>
      </c>
      <c r="D1006" s="11" t="s">
        <v>1693</v>
      </c>
      <c r="E1006" s="11" t="s">
        <v>1694</v>
      </c>
      <c r="F1006" s="11" t="s">
        <v>1695</v>
      </c>
      <c r="G1006" s="11" t="s">
        <v>1696</v>
      </c>
      <c r="H1006" s="11" t="s">
        <v>1696</v>
      </c>
      <c r="I1006" s="11">
        <v>1</v>
      </c>
      <c r="J1006" s="11">
        <v>0</v>
      </c>
      <c r="K1006" s="11">
        <v>26</v>
      </c>
      <c r="L1006" s="11" t="str">
        <f t="shared" si="15"/>
        <v>Processed</v>
      </c>
    </row>
    <row r="1007" spans="1:12" x14ac:dyDescent="0.3">
      <c r="A1007" s="11" t="s">
        <v>934</v>
      </c>
      <c r="B1007" s="11" t="s">
        <v>322</v>
      </c>
      <c r="C1007" s="11" t="s">
        <v>663</v>
      </c>
      <c r="D1007" s="11" t="s">
        <v>664</v>
      </c>
      <c r="E1007" s="11" t="s">
        <v>1702</v>
      </c>
      <c r="F1007" s="11" t="s">
        <v>1703</v>
      </c>
      <c r="G1007" s="11" t="s">
        <v>1696</v>
      </c>
      <c r="H1007" s="11" t="s">
        <v>1696</v>
      </c>
      <c r="I1007" s="11">
        <v>6564350</v>
      </c>
      <c r="J1007" s="11">
        <v>3282175</v>
      </c>
      <c r="K1007" s="11">
        <v>1865628</v>
      </c>
      <c r="L1007" s="11" t="str">
        <f t="shared" si="15"/>
        <v>Whole</v>
      </c>
    </row>
    <row r="1008" spans="1:12" x14ac:dyDescent="0.3">
      <c r="A1008" s="11" t="s">
        <v>1725</v>
      </c>
      <c r="B1008" s="11" t="s">
        <v>12</v>
      </c>
      <c r="C1008" s="11" t="s">
        <v>53</v>
      </c>
      <c r="D1008" s="11" t="s">
        <v>949</v>
      </c>
      <c r="E1008" s="11" t="s">
        <v>1726</v>
      </c>
      <c r="F1008" s="11" t="s">
        <v>1727</v>
      </c>
      <c r="G1008" s="11" t="s">
        <v>44</v>
      </c>
      <c r="H1008" s="11" t="s">
        <v>44</v>
      </c>
      <c r="I1008" s="11">
        <v>2400</v>
      </c>
      <c r="J1008" s="11">
        <v>28800</v>
      </c>
      <c r="K1008" s="11">
        <v>17952</v>
      </c>
      <c r="L1008" s="11" t="str">
        <f t="shared" si="15"/>
        <v>Whole</v>
      </c>
    </row>
    <row r="1009" spans="1:12" x14ac:dyDescent="0.3">
      <c r="A1009" s="11" t="s">
        <v>1725</v>
      </c>
      <c r="B1009" s="11" t="s">
        <v>12</v>
      </c>
      <c r="C1009" s="11" t="s">
        <v>25</v>
      </c>
      <c r="D1009" s="11" t="s">
        <v>1728</v>
      </c>
      <c r="E1009" s="11" t="s">
        <v>1729</v>
      </c>
      <c r="F1009" s="11" t="s">
        <v>1730</v>
      </c>
      <c r="G1009" s="11" t="s">
        <v>1202</v>
      </c>
      <c r="H1009" s="11" t="s">
        <v>1202</v>
      </c>
      <c r="I1009" s="11">
        <v>9501</v>
      </c>
      <c r="J1009" s="11">
        <v>135389</v>
      </c>
      <c r="K1009" s="11">
        <v>186600</v>
      </c>
      <c r="L1009" s="11" t="str">
        <f t="shared" si="15"/>
        <v>Processed</v>
      </c>
    </row>
    <row r="1010" spans="1:12" x14ac:dyDescent="0.3">
      <c r="A1010" s="11" t="s">
        <v>1725</v>
      </c>
      <c r="B1010" s="11" t="s">
        <v>12</v>
      </c>
      <c r="C1010" s="11" t="s">
        <v>385</v>
      </c>
      <c r="D1010" s="11" t="s">
        <v>1731</v>
      </c>
      <c r="E1010" s="11" t="s">
        <v>1732</v>
      </c>
      <c r="F1010" s="11" t="s">
        <v>1733</v>
      </c>
      <c r="G1010" s="11" t="s">
        <v>44</v>
      </c>
      <c r="H1010" s="11" t="s">
        <v>44</v>
      </c>
      <c r="I1010" s="11">
        <v>8000</v>
      </c>
      <c r="J1010" s="11">
        <v>177000</v>
      </c>
      <c r="K1010" s="11">
        <v>507600</v>
      </c>
      <c r="L1010" s="11" t="str">
        <f t="shared" si="15"/>
        <v>Whole</v>
      </c>
    </row>
    <row r="1011" spans="1:12" x14ac:dyDescent="0.3">
      <c r="A1011" s="11" t="s">
        <v>1725</v>
      </c>
      <c r="B1011" s="11" t="s">
        <v>12</v>
      </c>
      <c r="C1011" s="11" t="s">
        <v>170</v>
      </c>
      <c r="D1011" s="11" t="s">
        <v>1032</v>
      </c>
      <c r="E1011" s="11" t="s">
        <v>1734</v>
      </c>
      <c r="F1011" s="11" t="s">
        <v>392</v>
      </c>
      <c r="G1011" s="11" t="s">
        <v>392</v>
      </c>
      <c r="H1011" s="11" t="s">
        <v>392</v>
      </c>
      <c r="I1011" s="11">
        <v>7538</v>
      </c>
      <c r="J1011" s="11">
        <v>158298</v>
      </c>
      <c r="K1011" s="11">
        <v>216039</v>
      </c>
      <c r="L1011" s="11" t="str">
        <f t="shared" si="15"/>
        <v>Whole</v>
      </c>
    </row>
    <row r="1012" spans="1:12" x14ac:dyDescent="0.3">
      <c r="A1012" s="11" t="s">
        <v>1725</v>
      </c>
      <c r="B1012" s="11" t="s">
        <v>12</v>
      </c>
      <c r="C1012" s="11" t="s">
        <v>385</v>
      </c>
      <c r="D1012" s="11" t="s">
        <v>1735</v>
      </c>
      <c r="E1012" s="11" t="s">
        <v>1736</v>
      </c>
      <c r="F1012" s="11" t="s">
        <v>388</v>
      </c>
      <c r="G1012" s="11" t="s">
        <v>1518</v>
      </c>
      <c r="H1012" s="11" t="s">
        <v>1518</v>
      </c>
      <c r="I1012" s="11">
        <v>2974</v>
      </c>
      <c r="J1012" s="11">
        <v>47956</v>
      </c>
      <c r="K1012" s="11">
        <v>103971</v>
      </c>
      <c r="L1012" s="11" t="str">
        <f t="shared" si="15"/>
        <v>Whole</v>
      </c>
    </row>
    <row r="1013" spans="1:12" x14ac:dyDescent="0.3">
      <c r="A1013" s="11" t="s">
        <v>1725</v>
      </c>
      <c r="B1013" s="11" t="s">
        <v>12</v>
      </c>
      <c r="C1013" s="11" t="s">
        <v>170</v>
      </c>
      <c r="D1013" s="11" t="s">
        <v>1737</v>
      </c>
      <c r="E1013" s="11" t="s">
        <v>1738</v>
      </c>
      <c r="F1013" s="11" t="s">
        <v>1739</v>
      </c>
      <c r="G1013" s="11" t="s">
        <v>1518</v>
      </c>
      <c r="H1013" s="11" t="s">
        <v>1518</v>
      </c>
      <c r="I1013" s="11">
        <v>11220</v>
      </c>
      <c r="J1013" s="11">
        <v>75735</v>
      </c>
      <c r="K1013" s="11">
        <v>197023</v>
      </c>
      <c r="L1013" s="11" t="str">
        <f t="shared" si="15"/>
        <v>Whole</v>
      </c>
    </row>
    <row r="1014" spans="1:12" x14ac:dyDescent="0.3">
      <c r="A1014" s="11" t="s">
        <v>1725</v>
      </c>
      <c r="B1014" s="11" t="s">
        <v>12</v>
      </c>
      <c r="C1014" s="11" t="s">
        <v>25</v>
      </c>
      <c r="D1014" s="11" t="s">
        <v>393</v>
      </c>
      <c r="E1014" s="11" t="s">
        <v>1740</v>
      </c>
      <c r="F1014" s="11" t="s">
        <v>223</v>
      </c>
      <c r="G1014" s="11" t="s">
        <v>61</v>
      </c>
      <c r="H1014" s="11" t="s">
        <v>61</v>
      </c>
      <c r="I1014" s="11">
        <v>2000</v>
      </c>
      <c r="J1014" s="11">
        <v>48000</v>
      </c>
      <c r="K1014" s="11">
        <v>69260</v>
      </c>
      <c r="L1014" s="11" t="str">
        <f t="shared" si="15"/>
        <v>Processed</v>
      </c>
    </row>
    <row r="1015" spans="1:12" x14ac:dyDescent="0.3">
      <c r="A1015" s="11" t="s">
        <v>1725</v>
      </c>
      <c r="B1015" s="11" t="s">
        <v>12</v>
      </c>
      <c r="C1015" s="11" t="s">
        <v>385</v>
      </c>
      <c r="D1015" s="11" t="s">
        <v>1741</v>
      </c>
      <c r="E1015" s="11" t="s">
        <v>1742</v>
      </c>
      <c r="F1015" s="11" t="s">
        <v>134</v>
      </c>
      <c r="G1015" s="11" t="s">
        <v>1499</v>
      </c>
      <c r="H1015" s="11" t="s">
        <v>1499</v>
      </c>
      <c r="I1015" s="11">
        <v>1875</v>
      </c>
      <c r="J1015" s="11">
        <v>21973</v>
      </c>
      <c r="K1015" s="11">
        <v>42863</v>
      </c>
      <c r="L1015" s="11" t="str">
        <f t="shared" si="15"/>
        <v>Whole</v>
      </c>
    </row>
    <row r="1016" spans="1:12" x14ac:dyDescent="0.3">
      <c r="A1016" s="11" t="s">
        <v>1725</v>
      </c>
      <c r="B1016" s="11" t="s">
        <v>12</v>
      </c>
      <c r="C1016" s="11" t="s">
        <v>422</v>
      </c>
      <c r="D1016" s="11" t="s">
        <v>1080</v>
      </c>
      <c r="E1016" s="11" t="s">
        <v>1743</v>
      </c>
      <c r="F1016" s="11" t="s">
        <v>275</v>
      </c>
      <c r="G1016" s="11" t="s">
        <v>57</v>
      </c>
      <c r="H1016" s="11" t="s">
        <v>57</v>
      </c>
      <c r="I1016" s="11">
        <v>713</v>
      </c>
      <c r="J1016" s="11">
        <v>16310</v>
      </c>
      <c r="K1016" s="11">
        <v>28413</v>
      </c>
      <c r="L1016" s="11" t="str">
        <f t="shared" si="15"/>
        <v>Whole</v>
      </c>
    </row>
    <row r="1017" spans="1:12" x14ac:dyDescent="0.3">
      <c r="A1017" s="11" t="s">
        <v>1725</v>
      </c>
      <c r="B1017" s="11" t="s">
        <v>12</v>
      </c>
      <c r="C1017" s="11" t="s">
        <v>25</v>
      </c>
      <c r="D1017" s="11" t="s">
        <v>793</v>
      </c>
      <c r="E1017" s="11" t="s">
        <v>1744</v>
      </c>
      <c r="F1017" s="11" t="s">
        <v>275</v>
      </c>
      <c r="G1017" s="11" t="s">
        <v>57</v>
      </c>
      <c r="H1017" s="11" t="s">
        <v>57</v>
      </c>
      <c r="I1017" s="11">
        <v>4997</v>
      </c>
      <c r="J1017" s="11">
        <v>119928</v>
      </c>
      <c r="K1017" s="11">
        <v>184639</v>
      </c>
      <c r="L1017" s="11" t="str">
        <f t="shared" si="15"/>
        <v>Processed</v>
      </c>
    </row>
    <row r="1018" spans="1:12" x14ac:dyDescent="0.3">
      <c r="A1018" s="11" t="s">
        <v>1725</v>
      </c>
      <c r="B1018" s="11" t="s">
        <v>12</v>
      </c>
      <c r="C1018" s="11" t="s">
        <v>422</v>
      </c>
      <c r="D1018" s="11" t="s">
        <v>1745</v>
      </c>
      <c r="E1018" s="11" t="s">
        <v>1746</v>
      </c>
      <c r="F1018" s="11" t="s">
        <v>275</v>
      </c>
      <c r="G1018" s="11" t="s">
        <v>57</v>
      </c>
      <c r="H1018" s="11" t="s">
        <v>57</v>
      </c>
      <c r="I1018" s="11">
        <v>7645</v>
      </c>
      <c r="J1018" s="11">
        <v>83139</v>
      </c>
      <c r="K1018" s="11">
        <v>182333</v>
      </c>
      <c r="L1018" s="11" t="str">
        <f t="shared" si="15"/>
        <v>Whole</v>
      </c>
    </row>
    <row r="1019" spans="1:12" x14ac:dyDescent="0.3">
      <c r="A1019" s="11" t="s">
        <v>1725</v>
      </c>
      <c r="B1019" s="11" t="s">
        <v>12</v>
      </c>
      <c r="C1019" s="11" t="s">
        <v>422</v>
      </c>
      <c r="D1019" s="11" t="s">
        <v>1082</v>
      </c>
      <c r="E1019" s="11" t="s">
        <v>1747</v>
      </c>
      <c r="F1019" s="11" t="s">
        <v>275</v>
      </c>
      <c r="G1019" s="11" t="s">
        <v>57</v>
      </c>
      <c r="H1019" s="11" t="s">
        <v>57</v>
      </c>
      <c r="I1019" s="11">
        <v>1003</v>
      </c>
      <c r="J1019" s="11">
        <v>10908</v>
      </c>
      <c r="K1019" s="11">
        <v>39970</v>
      </c>
      <c r="L1019" s="11" t="str">
        <f t="shared" si="15"/>
        <v>Whole</v>
      </c>
    </row>
    <row r="1020" spans="1:12" x14ac:dyDescent="0.3">
      <c r="A1020" s="11" t="s">
        <v>1725</v>
      </c>
      <c r="B1020" s="11" t="s">
        <v>12</v>
      </c>
      <c r="C1020" s="11" t="s">
        <v>385</v>
      </c>
      <c r="D1020" s="11" t="s">
        <v>389</v>
      </c>
      <c r="E1020" s="11" t="s">
        <v>1748</v>
      </c>
      <c r="F1020" s="11" t="s">
        <v>1749</v>
      </c>
      <c r="G1020" s="11" t="s">
        <v>57</v>
      </c>
      <c r="H1020" s="11" t="s">
        <v>57</v>
      </c>
      <c r="I1020" s="11">
        <v>6712</v>
      </c>
      <c r="J1020" s="11">
        <v>50340</v>
      </c>
      <c r="K1020" s="11">
        <v>267473</v>
      </c>
      <c r="L1020" s="11" t="str">
        <f t="shared" si="15"/>
        <v>Whole</v>
      </c>
    </row>
    <row r="1021" spans="1:12" x14ac:dyDescent="0.3">
      <c r="A1021" s="11" t="s">
        <v>1725</v>
      </c>
      <c r="B1021" s="11" t="s">
        <v>12</v>
      </c>
      <c r="C1021" s="11" t="s">
        <v>13</v>
      </c>
      <c r="D1021" s="11" t="s">
        <v>1022</v>
      </c>
      <c r="E1021" s="11" t="s">
        <v>1750</v>
      </c>
      <c r="F1021" s="11" t="s">
        <v>1023</v>
      </c>
      <c r="G1021" s="11" t="s">
        <v>57</v>
      </c>
      <c r="H1021" s="11" t="s">
        <v>57</v>
      </c>
      <c r="I1021" s="11">
        <v>3975</v>
      </c>
      <c r="J1021" s="11">
        <v>43228</v>
      </c>
      <c r="K1021" s="11">
        <v>95201</v>
      </c>
      <c r="L1021" s="11" t="str">
        <f t="shared" si="15"/>
        <v>Processed</v>
      </c>
    </row>
    <row r="1022" spans="1:12" x14ac:dyDescent="0.3">
      <c r="A1022" s="11" t="s">
        <v>1725</v>
      </c>
      <c r="B1022" s="11" t="s">
        <v>12</v>
      </c>
      <c r="C1022" s="11" t="s">
        <v>663</v>
      </c>
      <c r="D1022" s="11" t="s">
        <v>921</v>
      </c>
      <c r="E1022" s="11" t="s">
        <v>1751</v>
      </c>
      <c r="F1022" s="11" t="s">
        <v>666</v>
      </c>
      <c r="G1022" s="11" t="s">
        <v>52</v>
      </c>
      <c r="H1022" s="11" t="s">
        <v>52</v>
      </c>
      <c r="I1022" s="11">
        <v>14925</v>
      </c>
      <c r="J1022" s="11">
        <v>358200</v>
      </c>
      <c r="K1022" s="11">
        <v>197756</v>
      </c>
      <c r="L1022" s="11" t="str">
        <f t="shared" si="15"/>
        <v>Whole</v>
      </c>
    </row>
    <row r="1023" spans="1:12" x14ac:dyDescent="0.3">
      <c r="A1023" s="11" t="s">
        <v>1725</v>
      </c>
      <c r="B1023" s="11" t="s">
        <v>12</v>
      </c>
      <c r="C1023" s="11" t="s">
        <v>53</v>
      </c>
      <c r="D1023" s="11" t="s">
        <v>187</v>
      </c>
      <c r="E1023" s="11" t="s">
        <v>1752</v>
      </c>
      <c r="F1023" s="11" t="s">
        <v>64</v>
      </c>
      <c r="G1023" s="11" t="s">
        <v>52</v>
      </c>
      <c r="H1023" s="11" t="s">
        <v>52</v>
      </c>
      <c r="I1023" s="11">
        <v>5850</v>
      </c>
      <c r="J1023" s="11">
        <v>366</v>
      </c>
      <c r="K1023" s="11">
        <v>111384</v>
      </c>
      <c r="L1023" s="11" t="str">
        <f t="shared" si="15"/>
        <v>Whole</v>
      </c>
    </row>
    <row r="1024" spans="1:12" x14ac:dyDescent="0.3">
      <c r="A1024" s="11" t="s">
        <v>1725</v>
      </c>
      <c r="B1024" s="11" t="s">
        <v>12</v>
      </c>
      <c r="C1024" s="11" t="s">
        <v>22</v>
      </c>
      <c r="D1024" s="11" t="s">
        <v>174</v>
      </c>
      <c r="E1024" s="11" t="s">
        <v>177</v>
      </c>
      <c r="F1024" s="11" t="s">
        <v>176</v>
      </c>
      <c r="G1024" s="11" t="s">
        <v>52</v>
      </c>
      <c r="H1024" s="11" t="s">
        <v>52</v>
      </c>
      <c r="I1024" s="11">
        <v>7700</v>
      </c>
      <c r="J1024" s="11">
        <v>2036</v>
      </c>
      <c r="K1024" s="11">
        <v>54670</v>
      </c>
      <c r="L1024" s="11" t="str">
        <f t="shared" si="15"/>
        <v>Processed</v>
      </c>
    </row>
    <row r="1025" spans="1:12" x14ac:dyDescent="0.3">
      <c r="A1025" s="11" t="s">
        <v>1725</v>
      </c>
      <c r="B1025" s="11" t="s">
        <v>12</v>
      </c>
      <c r="C1025" s="11" t="s">
        <v>422</v>
      </c>
      <c r="D1025" s="11" t="s">
        <v>911</v>
      </c>
      <c r="E1025" s="11" t="s">
        <v>1753</v>
      </c>
      <c r="F1025" s="11" t="s">
        <v>1754</v>
      </c>
      <c r="G1025" s="11" t="s">
        <v>157</v>
      </c>
      <c r="H1025" s="11" t="s">
        <v>157</v>
      </c>
      <c r="I1025" s="11">
        <v>3000</v>
      </c>
      <c r="J1025" s="11">
        <v>90000</v>
      </c>
      <c r="K1025" s="11">
        <v>79860</v>
      </c>
      <c r="L1025" s="11" t="str">
        <f t="shared" si="15"/>
        <v>Whole</v>
      </c>
    </row>
    <row r="1026" spans="1:12" x14ac:dyDescent="0.3">
      <c r="A1026" s="11" t="s">
        <v>1725</v>
      </c>
      <c r="B1026" s="11" t="s">
        <v>12</v>
      </c>
      <c r="C1026" s="11" t="s">
        <v>385</v>
      </c>
      <c r="D1026" s="11" t="s">
        <v>1755</v>
      </c>
      <c r="E1026" s="11" t="s">
        <v>1756</v>
      </c>
      <c r="F1026" s="11" t="s">
        <v>1681</v>
      </c>
      <c r="G1026" s="11" t="s">
        <v>157</v>
      </c>
      <c r="H1026" s="11" t="s">
        <v>157</v>
      </c>
      <c r="I1026" s="11">
        <v>4100</v>
      </c>
      <c r="J1026" s="11">
        <v>49200</v>
      </c>
      <c r="K1026" s="11">
        <v>134644</v>
      </c>
      <c r="L1026" s="11" t="str">
        <f t="shared" ref="L1026:L1089" si="16">IF(OR(C1026="Condiments &amp; Snacks",
       C1026="Cheese",
       C1026="Butter",
       C1026="Meals",
       C1026="Beverages",
       C1026="Yogurt"), "Processed", "Whole")</f>
        <v>Whole</v>
      </c>
    </row>
    <row r="1027" spans="1:12" x14ac:dyDescent="0.3">
      <c r="A1027" s="11" t="s">
        <v>1725</v>
      </c>
      <c r="B1027" s="11" t="s">
        <v>12</v>
      </c>
      <c r="C1027" s="11" t="s">
        <v>22</v>
      </c>
      <c r="D1027" s="11" t="s">
        <v>376</v>
      </c>
      <c r="E1027" s="11" t="s">
        <v>1757</v>
      </c>
      <c r="F1027" s="11" t="s">
        <v>144</v>
      </c>
      <c r="G1027" s="11" t="s">
        <v>44</v>
      </c>
      <c r="H1027" s="11" t="s">
        <v>44</v>
      </c>
      <c r="I1027" s="11">
        <v>5750</v>
      </c>
      <c r="J1027" s="11">
        <v>198375</v>
      </c>
      <c r="K1027" s="11">
        <v>80155</v>
      </c>
      <c r="L1027" s="11" t="str">
        <f t="shared" si="16"/>
        <v>Processed</v>
      </c>
    </row>
    <row r="1028" spans="1:12" x14ac:dyDescent="0.3">
      <c r="A1028" s="11" t="s">
        <v>1725</v>
      </c>
      <c r="B1028" s="11" t="s">
        <v>12</v>
      </c>
      <c r="C1028" s="11" t="s">
        <v>53</v>
      </c>
      <c r="D1028" s="11" t="s">
        <v>1758</v>
      </c>
      <c r="E1028" s="11" t="s">
        <v>1759</v>
      </c>
      <c r="F1028" s="11" t="s">
        <v>160</v>
      </c>
      <c r="G1028" s="11" t="s">
        <v>44</v>
      </c>
      <c r="H1028" s="11" t="s">
        <v>44</v>
      </c>
      <c r="I1028" s="11">
        <v>3040</v>
      </c>
      <c r="J1028" s="11">
        <v>25080</v>
      </c>
      <c r="K1028" s="11">
        <v>38517</v>
      </c>
      <c r="L1028" s="11" t="str">
        <f t="shared" si="16"/>
        <v>Whole</v>
      </c>
    </row>
    <row r="1029" spans="1:12" x14ac:dyDescent="0.3">
      <c r="A1029" s="11" t="s">
        <v>1725</v>
      </c>
      <c r="B1029" s="11" t="s">
        <v>12</v>
      </c>
      <c r="C1029" s="11" t="s">
        <v>25</v>
      </c>
      <c r="D1029" s="11" t="s">
        <v>1760</v>
      </c>
      <c r="E1029" s="11" t="s">
        <v>1761</v>
      </c>
      <c r="F1029" s="11" t="s">
        <v>160</v>
      </c>
      <c r="G1029" s="11" t="s">
        <v>44</v>
      </c>
      <c r="H1029" s="11" t="s">
        <v>44</v>
      </c>
      <c r="I1029" s="11">
        <v>4200</v>
      </c>
      <c r="J1029" s="11">
        <v>12978</v>
      </c>
      <c r="K1029" s="11">
        <v>33768</v>
      </c>
      <c r="L1029" s="11" t="str">
        <f t="shared" si="16"/>
        <v>Processed</v>
      </c>
    </row>
    <row r="1030" spans="1:12" x14ac:dyDescent="0.3">
      <c r="A1030" s="11" t="s">
        <v>1725</v>
      </c>
      <c r="B1030" s="11" t="s">
        <v>12</v>
      </c>
      <c r="C1030" s="11" t="s">
        <v>25</v>
      </c>
      <c r="D1030" s="11" t="s">
        <v>1762</v>
      </c>
      <c r="E1030" s="11" t="s">
        <v>1763</v>
      </c>
      <c r="F1030" s="11" t="s">
        <v>160</v>
      </c>
      <c r="G1030" s="11" t="s">
        <v>44</v>
      </c>
      <c r="H1030" s="11" t="s">
        <v>44</v>
      </c>
      <c r="I1030" s="11">
        <v>4200</v>
      </c>
      <c r="J1030" s="11">
        <v>12978</v>
      </c>
      <c r="K1030" s="11">
        <v>33768</v>
      </c>
      <c r="L1030" s="11" t="str">
        <f t="shared" si="16"/>
        <v>Processed</v>
      </c>
    </row>
    <row r="1031" spans="1:12" x14ac:dyDescent="0.3">
      <c r="A1031" s="11" t="s">
        <v>1725</v>
      </c>
      <c r="B1031" s="11" t="s">
        <v>12</v>
      </c>
      <c r="C1031" s="11" t="s">
        <v>22</v>
      </c>
      <c r="D1031" s="11" t="s">
        <v>174</v>
      </c>
      <c r="E1031" s="11" t="s">
        <v>1764</v>
      </c>
      <c r="F1031" s="11" t="s">
        <v>1765</v>
      </c>
      <c r="G1031" s="11" t="s">
        <v>44</v>
      </c>
      <c r="H1031" s="11" t="s">
        <v>44</v>
      </c>
      <c r="I1031" s="11">
        <v>6490</v>
      </c>
      <c r="J1031" s="11">
        <v>68632</v>
      </c>
      <c r="K1031" s="11">
        <v>37512</v>
      </c>
      <c r="L1031" s="11" t="str">
        <f t="shared" si="16"/>
        <v>Processed</v>
      </c>
    </row>
    <row r="1032" spans="1:12" x14ac:dyDescent="0.3">
      <c r="A1032" s="11" t="s">
        <v>1725</v>
      </c>
      <c r="B1032" s="11" t="s">
        <v>12</v>
      </c>
      <c r="C1032" s="11" t="s">
        <v>13</v>
      </c>
      <c r="D1032" s="11" t="s">
        <v>1766</v>
      </c>
      <c r="E1032" s="11" t="s">
        <v>1767</v>
      </c>
      <c r="F1032" s="11" t="s">
        <v>1727</v>
      </c>
      <c r="G1032" s="11" t="s">
        <v>44</v>
      </c>
      <c r="H1032" s="11" t="s">
        <v>44</v>
      </c>
      <c r="I1032" s="11">
        <v>1800</v>
      </c>
      <c r="J1032" s="11">
        <v>37800</v>
      </c>
      <c r="K1032" s="11">
        <v>37692</v>
      </c>
      <c r="L1032" s="11" t="str">
        <f t="shared" si="16"/>
        <v>Processed</v>
      </c>
    </row>
    <row r="1033" spans="1:12" x14ac:dyDescent="0.3">
      <c r="A1033" s="11" t="s">
        <v>1725</v>
      </c>
      <c r="B1033" s="11" t="s">
        <v>12</v>
      </c>
      <c r="C1033" s="11" t="s">
        <v>53</v>
      </c>
      <c r="D1033" s="11" t="s">
        <v>1768</v>
      </c>
      <c r="E1033" s="11" t="s">
        <v>1769</v>
      </c>
      <c r="F1033" s="11" t="s">
        <v>1727</v>
      </c>
      <c r="G1033" s="11" t="s">
        <v>44</v>
      </c>
      <c r="H1033" s="11" t="s">
        <v>44</v>
      </c>
      <c r="I1033" s="11">
        <v>2304</v>
      </c>
      <c r="J1033" s="11">
        <v>41472</v>
      </c>
      <c r="K1033" s="11">
        <v>17695</v>
      </c>
      <c r="L1033" s="11" t="str">
        <f t="shared" si="16"/>
        <v>Whole</v>
      </c>
    </row>
    <row r="1034" spans="1:12" x14ac:dyDescent="0.3">
      <c r="A1034" s="11" t="s">
        <v>1725</v>
      </c>
      <c r="B1034" s="11" t="s">
        <v>12</v>
      </c>
      <c r="C1034" s="11" t="s">
        <v>107</v>
      </c>
      <c r="D1034" s="11" t="s">
        <v>1688</v>
      </c>
      <c r="E1034" s="11" t="s">
        <v>1770</v>
      </c>
      <c r="F1034" s="11" t="s">
        <v>1727</v>
      </c>
      <c r="G1034" s="11" t="s">
        <v>44</v>
      </c>
      <c r="H1034" s="11" t="s">
        <v>44</v>
      </c>
      <c r="I1034" s="11">
        <v>3360</v>
      </c>
      <c r="J1034" s="11">
        <v>80640</v>
      </c>
      <c r="K1034" s="11">
        <v>42773</v>
      </c>
      <c r="L1034" s="11" t="str">
        <f t="shared" si="16"/>
        <v>Whole</v>
      </c>
    </row>
    <row r="1035" spans="1:12" x14ac:dyDescent="0.3">
      <c r="A1035" s="11" t="s">
        <v>1725</v>
      </c>
      <c r="B1035" s="11" t="s">
        <v>12</v>
      </c>
      <c r="C1035" s="11" t="s">
        <v>45</v>
      </c>
      <c r="D1035" s="11" t="s">
        <v>1771</v>
      </c>
      <c r="E1035" s="11" t="s">
        <v>1772</v>
      </c>
      <c r="F1035" s="11" t="s">
        <v>1727</v>
      </c>
      <c r="G1035" s="11" t="s">
        <v>44</v>
      </c>
      <c r="H1035" s="11" t="s">
        <v>44</v>
      </c>
      <c r="I1035" s="11">
        <v>3264</v>
      </c>
      <c r="J1035" s="11">
        <v>78336</v>
      </c>
      <c r="K1035" s="11">
        <v>55423</v>
      </c>
      <c r="L1035" s="11" t="str">
        <f t="shared" si="16"/>
        <v>Whole</v>
      </c>
    </row>
    <row r="1036" spans="1:12" x14ac:dyDescent="0.3">
      <c r="A1036" s="11" t="s">
        <v>1725</v>
      </c>
      <c r="B1036" s="11" t="s">
        <v>12</v>
      </c>
      <c r="C1036" s="11" t="s">
        <v>45</v>
      </c>
      <c r="D1036" s="11" t="s">
        <v>1773</v>
      </c>
      <c r="E1036" s="11" t="s">
        <v>1774</v>
      </c>
      <c r="F1036" s="11" t="s">
        <v>1727</v>
      </c>
      <c r="G1036" s="11" t="s">
        <v>44</v>
      </c>
      <c r="H1036" s="11" t="s">
        <v>44</v>
      </c>
      <c r="I1036" s="11">
        <v>3264</v>
      </c>
      <c r="J1036" s="11">
        <v>78336</v>
      </c>
      <c r="K1036" s="11">
        <v>51180</v>
      </c>
      <c r="L1036" s="11" t="str">
        <f t="shared" si="16"/>
        <v>Whole</v>
      </c>
    </row>
    <row r="1037" spans="1:12" x14ac:dyDescent="0.3">
      <c r="A1037" s="11" t="s">
        <v>1725</v>
      </c>
      <c r="B1037" s="11" t="s">
        <v>12</v>
      </c>
      <c r="C1037" s="11" t="s">
        <v>13</v>
      </c>
      <c r="D1037" s="11" t="s">
        <v>1012</v>
      </c>
      <c r="E1037" s="11" t="s">
        <v>1775</v>
      </c>
      <c r="F1037" s="11" t="s">
        <v>1776</v>
      </c>
      <c r="G1037" s="11" t="s">
        <v>44</v>
      </c>
      <c r="H1037" s="11" t="s">
        <v>44</v>
      </c>
      <c r="I1037" s="11">
        <v>4950</v>
      </c>
      <c r="J1037" s="11">
        <v>53757</v>
      </c>
      <c r="K1037" s="11">
        <v>147906</v>
      </c>
      <c r="L1037" s="11" t="str">
        <f t="shared" si="16"/>
        <v>Processed</v>
      </c>
    </row>
    <row r="1038" spans="1:12" x14ac:dyDescent="0.3">
      <c r="A1038" s="11" t="s">
        <v>1725</v>
      </c>
      <c r="B1038" s="11" t="s">
        <v>12</v>
      </c>
      <c r="C1038" s="11" t="s">
        <v>53</v>
      </c>
      <c r="D1038" s="11" t="s">
        <v>187</v>
      </c>
      <c r="E1038" s="11" t="s">
        <v>1777</v>
      </c>
      <c r="F1038" s="11" t="s">
        <v>940</v>
      </c>
      <c r="G1038" s="11" t="s">
        <v>44</v>
      </c>
      <c r="H1038" s="11" t="s">
        <v>44</v>
      </c>
      <c r="I1038" s="11">
        <v>2304</v>
      </c>
      <c r="J1038" s="11">
        <v>13824</v>
      </c>
      <c r="K1038" s="11">
        <v>41196</v>
      </c>
      <c r="L1038" s="11" t="str">
        <f t="shared" si="16"/>
        <v>Whole</v>
      </c>
    </row>
    <row r="1039" spans="1:12" x14ac:dyDescent="0.3">
      <c r="A1039" s="11" t="s">
        <v>1725</v>
      </c>
      <c r="B1039" s="11" t="s">
        <v>12</v>
      </c>
      <c r="C1039" s="11" t="s">
        <v>385</v>
      </c>
      <c r="D1039" s="11" t="s">
        <v>1778</v>
      </c>
      <c r="E1039" s="11" t="s">
        <v>1779</v>
      </c>
      <c r="F1039" s="11" t="s">
        <v>1733</v>
      </c>
      <c r="G1039" s="11" t="s">
        <v>44</v>
      </c>
      <c r="H1039" s="11" t="s">
        <v>44</v>
      </c>
      <c r="I1039" s="11">
        <v>4444</v>
      </c>
      <c r="J1039" s="11">
        <v>66660</v>
      </c>
      <c r="K1039" s="11">
        <v>128787</v>
      </c>
      <c r="L1039" s="11" t="str">
        <f t="shared" si="16"/>
        <v>Whole</v>
      </c>
    </row>
    <row r="1040" spans="1:12" x14ac:dyDescent="0.3">
      <c r="A1040" s="11" t="s">
        <v>1725</v>
      </c>
      <c r="B1040" s="11" t="s">
        <v>12</v>
      </c>
      <c r="C1040" s="11" t="s">
        <v>13</v>
      </c>
      <c r="D1040" s="11" t="s">
        <v>1019</v>
      </c>
      <c r="E1040" s="11" t="s">
        <v>1780</v>
      </c>
      <c r="F1040" s="11" t="s">
        <v>1023</v>
      </c>
      <c r="G1040" s="11" t="s">
        <v>44</v>
      </c>
      <c r="H1040" s="11" t="s">
        <v>44</v>
      </c>
      <c r="I1040" s="11">
        <v>825</v>
      </c>
      <c r="J1040" s="11">
        <v>30938</v>
      </c>
      <c r="K1040" s="11">
        <v>27209</v>
      </c>
      <c r="L1040" s="11" t="str">
        <f t="shared" si="16"/>
        <v>Processed</v>
      </c>
    </row>
    <row r="1041" spans="1:12" x14ac:dyDescent="0.3">
      <c r="A1041" s="11" t="s">
        <v>1725</v>
      </c>
      <c r="B1041" s="11" t="s">
        <v>12</v>
      </c>
      <c r="C1041" s="11" t="s">
        <v>25</v>
      </c>
      <c r="D1041" s="11" t="s">
        <v>986</v>
      </c>
      <c r="E1041" s="11" t="s">
        <v>1781</v>
      </c>
      <c r="F1041" s="11" t="s">
        <v>1782</v>
      </c>
      <c r="G1041" s="11" t="s">
        <v>492</v>
      </c>
      <c r="H1041" s="11" t="s">
        <v>492</v>
      </c>
      <c r="I1041" s="11">
        <v>2000</v>
      </c>
      <c r="J1041" s="11">
        <v>72000</v>
      </c>
      <c r="K1041" s="11">
        <v>64000</v>
      </c>
      <c r="L1041" s="11" t="str">
        <f t="shared" si="16"/>
        <v>Processed</v>
      </c>
    </row>
    <row r="1042" spans="1:12" x14ac:dyDescent="0.3">
      <c r="A1042" s="11" t="s">
        <v>1725</v>
      </c>
      <c r="B1042" s="11" t="s">
        <v>12</v>
      </c>
      <c r="C1042" s="11" t="s">
        <v>22</v>
      </c>
      <c r="D1042" s="11" t="s">
        <v>918</v>
      </c>
      <c r="E1042" s="11" t="s">
        <v>1783</v>
      </c>
      <c r="F1042" s="11" t="s">
        <v>1784</v>
      </c>
      <c r="G1042" s="11" t="s">
        <v>392</v>
      </c>
      <c r="H1042" s="11" t="s">
        <v>392</v>
      </c>
      <c r="I1042" s="11">
        <v>8278</v>
      </c>
      <c r="J1042" s="11">
        <v>264896</v>
      </c>
      <c r="K1042" s="11">
        <v>151819</v>
      </c>
      <c r="L1042" s="11" t="str">
        <f t="shared" si="16"/>
        <v>Processed</v>
      </c>
    </row>
    <row r="1043" spans="1:12" x14ac:dyDescent="0.3">
      <c r="A1043" s="11" t="s">
        <v>1725</v>
      </c>
      <c r="B1043" s="11" t="s">
        <v>391</v>
      </c>
      <c r="C1043" s="11" t="s">
        <v>22</v>
      </c>
      <c r="D1043" s="11" t="s">
        <v>376</v>
      </c>
      <c r="E1043" s="11" t="s">
        <v>1785</v>
      </c>
      <c r="F1043" s="11" t="s">
        <v>435</v>
      </c>
      <c r="G1043" s="11" t="s">
        <v>44</v>
      </c>
      <c r="H1043" s="11" t="s">
        <v>44</v>
      </c>
      <c r="I1043" s="11">
        <v>3839</v>
      </c>
      <c r="J1043" s="11">
        <v>132446</v>
      </c>
      <c r="K1043" s="11">
        <v>53516</v>
      </c>
      <c r="L1043" s="11" t="str">
        <f t="shared" si="16"/>
        <v>Processed</v>
      </c>
    </row>
    <row r="1044" spans="1:12" x14ac:dyDescent="0.3">
      <c r="A1044" s="11" t="s">
        <v>1725</v>
      </c>
      <c r="B1044" s="11" t="s">
        <v>391</v>
      </c>
      <c r="C1044" s="11" t="s">
        <v>22</v>
      </c>
      <c r="D1044" s="11" t="s">
        <v>174</v>
      </c>
      <c r="E1044" s="11" t="s">
        <v>433</v>
      </c>
      <c r="F1044" s="11" t="s">
        <v>176</v>
      </c>
      <c r="G1044" s="11" t="s">
        <v>52</v>
      </c>
      <c r="H1044" s="11" t="s">
        <v>52</v>
      </c>
      <c r="I1044" s="11">
        <v>4620</v>
      </c>
      <c r="J1044" s="11">
        <v>48857</v>
      </c>
      <c r="K1044" s="11">
        <v>32802</v>
      </c>
      <c r="L1044" s="11" t="str">
        <f t="shared" si="16"/>
        <v>Processed</v>
      </c>
    </row>
    <row r="1045" spans="1:12" x14ac:dyDescent="0.3">
      <c r="A1045" s="11" t="s">
        <v>1725</v>
      </c>
      <c r="B1045" s="11" t="s">
        <v>391</v>
      </c>
      <c r="C1045" s="11" t="s">
        <v>22</v>
      </c>
      <c r="D1045" s="11" t="s">
        <v>174</v>
      </c>
      <c r="E1045" s="11" t="s">
        <v>1786</v>
      </c>
      <c r="F1045" s="11" t="s">
        <v>1765</v>
      </c>
      <c r="G1045" s="11" t="s">
        <v>44</v>
      </c>
      <c r="H1045" s="11" t="s">
        <v>44</v>
      </c>
      <c r="I1045" s="11">
        <v>12700</v>
      </c>
      <c r="J1045" s="11">
        <v>134303</v>
      </c>
      <c r="K1045" s="11">
        <v>73406</v>
      </c>
      <c r="L1045" s="11" t="str">
        <f t="shared" si="16"/>
        <v>Processed</v>
      </c>
    </row>
    <row r="1046" spans="1:12" x14ac:dyDescent="0.3">
      <c r="A1046" s="11" t="s">
        <v>1725</v>
      </c>
      <c r="B1046" s="11" t="s">
        <v>391</v>
      </c>
      <c r="C1046" s="11" t="s">
        <v>22</v>
      </c>
      <c r="D1046" s="11" t="s">
        <v>918</v>
      </c>
      <c r="E1046" s="11" t="s">
        <v>1787</v>
      </c>
      <c r="F1046" s="11" t="s">
        <v>1784</v>
      </c>
      <c r="G1046" s="11" t="s">
        <v>392</v>
      </c>
      <c r="H1046" s="11" t="s">
        <v>392</v>
      </c>
      <c r="I1046" s="11">
        <v>5038</v>
      </c>
      <c r="J1046" s="11">
        <v>161216</v>
      </c>
      <c r="K1046" s="11">
        <v>92397</v>
      </c>
      <c r="L1046" s="11" t="str">
        <f t="shared" si="16"/>
        <v>Processed</v>
      </c>
    </row>
    <row r="1047" spans="1:12" x14ac:dyDescent="0.3">
      <c r="A1047" s="11" t="s">
        <v>1725</v>
      </c>
      <c r="B1047" s="11" t="s">
        <v>391</v>
      </c>
      <c r="C1047" s="11" t="s">
        <v>53</v>
      </c>
      <c r="D1047" s="11" t="s">
        <v>1788</v>
      </c>
      <c r="E1047" s="11" t="s">
        <v>1789</v>
      </c>
      <c r="F1047" s="11" t="s">
        <v>940</v>
      </c>
      <c r="G1047" s="11" t="s">
        <v>44</v>
      </c>
      <c r="H1047" s="11" t="s">
        <v>44</v>
      </c>
      <c r="I1047" s="11">
        <v>4689</v>
      </c>
      <c r="J1047" s="11">
        <v>28134</v>
      </c>
      <c r="K1047" s="11">
        <v>83839</v>
      </c>
      <c r="L1047" s="11" t="str">
        <f t="shared" si="16"/>
        <v>Whole</v>
      </c>
    </row>
    <row r="1048" spans="1:12" x14ac:dyDescent="0.3">
      <c r="A1048" s="11" t="s">
        <v>1725</v>
      </c>
      <c r="B1048" s="11" t="s">
        <v>391</v>
      </c>
      <c r="C1048" s="11" t="s">
        <v>53</v>
      </c>
      <c r="D1048" s="11" t="s">
        <v>187</v>
      </c>
      <c r="E1048" s="11" t="s">
        <v>464</v>
      </c>
      <c r="F1048" s="11" t="s">
        <v>64</v>
      </c>
      <c r="G1048" s="11" t="s">
        <v>52</v>
      </c>
      <c r="H1048" s="11" t="s">
        <v>52</v>
      </c>
      <c r="I1048" s="11">
        <v>1170</v>
      </c>
      <c r="J1048" s="11">
        <v>7020</v>
      </c>
      <c r="K1048" s="11">
        <v>22277</v>
      </c>
      <c r="L1048" s="11" t="str">
        <f t="shared" si="16"/>
        <v>Whole</v>
      </c>
    </row>
    <row r="1049" spans="1:12" x14ac:dyDescent="0.3">
      <c r="A1049" s="11" t="s">
        <v>1725</v>
      </c>
      <c r="B1049" s="11" t="s">
        <v>391</v>
      </c>
      <c r="C1049" s="11" t="s">
        <v>53</v>
      </c>
      <c r="D1049" s="11" t="s">
        <v>944</v>
      </c>
      <c r="E1049" s="11" t="s">
        <v>1790</v>
      </c>
      <c r="F1049" s="11" t="s">
        <v>1791</v>
      </c>
      <c r="G1049" s="11" t="s">
        <v>1499</v>
      </c>
      <c r="H1049" s="11" t="s">
        <v>1499</v>
      </c>
      <c r="I1049" s="11">
        <v>2016</v>
      </c>
      <c r="J1049" s="11">
        <v>27518</v>
      </c>
      <c r="K1049" s="11">
        <v>44896</v>
      </c>
      <c r="L1049" s="11" t="str">
        <f t="shared" si="16"/>
        <v>Whole</v>
      </c>
    </row>
    <row r="1050" spans="1:12" x14ac:dyDescent="0.3">
      <c r="A1050" s="11" t="s">
        <v>1725</v>
      </c>
      <c r="B1050" s="11" t="s">
        <v>391</v>
      </c>
      <c r="C1050" s="11" t="s">
        <v>53</v>
      </c>
      <c r="D1050" s="11" t="s">
        <v>945</v>
      </c>
      <c r="E1050" s="11" t="s">
        <v>1792</v>
      </c>
      <c r="F1050" s="11" t="s">
        <v>160</v>
      </c>
      <c r="G1050" s="11" t="s">
        <v>44</v>
      </c>
      <c r="H1050" s="11" t="s">
        <v>44</v>
      </c>
      <c r="I1050" s="11">
        <v>5088</v>
      </c>
      <c r="J1050" s="11">
        <v>41976</v>
      </c>
      <c r="K1050" s="11">
        <v>64465</v>
      </c>
      <c r="L1050" s="11" t="str">
        <f t="shared" si="16"/>
        <v>Whole</v>
      </c>
    </row>
    <row r="1051" spans="1:12" x14ac:dyDescent="0.3">
      <c r="A1051" s="11" t="s">
        <v>1725</v>
      </c>
      <c r="B1051" s="11" t="s">
        <v>391</v>
      </c>
      <c r="C1051" s="11" t="s">
        <v>53</v>
      </c>
      <c r="D1051" s="11" t="s">
        <v>948</v>
      </c>
      <c r="E1051" s="11" t="s">
        <v>1793</v>
      </c>
      <c r="F1051" s="11" t="s">
        <v>1727</v>
      </c>
      <c r="G1051" s="11" t="s">
        <v>44</v>
      </c>
      <c r="H1051" s="11" t="s">
        <v>44</v>
      </c>
      <c r="I1051" s="11">
        <v>8688</v>
      </c>
      <c r="J1051" s="11">
        <v>156384</v>
      </c>
      <c r="K1051" s="11">
        <v>66724</v>
      </c>
      <c r="L1051" s="11" t="str">
        <f t="shared" si="16"/>
        <v>Whole</v>
      </c>
    </row>
    <row r="1052" spans="1:12" x14ac:dyDescent="0.3">
      <c r="A1052" s="11" t="s">
        <v>1725</v>
      </c>
      <c r="B1052" s="11" t="s">
        <v>391</v>
      </c>
      <c r="C1052" s="11" t="s">
        <v>53</v>
      </c>
      <c r="D1052" s="11" t="s">
        <v>949</v>
      </c>
      <c r="E1052" s="11" t="s">
        <v>1794</v>
      </c>
      <c r="F1052" s="11" t="s">
        <v>1727</v>
      </c>
      <c r="G1052" s="11" t="s">
        <v>44</v>
      </c>
      <c r="H1052" s="11" t="s">
        <v>44</v>
      </c>
      <c r="I1052" s="11">
        <v>4800</v>
      </c>
      <c r="J1052" s="11">
        <v>57600</v>
      </c>
      <c r="K1052" s="11">
        <v>35904</v>
      </c>
      <c r="L1052" s="11" t="str">
        <f t="shared" si="16"/>
        <v>Whole</v>
      </c>
    </row>
    <row r="1053" spans="1:12" x14ac:dyDescent="0.3">
      <c r="A1053" s="11" t="s">
        <v>1725</v>
      </c>
      <c r="B1053" s="11" t="s">
        <v>391</v>
      </c>
      <c r="C1053" s="11" t="s">
        <v>53</v>
      </c>
      <c r="D1053" s="11" t="s">
        <v>148</v>
      </c>
      <c r="E1053" s="11" t="s">
        <v>1795</v>
      </c>
      <c r="F1053" s="11" t="s">
        <v>1796</v>
      </c>
      <c r="G1053" s="11" t="s">
        <v>44</v>
      </c>
      <c r="H1053" s="11" t="s">
        <v>44</v>
      </c>
      <c r="I1053" s="11">
        <v>3776</v>
      </c>
      <c r="J1053" s="11">
        <v>75520</v>
      </c>
      <c r="K1053" s="11">
        <v>36174</v>
      </c>
      <c r="L1053" s="11" t="str">
        <f t="shared" si="16"/>
        <v>Whole</v>
      </c>
    </row>
    <row r="1054" spans="1:12" x14ac:dyDescent="0.3">
      <c r="A1054" s="11" t="s">
        <v>1725</v>
      </c>
      <c r="B1054" s="11" t="s">
        <v>391</v>
      </c>
      <c r="C1054" s="11" t="s">
        <v>45</v>
      </c>
      <c r="D1054" s="11" t="s">
        <v>118</v>
      </c>
      <c r="E1054" s="11" t="s">
        <v>1797</v>
      </c>
      <c r="F1054" s="11" t="s">
        <v>1714</v>
      </c>
      <c r="G1054" s="11" t="s">
        <v>1499</v>
      </c>
      <c r="H1054" s="11" t="s">
        <v>1499</v>
      </c>
      <c r="I1054" s="11">
        <v>1615</v>
      </c>
      <c r="J1054" s="11">
        <v>37549</v>
      </c>
      <c r="K1054" s="11">
        <v>17458</v>
      </c>
      <c r="L1054" s="11" t="str">
        <f t="shared" si="16"/>
        <v>Whole</v>
      </c>
    </row>
    <row r="1055" spans="1:12" x14ac:dyDescent="0.3">
      <c r="A1055" s="11" t="s">
        <v>1725</v>
      </c>
      <c r="B1055" s="11" t="s">
        <v>391</v>
      </c>
      <c r="C1055" s="11" t="s">
        <v>45</v>
      </c>
      <c r="D1055" s="11" t="s">
        <v>1773</v>
      </c>
      <c r="E1055" s="11" t="s">
        <v>1798</v>
      </c>
      <c r="F1055" s="11" t="s">
        <v>1727</v>
      </c>
      <c r="G1055" s="11" t="s">
        <v>44</v>
      </c>
      <c r="H1055" s="11" t="s">
        <v>44</v>
      </c>
      <c r="I1055" s="11">
        <v>2598</v>
      </c>
      <c r="J1055" s="11">
        <v>62352</v>
      </c>
      <c r="K1055" s="11">
        <v>40737</v>
      </c>
      <c r="L1055" s="11" t="str">
        <f t="shared" si="16"/>
        <v>Whole</v>
      </c>
    </row>
    <row r="1056" spans="1:12" x14ac:dyDescent="0.3">
      <c r="A1056" s="11" t="s">
        <v>1725</v>
      </c>
      <c r="B1056" s="11" t="s">
        <v>391</v>
      </c>
      <c r="C1056" s="11" t="s">
        <v>45</v>
      </c>
      <c r="D1056" s="11" t="s">
        <v>257</v>
      </c>
      <c r="E1056" s="11" t="s">
        <v>1799</v>
      </c>
      <c r="F1056" s="11" t="s">
        <v>1714</v>
      </c>
      <c r="G1056" s="11" t="s">
        <v>1499</v>
      </c>
      <c r="H1056" s="11" t="s">
        <v>1499</v>
      </c>
      <c r="I1056" s="11">
        <v>1615</v>
      </c>
      <c r="J1056" s="11">
        <v>37549</v>
      </c>
      <c r="K1056" s="11">
        <v>18120</v>
      </c>
      <c r="L1056" s="11" t="str">
        <f t="shared" si="16"/>
        <v>Whole</v>
      </c>
    </row>
    <row r="1057" spans="1:12" x14ac:dyDescent="0.3">
      <c r="A1057" s="11" t="s">
        <v>1725</v>
      </c>
      <c r="B1057" s="11" t="s">
        <v>391</v>
      </c>
      <c r="C1057" s="11" t="s">
        <v>45</v>
      </c>
      <c r="D1057" s="11" t="s">
        <v>1800</v>
      </c>
      <c r="E1057" s="11" t="s">
        <v>1801</v>
      </c>
      <c r="F1057" s="11" t="s">
        <v>1727</v>
      </c>
      <c r="G1057" s="11" t="s">
        <v>44</v>
      </c>
      <c r="H1057" s="11" t="s">
        <v>44</v>
      </c>
      <c r="I1057" s="11">
        <v>2598</v>
      </c>
      <c r="J1057" s="11">
        <v>62352</v>
      </c>
      <c r="K1057" s="11">
        <v>44114</v>
      </c>
      <c r="L1057" s="11" t="str">
        <f t="shared" si="16"/>
        <v>Whole</v>
      </c>
    </row>
    <row r="1058" spans="1:12" x14ac:dyDescent="0.3">
      <c r="A1058" s="11" t="s">
        <v>1725</v>
      </c>
      <c r="B1058" s="11" t="s">
        <v>391</v>
      </c>
      <c r="C1058" s="11" t="s">
        <v>107</v>
      </c>
      <c r="D1058" s="11" t="s">
        <v>782</v>
      </c>
      <c r="E1058" s="11" t="s">
        <v>1802</v>
      </c>
      <c r="F1058" s="11" t="s">
        <v>56</v>
      </c>
      <c r="G1058" s="11" t="s">
        <v>44</v>
      </c>
      <c r="H1058" s="11" t="s">
        <v>44</v>
      </c>
      <c r="I1058" s="11">
        <v>1680</v>
      </c>
      <c r="J1058" s="11">
        <v>40320</v>
      </c>
      <c r="K1058" s="11">
        <v>19622</v>
      </c>
      <c r="L1058" s="11" t="str">
        <f t="shared" si="16"/>
        <v>Whole</v>
      </c>
    </row>
    <row r="1059" spans="1:12" x14ac:dyDescent="0.3">
      <c r="A1059" s="11" t="s">
        <v>1725</v>
      </c>
      <c r="B1059" s="11" t="s">
        <v>391</v>
      </c>
      <c r="C1059" s="11" t="s">
        <v>107</v>
      </c>
      <c r="D1059" s="11" t="s">
        <v>1688</v>
      </c>
      <c r="E1059" s="11" t="s">
        <v>1803</v>
      </c>
      <c r="F1059" s="11" t="s">
        <v>1727</v>
      </c>
      <c r="G1059" s="11" t="s">
        <v>44</v>
      </c>
      <c r="H1059" s="11" t="s">
        <v>44</v>
      </c>
      <c r="I1059" s="11">
        <v>6087</v>
      </c>
      <c r="J1059" s="11">
        <v>146088</v>
      </c>
      <c r="K1059" s="11">
        <v>77488</v>
      </c>
      <c r="L1059" s="11" t="str">
        <f t="shared" si="16"/>
        <v>Whole</v>
      </c>
    </row>
    <row r="1060" spans="1:12" x14ac:dyDescent="0.3">
      <c r="A1060" s="11" t="s">
        <v>1725</v>
      </c>
      <c r="B1060" s="11" t="s">
        <v>391</v>
      </c>
      <c r="C1060" s="11" t="s">
        <v>25</v>
      </c>
      <c r="D1060" s="11" t="s">
        <v>787</v>
      </c>
      <c r="E1060" s="11" t="s">
        <v>788</v>
      </c>
      <c r="F1060" s="11" t="s">
        <v>160</v>
      </c>
      <c r="G1060" s="11" t="s">
        <v>44</v>
      </c>
      <c r="H1060" s="11" t="s">
        <v>44</v>
      </c>
      <c r="I1060" s="11">
        <v>8400</v>
      </c>
      <c r="J1060" s="11">
        <v>25956</v>
      </c>
      <c r="K1060" s="11">
        <v>67536</v>
      </c>
      <c r="L1060" s="11" t="str">
        <f t="shared" si="16"/>
        <v>Processed</v>
      </c>
    </row>
    <row r="1061" spans="1:12" x14ac:dyDescent="0.3">
      <c r="A1061" s="11" t="s">
        <v>1725</v>
      </c>
      <c r="B1061" s="11" t="s">
        <v>391</v>
      </c>
      <c r="C1061" s="11" t="s">
        <v>25</v>
      </c>
      <c r="D1061" s="11" t="s">
        <v>789</v>
      </c>
      <c r="E1061" s="11" t="s">
        <v>790</v>
      </c>
      <c r="F1061" s="11" t="s">
        <v>160</v>
      </c>
      <c r="G1061" s="11" t="s">
        <v>44</v>
      </c>
      <c r="H1061" s="11" t="s">
        <v>44</v>
      </c>
      <c r="I1061" s="11">
        <v>8400</v>
      </c>
      <c r="J1061" s="11">
        <v>25956</v>
      </c>
      <c r="K1061" s="11">
        <v>67536</v>
      </c>
      <c r="L1061" s="11" t="str">
        <f t="shared" si="16"/>
        <v>Processed</v>
      </c>
    </row>
    <row r="1062" spans="1:12" x14ac:dyDescent="0.3">
      <c r="A1062" s="11" t="s">
        <v>1725</v>
      </c>
      <c r="B1062" s="11" t="s">
        <v>391</v>
      </c>
      <c r="C1062" s="11" t="s">
        <v>25</v>
      </c>
      <c r="D1062" s="11" t="s">
        <v>986</v>
      </c>
      <c r="E1062" s="11" t="s">
        <v>1804</v>
      </c>
      <c r="F1062" s="11" t="s">
        <v>1782</v>
      </c>
      <c r="G1062" s="11" t="s">
        <v>492</v>
      </c>
      <c r="H1062" s="11" t="s">
        <v>492</v>
      </c>
      <c r="I1062" s="11">
        <v>2000</v>
      </c>
      <c r="J1062" s="11">
        <v>72000</v>
      </c>
      <c r="K1062" s="11">
        <v>64000</v>
      </c>
      <c r="L1062" s="11" t="str">
        <f t="shared" si="16"/>
        <v>Processed</v>
      </c>
    </row>
    <row r="1063" spans="1:12" x14ac:dyDescent="0.3">
      <c r="A1063" s="11" t="s">
        <v>1725</v>
      </c>
      <c r="B1063" s="11" t="s">
        <v>391</v>
      </c>
      <c r="C1063" s="11" t="s">
        <v>25</v>
      </c>
      <c r="D1063" s="11" t="s">
        <v>393</v>
      </c>
      <c r="E1063" s="11" t="s">
        <v>803</v>
      </c>
      <c r="F1063" s="11" t="s">
        <v>223</v>
      </c>
      <c r="G1063" s="11" t="s">
        <v>61</v>
      </c>
      <c r="H1063" s="11" t="s">
        <v>61</v>
      </c>
      <c r="I1063" s="11">
        <v>4584</v>
      </c>
      <c r="J1063" s="11">
        <v>110016</v>
      </c>
      <c r="K1063" s="11">
        <v>158744</v>
      </c>
      <c r="L1063" s="11" t="str">
        <f t="shared" si="16"/>
        <v>Processed</v>
      </c>
    </row>
    <row r="1064" spans="1:12" x14ac:dyDescent="0.3">
      <c r="A1064" s="11" t="s">
        <v>1725</v>
      </c>
      <c r="B1064" s="11" t="s">
        <v>391</v>
      </c>
      <c r="C1064" s="11" t="s">
        <v>25</v>
      </c>
      <c r="D1064" s="11" t="s">
        <v>793</v>
      </c>
      <c r="E1064" s="11" t="s">
        <v>1805</v>
      </c>
      <c r="F1064" s="11" t="s">
        <v>275</v>
      </c>
      <c r="G1064" s="11" t="s">
        <v>57</v>
      </c>
      <c r="H1064" s="11" t="s">
        <v>57</v>
      </c>
      <c r="I1064" s="11">
        <v>4997</v>
      </c>
      <c r="J1064" s="11">
        <v>119928</v>
      </c>
      <c r="K1064" s="11">
        <v>184639</v>
      </c>
      <c r="L1064" s="11" t="str">
        <f t="shared" si="16"/>
        <v>Processed</v>
      </c>
    </row>
    <row r="1065" spans="1:12" x14ac:dyDescent="0.3">
      <c r="A1065" s="11" t="s">
        <v>1725</v>
      </c>
      <c r="B1065" s="11" t="s">
        <v>391</v>
      </c>
      <c r="C1065" s="11" t="s">
        <v>25</v>
      </c>
      <c r="D1065" s="11" t="s">
        <v>997</v>
      </c>
      <c r="E1065" s="11" t="s">
        <v>1806</v>
      </c>
      <c r="F1065" s="11" t="s">
        <v>1730</v>
      </c>
      <c r="G1065" s="11" t="s">
        <v>1202</v>
      </c>
      <c r="H1065" s="11" t="s">
        <v>1202</v>
      </c>
      <c r="I1065" s="11">
        <v>9567</v>
      </c>
      <c r="J1065" s="11">
        <v>136330</v>
      </c>
      <c r="K1065" s="11">
        <v>187896</v>
      </c>
      <c r="L1065" s="11" t="str">
        <f t="shared" si="16"/>
        <v>Processed</v>
      </c>
    </row>
    <row r="1066" spans="1:12" x14ac:dyDescent="0.3">
      <c r="A1066" s="11" t="s">
        <v>1725</v>
      </c>
      <c r="B1066" s="11" t="s">
        <v>391</v>
      </c>
      <c r="C1066" s="11" t="s">
        <v>13</v>
      </c>
      <c r="D1066" s="11" t="s">
        <v>1807</v>
      </c>
      <c r="E1066" s="11" t="s">
        <v>1808</v>
      </c>
      <c r="F1066" s="11" t="s">
        <v>1809</v>
      </c>
      <c r="G1066" s="11" t="s">
        <v>44</v>
      </c>
      <c r="H1066" s="11" t="s">
        <v>44</v>
      </c>
      <c r="I1066" s="11">
        <v>3960</v>
      </c>
      <c r="J1066" s="11">
        <v>43006</v>
      </c>
      <c r="K1066" s="11">
        <v>118325</v>
      </c>
      <c r="L1066" s="11" t="str">
        <f t="shared" si="16"/>
        <v>Processed</v>
      </c>
    </row>
    <row r="1067" spans="1:12" x14ac:dyDescent="0.3">
      <c r="A1067" s="11" t="s">
        <v>1725</v>
      </c>
      <c r="B1067" s="11" t="s">
        <v>391</v>
      </c>
      <c r="C1067" s="11" t="s">
        <v>13</v>
      </c>
      <c r="D1067" s="11" t="s">
        <v>1766</v>
      </c>
      <c r="E1067" s="11" t="s">
        <v>1810</v>
      </c>
      <c r="F1067" s="11" t="s">
        <v>1727</v>
      </c>
      <c r="G1067" s="11" t="s">
        <v>44</v>
      </c>
      <c r="H1067" s="11" t="s">
        <v>44</v>
      </c>
      <c r="I1067" s="11">
        <v>5376</v>
      </c>
      <c r="J1067" s="11">
        <v>112896</v>
      </c>
      <c r="K1067" s="11">
        <v>112573</v>
      </c>
      <c r="L1067" s="11" t="str">
        <f t="shared" si="16"/>
        <v>Processed</v>
      </c>
    </row>
    <row r="1068" spans="1:12" x14ac:dyDescent="0.3">
      <c r="A1068" s="11" t="s">
        <v>1725</v>
      </c>
      <c r="B1068" s="11" t="s">
        <v>391</v>
      </c>
      <c r="C1068" s="11" t="s">
        <v>13</v>
      </c>
      <c r="D1068" s="11" t="s">
        <v>1019</v>
      </c>
      <c r="E1068" s="11" t="s">
        <v>1811</v>
      </c>
      <c r="F1068" s="11" t="s">
        <v>1023</v>
      </c>
      <c r="G1068" s="11" t="s">
        <v>44</v>
      </c>
      <c r="H1068" s="11" t="s">
        <v>44</v>
      </c>
      <c r="I1068" s="11">
        <v>1650</v>
      </c>
      <c r="J1068" s="11">
        <v>61875</v>
      </c>
      <c r="K1068" s="11">
        <v>54417</v>
      </c>
      <c r="L1068" s="11" t="str">
        <f t="shared" si="16"/>
        <v>Processed</v>
      </c>
    </row>
    <row r="1069" spans="1:12" x14ac:dyDescent="0.3">
      <c r="A1069" s="11" t="s">
        <v>1725</v>
      </c>
      <c r="B1069" s="11" t="s">
        <v>391</v>
      </c>
      <c r="C1069" s="11" t="s">
        <v>13</v>
      </c>
      <c r="D1069" s="11" t="s">
        <v>617</v>
      </c>
      <c r="E1069" s="11" t="s">
        <v>618</v>
      </c>
      <c r="F1069" s="11" t="s">
        <v>619</v>
      </c>
      <c r="G1069" s="11" t="s">
        <v>44</v>
      </c>
      <c r="H1069" s="11" t="s">
        <v>44</v>
      </c>
      <c r="I1069" s="11">
        <v>5700</v>
      </c>
      <c r="J1069" s="11">
        <v>64125</v>
      </c>
      <c r="K1069" s="11">
        <v>52326</v>
      </c>
      <c r="L1069" s="11" t="str">
        <f t="shared" si="16"/>
        <v>Processed</v>
      </c>
    </row>
    <row r="1070" spans="1:12" x14ac:dyDescent="0.3">
      <c r="A1070" s="11" t="s">
        <v>1725</v>
      </c>
      <c r="B1070" s="11" t="s">
        <v>391</v>
      </c>
      <c r="C1070" s="11" t="s">
        <v>13</v>
      </c>
      <c r="D1070" s="11" t="s">
        <v>1812</v>
      </c>
      <c r="E1070" s="11" t="s">
        <v>1813</v>
      </c>
      <c r="F1070" s="11" t="s">
        <v>1023</v>
      </c>
      <c r="G1070" s="11" t="s">
        <v>57</v>
      </c>
      <c r="H1070" s="11" t="s">
        <v>57</v>
      </c>
      <c r="I1070" s="11">
        <v>3975</v>
      </c>
      <c r="J1070" s="11">
        <v>43228</v>
      </c>
      <c r="K1070" s="11">
        <v>95201</v>
      </c>
      <c r="L1070" s="11" t="str">
        <f t="shared" si="16"/>
        <v>Processed</v>
      </c>
    </row>
    <row r="1071" spans="1:12" x14ac:dyDescent="0.3">
      <c r="A1071" s="11" t="s">
        <v>1725</v>
      </c>
      <c r="B1071" s="11" t="s">
        <v>391</v>
      </c>
      <c r="C1071" s="11" t="s">
        <v>13</v>
      </c>
      <c r="D1071" s="11" t="s">
        <v>1814</v>
      </c>
      <c r="E1071" s="11" t="s">
        <v>1815</v>
      </c>
      <c r="F1071" s="11" t="s">
        <v>619</v>
      </c>
      <c r="G1071" s="11" t="s">
        <v>44</v>
      </c>
      <c r="H1071" s="11" t="s">
        <v>44</v>
      </c>
      <c r="I1071" s="11">
        <v>7950</v>
      </c>
      <c r="J1071" s="11">
        <v>62606</v>
      </c>
      <c r="K1071" s="11">
        <v>56763</v>
      </c>
      <c r="L1071" s="11" t="str">
        <f t="shared" si="16"/>
        <v>Processed</v>
      </c>
    </row>
    <row r="1072" spans="1:12" x14ac:dyDescent="0.3">
      <c r="A1072" s="11" t="s">
        <v>1725</v>
      </c>
      <c r="B1072" s="11" t="s">
        <v>391</v>
      </c>
      <c r="C1072" s="11" t="s">
        <v>170</v>
      </c>
      <c r="D1072" s="11" t="s">
        <v>1816</v>
      </c>
      <c r="E1072" s="11" t="s">
        <v>1817</v>
      </c>
      <c r="F1072" s="11" t="s">
        <v>1818</v>
      </c>
      <c r="G1072" s="11" t="s">
        <v>1518</v>
      </c>
      <c r="H1072" s="11" t="s">
        <v>1518</v>
      </c>
      <c r="I1072" s="11">
        <v>3740</v>
      </c>
      <c r="J1072" s="11">
        <v>25245</v>
      </c>
      <c r="K1072" s="11">
        <v>65674</v>
      </c>
      <c r="L1072" s="11" t="str">
        <f t="shared" si="16"/>
        <v>Whole</v>
      </c>
    </row>
    <row r="1073" spans="1:12" x14ac:dyDescent="0.3">
      <c r="A1073" s="11" t="s">
        <v>1725</v>
      </c>
      <c r="B1073" s="11" t="s">
        <v>391</v>
      </c>
      <c r="C1073" s="11" t="s">
        <v>663</v>
      </c>
      <c r="D1073" s="11" t="s">
        <v>664</v>
      </c>
      <c r="E1073" s="11" t="s">
        <v>665</v>
      </c>
      <c r="F1073" s="11" t="s">
        <v>666</v>
      </c>
      <c r="G1073" s="11" t="s">
        <v>52</v>
      </c>
      <c r="H1073" s="11" t="s">
        <v>52</v>
      </c>
      <c r="I1073" s="11">
        <v>3900</v>
      </c>
      <c r="J1073" s="11">
        <v>93600</v>
      </c>
      <c r="K1073" s="11">
        <v>51675</v>
      </c>
      <c r="L1073" s="11" t="str">
        <f t="shared" si="16"/>
        <v>Whole</v>
      </c>
    </row>
    <row r="1074" spans="1:12" x14ac:dyDescent="0.3">
      <c r="A1074" s="11" t="s">
        <v>1725</v>
      </c>
      <c r="B1074" s="11" t="s">
        <v>391</v>
      </c>
      <c r="C1074" s="11" t="s">
        <v>663</v>
      </c>
      <c r="D1074" s="11" t="s">
        <v>921</v>
      </c>
      <c r="E1074" s="11" t="s">
        <v>1819</v>
      </c>
      <c r="F1074" s="11" t="s">
        <v>1820</v>
      </c>
      <c r="G1074" s="11" t="s">
        <v>52</v>
      </c>
      <c r="H1074" s="11" t="s">
        <v>52</v>
      </c>
      <c r="I1074" s="11">
        <v>2520</v>
      </c>
      <c r="J1074" s="11">
        <v>34020</v>
      </c>
      <c r="K1074" s="11">
        <v>29308</v>
      </c>
      <c r="L1074" s="11" t="str">
        <f t="shared" si="16"/>
        <v>Whole</v>
      </c>
    </row>
    <row r="1075" spans="1:12" x14ac:dyDescent="0.3">
      <c r="A1075" s="11" t="s">
        <v>1725</v>
      </c>
      <c r="B1075" s="11" t="s">
        <v>391</v>
      </c>
      <c r="C1075" s="11" t="s">
        <v>131</v>
      </c>
      <c r="D1075" s="11" t="s">
        <v>1058</v>
      </c>
      <c r="E1075" s="11" t="s">
        <v>1821</v>
      </c>
      <c r="F1075" s="11" t="s">
        <v>1822</v>
      </c>
      <c r="G1075" s="11" t="s">
        <v>1499</v>
      </c>
      <c r="H1075" s="11" t="s">
        <v>1499</v>
      </c>
      <c r="I1075" s="11">
        <v>2100</v>
      </c>
      <c r="J1075" s="11">
        <v>37800</v>
      </c>
      <c r="K1075" s="11">
        <v>24444</v>
      </c>
      <c r="L1075" s="11" t="str">
        <f t="shared" si="16"/>
        <v>Whole</v>
      </c>
    </row>
    <row r="1076" spans="1:12" x14ac:dyDescent="0.3">
      <c r="A1076" s="11" t="s">
        <v>1725</v>
      </c>
      <c r="B1076" s="11" t="s">
        <v>391</v>
      </c>
      <c r="C1076" s="11" t="s">
        <v>131</v>
      </c>
      <c r="D1076" s="11" t="s">
        <v>857</v>
      </c>
      <c r="E1076" s="11" t="s">
        <v>1823</v>
      </c>
      <c r="F1076" s="11" t="s">
        <v>134</v>
      </c>
      <c r="G1076" s="11" t="s">
        <v>1499</v>
      </c>
      <c r="H1076" s="11" t="s">
        <v>1499</v>
      </c>
      <c r="I1076" s="11">
        <v>3704</v>
      </c>
      <c r="J1076" s="11">
        <v>83340</v>
      </c>
      <c r="K1076" s="11">
        <v>35966</v>
      </c>
      <c r="L1076" s="11" t="str">
        <f t="shared" si="16"/>
        <v>Whole</v>
      </c>
    </row>
    <row r="1077" spans="1:12" x14ac:dyDescent="0.3">
      <c r="A1077" s="11" t="s">
        <v>1725</v>
      </c>
      <c r="B1077" s="11" t="s">
        <v>391</v>
      </c>
      <c r="C1077" s="11" t="s">
        <v>422</v>
      </c>
      <c r="D1077" s="11" t="s">
        <v>1078</v>
      </c>
      <c r="E1077" s="11" t="s">
        <v>1824</v>
      </c>
      <c r="F1077" s="11" t="s">
        <v>275</v>
      </c>
      <c r="G1077" s="11" t="s">
        <v>57</v>
      </c>
      <c r="H1077" s="11" t="s">
        <v>57</v>
      </c>
      <c r="I1077" s="11">
        <v>713</v>
      </c>
      <c r="J1077" s="11">
        <v>16310</v>
      </c>
      <c r="K1077" s="11">
        <v>28413</v>
      </c>
      <c r="L1077" s="11" t="str">
        <f t="shared" si="16"/>
        <v>Whole</v>
      </c>
    </row>
    <row r="1078" spans="1:12" x14ac:dyDescent="0.3">
      <c r="A1078" s="11" t="s">
        <v>1725</v>
      </c>
      <c r="B1078" s="11" t="s">
        <v>391</v>
      </c>
      <c r="C1078" s="11" t="s">
        <v>422</v>
      </c>
      <c r="D1078" s="11" t="s">
        <v>1078</v>
      </c>
      <c r="E1078" s="11" t="s">
        <v>1825</v>
      </c>
      <c r="F1078" s="11" t="s">
        <v>134</v>
      </c>
      <c r="G1078" s="11" t="s">
        <v>1499</v>
      </c>
      <c r="H1078" s="11" t="s">
        <v>1499</v>
      </c>
      <c r="I1078" s="11">
        <v>6193</v>
      </c>
      <c r="J1078" s="11">
        <v>69671</v>
      </c>
      <c r="K1078" s="11">
        <v>44590</v>
      </c>
      <c r="L1078" s="11" t="str">
        <f t="shared" si="16"/>
        <v>Whole</v>
      </c>
    </row>
    <row r="1079" spans="1:12" x14ac:dyDescent="0.3">
      <c r="A1079" s="11" t="s">
        <v>1725</v>
      </c>
      <c r="B1079" s="11" t="s">
        <v>391</v>
      </c>
      <c r="C1079" s="11" t="s">
        <v>422</v>
      </c>
      <c r="D1079" s="11" t="s">
        <v>1078</v>
      </c>
      <c r="E1079" s="11" t="s">
        <v>1826</v>
      </c>
      <c r="F1079" s="11" t="s">
        <v>134</v>
      </c>
      <c r="G1079" s="11" t="s">
        <v>1499</v>
      </c>
      <c r="H1079" s="11" t="s">
        <v>1499</v>
      </c>
      <c r="I1079" s="11">
        <v>4553</v>
      </c>
      <c r="J1079" s="11">
        <v>51221</v>
      </c>
      <c r="K1079" s="11">
        <v>32782</v>
      </c>
      <c r="L1079" s="11" t="str">
        <f t="shared" si="16"/>
        <v>Whole</v>
      </c>
    </row>
    <row r="1080" spans="1:12" x14ac:dyDescent="0.3">
      <c r="A1080" s="11" t="s">
        <v>1725</v>
      </c>
      <c r="B1080" s="11" t="s">
        <v>391</v>
      </c>
      <c r="C1080" s="11" t="s">
        <v>422</v>
      </c>
      <c r="D1080" s="11" t="s">
        <v>1082</v>
      </c>
      <c r="E1080" s="11" t="s">
        <v>1827</v>
      </c>
      <c r="F1080" s="11" t="s">
        <v>275</v>
      </c>
      <c r="G1080" s="11" t="s">
        <v>57</v>
      </c>
      <c r="H1080" s="11" t="s">
        <v>57</v>
      </c>
      <c r="I1080" s="11">
        <v>1003</v>
      </c>
      <c r="J1080" s="11">
        <v>10908</v>
      </c>
      <c r="K1080" s="11">
        <v>39970</v>
      </c>
      <c r="L1080" s="11" t="str">
        <f t="shared" si="16"/>
        <v>Whole</v>
      </c>
    </row>
    <row r="1081" spans="1:12" x14ac:dyDescent="0.3">
      <c r="A1081" s="11" t="s">
        <v>1725</v>
      </c>
      <c r="B1081" s="11" t="s">
        <v>391</v>
      </c>
      <c r="C1081" s="11" t="s">
        <v>422</v>
      </c>
      <c r="D1081" s="11" t="s">
        <v>911</v>
      </c>
      <c r="E1081" s="11" t="s">
        <v>912</v>
      </c>
      <c r="F1081" s="11" t="s">
        <v>1482</v>
      </c>
      <c r="G1081" s="11" t="s">
        <v>157</v>
      </c>
      <c r="H1081" s="11" t="s">
        <v>157</v>
      </c>
      <c r="I1081" s="11">
        <v>3000</v>
      </c>
      <c r="J1081" s="11">
        <v>90000</v>
      </c>
      <c r="K1081" s="11">
        <v>79860</v>
      </c>
      <c r="L1081" s="11" t="str">
        <f t="shared" si="16"/>
        <v>Whole</v>
      </c>
    </row>
    <row r="1082" spans="1:12" x14ac:dyDescent="0.3">
      <c r="A1082" s="11" t="s">
        <v>1725</v>
      </c>
      <c r="B1082" s="11" t="s">
        <v>391</v>
      </c>
      <c r="C1082" s="11" t="s">
        <v>422</v>
      </c>
      <c r="D1082" s="11" t="s">
        <v>1745</v>
      </c>
      <c r="E1082" s="11" t="s">
        <v>1828</v>
      </c>
      <c r="F1082" s="11" t="s">
        <v>1081</v>
      </c>
      <c r="G1082" s="11" t="s">
        <v>44</v>
      </c>
      <c r="H1082" s="11" t="s">
        <v>44</v>
      </c>
      <c r="I1082" s="11">
        <v>1650</v>
      </c>
      <c r="J1082" s="11">
        <v>70950</v>
      </c>
      <c r="K1082" s="11">
        <v>30426</v>
      </c>
      <c r="L1082" s="11" t="str">
        <f t="shared" si="16"/>
        <v>Whole</v>
      </c>
    </row>
    <row r="1083" spans="1:12" x14ac:dyDescent="0.3">
      <c r="A1083" s="11" t="s">
        <v>1725</v>
      </c>
      <c r="B1083" s="11" t="s">
        <v>391</v>
      </c>
      <c r="C1083" s="11" t="s">
        <v>422</v>
      </c>
      <c r="D1083" s="11" t="s">
        <v>1745</v>
      </c>
      <c r="E1083" s="11" t="s">
        <v>1829</v>
      </c>
      <c r="F1083" s="11" t="s">
        <v>275</v>
      </c>
      <c r="G1083" s="11" t="s">
        <v>57</v>
      </c>
      <c r="H1083" s="11" t="s">
        <v>57</v>
      </c>
      <c r="I1083" s="11">
        <v>7645</v>
      </c>
      <c r="J1083" s="11">
        <v>83139</v>
      </c>
      <c r="K1083" s="11">
        <v>182333</v>
      </c>
      <c r="L1083" s="11" t="str">
        <f t="shared" si="16"/>
        <v>Whole</v>
      </c>
    </row>
    <row r="1084" spans="1:12" x14ac:dyDescent="0.3">
      <c r="A1084" s="11" t="s">
        <v>1725</v>
      </c>
      <c r="B1084" s="11" t="s">
        <v>391</v>
      </c>
      <c r="C1084" s="11" t="s">
        <v>385</v>
      </c>
      <c r="D1084" s="11" t="s">
        <v>1731</v>
      </c>
      <c r="E1084" s="11" t="s">
        <v>1830</v>
      </c>
      <c r="F1084" s="11" t="s">
        <v>1733</v>
      </c>
      <c r="G1084" s="11" t="s">
        <v>44</v>
      </c>
      <c r="H1084" s="11" t="s">
        <v>44</v>
      </c>
      <c r="I1084" s="11">
        <v>10653</v>
      </c>
      <c r="J1084" s="11">
        <v>235698</v>
      </c>
      <c r="K1084" s="11">
        <v>675933</v>
      </c>
      <c r="L1084" s="11" t="str">
        <f t="shared" si="16"/>
        <v>Whole</v>
      </c>
    </row>
    <row r="1085" spans="1:12" x14ac:dyDescent="0.3">
      <c r="A1085" s="11" t="s">
        <v>1725</v>
      </c>
      <c r="B1085" s="11" t="s">
        <v>391</v>
      </c>
      <c r="C1085" s="11" t="s">
        <v>385</v>
      </c>
      <c r="D1085" s="11" t="s">
        <v>1741</v>
      </c>
      <c r="E1085" s="11" t="s">
        <v>1831</v>
      </c>
      <c r="F1085" s="11" t="s">
        <v>134</v>
      </c>
      <c r="G1085" s="11" t="s">
        <v>1499</v>
      </c>
      <c r="H1085" s="11" t="s">
        <v>1499</v>
      </c>
      <c r="I1085" s="11">
        <v>6650</v>
      </c>
      <c r="J1085" s="11">
        <v>77930</v>
      </c>
      <c r="K1085" s="11">
        <v>165532</v>
      </c>
      <c r="L1085" s="11" t="str">
        <f t="shared" si="16"/>
        <v>Whole</v>
      </c>
    </row>
    <row r="1086" spans="1:12" x14ac:dyDescent="0.3">
      <c r="A1086" s="11" t="s">
        <v>1725</v>
      </c>
      <c r="B1086" s="11" t="s">
        <v>391</v>
      </c>
      <c r="C1086" s="11" t="s">
        <v>385</v>
      </c>
      <c r="D1086" s="11" t="s">
        <v>1755</v>
      </c>
      <c r="E1086" s="11" t="s">
        <v>1833</v>
      </c>
      <c r="F1086" s="11" t="s">
        <v>1834</v>
      </c>
      <c r="G1086" s="11" t="s">
        <v>157</v>
      </c>
      <c r="H1086" s="11" t="s">
        <v>157</v>
      </c>
      <c r="I1086" s="11">
        <v>8100</v>
      </c>
      <c r="J1086" s="11">
        <v>97200</v>
      </c>
      <c r="K1086" s="11">
        <v>266004</v>
      </c>
      <c r="L1086" s="11" t="str">
        <f t="shared" si="16"/>
        <v>Whole</v>
      </c>
    </row>
    <row r="1087" spans="1:12" x14ac:dyDescent="0.3">
      <c r="A1087" s="11" t="s">
        <v>1725</v>
      </c>
      <c r="B1087" s="11" t="s">
        <v>391</v>
      </c>
      <c r="C1087" s="11" t="s">
        <v>385</v>
      </c>
      <c r="D1087" s="11" t="s">
        <v>386</v>
      </c>
      <c r="E1087" s="11" t="s">
        <v>1835</v>
      </c>
      <c r="F1087" s="11" t="s">
        <v>1749</v>
      </c>
      <c r="G1087" s="11" t="s">
        <v>57</v>
      </c>
      <c r="H1087" s="11" t="s">
        <v>57</v>
      </c>
      <c r="I1087" s="11">
        <v>6712</v>
      </c>
      <c r="J1087" s="11">
        <v>50340</v>
      </c>
      <c r="K1087" s="11">
        <v>267473</v>
      </c>
      <c r="L1087" s="11" t="str">
        <f t="shared" si="16"/>
        <v>Whole</v>
      </c>
    </row>
    <row r="1088" spans="1:12" x14ac:dyDescent="0.3">
      <c r="A1088" s="11" t="s">
        <v>1725</v>
      </c>
      <c r="B1088" s="11" t="s">
        <v>391</v>
      </c>
      <c r="C1088" s="11" t="s">
        <v>385</v>
      </c>
      <c r="D1088" s="11" t="s">
        <v>386</v>
      </c>
      <c r="E1088" s="11" t="s">
        <v>1836</v>
      </c>
      <c r="F1088" s="11" t="s">
        <v>1733</v>
      </c>
      <c r="G1088" s="11" t="s">
        <v>44</v>
      </c>
      <c r="H1088" s="11" t="s">
        <v>44</v>
      </c>
      <c r="I1088" s="11">
        <v>8643</v>
      </c>
      <c r="J1088" s="11">
        <v>129645</v>
      </c>
      <c r="K1088" s="11">
        <v>250474</v>
      </c>
      <c r="L1088" s="11" t="str">
        <f t="shared" si="16"/>
        <v>Whole</v>
      </c>
    </row>
    <row r="1089" spans="1:12" x14ac:dyDescent="0.3">
      <c r="A1089" s="11" t="s">
        <v>1725</v>
      </c>
      <c r="B1089" s="11" t="s">
        <v>391</v>
      </c>
      <c r="C1089" s="11" t="s">
        <v>385</v>
      </c>
      <c r="D1089" s="11" t="s">
        <v>1837</v>
      </c>
      <c r="E1089" s="11" t="s">
        <v>1838</v>
      </c>
      <c r="F1089" s="11" t="s">
        <v>1839</v>
      </c>
      <c r="G1089" s="11" t="s">
        <v>1518</v>
      </c>
      <c r="H1089" s="11" t="s">
        <v>1518</v>
      </c>
      <c r="I1089" s="11">
        <v>4914</v>
      </c>
      <c r="J1089" s="11">
        <v>79238</v>
      </c>
      <c r="K1089" s="11">
        <v>171793</v>
      </c>
      <c r="L1089" s="11" t="str">
        <f t="shared" si="16"/>
        <v>Whole</v>
      </c>
    </row>
    <row r="1090" spans="1:12" x14ac:dyDescent="0.3">
      <c r="A1090" s="11" t="s">
        <v>1725</v>
      </c>
      <c r="B1090" s="11" t="s">
        <v>322</v>
      </c>
      <c r="C1090" s="11" t="s">
        <v>22</v>
      </c>
      <c r="D1090" s="11" t="s">
        <v>376</v>
      </c>
      <c r="E1090" s="11" t="s">
        <v>1785</v>
      </c>
      <c r="F1090" s="11" t="s">
        <v>435</v>
      </c>
      <c r="G1090" s="11" t="s">
        <v>44</v>
      </c>
      <c r="H1090" s="11" t="s">
        <v>44</v>
      </c>
      <c r="I1090" s="11">
        <v>1942</v>
      </c>
      <c r="J1090" s="11">
        <v>66999</v>
      </c>
      <c r="K1090" s="11">
        <v>27071</v>
      </c>
      <c r="L1090" s="11" t="str">
        <f t="shared" ref="L1090:L1153" si="17">IF(OR(C1090="Condiments &amp; Snacks",
       C1090="Cheese",
       C1090="Butter",
       C1090="Meals",
       C1090="Beverages",
       C1090="Yogurt"), "Processed", "Whole")</f>
        <v>Processed</v>
      </c>
    </row>
    <row r="1091" spans="1:12" x14ac:dyDescent="0.3">
      <c r="A1091" s="11" t="s">
        <v>1725</v>
      </c>
      <c r="B1091" s="11" t="s">
        <v>322</v>
      </c>
      <c r="C1091" s="11" t="s">
        <v>22</v>
      </c>
      <c r="D1091" s="11" t="s">
        <v>174</v>
      </c>
      <c r="E1091" s="11" t="s">
        <v>1786</v>
      </c>
      <c r="F1091" s="11" t="s">
        <v>1765</v>
      </c>
      <c r="G1091" s="11" t="s">
        <v>44</v>
      </c>
      <c r="H1091" s="11" t="s">
        <v>44</v>
      </c>
      <c r="I1091" s="11">
        <v>6480</v>
      </c>
      <c r="J1091" s="11">
        <v>68526</v>
      </c>
      <c r="K1091" s="11">
        <v>37454</v>
      </c>
      <c r="L1091" s="11" t="str">
        <f t="shared" si="17"/>
        <v>Processed</v>
      </c>
    </row>
    <row r="1092" spans="1:12" x14ac:dyDescent="0.3">
      <c r="A1092" s="11" t="s">
        <v>1725</v>
      </c>
      <c r="B1092" s="11" t="s">
        <v>322</v>
      </c>
      <c r="C1092" s="11" t="s">
        <v>22</v>
      </c>
      <c r="D1092" s="11" t="s">
        <v>918</v>
      </c>
      <c r="E1092" s="11" t="s">
        <v>1787</v>
      </c>
      <c r="F1092" s="11" t="s">
        <v>1840</v>
      </c>
      <c r="G1092" s="11" t="s">
        <v>392</v>
      </c>
      <c r="H1092" s="11" t="s">
        <v>392</v>
      </c>
      <c r="I1092" s="11">
        <v>3159</v>
      </c>
      <c r="J1092" s="11">
        <v>101088</v>
      </c>
      <c r="K1092" s="11">
        <v>57936</v>
      </c>
      <c r="L1092" s="11" t="str">
        <f t="shared" si="17"/>
        <v>Processed</v>
      </c>
    </row>
    <row r="1093" spans="1:12" x14ac:dyDescent="0.3">
      <c r="A1093" s="11" t="s">
        <v>1725</v>
      </c>
      <c r="B1093" s="11" t="s">
        <v>322</v>
      </c>
      <c r="C1093" s="11" t="s">
        <v>22</v>
      </c>
      <c r="D1093" s="11" t="s">
        <v>751</v>
      </c>
      <c r="E1093" s="11" t="s">
        <v>752</v>
      </c>
      <c r="F1093" s="11" t="s">
        <v>753</v>
      </c>
      <c r="G1093" s="11" t="s">
        <v>754</v>
      </c>
      <c r="H1093" s="11" t="s">
        <v>754</v>
      </c>
      <c r="I1093" s="11">
        <v>361</v>
      </c>
      <c r="J1093" s="11">
        <v>15054</v>
      </c>
      <c r="K1093" s="11">
        <v>1440</v>
      </c>
      <c r="L1093" s="11" t="str">
        <f t="shared" si="17"/>
        <v>Processed</v>
      </c>
    </row>
    <row r="1094" spans="1:12" x14ac:dyDescent="0.3">
      <c r="A1094" s="11" t="s">
        <v>1725</v>
      </c>
      <c r="B1094" s="11" t="s">
        <v>322</v>
      </c>
      <c r="C1094" s="11" t="s">
        <v>22</v>
      </c>
      <c r="D1094" s="11" t="s">
        <v>751</v>
      </c>
      <c r="E1094" s="11" t="s">
        <v>755</v>
      </c>
      <c r="F1094" s="11" t="s">
        <v>430</v>
      </c>
      <c r="G1094" s="11" t="s">
        <v>756</v>
      </c>
      <c r="H1094" s="11" t="s">
        <v>756</v>
      </c>
      <c r="I1094" s="11">
        <v>76</v>
      </c>
      <c r="J1094" s="11">
        <v>3169</v>
      </c>
      <c r="K1094" s="11">
        <v>430</v>
      </c>
      <c r="L1094" s="11" t="str">
        <f t="shared" si="17"/>
        <v>Processed</v>
      </c>
    </row>
    <row r="1095" spans="1:12" x14ac:dyDescent="0.3">
      <c r="A1095" s="11" t="s">
        <v>1725</v>
      </c>
      <c r="B1095" s="11" t="s">
        <v>322</v>
      </c>
      <c r="C1095" s="11" t="s">
        <v>53</v>
      </c>
      <c r="D1095" s="11" t="s">
        <v>1788</v>
      </c>
      <c r="E1095" s="11" t="s">
        <v>1789</v>
      </c>
      <c r="F1095" s="11" t="s">
        <v>940</v>
      </c>
      <c r="G1095" s="11" t="s">
        <v>44</v>
      </c>
      <c r="H1095" s="11" t="s">
        <v>44</v>
      </c>
      <c r="I1095" s="11">
        <v>2304</v>
      </c>
      <c r="J1095" s="11">
        <v>13824</v>
      </c>
      <c r="K1095" s="11">
        <v>42013</v>
      </c>
      <c r="L1095" s="11" t="str">
        <f t="shared" si="17"/>
        <v>Whole</v>
      </c>
    </row>
    <row r="1096" spans="1:12" x14ac:dyDescent="0.3">
      <c r="A1096" s="11" t="s">
        <v>1725</v>
      </c>
      <c r="B1096" s="11" t="s">
        <v>322</v>
      </c>
      <c r="C1096" s="11" t="s">
        <v>53</v>
      </c>
      <c r="D1096" s="11" t="s">
        <v>944</v>
      </c>
      <c r="E1096" s="11" t="s">
        <v>1790</v>
      </c>
      <c r="F1096" s="11" t="s">
        <v>1791</v>
      </c>
      <c r="G1096" s="11" t="s">
        <v>1499</v>
      </c>
      <c r="H1096" s="11" t="s">
        <v>1499</v>
      </c>
      <c r="I1096" s="11">
        <v>8039</v>
      </c>
      <c r="J1096" s="11">
        <v>109732</v>
      </c>
      <c r="K1096" s="11">
        <v>179029</v>
      </c>
      <c r="L1096" s="11" t="str">
        <f t="shared" si="17"/>
        <v>Whole</v>
      </c>
    </row>
    <row r="1097" spans="1:12" x14ac:dyDescent="0.3">
      <c r="A1097" s="11" t="s">
        <v>1725</v>
      </c>
      <c r="B1097" s="11" t="s">
        <v>322</v>
      </c>
      <c r="C1097" s="11" t="s">
        <v>53</v>
      </c>
      <c r="D1097" s="11" t="s">
        <v>945</v>
      </c>
      <c r="E1097" s="11" t="s">
        <v>1841</v>
      </c>
      <c r="F1097" s="11" t="s">
        <v>160</v>
      </c>
      <c r="G1097" s="11" t="s">
        <v>44</v>
      </c>
      <c r="H1097" s="11" t="s">
        <v>44</v>
      </c>
      <c r="I1097" s="11">
        <v>2484</v>
      </c>
      <c r="J1097" s="11">
        <v>26082</v>
      </c>
      <c r="K1097" s="11">
        <v>28839</v>
      </c>
      <c r="L1097" s="11" t="str">
        <f t="shared" si="17"/>
        <v>Whole</v>
      </c>
    </row>
    <row r="1098" spans="1:12" x14ac:dyDescent="0.3">
      <c r="A1098" s="11" t="s">
        <v>1725</v>
      </c>
      <c r="B1098" s="11" t="s">
        <v>322</v>
      </c>
      <c r="C1098" s="11" t="s">
        <v>53</v>
      </c>
      <c r="D1098" s="11" t="s">
        <v>948</v>
      </c>
      <c r="E1098" s="11" t="s">
        <v>1793</v>
      </c>
      <c r="F1098" s="11" t="s">
        <v>1727</v>
      </c>
      <c r="G1098" s="11" t="s">
        <v>44</v>
      </c>
      <c r="H1098" s="11" t="s">
        <v>44</v>
      </c>
      <c r="I1098" s="11">
        <v>4128</v>
      </c>
      <c r="J1098" s="11">
        <v>74304</v>
      </c>
      <c r="K1098" s="11">
        <v>31703</v>
      </c>
      <c r="L1098" s="11" t="str">
        <f t="shared" si="17"/>
        <v>Whole</v>
      </c>
    </row>
    <row r="1099" spans="1:12" x14ac:dyDescent="0.3">
      <c r="A1099" s="11" t="s">
        <v>1725</v>
      </c>
      <c r="B1099" s="11" t="s">
        <v>322</v>
      </c>
      <c r="C1099" s="11" t="s">
        <v>53</v>
      </c>
      <c r="D1099" s="11" t="s">
        <v>949</v>
      </c>
      <c r="E1099" s="11" t="s">
        <v>1794</v>
      </c>
      <c r="F1099" s="11" t="s">
        <v>1727</v>
      </c>
      <c r="G1099" s="11" t="s">
        <v>44</v>
      </c>
      <c r="H1099" s="11" t="s">
        <v>44</v>
      </c>
      <c r="I1099" s="11">
        <v>7199</v>
      </c>
      <c r="J1099" s="11">
        <v>86388</v>
      </c>
      <c r="K1099" s="11">
        <v>54569</v>
      </c>
      <c r="L1099" s="11" t="str">
        <f t="shared" si="17"/>
        <v>Whole</v>
      </c>
    </row>
    <row r="1100" spans="1:12" x14ac:dyDescent="0.3">
      <c r="A1100" s="11" t="s">
        <v>1725</v>
      </c>
      <c r="B1100" s="11" t="s">
        <v>322</v>
      </c>
      <c r="C1100" s="11" t="s">
        <v>53</v>
      </c>
      <c r="D1100" s="11" t="s">
        <v>148</v>
      </c>
      <c r="E1100" s="11" t="s">
        <v>1842</v>
      </c>
      <c r="F1100" s="11" t="s">
        <v>1843</v>
      </c>
      <c r="G1100" s="11" t="s">
        <v>44</v>
      </c>
      <c r="H1100" s="11" t="s">
        <v>44</v>
      </c>
      <c r="I1100" s="11">
        <v>4880</v>
      </c>
      <c r="J1100" s="11">
        <v>97600</v>
      </c>
      <c r="K1100" s="11">
        <v>46750</v>
      </c>
      <c r="L1100" s="11" t="str">
        <f t="shared" si="17"/>
        <v>Whole</v>
      </c>
    </row>
    <row r="1101" spans="1:12" x14ac:dyDescent="0.3">
      <c r="A1101" s="11" t="s">
        <v>1725</v>
      </c>
      <c r="B1101" s="11" t="s">
        <v>322</v>
      </c>
      <c r="C1101" s="11" t="s">
        <v>53</v>
      </c>
      <c r="D1101" s="11" t="s">
        <v>148</v>
      </c>
      <c r="E1101" s="11" t="s">
        <v>1844</v>
      </c>
      <c r="F1101" s="11" t="s">
        <v>1796</v>
      </c>
      <c r="G1101" s="11" t="s">
        <v>44</v>
      </c>
      <c r="H1101" s="11" t="s">
        <v>44</v>
      </c>
      <c r="I1101" s="11">
        <v>8320</v>
      </c>
      <c r="J1101" s="11">
        <v>166400</v>
      </c>
      <c r="K1101" s="11">
        <v>79706</v>
      </c>
      <c r="L1101" s="11" t="str">
        <f t="shared" si="17"/>
        <v>Whole</v>
      </c>
    </row>
    <row r="1102" spans="1:12" x14ac:dyDescent="0.3">
      <c r="A1102" s="11" t="s">
        <v>1725</v>
      </c>
      <c r="B1102" s="11" t="s">
        <v>322</v>
      </c>
      <c r="C1102" s="11" t="s">
        <v>45</v>
      </c>
      <c r="D1102" s="11" t="s">
        <v>118</v>
      </c>
      <c r="E1102" s="11" t="s">
        <v>1797</v>
      </c>
      <c r="F1102" s="11" t="s">
        <v>1714</v>
      </c>
      <c r="G1102" s="11" t="s">
        <v>1499</v>
      </c>
      <c r="H1102" s="11" t="s">
        <v>1499</v>
      </c>
      <c r="I1102" s="11">
        <v>8049</v>
      </c>
      <c r="J1102" s="11">
        <v>187139</v>
      </c>
      <c r="K1102" s="11">
        <v>95314</v>
      </c>
      <c r="L1102" s="11" t="str">
        <f t="shared" si="17"/>
        <v>Whole</v>
      </c>
    </row>
    <row r="1103" spans="1:12" x14ac:dyDescent="0.3">
      <c r="A1103" s="11" t="s">
        <v>1725</v>
      </c>
      <c r="B1103" s="11" t="s">
        <v>322</v>
      </c>
      <c r="C1103" s="11" t="s">
        <v>45</v>
      </c>
      <c r="D1103" s="11" t="s">
        <v>257</v>
      </c>
      <c r="E1103" s="11" t="s">
        <v>1799</v>
      </c>
      <c r="F1103" s="11" t="s">
        <v>1714</v>
      </c>
      <c r="G1103" s="11" t="s">
        <v>1499</v>
      </c>
      <c r="H1103" s="11" t="s">
        <v>1499</v>
      </c>
      <c r="I1103" s="11">
        <v>7989</v>
      </c>
      <c r="J1103" s="11">
        <v>185744</v>
      </c>
      <c r="K1103" s="11">
        <v>98218</v>
      </c>
      <c r="L1103" s="11" t="str">
        <f t="shared" si="17"/>
        <v>Whole</v>
      </c>
    </row>
    <row r="1104" spans="1:12" x14ac:dyDescent="0.3">
      <c r="A1104" s="11" t="s">
        <v>1725</v>
      </c>
      <c r="B1104" s="11" t="s">
        <v>322</v>
      </c>
      <c r="C1104" s="11" t="s">
        <v>107</v>
      </c>
      <c r="D1104" s="11" t="s">
        <v>782</v>
      </c>
      <c r="E1104" s="11" t="s">
        <v>1845</v>
      </c>
      <c r="F1104" s="11" t="s">
        <v>1727</v>
      </c>
      <c r="G1104" s="11" t="s">
        <v>44</v>
      </c>
      <c r="H1104" s="11" t="s">
        <v>44</v>
      </c>
      <c r="I1104" s="11">
        <v>1680</v>
      </c>
      <c r="J1104" s="11">
        <v>40320</v>
      </c>
      <c r="K1104" s="11">
        <v>25435</v>
      </c>
      <c r="L1104" s="11" t="str">
        <f t="shared" si="17"/>
        <v>Whole</v>
      </c>
    </row>
    <row r="1105" spans="1:12" x14ac:dyDescent="0.3">
      <c r="A1105" s="11" t="s">
        <v>1725</v>
      </c>
      <c r="B1105" s="11" t="s">
        <v>322</v>
      </c>
      <c r="C1105" s="11" t="s">
        <v>107</v>
      </c>
      <c r="D1105" s="11" t="s">
        <v>782</v>
      </c>
      <c r="E1105" s="11" t="s">
        <v>1846</v>
      </c>
      <c r="F1105" s="11" t="s">
        <v>1727</v>
      </c>
      <c r="G1105" s="11" t="s">
        <v>44</v>
      </c>
      <c r="H1105" s="11" t="s">
        <v>44</v>
      </c>
      <c r="I1105" s="11">
        <v>1680</v>
      </c>
      <c r="J1105" s="11">
        <v>40320</v>
      </c>
      <c r="K1105" s="11">
        <v>22814</v>
      </c>
      <c r="L1105" s="11" t="str">
        <f t="shared" si="17"/>
        <v>Whole</v>
      </c>
    </row>
    <row r="1106" spans="1:12" x14ac:dyDescent="0.3">
      <c r="A1106" s="11" t="s">
        <v>1725</v>
      </c>
      <c r="B1106" s="11" t="s">
        <v>322</v>
      </c>
      <c r="C1106" s="11" t="s">
        <v>107</v>
      </c>
      <c r="D1106" s="11" t="s">
        <v>1688</v>
      </c>
      <c r="E1106" s="11" t="s">
        <v>1803</v>
      </c>
      <c r="F1106" s="11" t="s">
        <v>1727</v>
      </c>
      <c r="G1106" s="11" t="s">
        <v>44</v>
      </c>
      <c r="H1106" s="11" t="s">
        <v>44</v>
      </c>
      <c r="I1106" s="11">
        <v>5964</v>
      </c>
      <c r="J1106" s="11">
        <v>143136</v>
      </c>
      <c r="K1106" s="11">
        <v>78207</v>
      </c>
      <c r="L1106" s="11" t="str">
        <f t="shared" si="17"/>
        <v>Whole</v>
      </c>
    </row>
    <row r="1107" spans="1:12" x14ac:dyDescent="0.3">
      <c r="A1107" s="11" t="s">
        <v>1725</v>
      </c>
      <c r="B1107" s="11" t="s">
        <v>322</v>
      </c>
      <c r="C1107" s="11" t="s">
        <v>40</v>
      </c>
      <c r="D1107" s="11" t="s">
        <v>99</v>
      </c>
      <c r="E1107" s="11" t="s">
        <v>1847</v>
      </c>
      <c r="F1107" s="11" t="s">
        <v>1848</v>
      </c>
      <c r="G1107" s="11" t="s">
        <v>44</v>
      </c>
      <c r="H1107" s="11" t="s">
        <v>44</v>
      </c>
      <c r="I1107" s="11">
        <v>2535</v>
      </c>
      <c r="J1107" s="11">
        <v>34223</v>
      </c>
      <c r="K1107" s="11">
        <v>45478</v>
      </c>
      <c r="L1107" s="11" t="str">
        <f t="shared" si="17"/>
        <v>Whole</v>
      </c>
    </row>
    <row r="1108" spans="1:12" x14ac:dyDescent="0.3">
      <c r="A1108" s="11" t="s">
        <v>1725</v>
      </c>
      <c r="B1108" s="11" t="s">
        <v>322</v>
      </c>
      <c r="C1108" s="11" t="s">
        <v>25</v>
      </c>
      <c r="D1108" s="11" t="s">
        <v>789</v>
      </c>
      <c r="E1108" s="11" t="s">
        <v>790</v>
      </c>
      <c r="F1108" s="11" t="s">
        <v>160</v>
      </c>
      <c r="G1108" s="11" t="s">
        <v>44</v>
      </c>
      <c r="H1108" s="11" t="s">
        <v>44</v>
      </c>
      <c r="I1108" s="11">
        <v>10800</v>
      </c>
      <c r="J1108" s="11">
        <v>33372</v>
      </c>
      <c r="K1108" s="11">
        <v>88008</v>
      </c>
      <c r="L1108" s="11" t="str">
        <f t="shared" si="17"/>
        <v>Processed</v>
      </c>
    </row>
    <row r="1109" spans="1:12" x14ac:dyDescent="0.3">
      <c r="A1109" s="11" t="s">
        <v>1725</v>
      </c>
      <c r="B1109" s="11" t="s">
        <v>322</v>
      </c>
      <c r="C1109" s="11" t="s">
        <v>25</v>
      </c>
      <c r="D1109" s="11" t="s">
        <v>974</v>
      </c>
      <c r="E1109" s="11" t="s">
        <v>1849</v>
      </c>
      <c r="F1109" s="11" t="s">
        <v>1850</v>
      </c>
      <c r="G1109" s="11" t="s">
        <v>1202</v>
      </c>
      <c r="H1109" s="11" t="s">
        <v>1202</v>
      </c>
      <c r="I1109" s="11">
        <v>2100</v>
      </c>
      <c r="J1109" s="11">
        <v>25200</v>
      </c>
      <c r="K1109" s="11">
        <v>46536</v>
      </c>
      <c r="L1109" s="11" t="str">
        <f t="shared" si="17"/>
        <v>Processed</v>
      </c>
    </row>
    <row r="1110" spans="1:12" x14ac:dyDescent="0.3">
      <c r="A1110" s="11" t="s">
        <v>1725</v>
      </c>
      <c r="B1110" s="11" t="s">
        <v>322</v>
      </c>
      <c r="C1110" s="11" t="s">
        <v>25</v>
      </c>
      <c r="D1110" s="11" t="s">
        <v>986</v>
      </c>
      <c r="E1110" s="11" t="s">
        <v>1804</v>
      </c>
      <c r="F1110" s="11" t="s">
        <v>1782</v>
      </c>
      <c r="G1110" s="11" t="s">
        <v>492</v>
      </c>
      <c r="H1110" s="11" t="s">
        <v>492</v>
      </c>
      <c r="I1110" s="11">
        <v>5950</v>
      </c>
      <c r="J1110" s="11">
        <v>214200</v>
      </c>
      <c r="K1110" s="11">
        <v>190400</v>
      </c>
      <c r="L1110" s="11" t="str">
        <f t="shared" si="17"/>
        <v>Processed</v>
      </c>
    </row>
    <row r="1111" spans="1:12" x14ac:dyDescent="0.3">
      <c r="A1111" s="11" t="s">
        <v>1725</v>
      </c>
      <c r="B1111" s="11" t="s">
        <v>322</v>
      </c>
      <c r="C1111" s="11" t="s">
        <v>25</v>
      </c>
      <c r="D1111" s="11" t="s">
        <v>393</v>
      </c>
      <c r="E1111" s="11" t="s">
        <v>803</v>
      </c>
      <c r="F1111" s="11" t="s">
        <v>223</v>
      </c>
      <c r="G1111" s="11" t="s">
        <v>61</v>
      </c>
      <c r="H1111" s="11" t="s">
        <v>61</v>
      </c>
      <c r="I1111" s="11">
        <v>100</v>
      </c>
      <c r="J1111" s="11">
        <v>2400</v>
      </c>
      <c r="K1111" s="11">
        <v>3463</v>
      </c>
      <c r="L1111" s="11" t="str">
        <f t="shared" si="17"/>
        <v>Processed</v>
      </c>
    </row>
    <row r="1112" spans="1:12" x14ac:dyDescent="0.3">
      <c r="A1112" s="11" t="s">
        <v>1725</v>
      </c>
      <c r="B1112" s="11" t="s">
        <v>322</v>
      </c>
      <c r="C1112" s="11" t="s">
        <v>25</v>
      </c>
      <c r="D1112" s="11" t="s">
        <v>997</v>
      </c>
      <c r="E1112" s="11" t="s">
        <v>1806</v>
      </c>
      <c r="F1112" s="11" t="s">
        <v>1730</v>
      </c>
      <c r="G1112" s="11" t="s">
        <v>1202</v>
      </c>
      <c r="H1112" s="11" t="s">
        <v>1202</v>
      </c>
      <c r="I1112" s="11">
        <v>4864</v>
      </c>
      <c r="J1112" s="11">
        <v>69312</v>
      </c>
      <c r="K1112" s="11">
        <v>95529</v>
      </c>
      <c r="L1112" s="11" t="str">
        <f t="shared" si="17"/>
        <v>Processed</v>
      </c>
    </row>
    <row r="1113" spans="1:12" x14ac:dyDescent="0.3">
      <c r="A1113" s="11" t="s">
        <v>1725</v>
      </c>
      <c r="B1113" s="11" t="s">
        <v>322</v>
      </c>
      <c r="C1113" s="11" t="s">
        <v>13</v>
      </c>
      <c r="D1113" s="11" t="s">
        <v>1807</v>
      </c>
      <c r="E1113" s="11" t="s">
        <v>1852</v>
      </c>
      <c r="F1113" s="11" t="s">
        <v>1853</v>
      </c>
      <c r="G1113" s="11" t="s">
        <v>44</v>
      </c>
      <c r="H1113" s="11" t="s">
        <v>44</v>
      </c>
      <c r="I1113" s="11">
        <v>13832</v>
      </c>
      <c r="J1113" s="11">
        <v>150423</v>
      </c>
      <c r="K1113" s="11">
        <v>413300</v>
      </c>
      <c r="L1113" s="11" t="str">
        <f t="shared" si="17"/>
        <v>Processed</v>
      </c>
    </row>
    <row r="1114" spans="1:12" x14ac:dyDescent="0.3">
      <c r="A1114" s="11" t="s">
        <v>1725</v>
      </c>
      <c r="B1114" s="11" t="s">
        <v>322</v>
      </c>
      <c r="C1114" s="11" t="s">
        <v>13</v>
      </c>
      <c r="D1114" s="11" t="s">
        <v>1019</v>
      </c>
      <c r="E1114" s="11" t="s">
        <v>1811</v>
      </c>
      <c r="F1114" s="11" t="s">
        <v>1023</v>
      </c>
      <c r="G1114" s="11" t="s">
        <v>44</v>
      </c>
      <c r="H1114" s="11" t="s">
        <v>44</v>
      </c>
      <c r="I1114" s="11">
        <v>2856</v>
      </c>
      <c r="J1114" s="11">
        <v>107100</v>
      </c>
      <c r="K1114" s="11">
        <v>94191</v>
      </c>
      <c r="L1114" s="11" t="str">
        <f t="shared" si="17"/>
        <v>Processed</v>
      </c>
    </row>
    <row r="1115" spans="1:12" x14ac:dyDescent="0.3">
      <c r="A1115" s="11" t="s">
        <v>1725</v>
      </c>
      <c r="B1115" s="11" t="s">
        <v>322</v>
      </c>
      <c r="C1115" s="11" t="s">
        <v>170</v>
      </c>
      <c r="D1115" s="11" t="s">
        <v>1816</v>
      </c>
      <c r="E1115" s="11" t="s">
        <v>1817</v>
      </c>
      <c r="F1115" s="11" t="s">
        <v>1818</v>
      </c>
      <c r="G1115" s="11" t="s">
        <v>1518</v>
      </c>
      <c r="H1115" s="11" t="s">
        <v>1518</v>
      </c>
      <c r="I1115" s="11">
        <v>11180</v>
      </c>
      <c r="J1115" s="11">
        <v>75465</v>
      </c>
      <c r="K1115" s="11">
        <v>196321</v>
      </c>
      <c r="L1115" s="11" t="str">
        <f t="shared" si="17"/>
        <v>Whole</v>
      </c>
    </row>
    <row r="1116" spans="1:12" x14ac:dyDescent="0.3">
      <c r="A1116" s="11" t="s">
        <v>1725</v>
      </c>
      <c r="B1116" s="11" t="s">
        <v>322</v>
      </c>
      <c r="C1116" s="11" t="s">
        <v>663</v>
      </c>
      <c r="D1116" s="11" t="s">
        <v>664</v>
      </c>
      <c r="E1116" s="11" t="s">
        <v>665</v>
      </c>
      <c r="F1116" s="11" t="s">
        <v>666</v>
      </c>
      <c r="G1116" s="11" t="s">
        <v>52</v>
      </c>
      <c r="H1116" s="11" t="s">
        <v>52</v>
      </c>
      <c r="I1116" s="11">
        <v>7867</v>
      </c>
      <c r="J1116" s="11">
        <v>188808</v>
      </c>
      <c r="K1116" s="11">
        <v>111067</v>
      </c>
      <c r="L1116" s="11" t="str">
        <f t="shared" si="17"/>
        <v>Whole</v>
      </c>
    </row>
    <row r="1117" spans="1:12" x14ac:dyDescent="0.3">
      <c r="A1117" s="11" t="s">
        <v>1725</v>
      </c>
      <c r="B1117" s="11" t="s">
        <v>322</v>
      </c>
      <c r="C1117" s="11" t="s">
        <v>131</v>
      </c>
      <c r="D1117" s="11" t="s">
        <v>1058</v>
      </c>
      <c r="E1117" s="11" t="s">
        <v>1821</v>
      </c>
      <c r="F1117" s="11" t="s">
        <v>1822</v>
      </c>
      <c r="G1117" s="11" t="s">
        <v>1499</v>
      </c>
      <c r="H1117" s="11" t="s">
        <v>1499</v>
      </c>
      <c r="I1117" s="11">
        <v>6298</v>
      </c>
      <c r="J1117" s="11">
        <v>113364</v>
      </c>
      <c r="K1117" s="11">
        <v>73309</v>
      </c>
      <c r="L1117" s="11" t="str">
        <f t="shared" si="17"/>
        <v>Whole</v>
      </c>
    </row>
    <row r="1118" spans="1:12" x14ac:dyDescent="0.3">
      <c r="A1118" s="11" t="s">
        <v>1725</v>
      </c>
      <c r="B1118" s="11" t="s">
        <v>322</v>
      </c>
      <c r="C1118" s="11" t="s">
        <v>131</v>
      </c>
      <c r="D1118" s="11" t="s">
        <v>857</v>
      </c>
      <c r="E1118" s="11" t="s">
        <v>1823</v>
      </c>
      <c r="F1118" s="11" t="s">
        <v>134</v>
      </c>
      <c r="G1118" s="11" t="s">
        <v>1499</v>
      </c>
      <c r="H1118" s="11" t="s">
        <v>1499</v>
      </c>
      <c r="I1118" s="11">
        <v>9830</v>
      </c>
      <c r="J1118" s="11">
        <v>221175</v>
      </c>
      <c r="K1118" s="11">
        <v>95449</v>
      </c>
      <c r="L1118" s="11" t="str">
        <f t="shared" si="17"/>
        <v>Whole</v>
      </c>
    </row>
    <row r="1119" spans="1:12" x14ac:dyDescent="0.3">
      <c r="A1119" s="11" t="s">
        <v>1725</v>
      </c>
      <c r="B1119" s="11" t="s">
        <v>322</v>
      </c>
      <c r="C1119" s="11" t="s">
        <v>422</v>
      </c>
      <c r="D1119" s="11" t="s">
        <v>1717</v>
      </c>
      <c r="E1119" s="11" t="s">
        <v>1854</v>
      </c>
      <c r="F1119" s="11" t="s">
        <v>1855</v>
      </c>
      <c r="G1119" s="11" t="s">
        <v>157</v>
      </c>
      <c r="H1119" s="11" t="s">
        <v>157</v>
      </c>
      <c r="I1119" s="11">
        <v>3245</v>
      </c>
      <c r="J1119" s="11">
        <v>77880</v>
      </c>
      <c r="K1119" s="11">
        <v>59189</v>
      </c>
      <c r="L1119" s="11" t="str">
        <f t="shared" si="17"/>
        <v>Whole</v>
      </c>
    </row>
    <row r="1120" spans="1:12" x14ac:dyDescent="0.3">
      <c r="A1120" s="11" t="s">
        <v>1725</v>
      </c>
      <c r="B1120" s="11" t="s">
        <v>322</v>
      </c>
      <c r="C1120" s="11" t="s">
        <v>422</v>
      </c>
      <c r="D1120" s="11" t="s">
        <v>911</v>
      </c>
      <c r="E1120" s="11" t="s">
        <v>912</v>
      </c>
      <c r="F1120" s="11" t="s">
        <v>1482</v>
      </c>
      <c r="G1120" s="11" t="s">
        <v>157</v>
      </c>
      <c r="H1120" s="11" t="s">
        <v>157</v>
      </c>
      <c r="I1120" s="11">
        <v>400</v>
      </c>
      <c r="J1120" s="11">
        <v>12000</v>
      </c>
      <c r="K1120" s="11">
        <v>10648</v>
      </c>
      <c r="L1120" s="11" t="str">
        <f t="shared" si="17"/>
        <v>Whole</v>
      </c>
    </row>
    <row r="1121" spans="1:12" x14ac:dyDescent="0.3">
      <c r="A1121" s="11" t="s">
        <v>1725</v>
      </c>
      <c r="B1121" s="11" t="s">
        <v>322</v>
      </c>
      <c r="C1121" s="11" t="s">
        <v>1091</v>
      </c>
      <c r="D1121" s="11" t="s">
        <v>1856</v>
      </c>
      <c r="E1121" s="11" t="s">
        <v>1857</v>
      </c>
      <c r="F1121" s="11" t="s">
        <v>1858</v>
      </c>
      <c r="G1121" s="11" t="s">
        <v>492</v>
      </c>
      <c r="H1121" s="11" t="s">
        <v>492</v>
      </c>
      <c r="I1121" s="11">
        <v>350</v>
      </c>
      <c r="J1121" s="11">
        <v>6300</v>
      </c>
      <c r="K1121" s="11">
        <v>33250</v>
      </c>
      <c r="L1121" s="11" t="str">
        <f t="shared" si="17"/>
        <v>Whole</v>
      </c>
    </row>
    <row r="1122" spans="1:12" x14ac:dyDescent="0.3">
      <c r="A1122" s="11" t="s">
        <v>1725</v>
      </c>
      <c r="B1122" s="11" t="s">
        <v>322</v>
      </c>
      <c r="C1122" s="11" t="s">
        <v>385</v>
      </c>
      <c r="D1122" s="11" t="s">
        <v>1731</v>
      </c>
      <c r="E1122" s="11" t="s">
        <v>1830</v>
      </c>
      <c r="F1122" s="11" t="s">
        <v>1733</v>
      </c>
      <c r="G1122" s="11" t="s">
        <v>44</v>
      </c>
      <c r="H1122" s="11" t="s">
        <v>44</v>
      </c>
      <c r="I1122" s="11">
        <v>6743</v>
      </c>
      <c r="J1122" s="11">
        <v>149189</v>
      </c>
      <c r="K1122" s="11">
        <v>427843</v>
      </c>
      <c r="L1122" s="11" t="str">
        <f t="shared" si="17"/>
        <v>Whole</v>
      </c>
    </row>
    <row r="1123" spans="1:12" x14ac:dyDescent="0.3">
      <c r="A1123" s="11" t="s">
        <v>1725</v>
      </c>
      <c r="B1123" s="11" t="s">
        <v>322</v>
      </c>
      <c r="C1123" s="11" t="s">
        <v>385</v>
      </c>
      <c r="D1123" s="11" t="s">
        <v>1741</v>
      </c>
      <c r="E1123" s="11" t="s">
        <v>1831</v>
      </c>
      <c r="F1123" s="11" t="s">
        <v>134</v>
      </c>
      <c r="G1123" s="11" t="s">
        <v>1499</v>
      </c>
      <c r="H1123" s="11" t="s">
        <v>1499</v>
      </c>
      <c r="I1123" s="11">
        <v>12764</v>
      </c>
      <c r="J1123" s="11">
        <v>149578</v>
      </c>
      <c r="K1123" s="11">
        <v>327907</v>
      </c>
      <c r="L1123" s="11" t="str">
        <f t="shared" si="17"/>
        <v>Whole</v>
      </c>
    </row>
    <row r="1124" spans="1:12" x14ac:dyDescent="0.3">
      <c r="A1124" s="11" t="s">
        <v>1725</v>
      </c>
      <c r="B1124" s="11" t="s">
        <v>322</v>
      </c>
      <c r="C1124" s="11" t="s">
        <v>385</v>
      </c>
      <c r="D1124" s="11" t="s">
        <v>1755</v>
      </c>
      <c r="E1124" s="11" t="s">
        <v>1833</v>
      </c>
      <c r="F1124" s="11" t="s">
        <v>1834</v>
      </c>
      <c r="G1124" s="11" t="s">
        <v>157</v>
      </c>
      <c r="H1124" s="11" t="s">
        <v>157</v>
      </c>
      <c r="I1124" s="11">
        <v>10133</v>
      </c>
      <c r="J1124" s="11">
        <v>121596</v>
      </c>
      <c r="K1124" s="11">
        <v>332768</v>
      </c>
      <c r="L1124" s="11" t="str">
        <f t="shared" si="17"/>
        <v>Whole</v>
      </c>
    </row>
    <row r="1125" spans="1:12" x14ac:dyDescent="0.3">
      <c r="A1125" s="11" t="s">
        <v>1725</v>
      </c>
      <c r="B1125" s="11" t="s">
        <v>322</v>
      </c>
      <c r="C1125" s="11" t="s">
        <v>385</v>
      </c>
      <c r="D1125" s="11" t="s">
        <v>386</v>
      </c>
      <c r="E1125" s="11" t="s">
        <v>1836</v>
      </c>
      <c r="F1125" s="11" t="s">
        <v>1733</v>
      </c>
      <c r="G1125" s="11" t="s">
        <v>44</v>
      </c>
      <c r="H1125" s="11" t="s">
        <v>44</v>
      </c>
      <c r="I1125" s="11">
        <v>8400</v>
      </c>
      <c r="J1125" s="11">
        <v>126000</v>
      </c>
      <c r="K1125" s="11">
        <v>292068</v>
      </c>
      <c r="L1125" s="11" t="str">
        <f t="shared" si="17"/>
        <v>Whole</v>
      </c>
    </row>
    <row r="1126" spans="1:12" x14ac:dyDescent="0.3">
      <c r="A1126" s="11" t="s">
        <v>1725</v>
      </c>
      <c r="B1126" s="11" t="s">
        <v>322</v>
      </c>
      <c r="C1126" s="11" t="s">
        <v>385</v>
      </c>
      <c r="D1126" s="11" t="s">
        <v>1837</v>
      </c>
      <c r="E1126" s="11" t="s">
        <v>1838</v>
      </c>
      <c r="F1126" s="11" t="s">
        <v>1839</v>
      </c>
      <c r="G1126" s="11" t="s">
        <v>1518</v>
      </c>
      <c r="H1126" s="11" t="s">
        <v>1518</v>
      </c>
      <c r="I1126" s="11">
        <v>1840</v>
      </c>
      <c r="J1126" s="11">
        <v>29670</v>
      </c>
      <c r="K1126" s="11">
        <v>64326</v>
      </c>
      <c r="L1126" s="11" t="str">
        <f t="shared" si="17"/>
        <v>Whole</v>
      </c>
    </row>
    <row r="1127" spans="1:12" x14ac:dyDescent="0.3">
      <c r="A1127" s="11" t="s">
        <v>934</v>
      </c>
      <c r="B1127" s="11" t="s">
        <v>12</v>
      </c>
      <c r="C1127" s="11" t="s">
        <v>385</v>
      </c>
      <c r="D1127" s="11" t="s">
        <v>1114</v>
      </c>
      <c r="E1127" s="11" t="s">
        <v>2003</v>
      </c>
      <c r="F1127" s="11" t="s">
        <v>2025</v>
      </c>
      <c r="G1127" s="11" t="s">
        <v>1998</v>
      </c>
      <c r="H1127" s="11" t="s">
        <v>211</v>
      </c>
      <c r="I1127" s="11">
        <v>2219</v>
      </c>
      <c r="J1127" s="11">
        <v>55488</v>
      </c>
      <c r="K1127" s="11">
        <v>125568</v>
      </c>
      <c r="L1127" s="11" t="str">
        <f t="shared" si="17"/>
        <v>Whole</v>
      </c>
    </row>
    <row r="1128" spans="1:12" x14ac:dyDescent="0.3">
      <c r="A1128" s="11" t="s">
        <v>934</v>
      </c>
      <c r="B1128" s="11" t="s">
        <v>12</v>
      </c>
      <c r="C1128" s="11" t="s">
        <v>131</v>
      </c>
      <c r="D1128" s="11" t="s">
        <v>2004</v>
      </c>
      <c r="E1128" s="11" t="s">
        <v>2005</v>
      </c>
      <c r="F1128" s="11" t="s">
        <v>2024</v>
      </c>
      <c r="G1128" s="11" t="s">
        <v>1998</v>
      </c>
      <c r="H1128" s="11" t="s">
        <v>211</v>
      </c>
      <c r="I1128" s="11">
        <v>193047</v>
      </c>
      <c r="J1128" s="11">
        <v>2413088</v>
      </c>
      <c r="K1128" s="11">
        <v>1237431</v>
      </c>
      <c r="L1128" s="11" t="str">
        <f t="shared" si="17"/>
        <v>Whole</v>
      </c>
    </row>
    <row r="1129" spans="1:12" x14ac:dyDescent="0.3">
      <c r="A1129" s="11" t="s">
        <v>934</v>
      </c>
      <c r="B1129" s="11" t="s">
        <v>12</v>
      </c>
      <c r="C1129" s="11" t="s">
        <v>422</v>
      </c>
      <c r="D1129" s="11" t="s">
        <v>2006</v>
      </c>
      <c r="E1129" s="11" t="s">
        <v>2007</v>
      </c>
      <c r="F1129" s="11" t="s">
        <v>2024</v>
      </c>
      <c r="G1129" s="11" t="s">
        <v>1998</v>
      </c>
      <c r="H1129" s="11" t="s">
        <v>211</v>
      </c>
      <c r="I1129" s="11">
        <v>3289</v>
      </c>
      <c r="J1129" s="11">
        <v>16448</v>
      </c>
      <c r="K1129" s="11">
        <v>8952</v>
      </c>
      <c r="L1129" s="11" t="str">
        <f t="shared" si="17"/>
        <v>Whole</v>
      </c>
    </row>
    <row r="1130" spans="1:12" x14ac:dyDescent="0.3">
      <c r="A1130" s="11" t="s">
        <v>934</v>
      </c>
      <c r="B1130" s="11" t="s">
        <v>12</v>
      </c>
      <c r="C1130" s="11" t="s">
        <v>131</v>
      </c>
      <c r="D1130" s="11" t="s">
        <v>2008</v>
      </c>
      <c r="E1130" s="11" t="s">
        <v>2009</v>
      </c>
      <c r="F1130" s="11" t="s">
        <v>2024</v>
      </c>
      <c r="G1130" s="11" t="s">
        <v>1998</v>
      </c>
      <c r="H1130" s="11" t="s">
        <v>211</v>
      </c>
      <c r="I1130" s="11">
        <v>2928</v>
      </c>
      <c r="J1130" s="11">
        <v>117120</v>
      </c>
      <c r="K1130" s="11">
        <v>58865</v>
      </c>
      <c r="L1130" s="11" t="str">
        <f t="shared" si="17"/>
        <v>Whole</v>
      </c>
    </row>
    <row r="1131" spans="1:12" x14ac:dyDescent="0.3">
      <c r="A1131" s="11" t="s">
        <v>934</v>
      </c>
      <c r="B1131" s="11" t="s">
        <v>12</v>
      </c>
      <c r="C1131" s="11" t="s">
        <v>422</v>
      </c>
      <c r="D1131" s="11" t="s">
        <v>2010</v>
      </c>
      <c r="E1131" s="11" t="s">
        <v>2011</v>
      </c>
      <c r="F1131" s="11" t="s">
        <v>2024</v>
      </c>
      <c r="G1131" s="11" t="s">
        <v>1998</v>
      </c>
      <c r="H1131" s="11" t="s">
        <v>211</v>
      </c>
      <c r="I1131" s="11">
        <v>5400</v>
      </c>
      <c r="J1131" s="11">
        <v>162015</v>
      </c>
      <c r="K1131" s="11">
        <v>212191</v>
      </c>
      <c r="L1131" s="11" t="str">
        <f t="shared" si="17"/>
        <v>Whole</v>
      </c>
    </row>
    <row r="1132" spans="1:12" x14ac:dyDescent="0.3">
      <c r="A1132" s="11" t="s">
        <v>934</v>
      </c>
      <c r="B1132" s="11" t="s">
        <v>12</v>
      </c>
      <c r="C1132" s="11" t="s">
        <v>422</v>
      </c>
      <c r="D1132" s="11" t="s">
        <v>2012</v>
      </c>
      <c r="E1132" s="11" t="s">
        <v>2013</v>
      </c>
      <c r="F1132" s="11" t="s">
        <v>2024</v>
      </c>
      <c r="G1132" s="11" t="s">
        <v>1998</v>
      </c>
      <c r="H1132" s="11" t="s">
        <v>211</v>
      </c>
      <c r="I1132" s="11">
        <v>3207</v>
      </c>
      <c r="J1132" s="11">
        <v>64140</v>
      </c>
      <c r="K1132" s="11">
        <v>50305</v>
      </c>
      <c r="L1132" s="11" t="str">
        <f t="shared" si="17"/>
        <v>Whole</v>
      </c>
    </row>
    <row r="1133" spans="1:12" x14ac:dyDescent="0.3">
      <c r="A1133" s="11" t="s">
        <v>934</v>
      </c>
      <c r="B1133" s="11" t="s">
        <v>391</v>
      </c>
      <c r="C1133" s="11" t="s">
        <v>22</v>
      </c>
      <c r="D1133" s="11" t="s">
        <v>2164</v>
      </c>
      <c r="E1133" s="11" t="s">
        <v>2165</v>
      </c>
      <c r="F1133" s="11" t="s">
        <v>2286</v>
      </c>
      <c r="G1133" s="11" t="s">
        <v>211</v>
      </c>
      <c r="H1133" s="11" t="s">
        <v>211</v>
      </c>
      <c r="I1133" s="11">
        <v>8</v>
      </c>
      <c r="J1133" s="11">
        <v>5000</v>
      </c>
      <c r="K1133" s="11">
        <v>432</v>
      </c>
      <c r="L1133" s="11" t="str">
        <f t="shared" si="17"/>
        <v>Processed</v>
      </c>
    </row>
    <row r="1134" spans="1:12" x14ac:dyDescent="0.3">
      <c r="A1134" s="11" t="s">
        <v>934</v>
      </c>
      <c r="B1134" s="11" t="s">
        <v>391</v>
      </c>
      <c r="C1134" s="11" t="s">
        <v>22</v>
      </c>
      <c r="D1134" s="11" t="s">
        <v>2164</v>
      </c>
      <c r="E1134" s="11" t="s">
        <v>2165</v>
      </c>
      <c r="F1134" s="11" t="s">
        <v>2286</v>
      </c>
      <c r="G1134" s="11" t="s">
        <v>1696</v>
      </c>
      <c r="H1134" s="11" t="s">
        <v>1696</v>
      </c>
      <c r="I1134" s="11">
        <v>1</v>
      </c>
      <c r="J1134" s="11">
        <v>625</v>
      </c>
      <c r="K1134" s="11">
        <v>73</v>
      </c>
      <c r="L1134" s="11" t="str">
        <f t="shared" si="17"/>
        <v>Processed</v>
      </c>
    </row>
    <row r="1135" spans="1:12" x14ac:dyDescent="0.3">
      <c r="A1135" s="11" t="s">
        <v>934</v>
      </c>
      <c r="B1135" s="11" t="s">
        <v>391</v>
      </c>
      <c r="C1135" s="11" t="s">
        <v>22</v>
      </c>
      <c r="D1135" s="11" t="s">
        <v>1707</v>
      </c>
      <c r="E1135" s="11" t="s">
        <v>2018</v>
      </c>
      <c r="F1135" s="11" t="s">
        <v>2287</v>
      </c>
      <c r="G1135" s="11" t="s">
        <v>211</v>
      </c>
      <c r="H1135" s="11" t="s">
        <v>211</v>
      </c>
      <c r="I1135" s="11">
        <v>91</v>
      </c>
      <c r="J1135" s="11">
        <v>1638</v>
      </c>
      <c r="K1135" s="11">
        <v>8736</v>
      </c>
      <c r="L1135" s="11" t="str">
        <f t="shared" si="17"/>
        <v>Processed</v>
      </c>
    </row>
    <row r="1136" spans="1:12" x14ac:dyDescent="0.3">
      <c r="A1136" s="11" t="s">
        <v>934</v>
      </c>
      <c r="B1136" s="11" t="s">
        <v>391</v>
      </c>
      <c r="C1136" s="11" t="s">
        <v>22</v>
      </c>
      <c r="D1136" s="11" t="s">
        <v>1707</v>
      </c>
      <c r="E1136" s="11" t="s">
        <v>2018</v>
      </c>
      <c r="F1136" s="11" t="s">
        <v>2288</v>
      </c>
      <c r="G1136" s="11" t="s">
        <v>375</v>
      </c>
      <c r="H1136" s="11" t="s">
        <v>375</v>
      </c>
      <c r="I1136" s="11">
        <v>8</v>
      </c>
      <c r="J1136" s="11">
        <v>144</v>
      </c>
      <c r="K1136" s="11">
        <v>506</v>
      </c>
      <c r="L1136" s="11" t="str">
        <f t="shared" si="17"/>
        <v>Processed</v>
      </c>
    </row>
    <row r="1137" spans="1:12" x14ac:dyDescent="0.3">
      <c r="A1137" s="11" t="s">
        <v>934</v>
      </c>
      <c r="B1137" s="11" t="s">
        <v>391</v>
      </c>
      <c r="C1137" s="11" t="s">
        <v>22</v>
      </c>
      <c r="D1137" s="11" t="s">
        <v>1707</v>
      </c>
      <c r="E1137" s="11" t="s">
        <v>2018</v>
      </c>
      <c r="F1137" s="11" t="s">
        <v>2289</v>
      </c>
      <c r="G1137" s="11" t="s">
        <v>1696</v>
      </c>
      <c r="H1137" s="11" t="s">
        <v>1696</v>
      </c>
      <c r="I1137" s="11">
        <v>23</v>
      </c>
      <c r="J1137" s="11">
        <v>414</v>
      </c>
      <c r="K1137" s="11">
        <v>2485</v>
      </c>
      <c r="L1137" s="11" t="str">
        <f t="shared" si="17"/>
        <v>Processed</v>
      </c>
    </row>
    <row r="1138" spans="1:12" x14ac:dyDescent="0.3">
      <c r="A1138" s="11" t="s">
        <v>934</v>
      </c>
      <c r="B1138" s="11" t="s">
        <v>391</v>
      </c>
      <c r="C1138" s="11" t="s">
        <v>22</v>
      </c>
      <c r="D1138" s="11" t="s">
        <v>376</v>
      </c>
      <c r="E1138" s="11" t="s">
        <v>2043</v>
      </c>
      <c r="F1138" s="11" t="s">
        <v>2290</v>
      </c>
      <c r="G1138" s="11" t="s">
        <v>211</v>
      </c>
      <c r="H1138" s="11" t="s">
        <v>211</v>
      </c>
      <c r="I1138" s="11">
        <v>174</v>
      </c>
      <c r="J1138" s="11">
        <v>6090</v>
      </c>
      <c r="K1138" s="11">
        <v>4176</v>
      </c>
      <c r="L1138" s="11" t="str">
        <f t="shared" si="17"/>
        <v>Processed</v>
      </c>
    </row>
    <row r="1139" spans="1:12" x14ac:dyDescent="0.3">
      <c r="A1139" s="11" t="s">
        <v>934</v>
      </c>
      <c r="B1139" s="11" t="s">
        <v>391</v>
      </c>
      <c r="C1139" s="11" t="s">
        <v>22</v>
      </c>
      <c r="D1139" s="11" t="s">
        <v>376</v>
      </c>
      <c r="E1139" s="11" t="s">
        <v>2043</v>
      </c>
      <c r="F1139" s="11" t="s">
        <v>2290</v>
      </c>
      <c r="G1139" s="11" t="s">
        <v>375</v>
      </c>
      <c r="H1139" s="11" t="s">
        <v>375</v>
      </c>
      <c r="I1139" s="11">
        <v>1325</v>
      </c>
      <c r="J1139" s="11">
        <v>46375</v>
      </c>
      <c r="K1139" s="11">
        <v>33095</v>
      </c>
      <c r="L1139" s="11" t="str">
        <f t="shared" si="17"/>
        <v>Processed</v>
      </c>
    </row>
    <row r="1140" spans="1:12" x14ac:dyDescent="0.3">
      <c r="A1140" s="11" t="s">
        <v>934</v>
      </c>
      <c r="B1140" s="11" t="s">
        <v>391</v>
      </c>
      <c r="C1140" s="11" t="s">
        <v>22</v>
      </c>
      <c r="D1140" s="11" t="s">
        <v>376</v>
      </c>
      <c r="E1140" s="11" t="s">
        <v>2043</v>
      </c>
      <c r="F1140" s="11" t="s">
        <v>2291</v>
      </c>
      <c r="G1140" s="11" t="s">
        <v>1696</v>
      </c>
      <c r="H1140" s="11" t="s">
        <v>1696</v>
      </c>
      <c r="I1140" s="11">
        <v>45</v>
      </c>
      <c r="J1140" s="11">
        <v>1575</v>
      </c>
      <c r="K1140" s="11">
        <v>1107</v>
      </c>
      <c r="L1140" s="11" t="str">
        <f t="shared" si="17"/>
        <v>Processed</v>
      </c>
    </row>
    <row r="1141" spans="1:12" x14ac:dyDescent="0.3">
      <c r="A1141" s="11" t="s">
        <v>934</v>
      </c>
      <c r="B1141" s="11" t="s">
        <v>391</v>
      </c>
      <c r="C1141" s="11" t="s">
        <v>22</v>
      </c>
      <c r="D1141" s="11" t="s">
        <v>174</v>
      </c>
      <c r="E1141" s="11" t="s">
        <v>2218</v>
      </c>
      <c r="F1141" s="11" t="s">
        <v>2292</v>
      </c>
      <c r="G1141" s="11" t="s">
        <v>211</v>
      </c>
      <c r="H1141" s="11" t="s">
        <v>211</v>
      </c>
      <c r="I1141" s="11">
        <v>51220</v>
      </c>
      <c r="J1141" s="11">
        <v>921960</v>
      </c>
      <c r="K1141" s="11">
        <v>643211</v>
      </c>
      <c r="L1141" s="11" t="str">
        <f t="shared" si="17"/>
        <v>Processed</v>
      </c>
    </row>
    <row r="1142" spans="1:12" x14ac:dyDescent="0.3">
      <c r="A1142" s="11" t="s">
        <v>934</v>
      </c>
      <c r="B1142" s="11" t="s">
        <v>391</v>
      </c>
      <c r="C1142" s="11" t="s">
        <v>22</v>
      </c>
      <c r="D1142" s="11" t="s">
        <v>174</v>
      </c>
      <c r="E1142" s="11" t="s">
        <v>2218</v>
      </c>
      <c r="F1142" s="11" t="s">
        <v>2292</v>
      </c>
      <c r="G1142" s="11" t="s">
        <v>1696</v>
      </c>
      <c r="H1142" s="11" t="s">
        <v>1696</v>
      </c>
      <c r="I1142" s="11">
        <v>15998</v>
      </c>
      <c r="J1142" s="11">
        <v>287964</v>
      </c>
      <c r="K1142" s="11">
        <v>235659</v>
      </c>
      <c r="L1142" s="11" t="str">
        <f t="shared" si="17"/>
        <v>Processed</v>
      </c>
    </row>
    <row r="1143" spans="1:12" x14ac:dyDescent="0.3">
      <c r="A1143" s="11" t="s">
        <v>934</v>
      </c>
      <c r="B1143" s="11" t="s">
        <v>391</v>
      </c>
      <c r="C1143" s="11" t="s">
        <v>22</v>
      </c>
      <c r="D1143" s="11" t="s">
        <v>174</v>
      </c>
      <c r="E1143" s="11" t="s">
        <v>2218</v>
      </c>
      <c r="F1143" s="11" t="s">
        <v>2292</v>
      </c>
      <c r="G1143" s="11" t="s">
        <v>375</v>
      </c>
      <c r="H1143" s="11" t="s">
        <v>375</v>
      </c>
      <c r="I1143" s="11">
        <v>27467</v>
      </c>
      <c r="J1143" s="11">
        <v>494406</v>
      </c>
      <c r="K1143" s="11">
        <v>417686</v>
      </c>
      <c r="L1143" s="11" t="str">
        <f t="shared" si="17"/>
        <v>Processed</v>
      </c>
    </row>
    <row r="1144" spans="1:12" x14ac:dyDescent="0.3">
      <c r="A1144" s="11" t="s">
        <v>934</v>
      </c>
      <c r="B1144" s="11" t="s">
        <v>391</v>
      </c>
      <c r="C1144" s="11" t="s">
        <v>22</v>
      </c>
      <c r="D1144" s="11" t="s">
        <v>174</v>
      </c>
      <c r="E1144" s="11" t="s">
        <v>1919</v>
      </c>
      <c r="F1144" s="11" t="s">
        <v>2293</v>
      </c>
      <c r="G1144" s="11" t="s">
        <v>211</v>
      </c>
      <c r="H1144" s="11" t="s">
        <v>211</v>
      </c>
      <c r="I1144" s="11">
        <v>8886</v>
      </c>
      <c r="J1144" s="11">
        <v>106632</v>
      </c>
      <c r="K1144" s="11">
        <v>105510</v>
      </c>
      <c r="L1144" s="11" t="str">
        <f t="shared" si="17"/>
        <v>Processed</v>
      </c>
    </row>
    <row r="1145" spans="1:12" x14ac:dyDescent="0.3">
      <c r="A1145" s="11" t="s">
        <v>934</v>
      </c>
      <c r="B1145" s="11" t="s">
        <v>391</v>
      </c>
      <c r="C1145" s="11" t="s">
        <v>22</v>
      </c>
      <c r="D1145" s="11" t="s">
        <v>174</v>
      </c>
      <c r="E1145" s="11" t="s">
        <v>1919</v>
      </c>
      <c r="F1145" s="11" t="s">
        <v>2293</v>
      </c>
      <c r="G1145" s="11" t="s">
        <v>1696</v>
      </c>
      <c r="H1145" s="11" t="s">
        <v>1696</v>
      </c>
      <c r="I1145" s="11">
        <v>3407</v>
      </c>
      <c r="J1145" s="11">
        <v>40884</v>
      </c>
      <c r="K1145" s="11">
        <v>48571</v>
      </c>
      <c r="L1145" s="11" t="str">
        <f t="shared" si="17"/>
        <v>Processed</v>
      </c>
    </row>
    <row r="1146" spans="1:12" x14ac:dyDescent="0.3">
      <c r="A1146" s="11" t="s">
        <v>934</v>
      </c>
      <c r="B1146" s="11" t="s">
        <v>391</v>
      </c>
      <c r="C1146" s="11" t="s">
        <v>22</v>
      </c>
      <c r="D1146" s="11" t="s">
        <v>174</v>
      </c>
      <c r="E1146" s="11" t="s">
        <v>1919</v>
      </c>
      <c r="F1146" s="11" t="s">
        <v>2293</v>
      </c>
      <c r="G1146" s="11" t="s">
        <v>375</v>
      </c>
      <c r="H1146" s="11" t="s">
        <v>375</v>
      </c>
      <c r="I1146" s="11">
        <v>6198</v>
      </c>
      <c r="J1146" s="11">
        <v>74376</v>
      </c>
      <c r="K1146" s="11">
        <v>80910</v>
      </c>
      <c r="L1146" s="11" t="str">
        <f t="shared" si="17"/>
        <v>Processed</v>
      </c>
    </row>
    <row r="1147" spans="1:12" x14ac:dyDescent="0.3">
      <c r="A1147" s="11" t="s">
        <v>934</v>
      </c>
      <c r="B1147" s="11" t="s">
        <v>391</v>
      </c>
      <c r="C1147" s="11" t="s">
        <v>22</v>
      </c>
      <c r="D1147" s="11" t="s">
        <v>1922</v>
      </c>
      <c r="E1147" s="11" t="s">
        <v>1923</v>
      </c>
      <c r="F1147" s="11" t="s">
        <v>2293</v>
      </c>
      <c r="G1147" s="11" t="s">
        <v>211</v>
      </c>
      <c r="H1147" s="11" t="s">
        <v>211</v>
      </c>
      <c r="I1147" s="11">
        <v>6829</v>
      </c>
      <c r="J1147" s="11">
        <v>81948</v>
      </c>
      <c r="K1147" s="11">
        <v>81029</v>
      </c>
      <c r="L1147" s="11" t="str">
        <f t="shared" si="17"/>
        <v>Processed</v>
      </c>
    </row>
    <row r="1148" spans="1:12" x14ac:dyDescent="0.3">
      <c r="A1148" s="11" t="s">
        <v>934</v>
      </c>
      <c r="B1148" s="11" t="s">
        <v>391</v>
      </c>
      <c r="C1148" s="11" t="s">
        <v>22</v>
      </c>
      <c r="D1148" s="11" t="s">
        <v>1922</v>
      </c>
      <c r="E1148" s="11" t="s">
        <v>1923</v>
      </c>
      <c r="F1148" s="11" t="s">
        <v>2293</v>
      </c>
      <c r="G1148" s="11" t="s">
        <v>1696</v>
      </c>
      <c r="H1148" s="11" t="s">
        <v>1696</v>
      </c>
      <c r="I1148" s="11">
        <v>2827</v>
      </c>
      <c r="J1148" s="11">
        <v>33924</v>
      </c>
      <c r="K1148" s="11">
        <v>40448</v>
      </c>
      <c r="L1148" s="11" t="str">
        <f t="shared" si="17"/>
        <v>Processed</v>
      </c>
    </row>
    <row r="1149" spans="1:12" x14ac:dyDescent="0.3">
      <c r="A1149" s="11" t="s">
        <v>934</v>
      </c>
      <c r="B1149" s="11" t="s">
        <v>391</v>
      </c>
      <c r="C1149" s="11" t="s">
        <v>22</v>
      </c>
      <c r="D1149" s="11" t="s">
        <v>1922</v>
      </c>
      <c r="E1149" s="11" t="s">
        <v>1923</v>
      </c>
      <c r="F1149" s="11" t="s">
        <v>2293</v>
      </c>
      <c r="G1149" s="11" t="s">
        <v>375</v>
      </c>
      <c r="H1149" s="11" t="s">
        <v>375</v>
      </c>
      <c r="I1149" s="11">
        <v>4520</v>
      </c>
      <c r="J1149" s="11">
        <v>54240</v>
      </c>
      <c r="K1149" s="11">
        <v>59010</v>
      </c>
      <c r="L1149" s="11" t="str">
        <f t="shared" si="17"/>
        <v>Processed</v>
      </c>
    </row>
    <row r="1150" spans="1:12" x14ac:dyDescent="0.3">
      <c r="A1150" s="11" t="s">
        <v>934</v>
      </c>
      <c r="B1150" s="11" t="s">
        <v>391</v>
      </c>
      <c r="C1150" s="11" t="s">
        <v>22</v>
      </c>
      <c r="D1150" s="11" t="s">
        <v>23</v>
      </c>
      <c r="E1150" s="11" t="s">
        <v>2273</v>
      </c>
      <c r="F1150" s="11" t="s">
        <v>2292</v>
      </c>
      <c r="G1150" s="11" t="s">
        <v>211</v>
      </c>
      <c r="H1150" s="11" t="s">
        <v>211</v>
      </c>
      <c r="I1150" s="11">
        <v>32439</v>
      </c>
      <c r="J1150" s="11">
        <v>583902</v>
      </c>
      <c r="K1150" s="11">
        <v>401834</v>
      </c>
      <c r="L1150" s="11" t="str">
        <f t="shared" si="17"/>
        <v>Processed</v>
      </c>
    </row>
    <row r="1151" spans="1:12" x14ac:dyDescent="0.3">
      <c r="A1151" s="11" t="s">
        <v>934</v>
      </c>
      <c r="B1151" s="11" t="s">
        <v>391</v>
      </c>
      <c r="C1151" s="11" t="s">
        <v>22</v>
      </c>
      <c r="D1151" s="11" t="s">
        <v>23</v>
      </c>
      <c r="E1151" s="11" t="s">
        <v>2273</v>
      </c>
      <c r="F1151" s="11" t="s">
        <v>2292</v>
      </c>
      <c r="G1151" s="11" t="s">
        <v>1696</v>
      </c>
      <c r="H1151" s="11" t="s">
        <v>1696</v>
      </c>
      <c r="I1151" s="11">
        <v>11867</v>
      </c>
      <c r="J1151" s="11">
        <v>213606</v>
      </c>
      <c r="K1151" s="11">
        <v>172818</v>
      </c>
      <c r="L1151" s="11" t="str">
        <f t="shared" si="17"/>
        <v>Processed</v>
      </c>
    </row>
    <row r="1152" spans="1:12" x14ac:dyDescent="0.3">
      <c r="A1152" s="11" t="s">
        <v>934</v>
      </c>
      <c r="B1152" s="11" t="s">
        <v>391</v>
      </c>
      <c r="C1152" s="11" t="s">
        <v>22</v>
      </c>
      <c r="D1152" s="11" t="s">
        <v>23</v>
      </c>
      <c r="E1152" s="11" t="s">
        <v>2273</v>
      </c>
      <c r="F1152" s="11" t="s">
        <v>2292</v>
      </c>
      <c r="G1152" s="11" t="s">
        <v>375</v>
      </c>
      <c r="H1152" s="11" t="s">
        <v>375</v>
      </c>
      <c r="I1152" s="11">
        <v>19058</v>
      </c>
      <c r="J1152" s="11">
        <v>343044</v>
      </c>
      <c r="K1152" s="11">
        <v>286722</v>
      </c>
      <c r="L1152" s="11" t="str">
        <f t="shared" si="17"/>
        <v>Processed</v>
      </c>
    </row>
    <row r="1153" spans="1:12" x14ac:dyDescent="0.3">
      <c r="A1153" s="11" t="s">
        <v>934</v>
      </c>
      <c r="B1153" s="11" t="s">
        <v>391</v>
      </c>
      <c r="C1153" s="11" t="s">
        <v>22</v>
      </c>
      <c r="D1153" s="11" t="s">
        <v>434</v>
      </c>
      <c r="E1153" s="11" t="s">
        <v>2050</v>
      </c>
      <c r="F1153" s="11" t="s">
        <v>2290</v>
      </c>
      <c r="G1153" s="11" t="s">
        <v>211</v>
      </c>
      <c r="H1153" s="11" t="s">
        <v>211</v>
      </c>
      <c r="I1153" s="11">
        <v>156</v>
      </c>
      <c r="J1153" s="11">
        <v>5460</v>
      </c>
      <c r="K1153" s="11">
        <v>4424</v>
      </c>
      <c r="L1153" s="11" t="str">
        <f t="shared" si="17"/>
        <v>Processed</v>
      </c>
    </row>
    <row r="1154" spans="1:12" x14ac:dyDescent="0.3">
      <c r="A1154" s="11" t="s">
        <v>934</v>
      </c>
      <c r="B1154" s="11" t="s">
        <v>391</v>
      </c>
      <c r="C1154" s="11" t="s">
        <v>22</v>
      </c>
      <c r="D1154" s="11" t="s">
        <v>434</v>
      </c>
      <c r="E1154" s="11" t="s">
        <v>2050</v>
      </c>
      <c r="F1154" s="11" t="s">
        <v>2290</v>
      </c>
      <c r="G1154" s="11" t="s">
        <v>375</v>
      </c>
      <c r="H1154" s="11" t="s">
        <v>375</v>
      </c>
      <c r="I1154" s="11">
        <v>670</v>
      </c>
      <c r="J1154" s="11">
        <v>23450</v>
      </c>
      <c r="K1154" s="11">
        <v>20137</v>
      </c>
      <c r="L1154" s="11" t="str">
        <f t="shared" ref="L1154:L1217" si="18">IF(OR(C1154="Condiments &amp; Snacks",
       C1154="Cheese",
       C1154="Butter",
       C1154="Meals",
       C1154="Beverages",
       C1154="Yogurt"), "Processed", "Whole")</f>
        <v>Processed</v>
      </c>
    </row>
    <row r="1155" spans="1:12" x14ac:dyDescent="0.3">
      <c r="A1155" s="11" t="s">
        <v>934</v>
      </c>
      <c r="B1155" s="11" t="s">
        <v>391</v>
      </c>
      <c r="C1155" s="11" t="s">
        <v>22</v>
      </c>
      <c r="D1155" s="11" t="s">
        <v>434</v>
      </c>
      <c r="E1155" s="11" t="s">
        <v>2050</v>
      </c>
      <c r="F1155" s="11" t="s">
        <v>2291</v>
      </c>
      <c r="G1155" s="11" t="s">
        <v>1696</v>
      </c>
      <c r="H1155" s="11" t="s">
        <v>1696</v>
      </c>
      <c r="I1155" s="11">
        <v>18</v>
      </c>
      <c r="J1155" s="11">
        <v>630</v>
      </c>
      <c r="K1155" s="11">
        <v>533</v>
      </c>
      <c r="L1155" s="11" t="str">
        <f t="shared" si="18"/>
        <v>Processed</v>
      </c>
    </row>
    <row r="1156" spans="1:12" x14ac:dyDescent="0.3">
      <c r="A1156" s="11" t="s">
        <v>934</v>
      </c>
      <c r="B1156" s="11" t="s">
        <v>391</v>
      </c>
      <c r="C1156" s="11" t="s">
        <v>22</v>
      </c>
      <c r="D1156" s="11" t="s">
        <v>180</v>
      </c>
      <c r="E1156" s="11" t="s">
        <v>2274</v>
      </c>
      <c r="F1156" s="11" t="s">
        <v>2292</v>
      </c>
      <c r="G1156" s="11" t="s">
        <v>211</v>
      </c>
      <c r="H1156" s="11" t="s">
        <v>211</v>
      </c>
      <c r="I1156" s="11">
        <v>21657</v>
      </c>
      <c r="J1156" s="11">
        <v>389826</v>
      </c>
      <c r="K1156" s="11">
        <v>320316</v>
      </c>
      <c r="L1156" s="11" t="str">
        <f t="shared" si="18"/>
        <v>Processed</v>
      </c>
    </row>
    <row r="1157" spans="1:12" x14ac:dyDescent="0.3">
      <c r="A1157" s="11" t="s">
        <v>934</v>
      </c>
      <c r="B1157" s="11" t="s">
        <v>391</v>
      </c>
      <c r="C1157" s="11" t="s">
        <v>22</v>
      </c>
      <c r="D1157" s="11" t="s">
        <v>180</v>
      </c>
      <c r="E1157" s="11" t="s">
        <v>2274</v>
      </c>
      <c r="F1157" s="11" t="s">
        <v>2292</v>
      </c>
      <c r="G1157" s="11" t="s">
        <v>1696</v>
      </c>
      <c r="H1157" s="11" t="s">
        <v>1696</v>
      </c>
      <c r="I1157" s="11">
        <v>5351</v>
      </c>
      <c r="J1157" s="11">
        <v>96318</v>
      </c>
      <c r="K1157" s="11">
        <v>89862</v>
      </c>
      <c r="L1157" s="11" t="str">
        <f t="shared" si="18"/>
        <v>Processed</v>
      </c>
    </row>
    <row r="1158" spans="1:12" x14ac:dyDescent="0.3">
      <c r="A1158" s="11" t="s">
        <v>934</v>
      </c>
      <c r="B1158" s="11" t="s">
        <v>391</v>
      </c>
      <c r="C1158" s="11" t="s">
        <v>22</v>
      </c>
      <c r="D1158" s="11" t="s">
        <v>180</v>
      </c>
      <c r="E1158" s="11" t="s">
        <v>2274</v>
      </c>
      <c r="F1158" s="11" t="s">
        <v>2292</v>
      </c>
      <c r="G1158" s="11" t="s">
        <v>375</v>
      </c>
      <c r="H1158" s="11" t="s">
        <v>375</v>
      </c>
      <c r="I1158" s="11">
        <v>11495</v>
      </c>
      <c r="J1158" s="11">
        <v>206910</v>
      </c>
      <c r="K1158" s="11">
        <v>200329</v>
      </c>
      <c r="L1158" s="11" t="str">
        <f t="shared" si="18"/>
        <v>Processed</v>
      </c>
    </row>
    <row r="1159" spans="1:12" x14ac:dyDescent="0.3">
      <c r="A1159" s="11" t="s">
        <v>934</v>
      </c>
      <c r="B1159" s="11" t="s">
        <v>391</v>
      </c>
      <c r="C1159" s="11" t="s">
        <v>22</v>
      </c>
      <c r="D1159" s="11" t="s">
        <v>918</v>
      </c>
      <c r="E1159" s="11" t="s">
        <v>2047</v>
      </c>
      <c r="F1159" s="11" t="s">
        <v>2294</v>
      </c>
      <c r="G1159" s="11" t="s">
        <v>375</v>
      </c>
      <c r="H1159" s="11" t="s">
        <v>375</v>
      </c>
      <c r="I1159" s="11">
        <v>1227</v>
      </c>
      <c r="J1159" s="11">
        <v>42945</v>
      </c>
      <c r="K1159" s="11">
        <v>34288</v>
      </c>
      <c r="L1159" s="11" t="str">
        <f t="shared" si="18"/>
        <v>Processed</v>
      </c>
    </row>
    <row r="1160" spans="1:12" x14ac:dyDescent="0.3">
      <c r="A1160" s="11" t="s">
        <v>934</v>
      </c>
      <c r="B1160" s="11" t="s">
        <v>391</v>
      </c>
      <c r="C1160" s="11" t="s">
        <v>22</v>
      </c>
      <c r="D1160" s="11" t="s">
        <v>918</v>
      </c>
      <c r="E1160" s="11" t="s">
        <v>2047</v>
      </c>
      <c r="F1160" s="11" t="s">
        <v>2290</v>
      </c>
      <c r="G1160" s="11" t="s">
        <v>211</v>
      </c>
      <c r="H1160" s="11" t="s">
        <v>211</v>
      </c>
      <c r="I1160" s="11">
        <v>465</v>
      </c>
      <c r="J1160" s="11">
        <v>16275</v>
      </c>
      <c r="K1160" s="11">
        <v>12403</v>
      </c>
      <c r="L1160" s="11" t="str">
        <f t="shared" si="18"/>
        <v>Processed</v>
      </c>
    </row>
    <row r="1161" spans="1:12" x14ac:dyDescent="0.3">
      <c r="A1161" s="11" t="s">
        <v>934</v>
      </c>
      <c r="B1161" s="11" t="s">
        <v>391</v>
      </c>
      <c r="C1161" s="11" t="s">
        <v>22</v>
      </c>
      <c r="D1161" s="11" t="s">
        <v>918</v>
      </c>
      <c r="E1161" s="11" t="s">
        <v>2047</v>
      </c>
      <c r="F1161" s="11" t="s">
        <v>2291</v>
      </c>
      <c r="G1161" s="11" t="s">
        <v>1696</v>
      </c>
      <c r="H1161" s="11" t="s">
        <v>1696</v>
      </c>
      <c r="I1161" s="11">
        <v>88</v>
      </c>
      <c r="J1161" s="11">
        <v>3080</v>
      </c>
      <c r="K1161" s="11">
        <v>2427</v>
      </c>
      <c r="L1161" s="11" t="str">
        <f t="shared" si="18"/>
        <v>Processed</v>
      </c>
    </row>
    <row r="1162" spans="1:12" x14ac:dyDescent="0.3">
      <c r="A1162" s="11" t="s">
        <v>934</v>
      </c>
      <c r="B1162" s="11" t="s">
        <v>391</v>
      </c>
      <c r="C1162" s="11" t="s">
        <v>22</v>
      </c>
      <c r="D1162" s="11" t="s">
        <v>151</v>
      </c>
      <c r="E1162" s="11" t="s">
        <v>2275</v>
      </c>
      <c r="F1162" s="11" t="s">
        <v>2292</v>
      </c>
      <c r="G1162" s="11" t="s">
        <v>211</v>
      </c>
      <c r="H1162" s="11" t="s">
        <v>211</v>
      </c>
      <c r="I1162" s="11">
        <v>42797</v>
      </c>
      <c r="J1162" s="11">
        <v>770346</v>
      </c>
      <c r="K1162" s="11">
        <v>535276</v>
      </c>
      <c r="L1162" s="11" t="str">
        <f t="shared" si="18"/>
        <v>Processed</v>
      </c>
    </row>
    <row r="1163" spans="1:12" x14ac:dyDescent="0.3">
      <c r="A1163" s="11" t="s">
        <v>934</v>
      </c>
      <c r="B1163" s="11" t="s">
        <v>391</v>
      </c>
      <c r="C1163" s="11" t="s">
        <v>22</v>
      </c>
      <c r="D1163" s="11" t="s">
        <v>151</v>
      </c>
      <c r="E1163" s="11" t="s">
        <v>2275</v>
      </c>
      <c r="F1163" s="11" t="s">
        <v>2292</v>
      </c>
      <c r="G1163" s="11" t="s">
        <v>1696</v>
      </c>
      <c r="H1163" s="11" t="s">
        <v>1696</v>
      </c>
      <c r="I1163" s="11">
        <v>13702</v>
      </c>
      <c r="J1163" s="11">
        <v>246636</v>
      </c>
      <c r="K1163" s="11">
        <v>201051</v>
      </c>
      <c r="L1163" s="11" t="str">
        <f t="shared" si="18"/>
        <v>Processed</v>
      </c>
    </row>
    <row r="1164" spans="1:12" x14ac:dyDescent="0.3">
      <c r="A1164" s="11" t="s">
        <v>934</v>
      </c>
      <c r="B1164" s="11" t="s">
        <v>391</v>
      </c>
      <c r="C1164" s="11" t="s">
        <v>22</v>
      </c>
      <c r="D1164" s="11" t="s">
        <v>151</v>
      </c>
      <c r="E1164" s="11" t="s">
        <v>2275</v>
      </c>
      <c r="F1164" s="11" t="s">
        <v>2292</v>
      </c>
      <c r="G1164" s="11" t="s">
        <v>375</v>
      </c>
      <c r="H1164" s="11" t="s">
        <v>375</v>
      </c>
      <c r="I1164" s="11">
        <v>18377</v>
      </c>
      <c r="J1164" s="11">
        <v>330786</v>
      </c>
      <c r="K1164" s="11">
        <v>278991</v>
      </c>
      <c r="L1164" s="11" t="str">
        <f t="shared" si="18"/>
        <v>Processed</v>
      </c>
    </row>
    <row r="1165" spans="1:12" x14ac:dyDescent="0.3">
      <c r="A1165" s="11" t="s">
        <v>934</v>
      </c>
      <c r="B1165" s="11" t="s">
        <v>391</v>
      </c>
      <c r="C1165" s="11" t="s">
        <v>22</v>
      </c>
      <c r="D1165" s="11" t="s">
        <v>151</v>
      </c>
      <c r="E1165" s="11" t="s">
        <v>1928</v>
      </c>
      <c r="F1165" s="11" t="s">
        <v>2293</v>
      </c>
      <c r="G1165" s="11" t="s">
        <v>211</v>
      </c>
      <c r="H1165" s="11" t="s">
        <v>211</v>
      </c>
      <c r="I1165" s="11">
        <v>4769</v>
      </c>
      <c r="J1165" s="11">
        <v>55082</v>
      </c>
      <c r="K1165" s="11">
        <v>56551</v>
      </c>
      <c r="L1165" s="11" t="str">
        <f t="shared" si="18"/>
        <v>Processed</v>
      </c>
    </row>
    <row r="1166" spans="1:12" x14ac:dyDescent="0.3">
      <c r="A1166" s="11" t="s">
        <v>934</v>
      </c>
      <c r="B1166" s="11" t="s">
        <v>391</v>
      </c>
      <c r="C1166" s="11" t="s">
        <v>22</v>
      </c>
      <c r="D1166" s="11" t="s">
        <v>151</v>
      </c>
      <c r="E1166" s="11" t="s">
        <v>1928</v>
      </c>
      <c r="F1166" s="11" t="s">
        <v>2293</v>
      </c>
      <c r="G1166" s="11" t="s">
        <v>1696</v>
      </c>
      <c r="H1166" s="11" t="s">
        <v>1696</v>
      </c>
      <c r="I1166" s="11">
        <v>2381</v>
      </c>
      <c r="J1166" s="11">
        <v>27501</v>
      </c>
      <c r="K1166" s="11">
        <v>34204</v>
      </c>
      <c r="L1166" s="11" t="str">
        <f t="shared" si="18"/>
        <v>Processed</v>
      </c>
    </row>
    <row r="1167" spans="1:12" x14ac:dyDescent="0.3">
      <c r="A1167" s="11" t="s">
        <v>934</v>
      </c>
      <c r="B1167" s="11" t="s">
        <v>391</v>
      </c>
      <c r="C1167" s="11" t="s">
        <v>22</v>
      </c>
      <c r="D1167" s="11" t="s">
        <v>151</v>
      </c>
      <c r="E1167" s="11" t="s">
        <v>1928</v>
      </c>
      <c r="F1167" s="11" t="s">
        <v>2293</v>
      </c>
      <c r="G1167" s="11" t="s">
        <v>375</v>
      </c>
      <c r="H1167" s="11" t="s">
        <v>375</v>
      </c>
      <c r="I1167" s="11">
        <v>3095</v>
      </c>
      <c r="J1167" s="11">
        <v>35747</v>
      </c>
      <c r="K1167" s="11">
        <v>40356</v>
      </c>
      <c r="L1167" s="11" t="str">
        <f t="shared" si="18"/>
        <v>Processed</v>
      </c>
    </row>
    <row r="1168" spans="1:12" x14ac:dyDescent="0.3">
      <c r="A1168" s="11" t="s">
        <v>934</v>
      </c>
      <c r="B1168" s="11" t="s">
        <v>391</v>
      </c>
      <c r="C1168" s="11" t="s">
        <v>22</v>
      </c>
      <c r="D1168" s="11" t="s">
        <v>273</v>
      </c>
      <c r="E1168" s="11" t="s">
        <v>1072</v>
      </c>
      <c r="F1168" s="11" t="s">
        <v>2290</v>
      </c>
      <c r="G1168" s="11" t="s">
        <v>211</v>
      </c>
      <c r="H1168" s="11" t="s">
        <v>211</v>
      </c>
      <c r="I1168" s="11">
        <v>121</v>
      </c>
      <c r="J1168" s="11">
        <v>4235</v>
      </c>
      <c r="K1168" s="11">
        <v>3063</v>
      </c>
      <c r="L1168" s="11" t="str">
        <f t="shared" si="18"/>
        <v>Processed</v>
      </c>
    </row>
    <row r="1169" spans="1:12" x14ac:dyDescent="0.3">
      <c r="A1169" s="11" t="s">
        <v>934</v>
      </c>
      <c r="B1169" s="11" t="s">
        <v>391</v>
      </c>
      <c r="C1169" s="11" t="s">
        <v>22</v>
      </c>
      <c r="D1169" s="11" t="s">
        <v>273</v>
      </c>
      <c r="E1169" s="11" t="s">
        <v>1072</v>
      </c>
      <c r="F1169" s="11" t="s">
        <v>2290</v>
      </c>
      <c r="G1169" s="11" t="s">
        <v>375</v>
      </c>
      <c r="H1169" s="11" t="s">
        <v>375</v>
      </c>
      <c r="I1169" s="11">
        <v>342</v>
      </c>
      <c r="J1169" s="11">
        <v>11970</v>
      </c>
      <c r="K1169" s="11">
        <v>8998</v>
      </c>
      <c r="L1169" s="11" t="str">
        <f t="shared" si="18"/>
        <v>Processed</v>
      </c>
    </row>
    <row r="1170" spans="1:12" x14ac:dyDescent="0.3">
      <c r="A1170" s="11" t="s">
        <v>934</v>
      </c>
      <c r="B1170" s="11" t="s">
        <v>391</v>
      </c>
      <c r="C1170" s="11" t="s">
        <v>22</v>
      </c>
      <c r="D1170" s="11" t="s">
        <v>273</v>
      </c>
      <c r="E1170" s="11" t="s">
        <v>1072</v>
      </c>
      <c r="F1170" s="11" t="s">
        <v>2291</v>
      </c>
      <c r="G1170" s="11" t="s">
        <v>1696</v>
      </c>
      <c r="H1170" s="11" t="s">
        <v>1696</v>
      </c>
      <c r="I1170" s="11">
        <v>8</v>
      </c>
      <c r="J1170" s="11">
        <v>280</v>
      </c>
      <c r="K1170" s="11">
        <v>210</v>
      </c>
      <c r="L1170" s="11" t="str">
        <f t="shared" si="18"/>
        <v>Processed</v>
      </c>
    </row>
    <row r="1171" spans="1:12" x14ac:dyDescent="0.3">
      <c r="A1171" s="11" t="s">
        <v>934</v>
      </c>
      <c r="B1171" s="11" t="s">
        <v>391</v>
      </c>
      <c r="C1171" s="11" t="s">
        <v>22</v>
      </c>
      <c r="D1171" s="11" t="s">
        <v>1930</v>
      </c>
      <c r="E1171" s="11" t="s">
        <v>1931</v>
      </c>
      <c r="F1171" s="11" t="s">
        <v>2293</v>
      </c>
      <c r="G1171" s="11" t="s">
        <v>211</v>
      </c>
      <c r="H1171" s="11" t="s">
        <v>211</v>
      </c>
      <c r="I1171" s="11">
        <v>3361</v>
      </c>
      <c r="J1171" s="11">
        <v>40332</v>
      </c>
      <c r="K1171" s="11">
        <v>39796</v>
      </c>
      <c r="L1171" s="11" t="str">
        <f t="shared" si="18"/>
        <v>Processed</v>
      </c>
    </row>
    <row r="1172" spans="1:12" x14ac:dyDescent="0.3">
      <c r="A1172" s="11" t="s">
        <v>934</v>
      </c>
      <c r="B1172" s="11" t="s">
        <v>391</v>
      </c>
      <c r="C1172" s="11" t="s">
        <v>22</v>
      </c>
      <c r="D1172" s="11" t="s">
        <v>1930</v>
      </c>
      <c r="E1172" s="11" t="s">
        <v>1931</v>
      </c>
      <c r="F1172" s="11" t="s">
        <v>2293</v>
      </c>
      <c r="G1172" s="11" t="s">
        <v>1696</v>
      </c>
      <c r="H1172" s="11" t="s">
        <v>1696</v>
      </c>
      <c r="I1172" s="11">
        <v>1486</v>
      </c>
      <c r="J1172" s="11">
        <v>17832</v>
      </c>
      <c r="K1172" s="11">
        <v>21094</v>
      </c>
      <c r="L1172" s="11" t="str">
        <f t="shared" si="18"/>
        <v>Processed</v>
      </c>
    </row>
    <row r="1173" spans="1:12" x14ac:dyDescent="0.3">
      <c r="A1173" s="11" t="s">
        <v>934</v>
      </c>
      <c r="B1173" s="11" t="s">
        <v>391</v>
      </c>
      <c r="C1173" s="11" t="s">
        <v>22</v>
      </c>
      <c r="D1173" s="11" t="s">
        <v>1930</v>
      </c>
      <c r="E1173" s="11" t="s">
        <v>1931</v>
      </c>
      <c r="F1173" s="11" t="s">
        <v>2293</v>
      </c>
      <c r="G1173" s="11" t="s">
        <v>375</v>
      </c>
      <c r="H1173" s="11" t="s">
        <v>375</v>
      </c>
      <c r="I1173" s="11">
        <v>2423</v>
      </c>
      <c r="J1173" s="11">
        <v>29076</v>
      </c>
      <c r="K1173" s="11">
        <v>31533</v>
      </c>
      <c r="L1173" s="11" t="str">
        <f t="shared" si="18"/>
        <v>Processed</v>
      </c>
    </row>
    <row r="1174" spans="1:12" x14ac:dyDescent="0.3">
      <c r="A1174" s="11" t="s">
        <v>934</v>
      </c>
      <c r="B1174" s="11" t="s">
        <v>391</v>
      </c>
      <c r="C1174" s="11" t="s">
        <v>22</v>
      </c>
      <c r="D1174" s="11" t="s">
        <v>929</v>
      </c>
      <c r="E1174" s="11" t="s">
        <v>2163</v>
      </c>
      <c r="F1174" s="11" t="s">
        <v>2295</v>
      </c>
      <c r="G1174" s="11" t="s">
        <v>211</v>
      </c>
      <c r="H1174" s="11" t="s">
        <v>211</v>
      </c>
      <c r="I1174" s="11">
        <v>1695</v>
      </c>
      <c r="J1174" s="11">
        <v>20340</v>
      </c>
      <c r="K1174" s="11">
        <v>31389</v>
      </c>
      <c r="L1174" s="11" t="str">
        <f t="shared" si="18"/>
        <v>Processed</v>
      </c>
    </row>
    <row r="1175" spans="1:12" x14ac:dyDescent="0.3">
      <c r="A1175" s="11" t="s">
        <v>934</v>
      </c>
      <c r="B1175" s="11" t="s">
        <v>391</v>
      </c>
      <c r="C1175" s="11" t="s">
        <v>22</v>
      </c>
      <c r="D1175" s="11" t="s">
        <v>929</v>
      </c>
      <c r="E1175" s="11" t="s">
        <v>2163</v>
      </c>
      <c r="F1175" s="11" t="s">
        <v>2295</v>
      </c>
      <c r="G1175" s="11" t="s">
        <v>1696</v>
      </c>
      <c r="H1175" s="11" t="s">
        <v>1696</v>
      </c>
      <c r="I1175" s="11">
        <v>1386</v>
      </c>
      <c r="J1175" s="11">
        <v>16632</v>
      </c>
      <c r="K1175" s="11">
        <v>29333</v>
      </c>
      <c r="L1175" s="11" t="str">
        <f t="shared" si="18"/>
        <v>Processed</v>
      </c>
    </row>
    <row r="1176" spans="1:12" x14ac:dyDescent="0.3">
      <c r="A1176" s="11" t="s">
        <v>934</v>
      </c>
      <c r="B1176" s="11" t="s">
        <v>391</v>
      </c>
      <c r="C1176" s="11" t="s">
        <v>22</v>
      </c>
      <c r="D1176" s="11" t="s">
        <v>929</v>
      </c>
      <c r="E1176" s="11" t="s">
        <v>2163</v>
      </c>
      <c r="F1176" s="11" t="s">
        <v>2295</v>
      </c>
      <c r="G1176" s="11" t="s">
        <v>375</v>
      </c>
      <c r="H1176" s="11" t="s">
        <v>375</v>
      </c>
      <c r="I1176" s="11">
        <v>1397</v>
      </c>
      <c r="J1176" s="11">
        <v>16764</v>
      </c>
      <c r="K1176" s="11">
        <v>27637</v>
      </c>
      <c r="L1176" s="11" t="str">
        <f t="shared" si="18"/>
        <v>Processed</v>
      </c>
    </row>
    <row r="1177" spans="1:12" x14ac:dyDescent="0.3">
      <c r="A1177" s="11" t="s">
        <v>934</v>
      </c>
      <c r="B1177" s="11" t="s">
        <v>391</v>
      </c>
      <c r="C1177" s="11" t="s">
        <v>22</v>
      </c>
      <c r="D1177" s="11" t="s">
        <v>930</v>
      </c>
      <c r="E1177" s="11" t="s">
        <v>2094</v>
      </c>
      <c r="F1177" s="11" t="s">
        <v>2296</v>
      </c>
      <c r="G1177" s="11" t="s">
        <v>211</v>
      </c>
      <c r="H1177" s="11" t="s">
        <v>211</v>
      </c>
      <c r="I1177" s="11">
        <v>124</v>
      </c>
      <c r="J1177" s="11">
        <v>2232</v>
      </c>
      <c r="K1177" s="11">
        <v>1663</v>
      </c>
      <c r="L1177" s="11" t="str">
        <f t="shared" si="18"/>
        <v>Processed</v>
      </c>
    </row>
    <row r="1178" spans="1:12" x14ac:dyDescent="0.3">
      <c r="A1178" s="11" t="s">
        <v>934</v>
      </c>
      <c r="B1178" s="11" t="s">
        <v>391</v>
      </c>
      <c r="C1178" s="11" t="s">
        <v>22</v>
      </c>
      <c r="D1178" s="11" t="s">
        <v>930</v>
      </c>
      <c r="E1178" s="11" t="s">
        <v>2094</v>
      </c>
      <c r="F1178" s="11" t="s">
        <v>2296</v>
      </c>
      <c r="G1178" s="11" t="s">
        <v>1696</v>
      </c>
      <c r="H1178" s="11" t="s">
        <v>1696</v>
      </c>
      <c r="I1178" s="11">
        <v>20</v>
      </c>
      <c r="J1178" s="11">
        <v>360</v>
      </c>
      <c r="K1178" s="11">
        <v>355</v>
      </c>
      <c r="L1178" s="11" t="str">
        <f t="shared" si="18"/>
        <v>Processed</v>
      </c>
    </row>
    <row r="1179" spans="1:12" x14ac:dyDescent="0.3">
      <c r="A1179" s="11" t="s">
        <v>934</v>
      </c>
      <c r="B1179" s="11" t="s">
        <v>391</v>
      </c>
      <c r="C1179" s="11" t="s">
        <v>22</v>
      </c>
      <c r="D1179" s="11" t="s">
        <v>930</v>
      </c>
      <c r="E1179" s="11" t="s">
        <v>2094</v>
      </c>
      <c r="F1179" s="11" t="s">
        <v>2296</v>
      </c>
      <c r="G1179" s="11" t="s">
        <v>375</v>
      </c>
      <c r="H1179" s="11" t="s">
        <v>375</v>
      </c>
      <c r="I1179" s="11">
        <v>18</v>
      </c>
      <c r="J1179" s="11">
        <v>324</v>
      </c>
      <c r="K1179" s="11">
        <v>298</v>
      </c>
      <c r="L1179" s="11" t="str">
        <f t="shared" si="18"/>
        <v>Processed</v>
      </c>
    </row>
    <row r="1180" spans="1:12" x14ac:dyDescent="0.3">
      <c r="A1180" s="11" t="s">
        <v>934</v>
      </c>
      <c r="B1180" s="11" t="s">
        <v>391</v>
      </c>
      <c r="C1180" s="11" t="s">
        <v>22</v>
      </c>
      <c r="D1180" s="11" t="s">
        <v>444</v>
      </c>
      <c r="E1180" s="11" t="s">
        <v>2168</v>
      </c>
      <c r="F1180" s="11" t="s">
        <v>2296</v>
      </c>
      <c r="G1180" s="11" t="s">
        <v>211</v>
      </c>
      <c r="H1180" s="11" t="s">
        <v>211</v>
      </c>
      <c r="I1180" s="11">
        <v>62</v>
      </c>
      <c r="J1180" s="11">
        <v>1116</v>
      </c>
      <c r="K1180" s="11">
        <v>827</v>
      </c>
      <c r="L1180" s="11" t="str">
        <f t="shared" si="18"/>
        <v>Processed</v>
      </c>
    </row>
    <row r="1181" spans="1:12" x14ac:dyDescent="0.3">
      <c r="A1181" s="11" t="s">
        <v>934</v>
      </c>
      <c r="B1181" s="11" t="s">
        <v>391</v>
      </c>
      <c r="C1181" s="11" t="s">
        <v>22</v>
      </c>
      <c r="D1181" s="11" t="s">
        <v>444</v>
      </c>
      <c r="E1181" s="11" t="s">
        <v>2168</v>
      </c>
      <c r="F1181" s="11" t="s">
        <v>2296</v>
      </c>
      <c r="G1181" s="11" t="s">
        <v>1696</v>
      </c>
      <c r="H1181" s="11" t="s">
        <v>1696</v>
      </c>
      <c r="I1181" s="11">
        <v>25</v>
      </c>
      <c r="J1181" s="11">
        <v>450</v>
      </c>
      <c r="K1181" s="11">
        <v>442</v>
      </c>
      <c r="L1181" s="11" t="str">
        <f t="shared" si="18"/>
        <v>Processed</v>
      </c>
    </row>
    <row r="1182" spans="1:12" x14ac:dyDescent="0.3">
      <c r="A1182" s="11" t="s">
        <v>934</v>
      </c>
      <c r="B1182" s="11" t="s">
        <v>391</v>
      </c>
      <c r="C1182" s="11" t="s">
        <v>22</v>
      </c>
      <c r="D1182" s="11" t="s">
        <v>444</v>
      </c>
      <c r="E1182" s="11" t="s">
        <v>2168</v>
      </c>
      <c r="F1182" s="11" t="s">
        <v>2296</v>
      </c>
      <c r="G1182" s="11" t="s">
        <v>375</v>
      </c>
      <c r="H1182" s="11" t="s">
        <v>375</v>
      </c>
      <c r="I1182" s="11">
        <v>16</v>
      </c>
      <c r="J1182" s="11">
        <v>288</v>
      </c>
      <c r="K1182" s="11">
        <v>264</v>
      </c>
      <c r="L1182" s="11" t="str">
        <f t="shared" si="18"/>
        <v>Processed</v>
      </c>
    </row>
    <row r="1183" spans="1:12" x14ac:dyDescent="0.3">
      <c r="A1183" s="11" t="s">
        <v>934</v>
      </c>
      <c r="B1183" s="11" t="s">
        <v>391</v>
      </c>
      <c r="C1183" s="11" t="s">
        <v>22</v>
      </c>
      <c r="D1183" s="11" t="s">
        <v>931</v>
      </c>
      <c r="E1183" s="11" t="s">
        <v>2065</v>
      </c>
      <c r="F1183" s="11" t="s">
        <v>2296</v>
      </c>
      <c r="G1183" s="11" t="s">
        <v>1696</v>
      </c>
      <c r="H1183" s="11" t="s">
        <v>1696</v>
      </c>
      <c r="I1183" s="11">
        <v>24</v>
      </c>
      <c r="J1183" s="11">
        <v>432</v>
      </c>
      <c r="K1183" s="11">
        <v>424</v>
      </c>
      <c r="L1183" s="11" t="str">
        <f t="shared" si="18"/>
        <v>Processed</v>
      </c>
    </row>
    <row r="1184" spans="1:12" x14ac:dyDescent="0.3">
      <c r="A1184" s="11" t="s">
        <v>934</v>
      </c>
      <c r="B1184" s="11" t="s">
        <v>391</v>
      </c>
      <c r="C1184" s="11" t="s">
        <v>22</v>
      </c>
      <c r="D1184" s="11" t="s">
        <v>931</v>
      </c>
      <c r="E1184" s="11" t="s">
        <v>2065</v>
      </c>
      <c r="F1184" s="11" t="s">
        <v>2297</v>
      </c>
      <c r="G1184" s="11" t="s">
        <v>211</v>
      </c>
      <c r="H1184" s="11" t="s">
        <v>211</v>
      </c>
      <c r="I1184" s="11">
        <v>129</v>
      </c>
      <c r="J1184" s="11">
        <v>2322</v>
      </c>
      <c r="K1184" s="11">
        <v>1738</v>
      </c>
      <c r="L1184" s="11" t="str">
        <f t="shared" si="18"/>
        <v>Processed</v>
      </c>
    </row>
    <row r="1185" spans="1:12" x14ac:dyDescent="0.3">
      <c r="A1185" s="11" t="s">
        <v>934</v>
      </c>
      <c r="B1185" s="11" t="s">
        <v>391</v>
      </c>
      <c r="C1185" s="11" t="s">
        <v>22</v>
      </c>
      <c r="D1185" s="11" t="s">
        <v>931</v>
      </c>
      <c r="E1185" s="11" t="s">
        <v>2065</v>
      </c>
      <c r="F1185" s="11" t="s">
        <v>2297</v>
      </c>
      <c r="G1185" s="11" t="s">
        <v>375</v>
      </c>
      <c r="H1185" s="11" t="s">
        <v>375</v>
      </c>
      <c r="I1185" s="11">
        <v>20</v>
      </c>
      <c r="J1185" s="11">
        <v>360</v>
      </c>
      <c r="K1185" s="11">
        <v>331</v>
      </c>
      <c r="L1185" s="11" t="str">
        <f t="shared" si="18"/>
        <v>Processed</v>
      </c>
    </row>
    <row r="1186" spans="1:12" x14ac:dyDescent="0.3">
      <c r="A1186" s="11" t="s">
        <v>934</v>
      </c>
      <c r="B1186" s="11" t="s">
        <v>391</v>
      </c>
      <c r="C1186" s="11" t="s">
        <v>22</v>
      </c>
      <c r="D1186" s="11" t="s">
        <v>2076</v>
      </c>
      <c r="E1186" s="11" t="s">
        <v>2077</v>
      </c>
      <c r="F1186" s="11" t="s">
        <v>2296</v>
      </c>
      <c r="G1186" s="11" t="s">
        <v>1696</v>
      </c>
      <c r="H1186" s="11" t="s">
        <v>1696</v>
      </c>
      <c r="I1186" s="11">
        <v>2</v>
      </c>
      <c r="J1186" s="11">
        <v>36</v>
      </c>
      <c r="K1186" s="11">
        <v>36</v>
      </c>
      <c r="L1186" s="11" t="str">
        <f t="shared" si="18"/>
        <v>Processed</v>
      </c>
    </row>
    <row r="1187" spans="1:12" x14ac:dyDescent="0.3">
      <c r="A1187" s="11" t="s">
        <v>934</v>
      </c>
      <c r="B1187" s="11" t="s">
        <v>391</v>
      </c>
      <c r="C1187" s="11" t="s">
        <v>22</v>
      </c>
      <c r="D1187" s="11" t="s">
        <v>2076</v>
      </c>
      <c r="E1187" s="11" t="s">
        <v>2077</v>
      </c>
      <c r="F1187" s="11" t="s">
        <v>2297</v>
      </c>
      <c r="G1187" s="11" t="s">
        <v>375</v>
      </c>
      <c r="H1187" s="11" t="s">
        <v>375</v>
      </c>
      <c r="I1187" s="11">
        <v>8</v>
      </c>
      <c r="J1187" s="11">
        <v>144</v>
      </c>
      <c r="K1187" s="11">
        <v>132</v>
      </c>
      <c r="L1187" s="11" t="str">
        <f t="shared" si="18"/>
        <v>Processed</v>
      </c>
    </row>
    <row r="1188" spans="1:12" x14ac:dyDescent="0.3">
      <c r="A1188" s="11" t="s">
        <v>934</v>
      </c>
      <c r="B1188" s="11" t="s">
        <v>391</v>
      </c>
      <c r="C1188" s="11" t="s">
        <v>22</v>
      </c>
      <c r="D1188" s="11" t="s">
        <v>2076</v>
      </c>
      <c r="E1188" s="11" t="s">
        <v>2077</v>
      </c>
      <c r="F1188" s="11" t="s">
        <v>2298</v>
      </c>
      <c r="G1188" s="11" t="s">
        <v>211</v>
      </c>
      <c r="H1188" s="11" t="s">
        <v>211</v>
      </c>
      <c r="I1188" s="11">
        <v>21</v>
      </c>
      <c r="J1188" s="11">
        <v>378</v>
      </c>
      <c r="K1188" s="11">
        <v>279</v>
      </c>
      <c r="L1188" s="11" t="str">
        <f t="shared" si="18"/>
        <v>Processed</v>
      </c>
    </row>
    <row r="1189" spans="1:12" x14ac:dyDescent="0.3">
      <c r="A1189" s="11" t="s">
        <v>934</v>
      </c>
      <c r="B1189" s="11" t="s">
        <v>391</v>
      </c>
      <c r="C1189" s="11" t="s">
        <v>22</v>
      </c>
      <c r="D1189" s="11" t="s">
        <v>447</v>
      </c>
      <c r="E1189" s="11" t="s">
        <v>2074</v>
      </c>
      <c r="F1189" s="11" t="s">
        <v>2299</v>
      </c>
      <c r="G1189" s="11" t="s">
        <v>1696</v>
      </c>
      <c r="H1189" s="11" t="s">
        <v>1696</v>
      </c>
      <c r="I1189" s="11">
        <v>8</v>
      </c>
      <c r="J1189" s="11">
        <v>144</v>
      </c>
      <c r="K1189" s="11">
        <v>141</v>
      </c>
      <c r="L1189" s="11" t="str">
        <f t="shared" si="18"/>
        <v>Processed</v>
      </c>
    </row>
    <row r="1190" spans="1:12" x14ac:dyDescent="0.3">
      <c r="A1190" s="11" t="s">
        <v>934</v>
      </c>
      <c r="B1190" s="11" t="s">
        <v>391</v>
      </c>
      <c r="C1190" s="11" t="s">
        <v>22</v>
      </c>
      <c r="D1190" s="11" t="s">
        <v>447</v>
      </c>
      <c r="E1190" s="11" t="s">
        <v>2074</v>
      </c>
      <c r="F1190" s="11" t="s">
        <v>2300</v>
      </c>
      <c r="G1190" s="11" t="s">
        <v>211</v>
      </c>
      <c r="H1190" s="11" t="s">
        <v>211</v>
      </c>
      <c r="I1190" s="11">
        <v>61</v>
      </c>
      <c r="J1190" s="11">
        <v>1098</v>
      </c>
      <c r="K1190" s="11">
        <v>820</v>
      </c>
      <c r="L1190" s="11" t="str">
        <f t="shared" si="18"/>
        <v>Processed</v>
      </c>
    </row>
    <row r="1191" spans="1:12" x14ac:dyDescent="0.3">
      <c r="A1191" s="11" t="s">
        <v>934</v>
      </c>
      <c r="B1191" s="11" t="s">
        <v>391</v>
      </c>
      <c r="C1191" s="11" t="s">
        <v>22</v>
      </c>
      <c r="D1191" s="11" t="s">
        <v>1241</v>
      </c>
      <c r="E1191" s="11" t="s">
        <v>2092</v>
      </c>
      <c r="F1191" s="11" t="s">
        <v>2300</v>
      </c>
      <c r="G1191" s="11" t="s">
        <v>211</v>
      </c>
      <c r="H1191" s="11" t="s">
        <v>211</v>
      </c>
      <c r="I1191" s="11">
        <v>19</v>
      </c>
      <c r="J1191" s="11">
        <v>342</v>
      </c>
      <c r="K1191" s="11">
        <v>250</v>
      </c>
      <c r="L1191" s="11" t="str">
        <f t="shared" si="18"/>
        <v>Processed</v>
      </c>
    </row>
    <row r="1192" spans="1:12" x14ac:dyDescent="0.3">
      <c r="A1192" s="11" t="s">
        <v>934</v>
      </c>
      <c r="B1192" s="11" t="s">
        <v>391</v>
      </c>
      <c r="C1192" s="11" t="s">
        <v>22</v>
      </c>
      <c r="D1192" s="11" t="s">
        <v>1693</v>
      </c>
      <c r="E1192" s="11" t="s">
        <v>1694</v>
      </c>
      <c r="F1192" s="11" t="s">
        <v>2301</v>
      </c>
      <c r="G1192" s="11" t="s">
        <v>375</v>
      </c>
      <c r="H1192" s="11" t="s">
        <v>375</v>
      </c>
      <c r="I1192" s="11">
        <v>2</v>
      </c>
      <c r="J1192" s="11">
        <v>0</v>
      </c>
      <c r="K1192" s="11">
        <v>45</v>
      </c>
      <c r="L1192" s="11" t="str">
        <f t="shared" si="18"/>
        <v>Processed</v>
      </c>
    </row>
    <row r="1193" spans="1:12" x14ac:dyDescent="0.3">
      <c r="A1193" s="11" t="s">
        <v>934</v>
      </c>
      <c r="B1193" s="11" t="s">
        <v>391</v>
      </c>
      <c r="C1193" s="11" t="s">
        <v>22</v>
      </c>
      <c r="D1193" s="11" t="s">
        <v>1693</v>
      </c>
      <c r="E1193" s="11" t="s">
        <v>1694</v>
      </c>
      <c r="F1193" s="11" t="s">
        <v>2302</v>
      </c>
      <c r="G1193" s="11" t="s">
        <v>211</v>
      </c>
      <c r="H1193" s="11" t="s">
        <v>211</v>
      </c>
      <c r="I1193" s="11">
        <v>8</v>
      </c>
      <c r="J1193" s="11">
        <v>0</v>
      </c>
      <c r="K1193" s="11">
        <v>301</v>
      </c>
      <c r="L1193" s="11" t="str">
        <f t="shared" si="18"/>
        <v>Processed</v>
      </c>
    </row>
    <row r="1194" spans="1:12" x14ac:dyDescent="0.3">
      <c r="A1194" s="11" t="s">
        <v>934</v>
      </c>
      <c r="B1194" s="11" t="s">
        <v>391</v>
      </c>
      <c r="C1194" s="11" t="s">
        <v>22</v>
      </c>
      <c r="D1194" s="11" t="s">
        <v>2166</v>
      </c>
      <c r="E1194" s="11" t="s">
        <v>2167</v>
      </c>
      <c r="F1194" s="11" t="s">
        <v>2303</v>
      </c>
      <c r="G1194" s="11" t="s">
        <v>211</v>
      </c>
      <c r="H1194" s="11" t="s">
        <v>211</v>
      </c>
      <c r="I1194" s="11">
        <v>1</v>
      </c>
      <c r="J1194" s="11">
        <v>3</v>
      </c>
      <c r="K1194" s="11">
        <v>20</v>
      </c>
      <c r="L1194" s="11" t="str">
        <f t="shared" si="18"/>
        <v>Processed</v>
      </c>
    </row>
    <row r="1195" spans="1:12" x14ac:dyDescent="0.3">
      <c r="A1195" s="11" t="s">
        <v>934</v>
      </c>
      <c r="B1195" s="11" t="s">
        <v>391</v>
      </c>
      <c r="C1195" s="11" t="s">
        <v>22</v>
      </c>
      <c r="D1195" s="11" t="s">
        <v>2166</v>
      </c>
      <c r="E1195" s="11" t="s">
        <v>2167</v>
      </c>
      <c r="F1195" s="11" t="s">
        <v>2303</v>
      </c>
      <c r="G1195" s="11" t="s">
        <v>1696</v>
      </c>
      <c r="H1195" s="11" t="s">
        <v>1696</v>
      </c>
      <c r="I1195" s="11">
        <v>7</v>
      </c>
      <c r="J1195" s="11">
        <v>21</v>
      </c>
      <c r="K1195" s="11">
        <v>172</v>
      </c>
      <c r="L1195" s="11" t="str">
        <f t="shared" si="18"/>
        <v>Processed</v>
      </c>
    </row>
    <row r="1196" spans="1:12" x14ac:dyDescent="0.3">
      <c r="A1196" s="11" t="s">
        <v>934</v>
      </c>
      <c r="B1196" s="11" t="s">
        <v>391</v>
      </c>
      <c r="C1196" s="11" t="s">
        <v>22</v>
      </c>
      <c r="D1196" s="11" t="s">
        <v>2166</v>
      </c>
      <c r="E1196" s="11" t="s">
        <v>2167</v>
      </c>
      <c r="F1196" s="11" t="s">
        <v>2302</v>
      </c>
      <c r="G1196" s="11" t="s">
        <v>375</v>
      </c>
      <c r="H1196" s="11" t="s">
        <v>375</v>
      </c>
      <c r="I1196" s="11">
        <v>4</v>
      </c>
      <c r="J1196" s="11">
        <v>12</v>
      </c>
      <c r="K1196" s="11">
        <v>92</v>
      </c>
      <c r="L1196" s="11" t="str">
        <f t="shared" si="18"/>
        <v>Processed</v>
      </c>
    </row>
    <row r="1197" spans="1:12" x14ac:dyDescent="0.3">
      <c r="A1197" s="11" t="s">
        <v>934</v>
      </c>
      <c r="B1197" s="11" t="s">
        <v>391</v>
      </c>
      <c r="C1197" s="11" t="s">
        <v>22</v>
      </c>
      <c r="D1197" s="11" t="s">
        <v>1995</v>
      </c>
      <c r="E1197" s="11" t="s">
        <v>1996</v>
      </c>
      <c r="F1197" s="11" t="s">
        <v>2304</v>
      </c>
      <c r="G1197" s="11" t="s">
        <v>211</v>
      </c>
      <c r="H1197" s="11" t="s">
        <v>211</v>
      </c>
      <c r="I1197" s="11">
        <v>19</v>
      </c>
      <c r="J1197" s="11">
        <v>342</v>
      </c>
      <c r="K1197" s="11">
        <v>313</v>
      </c>
      <c r="L1197" s="11" t="str">
        <f t="shared" si="18"/>
        <v>Processed</v>
      </c>
    </row>
    <row r="1198" spans="1:12" x14ac:dyDescent="0.3">
      <c r="A1198" s="11" t="s">
        <v>934</v>
      </c>
      <c r="B1198" s="11" t="s">
        <v>391</v>
      </c>
      <c r="C1198" s="11" t="s">
        <v>22</v>
      </c>
      <c r="D1198" s="11" t="s">
        <v>1995</v>
      </c>
      <c r="E1198" s="11" t="s">
        <v>1996</v>
      </c>
      <c r="F1198" s="11" t="s">
        <v>2304</v>
      </c>
      <c r="G1198" s="11" t="s">
        <v>1696</v>
      </c>
      <c r="H1198" s="11" t="s">
        <v>1696</v>
      </c>
      <c r="I1198" s="11">
        <v>6</v>
      </c>
      <c r="J1198" s="11">
        <v>108</v>
      </c>
      <c r="K1198" s="11">
        <v>111</v>
      </c>
      <c r="L1198" s="11" t="str">
        <f t="shared" si="18"/>
        <v>Processed</v>
      </c>
    </row>
    <row r="1199" spans="1:12" x14ac:dyDescent="0.3">
      <c r="A1199" s="11" t="s">
        <v>934</v>
      </c>
      <c r="B1199" s="11" t="s">
        <v>391</v>
      </c>
      <c r="C1199" s="11" t="s">
        <v>22</v>
      </c>
      <c r="D1199" s="11" t="s">
        <v>1995</v>
      </c>
      <c r="E1199" s="11" t="s">
        <v>1996</v>
      </c>
      <c r="F1199" s="11" t="s">
        <v>2304</v>
      </c>
      <c r="G1199" s="11" t="s">
        <v>375</v>
      </c>
      <c r="H1199" s="11" t="s">
        <v>375</v>
      </c>
      <c r="I1199" s="11">
        <v>6</v>
      </c>
      <c r="J1199" s="11">
        <v>108</v>
      </c>
      <c r="K1199" s="11">
        <v>104</v>
      </c>
      <c r="L1199" s="11" t="str">
        <f t="shared" si="18"/>
        <v>Processed</v>
      </c>
    </row>
    <row r="1200" spans="1:12" x14ac:dyDescent="0.3">
      <c r="A1200" s="11" t="s">
        <v>934</v>
      </c>
      <c r="B1200" s="11" t="s">
        <v>391</v>
      </c>
      <c r="C1200" s="11" t="s">
        <v>22</v>
      </c>
      <c r="D1200" s="11" t="s">
        <v>1993</v>
      </c>
      <c r="E1200" s="11" t="s">
        <v>1994</v>
      </c>
      <c r="F1200" s="11" t="s">
        <v>2304</v>
      </c>
      <c r="G1200" s="11" t="s">
        <v>211</v>
      </c>
      <c r="H1200" s="11" t="s">
        <v>211</v>
      </c>
      <c r="I1200" s="11">
        <v>38</v>
      </c>
      <c r="J1200" s="11">
        <v>684</v>
      </c>
      <c r="K1200" s="11">
        <v>627</v>
      </c>
      <c r="L1200" s="11" t="str">
        <f t="shared" si="18"/>
        <v>Processed</v>
      </c>
    </row>
    <row r="1201" spans="1:12" x14ac:dyDescent="0.3">
      <c r="A1201" s="11" t="s">
        <v>934</v>
      </c>
      <c r="B1201" s="11" t="s">
        <v>391</v>
      </c>
      <c r="C1201" s="11" t="s">
        <v>22</v>
      </c>
      <c r="D1201" s="11" t="s">
        <v>1993</v>
      </c>
      <c r="E1201" s="11" t="s">
        <v>1994</v>
      </c>
      <c r="F1201" s="11" t="s">
        <v>2304</v>
      </c>
      <c r="G1201" s="11" t="s">
        <v>375</v>
      </c>
      <c r="H1201" s="11" t="s">
        <v>375</v>
      </c>
      <c r="I1201" s="11">
        <v>6</v>
      </c>
      <c r="J1201" s="11">
        <v>108</v>
      </c>
      <c r="K1201" s="11">
        <v>104</v>
      </c>
      <c r="L1201" s="11" t="str">
        <f t="shared" si="18"/>
        <v>Processed</v>
      </c>
    </row>
    <row r="1202" spans="1:12" x14ac:dyDescent="0.3">
      <c r="A1202" s="11" t="s">
        <v>934</v>
      </c>
      <c r="B1202" s="11" t="s">
        <v>391</v>
      </c>
      <c r="C1202" s="11" t="s">
        <v>22</v>
      </c>
      <c r="D1202" s="11" t="s">
        <v>1991</v>
      </c>
      <c r="E1202" s="11" t="s">
        <v>1992</v>
      </c>
      <c r="F1202" s="11" t="s">
        <v>2304</v>
      </c>
      <c r="G1202" s="11" t="s">
        <v>211</v>
      </c>
      <c r="H1202" s="11" t="s">
        <v>211</v>
      </c>
      <c r="I1202" s="11">
        <v>54</v>
      </c>
      <c r="J1202" s="11">
        <v>972</v>
      </c>
      <c r="K1202" s="11">
        <v>892</v>
      </c>
      <c r="L1202" s="11" t="str">
        <f t="shared" si="18"/>
        <v>Processed</v>
      </c>
    </row>
    <row r="1203" spans="1:12" x14ac:dyDescent="0.3">
      <c r="A1203" s="11" t="s">
        <v>934</v>
      </c>
      <c r="B1203" s="11" t="s">
        <v>391</v>
      </c>
      <c r="C1203" s="11" t="s">
        <v>22</v>
      </c>
      <c r="D1203" s="11" t="s">
        <v>1991</v>
      </c>
      <c r="E1203" s="11" t="s">
        <v>1992</v>
      </c>
      <c r="F1203" s="11" t="s">
        <v>2304</v>
      </c>
      <c r="G1203" s="11" t="s">
        <v>1696</v>
      </c>
      <c r="H1203" s="11" t="s">
        <v>1696</v>
      </c>
      <c r="I1203" s="11">
        <v>14</v>
      </c>
      <c r="J1203" s="11">
        <v>252</v>
      </c>
      <c r="K1203" s="11">
        <v>260</v>
      </c>
      <c r="L1203" s="11" t="str">
        <f t="shared" si="18"/>
        <v>Processed</v>
      </c>
    </row>
    <row r="1204" spans="1:12" x14ac:dyDescent="0.3">
      <c r="A1204" s="11" t="s">
        <v>934</v>
      </c>
      <c r="B1204" s="11" t="s">
        <v>391</v>
      </c>
      <c r="C1204" s="11" t="s">
        <v>22</v>
      </c>
      <c r="D1204" s="11" t="s">
        <v>1991</v>
      </c>
      <c r="E1204" s="11" t="s">
        <v>1992</v>
      </c>
      <c r="F1204" s="11" t="s">
        <v>2304</v>
      </c>
      <c r="G1204" s="11" t="s">
        <v>375</v>
      </c>
      <c r="H1204" s="11" t="s">
        <v>375</v>
      </c>
      <c r="I1204" s="11">
        <v>3</v>
      </c>
      <c r="J1204" s="11">
        <v>54</v>
      </c>
      <c r="K1204" s="11">
        <v>52</v>
      </c>
      <c r="L1204" s="11" t="str">
        <f t="shared" si="18"/>
        <v>Processed</v>
      </c>
    </row>
    <row r="1205" spans="1:12" x14ac:dyDescent="0.3">
      <c r="A1205" s="11" t="s">
        <v>934</v>
      </c>
      <c r="B1205" s="11" t="s">
        <v>391</v>
      </c>
      <c r="C1205" s="11" t="s">
        <v>22</v>
      </c>
      <c r="D1205" s="11" t="s">
        <v>2305</v>
      </c>
      <c r="E1205" s="11" t="s">
        <v>1997</v>
      </c>
      <c r="F1205" s="11" t="s">
        <v>2304</v>
      </c>
      <c r="G1205" s="11" t="s">
        <v>211</v>
      </c>
      <c r="H1205" s="11" t="s">
        <v>211</v>
      </c>
      <c r="I1205" s="11">
        <v>3</v>
      </c>
      <c r="J1205" s="11">
        <v>54</v>
      </c>
      <c r="K1205" s="11">
        <v>49</v>
      </c>
      <c r="L1205" s="11" t="str">
        <f t="shared" si="18"/>
        <v>Processed</v>
      </c>
    </row>
    <row r="1206" spans="1:12" x14ac:dyDescent="0.3">
      <c r="A1206" s="11" t="s">
        <v>934</v>
      </c>
      <c r="B1206" s="11" t="s">
        <v>391</v>
      </c>
      <c r="C1206" s="11" t="s">
        <v>22</v>
      </c>
      <c r="D1206" s="11" t="s">
        <v>936</v>
      </c>
      <c r="E1206" s="11" t="s">
        <v>2072</v>
      </c>
      <c r="F1206" s="11" t="s">
        <v>2296</v>
      </c>
      <c r="G1206" s="11" t="s">
        <v>1696</v>
      </c>
      <c r="H1206" s="11" t="s">
        <v>1696</v>
      </c>
      <c r="I1206" s="11">
        <v>32</v>
      </c>
      <c r="J1206" s="11">
        <v>576</v>
      </c>
      <c r="K1206" s="11">
        <v>566</v>
      </c>
      <c r="L1206" s="11" t="str">
        <f t="shared" si="18"/>
        <v>Processed</v>
      </c>
    </row>
    <row r="1207" spans="1:12" x14ac:dyDescent="0.3">
      <c r="A1207" s="11" t="s">
        <v>934</v>
      </c>
      <c r="B1207" s="11" t="s">
        <v>391</v>
      </c>
      <c r="C1207" s="11" t="s">
        <v>22</v>
      </c>
      <c r="D1207" s="11" t="s">
        <v>936</v>
      </c>
      <c r="E1207" s="11" t="s">
        <v>2072</v>
      </c>
      <c r="F1207" s="11" t="s">
        <v>2297</v>
      </c>
      <c r="G1207" s="11" t="s">
        <v>211</v>
      </c>
      <c r="H1207" s="11" t="s">
        <v>211</v>
      </c>
      <c r="I1207" s="11">
        <v>132</v>
      </c>
      <c r="J1207" s="11">
        <v>2376</v>
      </c>
      <c r="K1207" s="11">
        <v>1772</v>
      </c>
      <c r="L1207" s="11" t="str">
        <f t="shared" si="18"/>
        <v>Processed</v>
      </c>
    </row>
    <row r="1208" spans="1:12" x14ac:dyDescent="0.3">
      <c r="A1208" s="11" t="s">
        <v>934</v>
      </c>
      <c r="B1208" s="11" t="s">
        <v>391</v>
      </c>
      <c r="C1208" s="11" t="s">
        <v>22</v>
      </c>
      <c r="D1208" s="11" t="s">
        <v>936</v>
      </c>
      <c r="E1208" s="11" t="s">
        <v>2072</v>
      </c>
      <c r="F1208" s="11" t="s">
        <v>2297</v>
      </c>
      <c r="G1208" s="11" t="s">
        <v>375</v>
      </c>
      <c r="H1208" s="11" t="s">
        <v>375</v>
      </c>
      <c r="I1208" s="11">
        <v>2</v>
      </c>
      <c r="J1208" s="11">
        <v>36</v>
      </c>
      <c r="K1208" s="11">
        <v>34</v>
      </c>
      <c r="L1208" s="11" t="str">
        <f t="shared" si="18"/>
        <v>Processed</v>
      </c>
    </row>
    <row r="1209" spans="1:12" x14ac:dyDescent="0.3">
      <c r="A1209" s="11" t="s">
        <v>934</v>
      </c>
      <c r="B1209" s="11" t="s">
        <v>391</v>
      </c>
      <c r="C1209" s="11" t="s">
        <v>22</v>
      </c>
      <c r="D1209" s="11" t="s">
        <v>937</v>
      </c>
      <c r="E1209" s="11" t="s">
        <v>1986</v>
      </c>
      <c r="F1209" s="11" t="s">
        <v>2306</v>
      </c>
      <c r="G1209" s="11" t="s">
        <v>375</v>
      </c>
      <c r="H1209" s="11" t="s">
        <v>375</v>
      </c>
      <c r="I1209" s="11">
        <v>4486</v>
      </c>
      <c r="J1209" s="11">
        <v>113496</v>
      </c>
      <c r="K1209" s="11">
        <v>42073</v>
      </c>
      <c r="L1209" s="11" t="str">
        <f t="shared" si="18"/>
        <v>Processed</v>
      </c>
    </row>
    <row r="1210" spans="1:12" x14ac:dyDescent="0.3">
      <c r="A1210" s="11" t="s">
        <v>934</v>
      </c>
      <c r="B1210" s="11" t="s">
        <v>391</v>
      </c>
      <c r="C1210" s="11" t="s">
        <v>22</v>
      </c>
      <c r="D1210" s="11" t="s">
        <v>937</v>
      </c>
      <c r="E1210" s="11" t="s">
        <v>1986</v>
      </c>
      <c r="F1210" s="11" t="s">
        <v>2307</v>
      </c>
      <c r="G1210" s="11" t="s">
        <v>211</v>
      </c>
      <c r="H1210" s="11" t="s">
        <v>211</v>
      </c>
      <c r="I1210" s="11">
        <v>4234</v>
      </c>
      <c r="J1210" s="11">
        <v>107120</v>
      </c>
      <c r="K1210" s="11">
        <v>37299</v>
      </c>
      <c r="L1210" s="11" t="str">
        <f t="shared" si="18"/>
        <v>Processed</v>
      </c>
    </row>
    <row r="1211" spans="1:12" x14ac:dyDescent="0.3">
      <c r="A1211" s="11" t="s">
        <v>934</v>
      </c>
      <c r="B1211" s="11" t="s">
        <v>391</v>
      </c>
      <c r="C1211" s="11" t="s">
        <v>22</v>
      </c>
      <c r="D1211" s="11" t="s">
        <v>937</v>
      </c>
      <c r="E1211" s="11" t="s">
        <v>1986</v>
      </c>
      <c r="F1211" s="11" t="s">
        <v>2307</v>
      </c>
      <c r="G1211" s="11" t="s">
        <v>1696</v>
      </c>
      <c r="H1211" s="11" t="s">
        <v>1696</v>
      </c>
      <c r="I1211" s="11">
        <v>1556</v>
      </c>
      <c r="J1211" s="11">
        <v>39367</v>
      </c>
      <c r="K1211" s="11">
        <v>18163</v>
      </c>
      <c r="L1211" s="11" t="str">
        <f t="shared" si="18"/>
        <v>Processed</v>
      </c>
    </row>
    <row r="1212" spans="1:12" x14ac:dyDescent="0.3">
      <c r="A1212" s="11" t="s">
        <v>934</v>
      </c>
      <c r="B1212" s="11" t="s">
        <v>391</v>
      </c>
      <c r="C1212" s="11" t="s">
        <v>22</v>
      </c>
      <c r="D1212" s="11" t="s">
        <v>937</v>
      </c>
      <c r="E1212" s="11" t="s">
        <v>2041</v>
      </c>
      <c r="F1212" s="11" t="s">
        <v>2308</v>
      </c>
      <c r="G1212" s="11" t="s">
        <v>211</v>
      </c>
      <c r="H1212" s="11" t="s">
        <v>211</v>
      </c>
      <c r="I1212" s="11">
        <v>12428</v>
      </c>
      <c r="J1212" s="11">
        <v>518869</v>
      </c>
      <c r="K1212" s="11">
        <v>106195</v>
      </c>
      <c r="L1212" s="11" t="str">
        <f t="shared" si="18"/>
        <v>Processed</v>
      </c>
    </row>
    <row r="1213" spans="1:12" x14ac:dyDescent="0.3">
      <c r="A1213" s="11" t="s">
        <v>934</v>
      </c>
      <c r="B1213" s="11" t="s">
        <v>391</v>
      </c>
      <c r="C1213" s="11" t="s">
        <v>22</v>
      </c>
      <c r="D1213" s="11" t="s">
        <v>937</v>
      </c>
      <c r="E1213" s="11" t="s">
        <v>2041</v>
      </c>
      <c r="F1213" s="11" t="s">
        <v>2078</v>
      </c>
      <c r="G1213" s="11" t="s">
        <v>375</v>
      </c>
      <c r="H1213" s="11" t="s">
        <v>375</v>
      </c>
      <c r="I1213" s="11">
        <v>6448</v>
      </c>
      <c r="J1213" s="11">
        <v>269204</v>
      </c>
      <c r="K1213" s="11">
        <v>62814</v>
      </c>
      <c r="L1213" s="11" t="str">
        <f t="shared" si="18"/>
        <v>Processed</v>
      </c>
    </row>
    <row r="1214" spans="1:12" x14ac:dyDescent="0.3">
      <c r="A1214" s="11" t="s">
        <v>934</v>
      </c>
      <c r="B1214" s="11" t="s">
        <v>391</v>
      </c>
      <c r="C1214" s="11" t="s">
        <v>22</v>
      </c>
      <c r="D1214" s="11" t="s">
        <v>937</v>
      </c>
      <c r="E1214" s="11" t="s">
        <v>2041</v>
      </c>
      <c r="F1214" s="11" t="s">
        <v>2309</v>
      </c>
      <c r="G1214" s="11" t="s">
        <v>1696</v>
      </c>
      <c r="H1214" s="11" t="s">
        <v>1696</v>
      </c>
      <c r="I1214" s="11">
        <v>3663</v>
      </c>
      <c r="J1214" s="11">
        <v>152930</v>
      </c>
      <c r="K1214" s="11">
        <v>39382</v>
      </c>
      <c r="L1214" s="11" t="str">
        <f t="shared" si="18"/>
        <v>Processed</v>
      </c>
    </row>
    <row r="1215" spans="1:12" x14ac:dyDescent="0.3">
      <c r="A1215" s="11" t="s">
        <v>934</v>
      </c>
      <c r="B1215" s="11" t="s">
        <v>391</v>
      </c>
      <c r="C1215" s="11" t="s">
        <v>53</v>
      </c>
      <c r="D1215" s="11" t="s">
        <v>2219</v>
      </c>
      <c r="E1215" s="11" t="s">
        <v>2220</v>
      </c>
      <c r="F1215" s="11" t="s">
        <v>2310</v>
      </c>
      <c r="G1215" s="11" t="s">
        <v>1957</v>
      </c>
      <c r="H1215" s="11" t="s">
        <v>1957</v>
      </c>
      <c r="I1215" s="11">
        <v>44</v>
      </c>
      <c r="J1215" s="11">
        <v>165</v>
      </c>
      <c r="K1215" s="11">
        <v>182</v>
      </c>
      <c r="L1215" s="11" t="str">
        <f t="shared" si="18"/>
        <v>Whole</v>
      </c>
    </row>
    <row r="1216" spans="1:12" x14ac:dyDescent="0.3">
      <c r="A1216" s="11" t="s">
        <v>934</v>
      </c>
      <c r="B1216" s="11" t="s">
        <v>391</v>
      </c>
      <c r="C1216" s="11" t="s">
        <v>53</v>
      </c>
      <c r="D1216" s="11" t="s">
        <v>938</v>
      </c>
      <c r="E1216" s="11" t="s">
        <v>2221</v>
      </c>
      <c r="F1216" s="11" t="s">
        <v>2310</v>
      </c>
      <c r="G1216" s="11" t="s">
        <v>1957</v>
      </c>
      <c r="H1216" s="11" t="s">
        <v>1957</v>
      </c>
      <c r="I1216" s="11">
        <v>76</v>
      </c>
      <c r="J1216" s="11">
        <v>285</v>
      </c>
      <c r="K1216" s="11">
        <v>315</v>
      </c>
      <c r="L1216" s="11" t="str">
        <f t="shared" si="18"/>
        <v>Whole</v>
      </c>
    </row>
    <row r="1217" spans="1:12" x14ac:dyDescent="0.3">
      <c r="A1217" s="11" t="s">
        <v>934</v>
      </c>
      <c r="B1217" s="11" t="s">
        <v>391</v>
      </c>
      <c r="C1217" s="11" t="s">
        <v>53</v>
      </c>
      <c r="D1217" s="11" t="s">
        <v>2232</v>
      </c>
      <c r="E1217" s="11" t="s">
        <v>2233</v>
      </c>
      <c r="F1217" s="11" t="s">
        <v>2311</v>
      </c>
      <c r="G1217" s="11" t="s">
        <v>1957</v>
      </c>
      <c r="H1217" s="11" t="s">
        <v>1957</v>
      </c>
      <c r="I1217" s="11">
        <v>2430</v>
      </c>
      <c r="J1217" s="11">
        <v>21870</v>
      </c>
      <c r="K1217" s="11">
        <v>37382</v>
      </c>
      <c r="L1217" s="11" t="str">
        <f t="shared" si="18"/>
        <v>Whole</v>
      </c>
    </row>
    <row r="1218" spans="1:12" x14ac:dyDescent="0.3">
      <c r="A1218" s="11" t="s">
        <v>934</v>
      </c>
      <c r="B1218" s="11" t="s">
        <v>391</v>
      </c>
      <c r="C1218" s="11" t="s">
        <v>53</v>
      </c>
      <c r="D1218" s="11" t="s">
        <v>2232</v>
      </c>
      <c r="E1218" s="11" t="s">
        <v>2234</v>
      </c>
      <c r="F1218" s="11" t="s">
        <v>2311</v>
      </c>
      <c r="G1218" s="11" t="s">
        <v>1957</v>
      </c>
      <c r="H1218" s="11" t="s">
        <v>1957</v>
      </c>
      <c r="I1218" s="11">
        <v>2167</v>
      </c>
      <c r="J1218" s="11">
        <v>29255</v>
      </c>
      <c r="K1218" s="11">
        <v>35577</v>
      </c>
      <c r="L1218" s="11" t="str">
        <f t="shared" ref="L1218:L1281" si="19">IF(OR(C1218="Condiments &amp; Snacks",
       C1218="Cheese",
       C1218="Butter",
       C1218="Meals",
       C1218="Beverages",
       C1218="Yogurt"), "Processed", "Whole")</f>
        <v>Whole</v>
      </c>
    </row>
    <row r="1219" spans="1:12" x14ac:dyDescent="0.3">
      <c r="A1219" s="11" t="s">
        <v>934</v>
      </c>
      <c r="B1219" s="11" t="s">
        <v>391</v>
      </c>
      <c r="C1219" s="11" t="s">
        <v>53</v>
      </c>
      <c r="D1219" s="11" t="s">
        <v>2235</v>
      </c>
      <c r="E1219" s="11" t="s">
        <v>2276</v>
      </c>
      <c r="F1219" s="11" t="s">
        <v>2311</v>
      </c>
      <c r="G1219" s="11" t="s">
        <v>1957</v>
      </c>
      <c r="H1219" s="11" t="s">
        <v>1957</v>
      </c>
      <c r="I1219" s="11">
        <v>7656</v>
      </c>
      <c r="J1219" s="11">
        <v>68904</v>
      </c>
      <c r="K1219" s="11">
        <v>110972</v>
      </c>
      <c r="L1219" s="11" t="str">
        <f t="shared" si="19"/>
        <v>Whole</v>
      </c>
    </row>
    <row r="1220" spans="1:12" x14ac:dyDescent="0.3">
      <c r="A1220" s="11" t="s">
        <v>934</v>
      </c>
      <c r="B1220" s="11" t="s">
        <v>391</v>
      </c>
      <c r="C1220" s="11" t="s">
        <v>53</v>
      </c>
      <c r="D1220" s="11" t="s">
        <v>2235</v>
      </c>
      <c r="E1220" s="11" t="s">
        <v>2236</v>
      </c>
      <c r="F1220" s="11" t="s">
        <v>2311</v>
      </c>
      <c r="G1220" s="11" t="s">
        <v>1957</v>
      </c>
      <c r="H1220" s="11" t="s">
        <v>1957</v>
      </c>
      <c r="I1220" s="11">
        <v>6015</v>
      </c>
      <c r="J1220" s="11">
        <v>84210</v>
      </c>
      <c r="K1220" s="11">
        <v>93347</v>
      </c>
      <c r="L1220" s="11" t="str">
        <f t="shared" si="19"/>
        <v>Whole</v>
      </c>
    </row>
    <row r="1221" spans="1:12" x14ac:dyDescent="0.3">
      <c r="A1221" s="11" t="s">
        <v>934</v>
      </c>
      <c r="B1221" s="11" t="s">
        <v>391</v>
      </c>
      <c r="C1221" s="11" t="s">
        <v>53</v>
      </c>
      <c r="D1221" s="11" t="s">
        <v>2230</v>
      </c>
      <c r="E1221" s="11" t="s">
        <v>2231</v>
      </c>
      <c r="F1221" s="11" t="s">
        <v>2311</v>
      </c>
      <c r="G1221" s="11" t="s">
        <v>1957</v>
      </c>
      <c r="H1221" s="11" t="s">
        <v>1957</v>
      </c>
      <c r="I1221" s="11">
        <v>68760</v>
      </c>
      <c r="J1221" s="11">
        <v>618840</v>
      </c>
      <c r="K1221" s="11">
        <v>1069388</v>
      </c>
      <c r="L1221" s="11" t="str">
        <f t="shared" si="19"/>
        <v>Whole</v>
      </c>
    </row>
    <row r="1222" spans="1:12" x14ac:dyDescent="0.3">
      <c r="A1222" s="11" t="s">
        <v>934</v>
      </c>
      <c r="B1222" s="11" t="s">
        <v>391</v>
      </c>
      <c r="C1222" s="11" t="s">
        <v>53</v>
      </c>
      <c r="D1222" s="11" t="s">
        <v>2243</v>
      </c>
      <c r="E1222" s="11" t="s">
        <v>2244</v>
      </c>
      <c r="F1222" s="11" t="s">
        <v>2310</v>
      </c>
      <c r="G1222" s="11" t="s">
        <v>1957</v>
      </c>
      <c r="H1222" s="11" t="s">
        <v>1957</v>
      </c>
      <c r="I1222" s="11">
        <v>601</v>
      </c>
      <c r="J1222" s="11">
        <v>9917</v>
      </c>
      <c r="K1222" s="11">
        <v>23284</v>
      </c>
      <c r="L1222" s="11" t="str">
        <f t="shared" si="19"/>
        <v>Whole</v>
      </c>
    </row>
    <row r="1223" spans="1:12" x14ac:dyDescent="0.3">
      <c r="A1223" s="11" t="s">
        <v>934</v>
      </c>
      <c r="B1223" s="11" t="s">
        <v>391</v>
      </c>
      <c r="C1223" s="11" t="s">
        <v>53</v>
      </c>
      <c r="D1223" s="11" t="s">
        <v>2239</v>
      </c>
      <c r="E1223" s="11" t="s">
        <v>2240</v>
      </c>
      <c r="F1223" s="11" t="s">
        <v>2310</v>
      </c>
      <c r="G1223" s="11" t="s">
        <v>1957</v>
      </c>
      <c r="H1223" s="11" t="s">
        <v>1957</v>
      </c>
      <c r="I1223" s="11">
        <v>2354</v>
      </c>
      <c r="J1223" s="11">
        <v>38841</v>
      </c>
      <c r="K1223" s="11">
        <v>90988</v>
      </c>
      <c r="L1223" s="11" t="str">
        <f t="shared" si="19"/>
        <v>Whole</v>
      </c>
    </row>
    <row r="1224" spans="1:12" x14ac:dyDescent="0.3">
      <c r="A1224" s="11" t="s">
        <v>934</v>
      </c>
      <c r="B1224" s="11" t="s">
        <v>391</v>
      </c>
      <c r="C1224" s="11" t="s">
        <v>13</v>
      </c>
      <c r="D1224" s="11" t="s">
        <v>1859</v>
      </c>
      <c r="E1224" s="11" t="s">
        <v>1865</v>
      </c>
      <c r="F1224" s="11" t="s">
        <v>2312</v>
      </c>
      <c r="G1224" s="11" t="s">
        <v>375</v>
      </c>
      <c r="H1224" s="11" t="s">
        <v>375</v>
      </c>
      <c r="I1224" s="11">
        <v>780</v>
      </c>
      <c r="J1224" s="11">
        <v>0</v>
      </c>
      <c r="K1224" s="11">
        <v>6021</v>
      </c>
      <c r="L1224" s="11" t="str">
        <f t="shared" si="19"/>
        <v>Processed</v>
      </c>
    </row>
    <row r="1225" spans="1:12" x14ac:dyDescent="0.3">
      <c r="A1225" s="11" t="s">
        <v>934</v>
      </c>
      <c r="B1225" s="11" t="s">
        <v>391</v>
      </c>
      <c r="C1225" s="11" t="s">
        <v>53</v>
      </c>
      <c r="D1225" s="11" t="s">
        <v>2313</v>
      </c>
      <c r="E1225" s="11" t="s">
        <v>2314</v>
      </c>
      <c r="F1225" s="11" t="s">
        <v>2310</v>
      </c>
      <c r="G1225" s="11" t="s">
        <v>1957</v>
      </c>
      <c r="H1225" s="11" t="s">
        <v>1957</v>
      </c>
      <c r="I1225" s="11">
        <v>2171</v>
      </c>
      <c r="J1225" s="11">
        <v>35822</v>
      </c>
      <c r="K1225" s="11">
        <v>86342</v>
      </c>
      <c r="L1225" s="11" t="str">
        <f t="shared" si="19"/>
        <v>Whole</v>
      </c>
    </row>
    <row r="1226" spans="1:12" x14ac:dyDescent="0.3">
      <c r="A1226" s="11" t="s">
        <v>934</v>
      </c>
      <c r="B1226" s="11" t="s">
        <v>391</v>
      </c>
      <c r="C1226" s="11" t="s">
        <v>53</v>
      </c>
      <c r="D1226" s="11" t="s">
        <v>2241</v>
      </c>
      <c r="E1226" s="11" t="s">
        <v>2242</v>
      </c>
      <c r="F1226" s="11" t="s">
        <v>2310</v>
      </c>
      <c r="G1226" s="11" t="s">
        <v>1957</v>
      </c>
      <c r="H1226" s="11" t="s">
        <v>1957</v>
      </c>
      <c r="I1226" s="11">
        <v>124</v>
      </c>
      <c r="J1226" s="11">
        <v>2046</v>
      </c>
      <c r="K1226" s="11">
        <v>4762</v>
      </c>
      <c r="L1226" s="11" t="str">
        <f t="shared" si="19"/>
        <v>Whole</v>
      </c>
    </row>
    <row r="1227" spans="1:12" x14ac:dyDescent="0.3">
      <c r="A1227" s="11" t="s">
        <v>934</v>
      </c>
      <c r="B1227" s="11" t="s">
        <v>391</v>
      </c>
      <c r="C1227" s="11" t="s">
        <v>53</v>
      </c>
      <c r="D1227" s="11" t="s">
        <v>2237</v>
      </c>
      <c r="E1227" s="11" t="s">
        <v>2238</v>
      </c>
      <c r="F1227" s="11" t="s">
        <v>2310</v>
      </c>
      <c r="G1227" s="11" t="s">
        <v>1957</v>
      </c>
      <c r="H1227" s="11" t="s">
        <v>1957</v>
      </c>
      <c r="I1227" s="11">
        <v>2682</v>
      </c>
      <c r="J1227" s="11">
        <v>44253</v>
      </c>
      <c r="K1227" s="11">
        <v>103615</v>
      </c>
      <c r="L1227" s="11" t="str">
        <f t="shared" si="19"/>
        <v>Whole</v>
      </c>
    </row>
    <row r="1228" spans="1:12" x14ac:dyDescent="0.3">
      <c r="A1228" s="11" t="s">
        <v>934</v>
      </c>
      <c r="B1228" s="11" t="s">
        <v>391</v>
      </c>
      <c r="C1228" s="11" t="s">
        <v>53</v>
      </c>
      <c r="D1228" s="11" t="s">
        <v>2315</v>
      </c>
      <c r="E1228" s="11" t="s">
        <v>2316</v>
      </c>
      <c r="F1228" s="11" t="s">
        <v>2310</v>
      </c>
      <c r="G1228" s="11" t="s">
        <v>1957</v>
      </c>
      <c r="H1228" s="11" t="s">
        <v>1957</v>
      </c>
      <c r="I1228" s="11">
        <v>5013</v>
      </c>
      <c r="J1228" s="11">
        <v>82715</v>
      </c>
      <c r="K1228" s="11">
        <v>199302</v>
      </c>
      <c r="L1228" s="11" t="str">
        <f t="shared" si="19"/>
        <v>Whole</v>
      </c>
    </row>
    <row r="1229" spans="1:12" x14ac:dyDescent="0.3">
      <c r="A1229" s="11" t="s">
        <v>934</v>
      </c>
      <c r="B1229" s="11" t="s">
        <v>391</v>
      </c>
      <c r="C1229" s="11" t="s">
        <v>53</v>
      </c>
      <c r="D1229" s="11" t="s">
        <v>2317</v>
      </c>
      <c r="E1229" s="11" t="s">
        <v>2318</v>
      </c>
      <c r="F1229" s="11" t="s">
        <v>2310</v>
      </c>
      <c r="G1229" s="11" t="s">
        <v>1957</v>
      </c>
      <c r="H1229" s="11" t="s">
        <v>1957</v>
      </c>
      <c r="I1229" s="11">
        <v>37</v>
      </c>
      <c r="J1229" s="11">
        <v>611</v>
      </c>
      <c r="K1229" s="11">
        <v>1463</v>
      </c>
      <c r="L1229" s="11" t="str">
        <f t="shared" si="19"/>
        <v>Whole</v>
      </c>
    </row>
    <row r="1230" spans="1:12" x14ac:dyDescent="0.3">
      <c r="A1230" s="11" t="s">
        <v>934</v>
      </c>
      <c r="B1230" s="11" t="s">
        <v>391</v>
      </c>
      <c r="C1230" s="11" t="s">
        <v>53</v>
      </c>
      <c r="D1230" s="11" t="s">
        <v>164</v>
      </c>
      <c r="E1230" s="11" t="s">
        <v>2222</v>
      </c>
      <c r="F1230" s="11" t="s">
        <v>2310</v>
      </c>
      <c r="G1230" s="11" t="s">
        <v>1957</v>
      </c>
      <c r="H1230" s="11" t="s">
        <v>1957</v>
      </c>
      <c r="I1230" s="11">
        <v>42</v>
      </c>
      <c r="J1230" s="11">
        <v>158</v>
      </c>
      <c r="K1230" s="11">
        <v>150</v>
      </c>
      <c r="L1230" s="11" t="str">
        <f t="shared" si="19"/>
        <v>Whole</v>
      </c>
    </row>
    <row r="1231" spans="1:12" x14ac:dyDescent="0.3">
      <c r="A1231" s="11" t="s">
        <v>934</v>
      </c>
      <c r="B1231" s="11" t="s">
        <v>391</v>
      </c>
      <c r="C1231" s="11" t="s">
        <v>53</v>
      </c>
      <c r="D1231" s="11" t="s">
        <v>456</v>
      </c>
      <c r="E1231" s="11" t="s">
        <v>2140</v>
      </c>
      <c r="F1231" s="11" t="s">
        <v>2319</v>
      </c>
      <c r="G1231" s="11" t="s">
        <v>1957</v>
      </c>
      <c r="H1231" s="11" t="s">
        <v>1957</v>
      </c>
      <c r="I1231" s="11">
        <v>23181</v>
      </c>
      <c r="J1231" s="11">
        <v>347715</v>
      </c>
      <c r="K1231" s="11">
        <v>490988</v>
      </c>
      <c r="L1231" s="11" t="str">
        <f t="shared" si="19"/>
        <v>Whole</v>
      </c>
    </row>
    <row r="1232" spans="1:12" x14ac:dyDescent="0.3">
      <c r="A1232" s="11" t="s">
        <v>934</v>
      </c>
      <c r="B1232" s="11" t="s">
        <v>391</v>
      </c>
      <c r="C1232" s="11" t="s">
        <v>53</v>
      </c>
      <c r="D1232" s="11" t="s">
        <v>1964</v>
      </c>
      <c r="E1232" s="11" t="s">
        <v>1965</v>
      </c>
      <c r="F1232" s="11" t="s">
        <v>2320</v>
      </c>
      <c r="G1232" s="11" t="s">
        <v>1957</v>
      </c>
      <c r="H1232" s="11" t="s">
        <v>1957</v>
      </c>
      <c r="I1232" s="11">
        <v>15382</v>
      </c>
      <c r="J1232" s="11">
        <v>288413</v>
      </c>
      <c r="K1232" s="11">
        <v>832456</v>
      </c>
      <c r="L1232" s="11" t="str">
        <f t="shared" si="19"/>
        <v>Whole</v>
      </c>
    </row>
    <row r="1233" spans="1:12" x14ac:dyDescent="0.3">
      <c r="A1233" s="11" t="s">
        <v>934</v>
      </c>
      <c r="B1233" s="11" t="s">
        <v>391</v>
      </c>
      <c r="C1233" s="11" t="s">
        <v>53</v>
      </c>
      <c r="D1233" s="11" t="s">
        <v>939</v>
      </c>
      <c r="E1233" s="11" t="s">
        <v>2321</v>
      </c>
      <c r="F1233" s="11" t="s">
        <v>2322</v>
      </c>
      <c r="G1233" s="11" t="s">
        <v>1957</v>
      </c>
      <c r="H1233" s="11" t="s">
        <v>1957</v>
      </c>
      <c r="I1233" s="11">
        <v>45509</v>
      </c>
      <c r="J1233" s="11">
        <v>0</v>
      </c>
      <c r="K1233" s="11">
        <v>1327000</v>
      </c>
      <c r="L1233" s="11" t="str">
        <f t="shared" si="19"/>
        <v>Whole</v>
      </c>
    </row>
    <row r="1234" spans="1:12" x14ac:dyDescent="0.3">
      <c r="A1234" s="11" t="s">
        <v>934</v>
      </c>
      <c r="B1234" s="11" t="s">
        <v>391</v>
      </c>
      <c r="C1234" s="11" t="s">
        <v>53</v>
      </c>
      <c r="D1234" s="11" t="s">
        <v>1719</v>
      </c>
      <c r="E1234" s="11" t="s">
        <v>2249</v>
      </c>
      <c r="F1234" s="11" t="s">
        <v>2323</v>
      </c>
      <c r="G1234" s="11" t="s">
        <v>1957</v>
      </c>
      <c r="H1234" s="11" t="s">
        <v>1957</v>
      </c>
      <c r="I1234" s="11">
        <v>247</v>
      </c>
      <c r="J1234" s="11">
        <v>370</v>
      </c>
      <c r="K1234" s="11">
        <v>319</v>
      </c>
      <c r="L1234" s="11" t="str">
        <f t="shared" si="19"/>
        <v>Whole</v>
      </c>
    </row>
    <row r="1235" spans="1:12" x14ac:dyDescent="0.3">
      <c r="A1235" s="11" t="s">
        <v>934</v>
      </c>
      <c r="B1235" s="11" t="s">
        <v>391</v>
      </c>
      <c r="C1235" s="11" t="s">
        <v>53</v>
      </c>
      <c r="D1235" s="11" t="s">
        <v>2247</v>
      </c>
      <c r="E1235" s="11" t="s">
        <v>2248</v>
      </c>
      <c r="F1235" s="11" t="s">
        <v>2323</v>
      </c>
      <c r="G1235" s="11" t="s">
        <v>1957</v>
      </c>
      <c r="H1235" s="11" t="s">
        <v>1957</v>
      </c>
      <c r="I1235" s="11">
        <v>114</v>
      </c>
      <c r="J1235" s="11">
        <v>199</v>
      </c>
      <c r="K1235" s="11">
        <v>148</v>
      </c>
      <c r="L1235" s="11" t="str">
        <f t="shared" si="19"/>
        <v>Whole</v>
      </c>
    </row>
    <row r="1236" spans="1:12" x14ac:dyDescent="0.3">
      <c r="A1236" s="11" t="s">
        <v>934</v>
      </c>
      <c r="B1236" s="11" t="s">
        <v>391</v>
      </c>
      <c r="C1236" s="11" t="s">
        <v>53</v>
      </c>
      <c r="D1236" s="11" t="s">
        <v>2324</v>
      </c>
      <c r="E1236" s="11" t="s">
        <v>2325</v>
      </c>
      <c r="F1236" s="11" t="s">
        <v>2326</v>
      </c>
      <c r="G1236" s="11" t="s">
        <v>1957</v>
      </c>
      <c r="H1236" s="11" t="s">
        <v>1957</v>
      </c>
      <c r="I1236" s="11">
        <v>36703</v>
      </c>
      <c r="J1236" s="11">
        <v>688181</v>
      </c>
      <c r="K1236" s="11">
        <v>1421476</v>
      </c>
      <c r="L1236" s="11" t="str">
        <f t="shared" si="19"/>
        <v>Whole</v>
      </c>
    </row>
    <row r="1237" spans="1:12" x14ac:dyDescent="0.3">
      <c r="A1237" s="11" t="s">
        <v>934</v>
      </c>
      <c r="B1237" s="11" t="s">
        <v>391</v>
      </c>
      <c r="C1237" s="11" t="s">
        <v>53</v>
      </c>
      <c r="D1237" s="11" t="s">
        <v>2327</v>
      </c>
      <c r="E1237" s="11" t="s">
        <v>2328</v>
      </c>
      <c r="F1237" s="11" t="s">
        <v>2326</v>
      </c>
      <c r="G1237" s="11" t="s">
        <v>1957</v>
      </c>
      <c r="H1237" s="11" t="s">
        <v>1957</v>
      </c>
      <c r="I1237" s="11">
        <v>21298</v>
      </c>
      <c r="J1237" s="11">
        <v>372715</v>
      </c>
      <c r="K1237" s="11">
        <v>741513</v>
      </c>
      <c r="L1237" s="11" t="str">
        <f t="shared" si="19"/>
        <v>Whole</v>
      </c>
    </row>
    <row r="1238" spans="1:12" x14ac:dyDescent="0.3">
      <c r="A1238" s="11" t="s">
        <v>934</v>
      </c>
      <c r="B1238" s="11" t="s">
        <v>391</v>
      </c>
      <c r="C1238" s="11" t="s">
        <v>53</v>
      </c>
      <c r="D1238" s="11" t="s">
        <v>2126</v>
      </c>
      <c r="E1238" s="11" t="s">
        <v>2127</v>
      </c>
      <c r="F1238" s="11" t="s">
        <v>2329</v>
      </c>
      <c r="G1238" s="11" t="s">
        <v>1957</v>
      </c>
      <c r="H1238" s="11" t="s">
        <v>1957</v>
      </c>
      <c r="I1238" s="11">
        <v>883</v>
      </c>
      <c r="J1238" s="11">
        <v>442</v>
      </c>
      <c r="K1238" s="11">
        <v>1531</v>
      </c>
      <c r="L1238" s="11" t="str">
        <f t="shared" si="19"/>
        <v>Whole</v>
      </c>
    </row>
    <row r="1239" spans="1:12" x14ac:dyDescent="0.3">
      <c r="A1239" s="11" t="s">
        <v>934</v>
      </c>
      <c r="B1239" s="11" t="s">
        <v>391</v>
      </c>
      <c r="C1239" s="11" t="s">
        <v>53</v>
      </c>
      <c r="D1239" s="11" t="s">
        <v>923</v>
      </c>
      <c r="E1239" s="11" t="s">
        <v>2245</v>
      </c>
      <c r="F1239" s="11" t="s">
        <v>2323</v>
      </c>
      <c r="G1239" s="11" t="s">
        <v>1957</v>
      </c>
      <c r="H1239" s="11" t="s">
        <v>1957</v>
      </c>
      <c r="I1239" s="11">
        <v>1799382</v>
      </c>
      <c r="J1239" s="11">
        <v>3148918</v>
      </c>
      <c r="K1239" s="11">
        <v>1796031</v>
      </c>
      <c r="L1239" s="11" t="str">
        <f t="shared" si="19"/>
        <v>Whole</v>
      </c>
    </row>
    <row r="1240" spans="1:12" x14ac:dyDescent="0.3">
      <c r="A1240" s="11" t="s">
        <v>934</v>
      </c>
      <c r="B1240" s="11" t="s">
        <v>391</v>
      </c>
      <c r="C1240" s="11" t="s">
        <v>53</v>
      </c>
      <c r="D1240" s="11" t="s">
        <v>1962</v>
      </c>
      <c r="E1240" s="11" t="s">
        <v>1963</v>
      </c>
      <c r="F1240" s="11" t="s">
        <v>2326</v>
      </c>
      <c r="G1240" s="11" t="s">
        <v>1957</v>
      </c>
      <c r="H1240" s="11" t="s">
        <v>1957</v>
      </c>
      <c r="I1240" s="11">
        <v>114</v>
      </c>
      <c r="J1240" s="11">
        <v>1924</v>
      </c>
      <c r="K1240" s="11">
        <v>4692</v>
      </c>
      <c r="L1240" s="11" t="str">
        <f t="shared" si="19"/>
        <v>Whole</v>
      </c>
    </row>
    <row r="1241" spans="1:12" x14ac:dyDescent="0.3">
      <c r="A1241" s="11" t="s">
        <v>934</v>
      </c>
      <c r="B1241" s="11" t="s">
        <v>391</v>
      </c>
      <c r="C1241" s="11" t="s">
        <v>53</v>
      </c>
      <c r="D1241" s="11" t="s">
        <v>924</v>
      </c>
      <c r="E1241" s="11" t="s">
        <v>2130</v>
      </c>
      <c r="F1241" s="11" t="s">
        <v>2330</v>
      </c>
      <c r="G1241" s="11" t="s">
        <v>1957</v>
      </c>
      <c r="H1241" s="11" t="s">
        <v>1957</v>
      </c>
      <c r="I1241" s="11">
        <v>297684</v>
      </c>
      <c r="J1241" s="11">
        <v>476294</v>
      </c>
      <c r="K1241" s="11">
        <v>665099</v>
      </c>
      <c r="L1241" s="11" t="str">
        <f t="shared" si="19"/>
        <v>Whole</v>
      </c>
    </row>
    <row r="1242" spans="1:12" x14ac:dyDescent="0.3">
      <c r="A1242" s="11" t="s">
        <v>934</v>
      </c>
      <c r="B1242" s="11" t="s">
        <v>391</v>
      </c>
      <c r="C1242" s="11" t="s">
        <v>53</v>
      </c>
      <c r="D1242" s="11" t="s">
        <v>924</v>
      </c>
      <c r="E1242" s="11" t="s">
        <v>2246</v>
      </c>
      <c r="F1242" s="11" t="s">
        <v>2323</v>
      </c>
      <c r="G1242" s="11" t="s">
        <v>1957</v>
      </c>
      <c r="H1242" s="11" t="s">
        <v>1957</v>
      </c>
      <c r="I1242" s="11">
        <v>642404</v>
      </c>
      <c r="J1242" s="11">
        <v>867245</v>
      </c>
      <c r="K1242" s="11">
        <v>970716</v>
      </c>
      <c r="L1242" s="11" t="str">
        <f t="shared" si="19"/>
        <v>Whole</v>
      </c>
    </row>
    <row r="1243" spans="1:12" x14ac:dyDescent="0.3">
      <c r="A1243" s="11" t="s">
        <v>934</v>
      </c>
      <c r="B1243" s="11" t="s">
        <v>391</v>
      </c>
      <c r="C1243" s="11" t="s">
        <v>53</v>
      </c>
      <c r="D1243" s="11" t="s">
        <v>2331</v>
      </c>
      <c r="E1243" s="11" t="s">
        <v>2332</v>
      </c>
      <c r="F1243" s="11" t="s">
        <v>2326</v>
      </c>
      <c r="G1243" s="11" t="s">
        <v>1957</v>
      </c>
      <c r="H1243" s="11" t="s">
        <v>1957</v>
      </c>
      <c r="I1243" s="11">
        <v>19287</v>
      </c>
      <c r="J1243" s="11">
        <v>144653</v>
      </c>
      <c r="K1243" s="11">
        <v>557368</v>
      </c>
      <c r="L1243" s="11" t="str">
        <f t="shared" si="19"/>
        <v>Whole</v>
      </c>
    </row>
    <row r="1244" spans="1:12" x14ac:dyDescent="0.3">
      <c r="A1244" s="11" t="s">
        <v>934</v>
      </c>
      <c r="B1244" s="11" t="s">
        <v>391</v>
      </c>
      <c r="C1244" s="11" t="s">
        <v>53</v>
      </c>
      <c r="D1244" s="11" t="s">
        <v>941</v>
      </c>
      <c r="E1244" s="11" t="s">
        <v>2174</v>
      </c>
      <c r="F1244" s="11" t="s">
        <v>2175</v>
      </c>
      <c r="G1244" s="11" t="s">
        <v>211</v>
      </c>
      <c r="H1244" s="11" t="s">
        <v>211</v>
      </c>
      <c r="I1244" s="11">
        <v>26963</v>
      </c>
      <c r="J1244" s="11">
        <v>161778</v>
      </c>
      <c r="K1244" s="11">
        <v>549560</v>
      </c>
      <c r="L1244" s="11" t="str">
        <f t="shared" si="19"/>
        <v>Whole</v>
      </c>
    </row>
    <row r="1245" spans="1:12" x14ac:dyDescent="0.3">
      <c r="A1245" s="11" t="s">
        <v>934</v>
      </c>
      <c r="B1245" s="11" t="s">
        <v>391</v>
      </c>
      <c r="C1245" s="11" t="s">
        <v>53</v>
      </c>
      <c r="D1245" s="11" t="s">
        <v>941</v>
      </c>
      <c r="E1245" s="11" t="s">
        <v>2174</v>
      </c>
      <c r="F1245" s="11" t="s">
        <v>2175</v>
      </c>
      <c r="G1245" s="11" t="s">
        <v>1696</v>
      </c>
      <c r="H1245" s="11" t="s">
        <v>1696</v>
      </c>
      <c r="I1245" s="11">
        <v>8179</v>
      </c>
      <c r="J1245" s="11">
        <v>49074</v>
      </c>
      <c r="K1245" s="11">
        <v>184830</v>
      </c>
      <c r="L1245" s="11" t="str">
        <f t="shared" si="19"/>
        <v>Whole</v>
      </c>
    </row>
    <row r="1246" spans="1:12" x14ac:dyDescent="0.3">
      <c r="A1246" s="11" t="s">
        <v>934</v>
      </c>
      <c r="B1246" s="11" t="s">
        <v>391</v>
      </c>
      <c r="C1246" s="11" t="s">
        <v>53</v>
      </c>
      <c r="D1246" s="11" t="s">
        <v>941</v>
      </c>
      <c r="E1246" s="11" t="s">
        <v>2174</v>
      </c>
      <c r="F1246" s="11" t="s">
        <v>2175</v>
      </c>
      <c r="G1246" s="11" t="s">
        <v>375</v>
      </c>
      <c r="H1246" s="11" t="s">
        <v>375</v>
      </c>
      <c r="I1246" s="11">
        <v>23658</v>
      </c>
      <c r="J1246" s="11">
        <v>141948</v>
      </c>
      <c r="K1246" s="11">
        <v>572189</v>
      </c>
      <c r="L1246" s="11" t="str">
        <f t="shared" si="19"/>
        <v>Whole</v>
      </c>
    </row>
    <row r="1247" spans="1:12" x14ac:dyDescent="0.3">
      <c r="A1247" s="11" t="s">
        <v>934</v>
      </c>
      <c r="B1247" s="11" t="s">
        <v>391</v>
      </c>
      <c r="C1247" s="11" t="s">
        <v>53</v>
      </c>
      <c r="D1247" s="11" t="s">
        <v>2136</v>
      </c>
      <c r="E1247" s="11" t="s">
        <v>2137</v>
      </c>
      <c r="F1247" s="11" t="s">
        <v>2333</v>
      </c>
      <c r="G1247" s="11" t="s">
        <v>211</v>
      </c>
      <c r="H1247" s="11" t="s">
        <v>211</v>
      </c>
      <c r="I1247" s="11">
        <v>259</v>
      </c>
      <c r="J1247" s="11">
        <v>1036</v>
      </c>
      <c r="K1247" s="11">
        <v>6691</v>
      </c>
      <c r="L1247" s="11" t="str">
        <f t="shared" si="19"/>
        <v>Whole</v>
      </c>
    </row>
    <row r="1248" spans="1:12" x14ac:dyDescent="0.3">
      <c r="A1248" s="11" t="s">
        <v>934</v>
      </c>
      <c r="B1248" s="11" t="s">
        <v>391</v>
      </c>
      <c r="C1248" s="11" t="s">
        <v>53</v>
      </c>
      <c r="D1248" s="11" t="s">
        <v>2136</v>
      </c>
      <c r="E1248" s="11" t="s">
        <v>2137</v>
      </c>
      <c r="F1248" s="11" t="s">
        <v>2333</v>
      </c>
      <c r="G1248" s="11" t="s">
        <v>1696</v>
      </c>
      <c r="H1248" s="11" t="s">
        <v>1696</v>
      </c>
      <c r="I1248" s="11">
        <v>131</v>
      </c>
      <c r="J1248" s="11">
        <v>524</v>
      </c>
      <c r="K1248" s="11">
        <v>3714</v>
      </c>
      <c r="L1248" s="11" t="str">
        <f t="shared" si="19"/>
        <v>Whole</v>
      </c>
    </row>
    <row r="1249" spans="1:12" x14ac:dyDescent="0.3">
      <c r="A1249" s="11" t="s">
        <v>934</v>
      </c>
      <c r="B1249" s="11" t="s">
        <v>391</v>
      </c>
      <c r="C1249" s="11" t="s">
        <v>53</v>
      </c>
      <c r="D1249" s="11" t="s">
        <v>2136</v>
      </c>
      <c r="E1249" s="11" t="s">
        <v>2137</v>
      </c>
      <c r="F1249" s="11" t="s">
        <v>2333</v>
      </c>
      <c r="G1249" s="11" t="s">
        <v>375</v>
      </c>
      <c r="H1249" s="11" t="s">
        <v>375</v>
      </c>
      <c r="I1249" s="11">
        <v>52</v>
      </c>
      <c r="J1249" s="11">
        <v>208</v>
      </c>
      <c r="K1249" s="11">
        <v>1400</v>
      </c>
      <c r="L1249" s="11" t="str">
        <f t="shared" si="19"/>
        <v>Whole</v>
      </c>
    </row>
    <row r="1250" spans="1:12" x14ac:dyDescent="0.3">
      <c r="A1250" s="11" t="s">
        <v>934</v>
      </c>
      <c r="B1250" s="11" t="s">
        <v>391</v>
      </c>
      <c r="C1250" s="11" t="s">
        <v>53</v>
      </c>
      <c r="D1250" s="11" t="s">
        <v>2172</v>
      </c>
      <c r="E1250" s="11" t="s">
        <v>2173</v>
      </c>
      <c r="F1250" s="11" t="s">
        <v>2334</v>
      </c>
      <c r="G1250" s="11" t="s">
        <v>1696</v>
      </c>
      <c r="H1250" s="11" t="s">
        <v>1696</v>
      </c>
      <c r="I1250" s="11">
        <v>7317</v>
      </c>
      <c r="J1250" s="11">
        <v>43902</v>
      </c>
      <c r="K1250" s="11">
        <v>210329</v>
      </c>
      <c r="L1250" s="11" t="str">
        <f t="shared" si="19"/>
        <v>Whole</v>
      </c>
    </row>
    <row r="1251" spans="1:12" x14ac:dyDescent="0.3">
      <c r="A1251" s="11" t="s">
        <v>934</v>
      </c>
      <c r="B1251" s="11" t="s">
        <v>391</v>
      </c>
      <c r="C1251" s="11" t="s">
        <v>53</v>
      </c>
      <c r="D1251" s="11" t="s">
        <v>2172</v>
      </c>
      <c r="E1251" s="11" t="s">
        <v>2173</v>
      </c>
      <c r="F1251" s="11" t="s">
        <v>2334</v>
      </c>
      <c r="G1251" s="11" t="s">
        <v>375</v>
      </c>
      <c r="H1251" s="11" t="s">
        <v>375</v>
      </c>
      <c r="I1251" s="11">
        <v>20596</v>
      </c>
      <c r="J1251" s="11">
        <v>123576</v>
      </c>
      <c r="K1251" s="11">
        <v>573205</v>
      </c>
      <c r="L1251" s="11" t="str">
        <f t="shared" si="19"/>
        <v>Whole</v>
      </c>
    </row>
    <row r="1252" spans="1:12" x14ac:dyDescent="0.3">
      <c r="A1252" s="11" t="s">
        <v>934</v>
      </c>
      <c r="B1252" s="11" t="s">
        <v>391</v>
      </c>
      <c r="C1252" s="11" t="s">
        <v>53</v>
      </c>
      <c r="D1252" s="11" t="s">
        <v>2172</v>
      </c>
      <c r="E1252" s="11" t="s">
        <v>2173</v>
      </c>
      <c r="F1252" s="11" t="s">
        <v>2335</v>
      </c>
      <c r="G1252" s="11" t="s">
        <v>211</v>
      </c>
      <c r="H1252" s="11" t="s">
        <v>211</v>
      </c>
      <c r="I1252" s="11">
        <v>23097</v>
      </c>
      <c r="J1252" s="11">
        <v>138582</v>
      </c>
      <c r="K1252" s="11">
        <v>612471</v>
      </c>
      <c r="L1252" s="11" t="str">
        <f t="shared" si="19"/>
        <v>Whole</v>
      </c>
    </row>
    <row r="1253" spans="1:12" x14ac:dyDescent="0.3">
      <c r="A1253" s="11" t="s">
        <v>934</v>
      </c>
      <c r="B1253" s="11" t="s">
        <v>391</v>
      </c>
      <c r="C1253" s="11" t="s">
        <v>53</v>
      </c>
      <c r="D1253" s="11" t="s">
        <v>942</v>
      </c>
      <c r="E1253" s="11" t="s">
        <v>2144</v>
      </c>
      <c r="F1253" s="11" t="s">
        <v>2336</v>
      </c>
      <c r="G1253" s="11" t="s">
        <v>211</v>
      </c>
      <c r="H1253" s="11" t="s">
        <v>211</v>
      </c>
      <c r="I1253" s="11">
        <v>149</v>
      </c>
      <c r="J1253" s="11">
        <v>596</v>
      </c>
      <c r="K1253" s="11">
        <v>3846</v>
      </c>
      <c r="L1253" s="11" t="str">
        <f t="shared" si="19"/>
        <v>Whole</v>
      </c>
    </row>
    <row r="1254" spans="1:12" x14ac:dyDescent="0.3">
      <c r="A1254" s="11" t="s">
        <v>934</v>
      </c>
      <c r="B1254" s="11" t="s">
        <v>391</v>
      </c>
      <c r="C1254" s="11" t="s">
        <v>53</v>
      </c>
      <c r="D1254" s="11" t="s">
        <v>942</v>
      </c>
      <c r="E1254" s="11" t="s">
        <v>2144</v>
      </c>
      <c r="F1254" s="11" t="s">
        <v>2336</v>
      </c>
      <c r="G1254" s="11" t="s">
        <v>1696</v>
      </c>
      <c r="H1254" s="11" t="s">
        <v>1696</v>
      </c>
      <c r="I1254" s="11">
        <v>150</v>
      </c>
      <c r="J1254" s="11">
        <v>600</v>
      </c>
      <c r="K1254" s="11">
        <v>4261</v>
      </c>
      <c r="L1254" s="11" t="str">
        <f t="shared" si="19"/>
        <v>Whole</v>
      </c>
    </row>
    <row r="1255" spans="1:12" x14ac:dyDescent="0.3">
      <c r="A1255" s="11" t="s">
        <v>934</v>
      </c>
      <c r="B1255" s="11" t="s">
        <v>391</v>
      </c>
      <c r="C1255" s="11" t="s">
        <v>53</v>
      </c>
      <c r="D1255" s="11" t="s">
        <v>942</v>
      </c>
      <c r="E1255" s="11" t="s">
        <v>2144</v>
      </c>
      <c r="F1255" s="11" t="s">
        <v>2336</v>
      </c>
      <c r="G1255" s="11" t="s">
        <v>375</v>
      </c>
      <c r="H1255" s="11" t="s">
        <v>375</v>
      </c>
      <c r="I1255" s="11">
        <v>209</v>
      </c>
      <c r="J1255" s="11">
        <v>836</v>
      </c>
      <c r="K1255" s="11">
        <v>5635</v>
      </c>
      <c r="L1255" s="11" t="str">
        <f t="shared" si="19"/>
        <v>Whole</v>
      </c>
    </row>
    <row r="1256" spans="1:12" x14ac:dyDescent="0.3">
      <c r="A1256" s="11" t="s">
        <v>934</v>
      </c>
      <c r="B1256" s="11" t="s">
        <v>391</v>
      </c>
      <c r="C1256" s="11" t="s">
        <v>53</v>
      </c>
      <c r="D1256" s="11" t="s">
        <v>943</v>
      </c>
      <c r="E1256" s="11" t="s">
        <v>2178</v>
      </c>
      <c r="F1256" s="11" t="s">
        <v>2337</v>
      </c>
      <c r="G1256" s="11" t="s">
        <v>211</v>
      </c>
      <c r="H1256" s="11" t="s">
        <v>211</v>
      </c>
      <c r="I1256" s="11">
        <v>18723</v>
      </c>
      <c r="J1256" s="11">
        <v>112338</v>
      </c>
      <c r="K1256" s="11">
        <v>488730</v>
      </c>
      <c r="L1256" s="11" t="str">
        <f t="shared" si="19"/>
        <v>Whole</v>
      </c>
    </row>
    <row r="1257" spans="1:12" x14ac:dyDescent="0.3">
      <c r="A1257" s="11" t="s">
        <v>934</v>
      </c>
      <c r="B1257" s="11" t="s">
        <v>391</v>
      </c>
      <c r="C1257" s="11" t="s">
        <v>53</v>
      </c>
      <c r="D1257" s="11" t="s">
        <v>943</v>
      </c>
      <c r="E1257" s="11" t="s">
        <v>2178</v>
      </c>
      <c r="F1257" s="11" t="s">
        <v>2337</v>
      </c>
      <c r="G1257" s="11" t="s">
        <v>1696</v>
      </c>
      <c r="H1257" s="11" t="s">
        <v>1696</v>
      </c>
      <c r="I1257" s="11">
        <v>6143</v>
      </c>
      <c r="J1257" s="11">
        <v>36858</v>
      </c>
      <c r="K1257" s="11">
        <v>176032</v>
      </c>
      <c r="L1257" s="11" t="str">
        <f t="shared" si="19"/>
        <v>Whole</v>
      </c>
    </row>
    <row r="1258" spans="1:12" x14ac:dyDescent="0.3">
      <c r="A1258" s="11" t="s">
        <v>934</v>
      </c>
      <c r="B1258" s="11" t="s">
        <v>391</v>
      </c>
      <c r="C1258" s="11" t="s">
        <v>53</v>
      </c>
      <c r="D1258" s="11" t="s">
        <v>943</v>
      </c>
      <c r="E1258" s="11" t="s">
        <v>2178</v>
      </c>
      <c r="F1258" s="11" t="s">
        <v>2337</v>
      </c>
      <c r="G1258" s="11" t="s">
        <v>375</v>
      </c>
      <c r="H1258" s="11" t="s">
        <v>375</v>
      </c>
      <c r="I1258" s="11">
        <v>17330</v>
      </c>
      <c r="J1258" s="11">
        <v>103980</v>
      </c>
      <c r="K1258" s="11">
        <v>480206</v>
      </c>
      <c r="L1258" s="11" t="str">
        <f t="shared" si="19"/>
        <v>Whole</v>
      </c>
    </row>
    <row r="1259" spans="1:12" x14ac:dyDescent="0.3">
      <c r="A1259" s="11" t="s">
        <v>934</v>
      </c>
      <c r="B1259" s="11" t="s">
        <v>391</v>
      </c>
      <c r="C1259" s="11" t="s">
        <v>53</v>
      </c>
      <c r="D1259" s="11" t="s">
        <v>2034</v>
      </c>
      <c r="E1259" s="11" t="s">
        <v>2035</v>
      </c>
      <c r="F1259" s="11" t="s">
        <v>2338</v>
      </c>
      <c r="G1259" s="11" t="s">
        <v>211</v>
      </c>
      <c r="H1259" s="11" t="s">
        <v>211</v>
      </c>
      <c r="I1259" s="11">
        <v>933</v>
      </c>
      <c r="J1259" s="11">
        <v>20339</v>
      </c>
      <c r="K1259" s="11">
        <v>124644</v>
      </c>
      <c r="L1259" s="11" t="str">
        <f t="shared" si="19"/>
        <v>Whole</v>
      </c>
    </row>
    <row r="1260" spans="1:12" x14ac:dyDescent="0.3">
      <c r="A1260" s="11" t="s">
        <v>934</v>
      </c>
      <c r="B1260" s="11" t="s">
        <v>391</v>
      </c>
      <c r="C1260" s="11" t="s">
        <v>53</v>
      </c>
      <c r="D1260" s="11" t="s">
        <v>2034</v>
      </c>
      <c r="E1260" s="11" t="s">
        <v>2035</v>
      </c>
      <c r="F1260" s="11" t="s">
        <v>2339</v>
      </c>
      <c r="G1260" s="11" t="s">
        <v>1696</v>
      </c>
      <c r="H1260" s="11" t="s">
        <v>1696</v>
      </c>
      <c r="I1260" s="11">
        <v>329</v>
      </c>
      <c r="J1260" s="11">
        <v>7172</v>
      </c>
      <c r="K1260" s="11">
        <v>44534</v>
      </c>
      <c r="L1260" s="11" t="str">
        <f t="shared" si="19"/>
        <v>Whole</v>
      </c>
    </row>
    <row r="1261" spans="1:12" x14ac:dyDescent="0.3">
      <c r="A1261" s="11" t="s">
        <v>934</v>
      </c>
      <c r="B1261" s="11" t="s">
        <v>391</v>
      </c>
      <c r="C1261" s="11" t="s">
        <v>53</v>
      </c>
      <c r="D1261" s="11" t="s">
        <v>2034</v>
      </c>
      <c r="E1261" s="11" t="s">
        <v>2035</v>
      </c>
      <c r="F1261" s="11" t="s">
        <v>2339</v>
      </c>
      <c r="G1261" s="11" t="s">
        <v>375</v>
      </c>
      <c r="H1261" s="11" t="s">
        <v>375</v>
      </c>
      <c r="I1261" s="11">
        <v>595</v>
      </c>
      <c r="J1261" s="11">
        <v>12971</v>
      </c>
      <c r="K1261" s="11">
        <v>68982</v>
      </c>
      <c r="L1261" s="11" t="str">
        <f t="shared" si="19"/>
        <v>Whole</v>
      </c>
    </row>
    <row r="1262" spans="1:12" x14ac:dyDescent="0.3">
      <c r="A1262" s="11" t="s">
        <v>934</v>
      </c>
      <c r="B1262" s="11" t="s">
        <v>391</v>
      </c>
      <c r="C1262" s="11" t="s">
        <v>53</v>
      </c>
      <c r="D1262" s="11" t="s">
        <v>2036</v>
      </c>
      <c r="E1262" s="11" t="s">
        <v>2037</v>
      </c>
      <c r="F1262" s="11" t="s">
        <v>2340</v>
      </c>
      <c r="G1262" s="11" t="s">
        <v>1696</v>
      </c>
      <c r="H1262" s="11" t="s">
        <v>1696</v>
      </c>
      <c r="I1262" s="11">
        <v>262</v>
      </c>
      <c r="J1262" s="11">
        <v>5712</v>
      </c>
      <c r="K1262" s="11">
        <v>35584</v>
      </c>
      <c r="L1262" s="11" t="str">
        <f t="shared" si="19"/>
        <v>Whole</v>
      </c>
    </row>
    <row r="1263" spans="1:12" x14ac:dyDescent="0.3">
      <c r="A1263" s="11" t="s">
        <v>934</v>
      </c>
      <c r="B1263" s="11" t="s">
        <v>391</v>
      </c>
      <c r="C1263" s="11" t="s">
        <v>53</v>
      </c>
      <c r="D1263" s="11" t="s">
        <v>2036</v>
      </c>
      <c r="E1263" s="11" t="s">
        <v>2037</v>
      </c>
      <c r="F1263" s="11" t="s">
        <v>2341</v>
      </c>
      <c r="G1263" s="11" t="s">
        <v>211</v>
      </c>
      <c r="H1263" s="11" t="s">
        <v>211</v>
      </c>
      <c r="I1263" s="11">
        <v>669</v>
      </c>
      <c r="J1263" s="11">
        <v>14584</v>
      </c>
      <c r="K1263" s="11">
        <v>89247</v>
      </c>
      <c r="L1263" s="11" t="str">
        <f t="shared" si="19"/>
        <v>Whole</v>
      </c>
    </row>
    <row r="1264" spans="1:12" x14ac:dyDescent="0.3">
      <c r="A1264" s="11" t="s">
        <v>934</v>
      </c>
      <c r="B1264" s="11" t="s">
        <v>391</v>
      </c>
      <c r="C1264" s="11" t="s">
        <v>53</v>
      </c>
      <c r="D1264" s="11" t="s">
        <v>2036</v>
      </c>
      <c r="E1264" s="11" t="s">
        <v>2037</v>
      </c>
      <c r="F1264" s="11" t="s">
        <v>2342</v>
      </c>
      <c r="G1264" s="11" t="s">
        <v>375</v>
      </c>
      <c r="H1264" s="11" t="s">
        <v>375</v>
      </c>
      <c r="I1264" s="11">
        <v>542</v>
      </c>
      <c r="J1264" s="11">
        <v>11816</v>
      </c>
      <c r="K1264" s="11">
        <v>62857</v>
      </c>
      <c r="L1264" s="11" t="str">
        <f t="shared" si="19"/>
        <v>Whole</v>
      </c>
    </row>
    <row r="1265" spans="1:12" x14ac:dyDescent="0.3">
      <c r="A1265" s="11" t="s">
        <v>934</v>
      </c>
      <c r="B1265" s="11" t="s">
        <v>391</v>
      </c>
      <c r="C1265" s="11" t="s">
        <v>53</v>
      </c>
      <c r="D1265" s="11" t="s">
        <v>946</v>
      </c>
      <c r="E1265" s="11" t="s">
        <v>947</v>
      </c>
      <c r="F1265" s="11" t="s">
        <v>2343</v>
      </c>
      <c r="G1265" s="11" t="s">
        <v>211</v>
      </c>
      <c r="H1265" s="11" t="s">
        <v>211</v>
      </c>
      <c r="I1265" s="11">
        <v>6495</v>
      </c>
      <c r="J1265" s="11">
        <v>32475</v>
      </c>
      <c r="K1265" s="11">
        <v>134646</v>
      </c>
      <c r="L1265" s="11" t="str">
        <f t="shared" si="19"/>
        <v>Whole</v>
      </c>
    </row>
    <row r="1266" spans="1:12" x14ac:dyDescent="0.3">
      <c r="A1266" s="11" t="s">
        <v>934</v>
      </c>
      <c r="B1266" s="11" t="s">
        <v>391</v>
      </c>
      <c r="C1266" s="11" t="s">
        <v>53</v>
      </c>
      <c r="D1266" s="11" t="s">
        <v>946</v>
      </c>
      <c r="E1266" s="11" t="s">
        <v>947</v>
      </c>
      <c r="F1266" s="11" t="s">
        <v>2343</v>
      </c>
      <c r="G1266" s="11" t="s">
        <v>1696</v>
      </c>
      <c r="H1266" s="11" t="s">
        <v>1696</v>
      </c>
      <c r="I1266" s="11">
        <v>1875</v>
      </c>
      <c r="J1266" s="11">
        <v>9375</v>
      </c>
      <c r="K1266" s="11">
        <v>42283</v>
      </c>
      <c r="L1266" s="11" t="str">
        <f t="shared" si="19"/>
        <v>Whole</v>
      </c>
    </row>
    <row r="1267" spans="1:12" x14ac:dyDescent="0.3">
      <c r="A1267" s="11" t="s">
        <v>934</v>
      </c>
      <c r="B1267" s="11" t="s">
        <v>391</v>
      </c>
      <c r="C1267" s="11" t="s">
        <v>53</v>
      </c>
      <c r="D1267" s="11" t="s">
        <v>946</v>
      </c>
      <c r="E1267" s="11" t="s">
        <v>947</v>
      </c>
      <c r="F1267" s="11" t="s">
        <v>2343</v>
      </c>
      <c r="G1267" s="11" t="s">
        <v>375</v>
      </c>
      <c r="H1267" s="11" t="s">
        <v>375</v>
      </c>
      <c r="I1267" s="11">
        <v>5973</v>
      </c>
      <c r="J1267" s="11">
        <v>29865</v>
      </c>
      <c r="K1267" s="11">
        <v>128525</v>
      </c>
      <c r="L1267" s="11" t="str">
        <f t="shared" si="19"/>
        <v>Whole</v>
      </c>
    </row>
    <row r="1268" spans="1:12" x14ac:dyDescent="0.3">
      <c r="A1268" s="11" t="s">
        <v>934</v>
      </c>
      <c r="B1268" s="11" t="s">
        <v>391</v>
      </c>
      <c r="C1268" s="11" t="s">
        <v>53</v>
      </c>
      <c r="D1268" s="11" t="s">
        <v>2179</v>
      </c>
      <c r="E1268" s="11" t="s">
        <v>2180</v>
      </c>
      <c r="F1268" s="11" t="s">
        <v>2344</v>
      </c>
      <c r="G1268" s="11" t="s">
        <v>1957</v>
      </c>
      <c r="H1268" s="11" t="s">
        <v>1957</v>
      </c>
      <c r="I1268" s="11">
        <v>136501</v>
      </c>
      <c r="J1268" s="11">
        <v>218402</v>
      </c>
      <c r="K1268" s="11">
        <v>308437</v>
      </c>
      <c r="L1268" s="11" t="str">
        <f t="shared" si="19"/>
        <v>Whole</v>
      </c>
    </row>
    <row r="1269" spans="1:12" x14ac:dyDescent="0.3">
      <c r="A1269" s="11" t="s">
        <v>934</v>
      </c>
      <c r="B1269" s="11" t="s">
        <v>391</v>
      </c>
      <c r="C1269" s="11" t="s">
        <v>53</v>
      </c>
      <c r="D1269" s="11" t="s">
        <v>2141</v>
      </c>
      <c r="E1269" s="11" t="s">
        <v>2142</v>
      </c>
      <c r="F1269" s="11" t="s">
        <v>2345</v>
      </c>
      <c r="G1269" s="11" t="s">
        <v>1957</v>
      </c>
      <c r="H1269" s="11" t="s">
        <v>1957</v>
      </c>
      <c r="I1269" s="11">
        <v>4091</v>
      </c>
      <c r="J1269" s="11">
        <v>65456</v>
      </c>
      <c r="K1269" s="11">
        <v>95857</v>
      </c>
      <c r="L1269" s="11" t="str">
        <f t="shared" si="19"/>
        <v>Whole</v>
      </c>
    </row>
    <row r="1270" spans="1:12" x14ac:dyDescent="0.3">
      <c r="A1270" s="11" t="s">
        <v>934</v>
      </c>
      <c r="B1270" s="11" t="s">
        <v>391</v>
      </c>
      <c r="C1270" s="11" t="s">
        <v>53</v>
      </c>
      <c r="D1270" s="11" t="s">
        <v>236</v>
      </c>
      <c r="E1270" s="11" t="s">
        <v>1929</v>
      </c>
      <c r="F1270" s="11" t="s">
        <v>2346</v>
      </c>
      <c r="G1270" s="11" t="s">
        <v>211</v>
      </c>
      <c r="H1270" s="11" t="s">
        <v>211</v>
      </c>
      <c r="I1270" s="11">
        <v>1128</v>
      </c>
      <c r="J1270" s="11">
        <v>23688</v>
      </c>
      <c r="K1270" s="11">
        <v>31193</v>
      </c>
      <c r="L1270" s="11" t="str">
        <f t="shared" si="19"/>
        <v>Whole</v>
      </c>
    </row>
    <row r="1271" spans="1:12" x14ac:dyDescent="0.3">
      <c r="A1271" s="11" t="s">
        <v>934</v>
      </c>
      <c r="B1271" s="11" t="s">
        <v>391</v>
      </c>
      <c r="C1271" s="11" t="s">
        <v>53</v>
      </c>
      <c r="D1271" s="11" t="s">
        <v>236</v>
      </c>
      <c r="E1271" s="11" t="s">
        <v>1929</v>
      </c>
      <c r="F1271" s="11" t="s">
        <v>2346</v>
      </c>
      <c r="G1271" s="11" t="s">
        <v>1696</v>
      </c>
      <c r="H1271" s="11" t="s">
        <v>1696</v>
      </c>
      <c r="I1271" s="11">
        <v>388</v>
      </c>
      <c r="J1271" s="11">
        <v>8148</v>
      </c>
      <c r="K1271" s="11">
        <v>11605</v>
      </c>
      <c r="L1271" s="11" t="str">
        <f t="shared" si="19"/>
        <v>Whole</v>
      </c>
    </row>
    <row r="1272" spans="1:12" x14ac:dyDescent="0.3">
      <c r="A1272" s="11" t="s">
        <v>934</v>
      </c>
      <c r="B1272" s="11" t="s">
        <v>391</v>
      </c>
      <c r="C1272" s="11" t="s">
        <v>53</v>
      </c>
      <c r="D1272" s="11" t="s">
        <v>236</v>
      </c>
      <c r="E1272" s="11" t="s">
        <v>1929</v>
      </c>
      <c r="F1272" s="11" t="s">
        <v>2346</v>
      </c>
      <c r="G1272" s="11" t="s">
        <v>375</v>
      </c>
      <c r="H1272" s="11" t="s">
        <v>375</v>
      </c>
      <c r="I1272" s="11">
        <v>735</v>
      </c>
      <c r="J1272" s="11">
        <v>15435</v>
      </c>
      <c r="K1272" s="11">
        <v>21301</v>
      </c>
      <c r="L1272" s="11" t="str">
        <f t="shared" si="19"/>
        <v>Whole</v>
      </c>
    </row>
    <row r="1273" spans="1:12" x14ac:dyDescent="0.3">
      <c r="A1273" s="11" t="s">
        <v>934</v>
      </c>
      <c r="B1273" s="11" t="s">
        <v>391</v>
      </c>
      <c r="C1273" s="11" t="s">
        <v>53</v>
      </c>
      <c r="D1273" s="11" t="s">
        <v>950</v>
      </c>
      <c r="E1273" s="11" t="s">
        <v>2171</v>
      </c>
      <c r="F1273" s="11" t="s">
        <v>2347</v>
      </c>
      <c r="G1273" s="11" t="s">
        <v>211</v>
      </c>
      <c r="H1273" s="11" t="s">
        <v>211</v>
      </c>
      <c r="I1273" s="11">
        <v>854</v>
      </c>
      <c r="J1273" s="11">
        <v>17080</v>
      </c>
      <c r="K1273" s="11">
        <v>15205</v>
      </c>
      <c r="L1273" s="11" t="str">
        <f t="shared" si="19"/>
        <v>Whole</v>
      </c>
    </row>
    <row r="1274" spans="1:12" x14ac:dyDescent="0.3">
      <c r="A1274" s="11" t="s">
        <v>934</v>
      </c>
      <c r="B1274" s="11" t="s">
        <v>391</v>
      </c>
      <c r="C1274" s="11" t="s">
        <v>53</v>
      </c>
      <c r="D1274" s="11" t="s">
        <v>950</v>
      </c>
      <c r="E1274" s="11" t="s">
        <v>2171</v>
      </c>
      <c r="F1274" s="11" t="s">
        <v>2347</v>
      </c>
      <c r="G1274" s="11" t="s">
        <v>1696</v>
      </c>
      <c r="H1274" s="11" t="s">
        <v>1696</v>
      </c>
      <c r="I1274" s="11">
        <v>230</v>
      </c>
      <c r="J1274" s="11">
        <v>4600</v>
      </c>
      <c r="K1274" s="11">
        <v>4655</v>
      </c>
      <c r="L1274" s="11" t="str">
        <f t="shared" si="19"/>
        <v>Whole</v>
      </c>
    </row>
    <row r="1275" spans="1:12" x14ac:dyDescent="0.3">
      <c r="A1275" s="11" t="s">
        <v>934</v>
      </c>
      <c r="B1275" s="11" t="s">
        <v>391</v>
      </c>
      <c r="C1275" s="11" t="s">
        <v>53</v>
      </c>
      <c r="D1275" s="11" t="s">
        <v>950</v>
      </c>
      <c r="E1275" s="11" t="s">
        <v>2171</v>
      </c>
      <c r="F1275" s="11" t="s">
        <v>2347</v>
      </c>
      <c r="G1275" s="11" t="s">
        <v>375</v>
      </c>
      <c r="H1275" s="11" t="s">
        <v>375</v>
      </c>
      <c r="I1275" s="11">
        <v>431</v>
      </c>
      <c r="J1275" s="11">
        <v>8620</v>
      </c>
      <c r="K1275" s="11">
        <v>8180</v>
      </c>
      <c r="L1275" s="11" t="str">
        <f t="shared" si="19"/>
        <v>Whole</v>
      </c>
    </row>
    <row r="1276" spans="1:12" x14ac:dyDescent="0.3">
      <c r="A1276" s="11" t="s">
        <v>934</v>
      </c>
      <c r="B1276" s="11" t="s">
        <v>391</v>
      </c>
      <c r="C1276" s="11" t="s">
        <v>53</v>
      </c>
      <c r="D1276" s="11" t="s">
        <v>951</v>
      </c>
      <c r="E1276" s="11" t="s">
        <v>2169</v>
      </c>
      <c r="F1276" s="11" t="s">
        <v>2347</v>
      </c>
      <c r="G1276" s="11" t="s">
        <v>211</v>
      </c>
      <c r="H1276" s="11" t="s">
        <v>211</v>
      </c>
      <c r="I1276" s="11">
        <v>390</v>
      </c>
      <c r="J1276" s="11">
        <v>7800</v>
      </c>
      <c r="K1276" s="11">
        <v>6927</v>
      </c>
      <c r="L1276" s="11" t="str">
        <f t="shared" si="19"/>
        <v>Whole</v>
      </c>
    </row>
    <row r="1277" spans="1:12" x14ac:dyDescent="0.3">
      <c r="A1277" s="11" t="s">
        <v>934</v>
      </c>
      <c r="B1277" s="11" t="s">
        <v>391</v>
      </c>
      <c r="C1277" s="11" t="s">
        <v>53</v>
      </c>
      <c r="D1277" s="11" t="s">
        <v>951</v>
      </c>
      <c r="E1277" s="11" t="s">
        <v>2169</v>
      </c>
      <c r="F1277" s="11" t="s">
        <v>2347</v>
      </c>
      <c r="G1277" s="11" t="s">
        <v>1696</v>
      </c>
      <c r="H1277" s="11" t="s">
        <v>1696</v>
      </c>
      <c r="I1277" s="11">
        <v>65</v>
      </c>
      <c r="J1277" s="11">
        <v>1300</v>
      </c>
      <c r="K1277" s="11">
        <v>1326</v>
      </c>
      <c r="L1277" s="11" t="str">
        <f t="shared" si="19"/>
        <v>Whole</v>
      </c>
    </row>
    <row r="1278" spans="1:12" x14ac:dyDescent="0.3">
      <c r="A1278" s="11" t="s">
        <v>934</v>
      </c>
      <c r="B1278" s="11" t="s">
        <v>391</v>
      </c>
      <c r="C1278" s="11" t="s">
        <v>53</v>
      </c>
      <c r="D1278" s="11" t="s">
        <v>951</v>
      </c>
      <c r="E1278" s="11" t="s">
        <v>2169</v>
      </c>
      <c r="F1278" s="11" t="s">
        <v>2347</v>
      </c>
      <c r="G1278" s="11" t="s">
        <v>375</v>
      </c>
      <c r="H1278" s="11" t="s">
        <v>375</v>
      </c>
      <c r="I1278" s="11">
        <v>225</v>
      </c>
      <c r="J1278" s="11">
        <v>4500</v>
      </c>
      <c r="K1278" s="11">
        <v>4255</v>
      </c>
      <c r="L1278" s="11" t="str">
        <f t="shared" si="19"/>
        <v>Whole</v>
      </c>
    </row>
    <row r="1279" spans="1:12" x14ac:dyDescent="0.3">
      <c r="A1279" s="11" t="s">
        <v>934</v>
      </c>
      <c r="B1279" s="11" t="s">
        <v>391</v>
      </c>
      <c r="C1279" s="11" t="s">
        <v>53</v>
      </c>
      <c r="D1279" s="11" t="s">
        <v>148</v>
      </c>
      <c r="E1279" s="11" t="s">
        <v>2170</v>
      </c>
      <c r="F1279" s="11" t="s">
        <v>2347</v>
      </c>
      <c r="G1279" s="11" t="s">
        <v>211</v>
      </c>
      <c r="H1279" s="11" t="s">
        <v>211</v>
      </c>
      <c r="I1279" s="11">
        <v>339</v>
      </c>
      <c r="J1279" s="11">
        <v>6780</v>
      </c>
      <c r="K1279" s="11">
        <v>6005</v>
      </c>
      <c r="L1279" s="11" t="str">
        <f t="shared" si="19"/>
        <v>Whole</v>
      </c>
    </row>
    <row r="1280" spans="1:12" x14ac:dyDescent="0.3">
      <c r="A1280" s="11" t="s">
        <v>934</v>
      </c>
      <c r="B1280" s="11" t="s">
        <v>391</v>
      </c>
      <c r="C1280" s="11" t="s">
        <v>53</v>
      </c>
      <c r="D1280" s="11" t="s">
        <v>148</v>
      </c>
      <c r="E1280" s="11" t="s">
        <v>2170</v>
      </c>
      <c r="F1280" s="11" t="s">
        <v>2347</v>
      </c>
      <c r="G1280" s="11" t="s">
        <v>1696</v>
      </c>
      <c r="H1280" s="11" t="s">
        <v>1696</v>
      </c>
      <c r="I1280" s="11">
        <v>84</v>
      </c>
      <c r="J1280" s="11">
        <v>1680</v>
      </c>
      <c r="K1280" s="11">
        <v>1697</v>
      </c>
      <c r="L1280" s="11" t="str">
        <f t="shared" si="19"/>
        <v>Whole</v>
      </c>
    </row>
    <row r="1281" spans="1:12" x14ac:dyDescent="0.3">
      <c r="A1281" s="11" t="s">
        <v>934</v>
      </c>
      <c r="B1281" s="11" t="s">
        <v>391</v>
      </c>
      <c r="C1281" s="11" t="s">
        <v>53</v>
      </c>
      <c r="D1281" s="11" t="s">
        <v>148</v>
      </c>
      <c r="E1281" s="11" t="s">
        <v>2170</v>
      </c>
      <c r="F1281" s="11" t="s">
        <v>2347</v>
      </c>
      <c r="G1281" s="11" t="s">
        <v>375</v>
      </c>
      <c r="H1281" s="11" t="s">
        <v>375</v>
      </c>
      <c r="I1281" s="11">
        <v>101</v>
      </c>
      <c r="J1281" s="11">
        <v>2020</v>
      </c>
      <c r="K1281" s="11">
        <v>1916</v>
      </c>
      <c r="L1281" s="11" t="str">
        <f t="shared" si="19"/>
        <v>Whole</v>
      </c>
    </row>
    <row r="1282" spans="1:12" x14ac:dyDescent="0.3">
      <c r="A1282" s="11" t="s">
        <v>934</v>
      </c>
      <c r="B1282" s="11" t="s">
        <v>391</v>
      </c>
      <c r="C1282" s="11" t="s">
        <v>53</v>
      </c>
      <c r="D1282" s="11" t="s">
        <v>2128</v>
      </c>
      <c r="E1282" s="11" t="s">
        <v>2129</v>
      </c>
      <c r="F1282" s="11" t="s">
        <v>2329</v>
      </c>
      <c r="G1282" s="11" t="s">
        <v>1957</v>
      </c>
      <c r="H1282" s="11" t="s">
        <v>1957</v>
      </c>
      <c r="I1282" s="11">
        <v>18321</v>
      </c>
      <c r="J1282" s="11">
        <v>41222</v>
      </c>
      <c r="K1282" s="11">
        <v>44471</v>
      </c>
      <c r="L1282" s="11" t="str">
        <f t="shared" ref="L1282:L1345" si="20">IF(OR(C1282="Condiments &amp; Snacks",
       C1282="Cheese",
       C1282="Butter",
       C1282="Meals",
       C1282="Beverages",
       C1282="Yogurt"), "Processed", "Whole")</f>
        <v>Whole</v>
      </c>
    </row>
    <row r="1283" spans="1:12" x14ac:dyDescent="0.3">
      <c r="A1283" s="11" t="s">
        <v>934</v>
      </c>
      <c r="B1283" s="11" t="s">
        <v>391</v>
      </c>
      <c r="C1283" s="11" t="s">
        <v>53</v>
      </c>
      <c r="D1283" s="11" t="s">
        <v>2124</v>
      </c>
      <c r="E1283" s="11" t="s">
        <v>2125</v>
      </c>
      <c r="F1283" s="11" t="s">
        <v>2329</v>
      </c>
      <c r="G1283" s="11" t="s">
        <v>1957</v>
      </c>
      <c r="H1283" s="11" t="s">
        <v>1957</v>
      </c>
      <c r="I1283" s="11">
        <v>214041</v>
      </c>
      <c r="J1283" s="11">
        <v>385274</v>
      </c>
      <c r="K1283" s="11">
        <v>507762</v>
      </c>
      <c r="L1283" s="11" t="str">
        <f t="shared" si="20"/>
        <v>Whole</v>
      </c>
    </row>
    <row r="1284" spans="1:12" x14ac:dyDescent="0.3">
      <c r="A1284" s="11" t="s">
        <v>934</v>
      </c>
      <c r="B1284" s="11" t="s">
        <v>391</v>
      </c>
      <c r="C1284" s="11" t="s">
        <v>53</v>
      </c>
      <c r="D1284" s="11" t="s">
        <v>2348</v>
      </c>
      <c r="E1284" s="11" t="s">
        <v>1897</v>
      </c>
      <c r="F1284" s="11" t="s">
        <v>2349</v>
      </c>
      <c r="G1284" s="11" t="s">
        <v>211</v>
      </c>
      <c r="H1284" s="11" t="s">
        <v>211</v>
      </c>
      <c r="I1284" s="11">
        <v>487</v>
      </c>
      <c r="J1284" s="11">
        <v>4748</v>
      </c>
      <c r="K1284" s="11">
        <v>22510</v>
      </c>
      <c r="L1284" s="11" t="str">
        <f t="shared" si="20"/>
        <v>Whole</v>
      </c>
    </row>
    <row r="1285" spans="1:12" x14ac:dyDescent="0.3">
      <c r="A1285" s="11" t="s">
        <v>934</v>
      </c>
      <c r="B1285" s="11" t="s">
        <v>391</v>
      </c>
      <c r="C1285" s="11" t="s">
        <v>53</v>
      </c>
      <c r="D1285" s="11" t="s">
        <v>2348</v>
      </c>
      <c r="E1285" s="11" t="s">
        <v>1897</v>
      </c>
      <c r="F1285" s="11" t="s">
        <v>2349</v>
      </c>
      <c r="G1285" s="11" t="s">
        <v>1696</v>
      </c>
      <c r="H1285" s="11" t="s">
        <v>1696</v>
      </c>
      <c r="I1285" s="11">
        <v>430</v>
      </c>
      <c r="J1285" s="11">
        <v>4193</v>
      </c>
      <c r="K1285" s="11">
        <v>20848</v>
      </c>
      <c r="L1285" s="11" t="str">
        <f t="shared" si="20"/>
        <v>Whole</v>
      </c>
    </row>
    <row r="1286" spans="1:12" x14ac:dyDescent="0.3">
      <c r="A1286" s="11" t="s">
        <v>934</v>
      </c>
      <c r="B1286" s="11" t="s">
        <v>391</v>
      </c>
      <c r="C1286" s="11" t="s">
        <v>53</v>
      </c>
      <c r="D1286" s="11" t="s">
        <v>2348</v>
      </c>
      <c r="E1286" s="11" t="s">
        <v>1897</v>
      </c>
      <c r="F1286" s="11" t="s">
        <v>2349</v>
      </c>
      <c r="G1286" s="11" t="s">
        <v>375</v>
      </c>
      <c r="H1286" s="11" t="s">
        <v>375</v>
      </c>
      <c r="I1286" s="11">
        <v>541</v>
      </c>
      <c r="J1286" s="11">
        <v>5275</v>
      </c>
      <c r="K1286" s="11">
        <v>25554</v>
      </c>
      <c r="L1286" s="11" t="str">
        <f t="shared" si="20"/>
        <v>Whole</v>
      </c>
    </row>
    <row r="1287" spans="1:12" x14ac:dyDescent="0.3">
      <c r="A1287" s="11" t="s">
        <v>934</v>
      </c>
      <c r="B1287" s="11" t="s">
        <v>391</v>
      </c>
      <c r="C1287" s="11" t="s">
        <v>53</v>
      </c>
      <c r="D1287" s="11" t="s">
        <v>953</v>
      </c>
      <c r="E1287" s="11" t="s">
        <v>2350</v>
      </c>
      <c r="F1287" s="11" t="s">
        <v>2345</v>
      </c>
      <c r="G1287" s="11" t="s">
        <v>1957</v>
      </c>
      <c r="H1287" s="11" t="s">
        <v>1957</v>
      </c>
      <c r="I1287" s="11">
        <v>312</v>
      </c>
      <c r="J1287" s="11">
        <v>0</v>
      </c>
      <c r="K1287" s="11">
        <v>6066</v>
      </c>
      <c r="L1287" s="11" t="str">
        <f t="shared" si="20"/>
        <v>Whole</v>
      </c>
    </row>
    <row r="1288" spans="1:12" x14ac:dyDescent="0.3">
      <c r="A1288" s="11" t="s">
        <v>934</v>
      </c>
      <c r="B1288" s="11" t="s">
        <v>391</v>
      </c>
      <c r="C1288" s="11" t="s">
        <v>53</v>
      </c>
      <c r="D1288" s="11" t="s">
        <v>953</v>
      </c>
      <c r="E1288" s="11" t="s">
        <v>2139</v>
      </c>
      <c r="F1288" s="11" t="s">
        <v>2345</v>
      </c>
      <c r="G1288" s="11" t="s">
        <v>1957</v>
      </c>
      <c r="H1288" s="11" t="s">
        <v>1957</v>
      </c>
      <c r="I1288" s="11">
        <v>16145</v>
      </c>
      <c r="J1288" s="11">
        <v>242175</v>
      </c>
      <c r="K1288" s="11">
        <v>280741</v>
      </c>
      <c r="L1288" s="11" t="str">
        <f t="shared" si="20"/>
        <v>Whole</v>
      </c>
    </row>
    <row r="1289" spans="1:12" x14ac:dyDescent="0.3">
      <c r="A1289" s="11" t="s">
        <v>934</v>
      </c>
      <c r="B1289" s="11" t="s">
        <v>391</v>
      </c>
      <c r="C1289" s="11" t="s">
        <v>45</v>
      </c>
      <c r="D1289" s="11" t="s">
        <v>118</v>
      </c>
      <c r="E1289" s="11" t="s">
        <v>2118</v>
      </c>
      <c r="F1289" s="11" t="s">
        <v>2351</v>
      </c>
      <c r="G1289" s="11" t="s">
        <v>211</v>
      </c>
      <c r="H1289" s="11" t="s">
        <v>211</v>
      </c>
      <c r="I1289" s="11">
        <v>5997</v>
      </c>
      <c r="J1289" s="11">
        <v>247076</v>
      </c>
      <c r="K1289" s="11">
        <v>129842</v>
      </c>
      <c r="L1289" s="11" t="str">
        <f t="shared" si="20"/>
        <v>Whole</v>
      </c>
    </row>
    <row r="1290" spans="1:12" x14ac:dyDescent="0.3">
      <c r="A1290" s="11" t="s">
        <v>934</v>
      </c>
      <c r="B1290" s="11" t="s">
        <v>391</v>
      </c>
      <c r="C1290" s="11" t="s">
        <v>45</v>
      </c>
      <c r="D1290" s="11" t="s">
        <v>118</v>
      </c>
      <c r="E1290" s="11" t="s">
        <v>2118</v>
      </c>
      <c r="F1290" s="11" t="s">
        <v>2351</v>
      </c>
      <c r="G1290" s="11" t="s">
        <v>1696</v>
      </c>
      <c r="H1290" s="11" t="s">
        <v>1696</v>
      </c>
      <c r="I1290" s="11">
        <v>1857</v>
      </c>
      <c r="J1290" s="11">
        <v>76508</v>
      </c>
      <c r="K1290" s="11">
        <v>43600</v>
      </c>
      <c r="L1290" s="11" t="str">
        <f t="shared" si="20"/>
        <v>Whole</v>
      </c>
    </row>
    <row r="1291" spans="1:12" x14ac:dyDescent="0.3">
      <c r="A1291" s="11" t="s">
        <v>934</v>
      </c>
      <c r="B1291" s="11" t="s">
        <v>391</v>
      </c>
      <c r="C1291" s="11" t="s">
        <v>45</v>
      </c>
      <c r="D1291" s="11" t="s">
        <v>118</v>
      </c>
      <c r="E1291" s="11" t="s">
        <v>2118</v>
      </c>
      <c r="F1291" s="11" t="s">
        <v>2351</v>
      </c>
      <c r="G1291" s="11" t="s">
        <v>375</v>
      </c>
      <c r="H1291" s="11" t="s">
        <v>375</v>
      </c>
      <c r="I1291" s="11">
        <v>2819</v>
      </c>
      <c r="J1291" s="11">
        <v>116143</v>
      </c>
      <c r="K1291" s="11">
        <v>63403</v>
      </c>
      <c r="L1291" s="11" t="str">
        <f t="shared" si="20"/>
        <v>Whole</v>
      </c>
    </row>
    <row r="1292" spans="1:12" x14ac:dyDescent="0.3">
      <c r="A1292" s="11" t="s">
        <v>934</v>
      </c>
      <c r="B1292" s="11" t="s">
        <v>391</v>
      </c>
      <c r="C1292" s="11" t="s">
        <v>45</v>
      </c>
      <c r="D1292" s="11" t="s">
        <v>121</v>
      </c>
      <c r="E1292" s="11" t="s">
        <v>2143</v>
      </c>
      <c r="F1292" s="11" t="s">
        <v>2351</v>
      </c>
      <c r="G1292" s="11" t="s">
        <v>211</v>
      </c>
      <c r="H1292" s="11" t="s">
        <v>211</v>
      </c>
      <c r="I1292" s="11">
        <v>12263</v>
      </c>
      <c r="J1292" s="11">
        <v>510141</v>
      </c>
      <c r="K1292" s="11">
        <v>268632</v>
      </c>
      <c r="L1292" s="11" t="str">
        <f t="shared" si="20"/>
        <v>Whole</v>
      </c>
    </row>
    <row r="1293" spans="1:12" x14ac:dyDescent="0.3">
      <c r="A1293" s="11" t="s">
        <v>934</v>
      </c>
      <c r="B1293" s="11" t="s">
        <v>391</v>
      </c>
      <c r="C1293" s="11" t="s">
        <v>45</v>
      </c>
      <c r="D1293" s="11" t="s">
        <v>121</v>
      </c>
      <c r="E1293" s="11" t="s">
        <v>2143</v>
      </c>
      <c r="F1293" s="11" t="s">
        <v>2351</v>
      </c>
      <c r="G1293" s="11" t="s">
        <v>1696</v>
      </c>
      <c r="H1293" s="11" t="s">
        <v>1696</v>
      </c>
      <c r="I1293" s="11">
        <v>3400</v>
      </c>
      <c r="J1293" s="11">
        <v>141440</v>
      </c>
      <c r="K1293" s="11">
        <v>80632</v>
      </c>
      <c r="L1293" s="11" t="str">
        <f t="shared" si="20"/>
        <v>Whole</v>
      </c>
    </row>
    <row r="1294" spans="1:12" x14ac:dyDescent="0.3">
      <c r="A1294" s="11" t="s">
        <v>934</v>
      </c>
      <c r="B1294" s="11" t="s">
        <v>391</v>
      </c>
      <c r="C1294" s="11" t="s">
        <v>45</v>
      </c>
      <c r="D1294" s="11" t="s">
        <v>121</v>
      </c>
      <c r="E1294" s="11" t="s">
        <v>2143</v>
      </c>
      <c r="F1294" s="11" t="s">
        <v>2351</v>
      </c>
      <c r="G1294" s="11" t="s">
        <v>375</v>
      </c>
      <c r="H1294" s="11" t="s">
        <v>375</v>
      </c>
      <c r="I1294" s="11">
        <v>7233</v>
      </c>
      <c r="J1294" s="11">
        <v>300893</v>
      </c>
      <c r="K1294" s="11">
        <v>163449</v>
      </c>
      <c r="L1294" s="11" t="str">
        <f t="shared" si="20"/>
        <v>Whole</v>
      </c>
    </row>
    <row r="1295" spans="1:12" x14ac:dyDescent="0.3">
      <c r="A1295" s="11" t="s">
        <v>934</v>
      </c>
      <c r="B1295" s="11" t="s">
        <v>391</v>
      </c>
      <c r="C1295" s="11" t="s">
        <v>45</v>
      </c>
      <c r="D1295" s="11" t="s">
        <v>954</v>
      </c>
      <c r="E1295" s="11" t="s">
        <v>2352</v>
      </c>
      <c r="F1295" s="11" t="s">
        <v>2351</v>
      </c>
      <c r="G1295" s="11" t="s">
        <v>211</v>
      </c>
      <c r="H1295" s="11" t="s">
        <v>211</v>
      </c>
      <c r="I1295" s="11">
        <v>2572</v>
      </c>
      <c r="J1295" s="11">
        <v>106995</v>
      </c>
      <c r="K1295" s="11">
        <v>62073</v>
      </c>
      <c r="L1295" s="11" t="str">
        <f t="shared" si="20"/>
        <v>Whole</v>
      </c>
    </row>
    <row r="1296" spans="1:12" x14ac:dyDescent="0.3">
      <c r="A1296" s="11" t="s">
        <v>934</v>
      </c>
      <c r="B1296" s="11" t="s">
        <v>391</v>
      </c>
      <c r="C1296" s="11" t="s">
        <v>45</v>
      </c>
      <c r="D1296" s="11" t="s">
        <v>954</v>
      </c>
      <c r="E1296" s="11" t="s">
        <v>2352</v>
      </c>
      <c r="F1296" s="11" t="s">
        <v>2351</v>
      </c>
      <c r="G1296" s="11" t="s">
        <v>1696</v>
      </c>
      <c r="H1296" s="11" t="s">
        <v>1696</v>
      </c>
      <c r="I1296" s="11">
        <v>829</v>
      </c>
      <c r="J1296" s="11">
        <v>34486</v>
      </c>
      <c r="K1296" s="11">
        <v>20980</v>
      </c>
      <c r="L1296" s="11" t="str">
        <f t="shared" si="20"/>
        <v>Whole</v>
      </c>
    </row>
    <row r="1297" spans="1:12" x14ac:dyDescent="0.3">
      <c r="A1297" s="11" t="s">
        <v>934</v>
      </c>
      <c r="B1297" s="11" t="s">
        <v>391</v>
      </c>
      <c r="C1297" s="11" t="s">
        <v>45</v>
      </c>
      <c r="D1297" s="11" t="s">
        <v>954</v>
      </c>
      <c r="E1297" s="11" t="s">
        <v>2352</v>
      </c>
      <c r="F1297" s="11" t="s">
        <v>2351</v>
      </c>
      <c r="G1297" s="11" t="s">
        <v>375</v>
      </c>
      <c r="H1297" s="11" t="s">
        <v>375</v>
      </c>
      <c r="I1297" s="11">
        <v>1399</v>
      </c>
      <c r="J1297" s="11">
        <v>58198</v>
      </c>
      <c r="K1297" s="11">
        <v>36766</v>
      </c>
      <c r="L1297" s="11" t="str">
        <f t="shared" si="20"/>
        <v>Whole</v>
      </c>
    </row>
    <row r="1298" spans="1:12" x14ac:dyDescent="0.3">
      <c r="A1298" s="11" t="s">
        <v>934</v>
      </c>
      <c r="B1298" s="11" t="s">
        <v>391</v>
      </c>
      <c r="C1298" s="11" t="s">
        <v>45</v>
      </c>
      <c r="D1298" s="11" t="s">
        <v>955</v>
      </c>
      <c r="E1298" s="11" t="s">
        <v>2112</v>
      </c>
      <c r="F1298" s="11" t="s">
        <v>2351</v>
      </c>
      <c r="G1298" s="11" t="s">
        <v>211</v>
      </c>
      <c r="H1298" s="11" t="s">
        <v>211</v>
      </c>
      <c r="I1298" s="11">
        <v>2416</v>
      </c>
      <c r="J1298" s="11">
        <v>100506</v>
      </c>
      <c r="K1298" s="11">
        <v>49408</v>
      </c>
      <c r="L1298" s="11" t="str">
        <f t="shared" si="20"/>
        <v>Whole</v>
      </c>
    </row>
    <row r="1299" spans="1:12" x14ac:dyDescent="0.3">
      <c r="A1299" s="11" t="s">
        <v>934</v>
      </c>
      <c r="B1299" s="11" t="s">
        <v>391</v>
      </c>
      <c r="C1299" s="11" t="s">
        <v>45</v>
      </c>
      <c r="D1299" s="11" t="s">
        <v>955</v>
      </c>
      <c r="E1299" s="11" t="s">
        <v>2112</v>
      </c>
      <c r="F1299" s="11" t="s">
        <v>2351</v>
      </c>
      <c r="G1299" s="11" t="s">
        <v>1696</v>
      </c>
      <c r="H1299" s="11" t="s">
        <v>1696</v>
      </c>
      <c r="I1299" s="11">
        <v>779</v>
      </c>
      <c r="J1299" s="11">
        <v>32406</v>
      </c>
      <c r="K1299" s="11">
        <v>17537</v>
      </c>
      <c r="L1299" s="11" t="str">
        <f t="shared" si="20"/>
        <v>Whole</v>
      </c>
    </row>
    <row r="1300" spans="1:12" x14ac:dyDescent="0.3">
      <c r="A1300" s="11" t="s">
        <v>934</v>
      </c>
      <c r="B1300" s="11" t="s">
        <v>391</v>
      </c>
      <c r="C1300" s="11" t="s">
        <v>45</v>
      </c>
      <c r="D1300" s="11" t="s">
        <v>955</v>
      </c>
      <c r="E1300" s="11" t="s">
        <v>2112</v>
      </c>
      <c r="F1300" s="11" t="s">
        <v>2351</v>
      </c>
      <c r="G1300" s="11" t="s">
        <v>375</v>
      </c>
      <c r="H1300" s="11" t="s">
        <v>375</v>
      </c>
      <c r="I1300" s="11">
        <v>1339</v>
      </c>
      <c r="J1300" s="11">
        <v>55702</v>
      </c>
      <c r="K1300" s="11">
        <v>28902</v>
      </c>
      <c r="L1300" s="11" t="str">
        <f t="shared" si="20"/>
        <v>Whole</v>
      </c>
    </row>
    <row r="1301" spans="1:12" x14ac:dyDescent="0.3">
      <c r="A1301" s="11" t="s">
        <v>934</v>
      </c>
      <c r="B1301" s="11" t="s">
        <v>391</v>
      </c>
      <c r="C1301" s="11" t="s">
        <v>45</v>
      </c>
      <c r="D1301" s="11" t="s">
        <v>1889</v>
      </c>
      <c r="E1301" s="11" t="s">
        <v>1890</v>
      </c>
      <c r="F1301" s="11" t="s">
        <v>2353</v>
      </c>
      <c r="G1301" s="11" t="s">
        <v>211</v>
      </c>
      <c r="H1301" s="11" t="s">
        <v>211</v>
      </c>
      <c r="I1301" s="11">
        <v>225</v>
      </c>
      <c r="J1301" s="11">
        <v>7200</v>
      </c>
      <c r="K1301" s="11">
        <v>10246</v>
      </c>
      <c r="L1301" s="11" t="str">
        <f t="shared" si="20"/>
        <v>Whole</v>
      </c>
    </row>
    <row r="1302" spans="1:12" x14ac:dyDescent="0.3">
      <c r="A1302" s="11" t="s">
        <v>934</v>
      </c>
      <c r="B1302" s="11" t="s">
        <v>391</v>
      </c>
      <c r="C1302" s="11" t="s">
        <v>45</v>
      </c>
      <c r="D1302" s="11" t="s">
        <v>1889</v>
      </c>
      <c r="E1302" s="11" t="s">
        <v>1890</v>
      </c>
      <c r="F1302" s="11" t="s">
        <v>2353</v>
      </c>
      <c r="G1302" s="11" t="s">
        <v>1696</v>
      </c>
      <c r="H1302" s="11" t="s">
        <v>1696</v>
      </c>
      <c r="I1302" s="11">
        <v>101</v>
      </c>
      <c r="J1302" s="11">
        <v>3232</v>
      </c>
      <c r="K1302" s="11">
        <v>4844</v>
      </c>
      <c r="L1302" s="11" t="str">
        <f t="shared" si="20"/>
        <v>Whole</v>
      </c>
    </row>
    <row r="1303" spans="1:12" x14ac:dyDescent="0.3">
      <c r="A1303" s="11" t="s">
        <v>934</v>
      </c>
      <c r="B1303" s="11" t="s">
        <v>391</v>
      </c>
      <c r="C1303" s="11" t="s">
        <v>45</v>
      </c>
      <c r="D1303" s="11" t="s">
        <v>1889</v>
      </c>
      <c r="E1303" s="11" t="s">
        <v>1890</v>
      </c>
      <c r="F1303" s="11" t="s">
        <v>2353</v>
      </c>
      <c r="G1303" s="11" t="s">
        <v>375</v>
      </c>
      <c r="H1303" s="11" t="s">
        <v>375</v>
      </c>
      <c r="I1303" s="11">
        <v>105</v>
      </c>
      <c r="J1303" s="11">
        <v>3360</v>
      </c>
      <c r="K1303" s="11">
        <v>4959</v>
      </c>
      <c r="L1303" s="11" t="str">
        <f t="shared" si="20"/>
        <v>Whole</v>
      </c>
    </row>
    <row r="1304" spans="1:12" x14ac:dyDescent="0.3">
      <c r="A1304" s="11" t="s">
        <v>934</v>
      </c>
      <c r="B1304" s="11" t="s">
        <v>391</v>
      </c>
      <c r="C1304" s="11" t="s">
        <v>45</v>
      </c>
      <c r="D1304" s="11" t="s">
        <v>956</v>
      </c>
      <c r="E1304" s="11" t="s">
        <v>2096</v>
      </c>
      <c r="F1304" s="11" t="s">
        <v>2354</v>
      </c>
      <c r="G1304" s="11" t="s">
        <v>211</v>
      </c>
      <c r="H1304" s="11" t="s">
        <v>211</v>
      </c>
      <c r="I1304" s="11">
        <v>120</v>
      </c>
      <c r="J1304" s="11">
        <v>1260</v>
      </c>
      <c r="K1304" s="11">
        <v>2351</v>
      </c>
      <c r="L1304" s="11" t="str">
        <f t="shared" si="20"/>
        <v>Whole</v>
      </c>
    </row>
    <row r="1305" spans="1:12" x14ac:dyDescent="0.3">
      <c r="A1305" s="11" t="s">
        <v>934</v>
      </c>
      <c r="B1305" s="11" t="s">
        <v>391</v>
      </c>
      <c r="C1305" s="11" t="s">
        <v>45</v>
      </c>
      <c r="D1305" s="11" t="s">
        <v>956</v>
      </c>
      <c r="E1305" s="11" t="s">
        <v>2096</v>
      </c>
      <c r="F1305" s="11" t="s">
        <v>2354</v>
      </c>
      <c r="G1305" s="11" t="s">
        <v>1696</v>
      </c>
      <c r="H1305" s="11" t="s">
        <v>1696</v>
      </c>
      <c r="I1305" s="11">
        <v>74</v>
      </c>
      <c r="J1305" s="11">
        <v>777</v>
      </c>
      <c r="K1305" s="11">
        <v>1618</v>
      </c>
      <c r="L1305" s="11" t="str">
        <f t="shared" si="20"/>
        <v>Whole</v>
      </c>
    </row>
    <row r="1306" spans="1:12" x14ac:dyDescent="0.3">
      <c r="A1306" s="11" t="s">
        <v>934</v>
      </c>
      <c r="B1306" s="11" t="s">
        <v>391</v>
      </c>
      <c r="C1306" s="11" t="s">
        <v>45</v>
      </c>
      <c r="D1306" s="11" t="s">
        <v>956</v>
      </c>
      <c r="E1306" s="11" t="s">
        <v>2096</v>
      </c>
      <c r="F1306" s="11" t="s">
        <v>2354</v>
      </c>
      <c r="G1306" s="11" t="s">
        <v>375</v>
      </c>
      <c r="H1306" s="11" t="s">
        <v>375</v>
      </c>
      <c r="I1306" s="11">
        <v>175</v>
      </c>
      <c r="J1306" s="11">
        <v>1838</v>
      </c>
      <c r="K1306" s="11">
        <v>3869</v>
      </c>
      <c r="L1306" s="11" t="str">
        <f t="shared" si="20"/>
        <v>Whole</v>
      </c>
    </row>
    <row r="1307" spans="1:12" x14ac:dyDescent="0.3">
      <c r="A1307" s="11" t="s">
        <v>934</v>
      </c>
      <c r="B1307" s="11" t="s">
        <v>391</v>
      </c>
      <c r="C1307" s="11" t="s">
        <v>107</v>
      </c>
      <c r="D1307" s="11" t="s">
        <v>108</v>
      </c>
      <c r="E1307" s="11" t="s">
        <v>2051</v>
      </c>
      <c r="F1307" s="11" t="s">
        <v>2355</v>
      </c>
      <c r="G1307" s="11" t="s">
        <v>211</v>
      </c>
      <c r="H1307" s="11" t="s">
        <v>211</v>
      </c>
      <c r="I1307" s="11">
        <v>1187</v>
      </c>
      <c r="J1307" s="11">
        <v>29675</v>
      </c>
      <c r="K1307" s="11">
        <v>18264</v>
      </c>
      <c r="L1307" s="11" t="str">
        <f t="shared" si="20"/>
        <v>Whole</v>
      </c>
    </row>
    <row r="1308" spans="1:12" x14ac:dyDescent="0.3">
      <c r="A1308" s="11" t="s">
        <v>934</v>
      </c>
      <c r="B1308" s="11" t="s">
        <v>391</v>
      </c>
      <c r="C1308" s="11" t="s">
        <v>107</v>
      </c>
      <c r="D1308" s="11" t="s">
        <v>108</v>
      </c>
      <c r="E1308" s="11" t="s">
        <v>2051</v>
      </c>
      <c r="F1308" s="11" t="s">
        <v>2355</v>
      </c>
      <c r="G1308" s="11" t="s">
        <v>375</v>
      </c>
      <c r="H1308" s="11" t="s">
        <v>375</v>
      </c>
      <c r="I1308" s="11">
        <v>1304</v>
      </c>
      <c r="J1308" s="11">
        <v>32600</v>
      </c>
      <c r="K1308" s="11">
        <v>21269</v>
      </c>
      <c r="L1308" s="11" t="str">
        <f t="shared" si="20"/>
        <v>Whole</v>
      </c>
    </row>
    <row r="1309" spans="1:12" x14ac:dyDescent="0.3">
      <c r="A1309" s="11" t="s">
        <v>934</v>
      </c>
      <c r="B1309" s="11" t="s">
        <v>391</v>
      </c>
      <c r="C1309" s="11" t="s">
        <v>107</v>
      </c>
      <c r="D1309" s="11" t="s">
        <v>108</v>
      </c>
      <c r="E1309" s="11" t="s">
        <v>2051</v>
      </c>
      <c r="F1309" s="11" t="s">
        <v>2356</v>
      </c>
      <c r="G1309" s="11" t="s">
        <v>1696</v>
      </c>
      <c r="H1309" s="11" t="s">
        <v>1696</v>
      </c>
      <c r="I1309" s="11">
        <v>982</v>
      </c>
      <c r="J1309" s="11">
        <v>24550</v>
      </c>
      <c r="K1309" s="11">
        <v>25215</v>
      </c>
      <c r="L1309" s="11" t="str">
        <f t="shared" si="20"/>
        <v>Whole</v>
      </c>
    </row>
    <row r="1310" spans="1:12" x14ac:dyDescent="0.3">
      <c r="A1310" s="11" t="s">
        <v>934</v>
      </c>
      <c r="B1310" s="11" t="s">
        <v>391</v>
      </c>
      <c r="C1310" s="11" t="s">
        <v>40</v>
      </c>
      <c r="D1310" s="11" t="s">
        <v>99</v>
      </c>
      <c r="E1310" s="11" t="s">
        <v>1724</v>
      </c>
      <c r="F1310" s="11" t="s">
        <v>2357</v>
      </c>
      <c r="G1310" s="11" t="s">
        <v>211</v>
      </c>
      <c r="H1310" s="11" t="s">
        <v>211</v>
      </c>
      <c r="I1310" s="11">
        <v>15149</v>
      </c>
      <c r="J1310" s="11">
        <v>454470</v>
      </c>
      <c r="K1310" s="11">
        <v>523683</v>
      </c>
      <c r="L1310" s="11" t="str">
        <f t="shared" si="20"/>
        <v>Whole</v>
      </c>
    </row>
    <row r="1311" spans="1:12" x14ac:dyDescent="0.3">
      <c r="A1311" s="11" t="s">
        <v>934</v>
      </c>
      <c r="B1311" s="11" t="s">
        <v>391</v>
      </c>
      <c r="C1311" s="11" t="s">
        <v>40</v>
      </c>
      <c r="D1311" s="11" t="s">
        <v>99</v>
      </c>
      <c r="E1311" s="11" t="s">
        <v>1724</v>
      </c>
      <c r="F1311" s="11" t="s">
        <v>2357</v>
      </c>
      <c r="G1311" s="11" t="s">
        <v>1696</v>
      </c>
      <c r="H1311" s="11" t="s">
        <v>1696</v>
      </c>
      <c r="I1311" s="11">
        <v>3813</v>
      </c>
      <c r="J1311" s="11">
        <v>114390</v>
      </c>
      <c r="K1311" s="11">
        <v>145683</v>
      </c>
      <c r="L1311" s="11" t="str">
        <f t="shared" si="20"/>
        <v>Whole</v>
      </c>
    </row>
    <row r="1312" spans="1:12" x14ac:dyDescent="0.3">
      <c r="A1312" s="11" t="s">
        <v>934</v>
      </c>
      <c r="B1312" s="11" t="s">
        <v>391</v>
      </c>
      <c r="C1312" s="11" t="s">
        <v>40</v>
      </c>
      <c r="D1312" s="11" t="s">
        <v>99</v>
      </c>
      <c r="E1312" s="11" t="s">
        <v>1724</v>
      </c>
      <c r="F1312" s="11" t="s">
        <v>2357</v>
      </c>
      <c r="G1312" s="11" t="s">
        <v>375</v>
      </c>
      <c r="H1312" s="11" t="s">
        <v>375</v>
      </c>
      <c r="I1312" s="11">
        <v>8583</v>
      </c>
      <c r="J1312" s="11">
        <v>257490</v>
      </c>
      <c r="K1312" s="11">
        <v>335189</v>
      </c>
      <c r="L1312" s="11" t="str">
        <f t="shared" si="20"/>
        <v>Whole</v>
      </c>
    </row>
    <row r="1313" spans="1:12" x14ac:dyDescent="0.3">
      <c r="A1313" s="11" t="s">
        <v>934</v>
      </c>
      <c r="B1313" s="11" t="s">
        <v>391</v>
      </c>
      <c r="C1313" s="11" t="s">
        <v>40</v>
      </c>
      <c r="D1313" s="11" t="s">
        <v>2358</v>
      </c>
      <c r="E1313" s="11" t="s">
        <v>2181</v>
      </c>
      <c r="F1313" s="11" t="s">
        <v>2359</v>
      </c>
      <c r="G1313" s="11" t="s">
        <v>211</v>
      </c>
      <c r="H1313" s="11" t="s">
        <v>211</v>
      </c>
      <c r="I1313" s="11">
        <v>2894</v>
      </c>
      <c r="J1313" s="11">
        <v>32558</v>
      </c>
      <c r="K1313" s="11">
        <v>98620</v>
      </c>
      <c r="L1313" s="11" t="str">
        <f t="shared" si="20"/>
        <v>Whole</v>
      </c>
    </row>
    <row r="1314" spans="1:12" x14ac:dyDescent="0.3">
      <c r="A1314" s="11" t="s">
        <v>934</v>
      </c>
      <c r="B1314" s="11" t="s">
        <v>391</v>
      </c>
      <c r="C1314" s="11" t="s">
        <v>40</v>
      </c>
      <c r="D1314" s="11" t="s">
        <v>2358</v>
      </c>
      <c r="E1314" s="11" t="s">
        <v>2181</v>
      </c>
      <c r="F1314" s="11" t="s">
        <v>2360</v>
      </c>
      <c r="G1314" s="11" t="s">
        <v>1696</v>
      </c>
      <c r="H1314" s="11" t="s">
        <v>1696</v>
      </c>
      <c r="I1314" s="11">
        <v>1261</v>
      </c>
      <c r="J1314" s="11">
        <v>14186</v>
      </c>
      <c r="K1314" s="11">
        <v>45789</v>
      </c>
      <c r="L1314" s="11" t="str">
        <f t="shared" si="20"/>
        <v>Whole</v>
      </c>
    </row>
    <row r="1315" spans="1:12" x14ac:dyDescent="0.3">
      <c r="A1315" s="11" t="s">
        <v>934</v>
      </c>
      <c r="B1315" s="11" t="s">
        <v>391</v>
      </c>
      <c r="C1315" s="11" t="s">
        <v>40</v>
      </c>
      <c r="D1315" s="11" t="s">
        <v>2358</v>
      </c>
      <c r="E1315" s="11" t="s">
        <v>2181</v>
      </c>
      <c r="F1315" s="11" t="s">
        <v>2360</v>
      </c>
      <c r="G1315" s="11" t="s">
        <v>375</v>
      </c>
      <c r="H1315" s="11" t="s">
        <v>375</v>
      </c>
      <c r="I1315" s="11">
        <v>1931</v>
      </c>
      <c r="J1315" s="11">
        <v>21724</v>
      </c>
      <c r="K1315" s="11">
        <v>68175</v>
      </c>
      <c r="L1315" s="11" t="str">
        <f t="shared" si="20"/>
        <v>Whole</v>
      </c>
    </row>
    <row r="1316" spans="1:12" x14ac:dyDescent="0.3">
      <c r="A1316" s="11" t="s">
        <v>934</v>
      </c>
      <c r="B1316" s="11" t="s">
        <v>391</v>
      </c>
      <c r="C1316" s="11" t="s">
        <v>25</v>
      </c>
      <c r="D1316" s="11" t="s">
        <v>784</v>
      </c>
      <c r="E1316" s="11" t="s">
        <v>2361</v>
      </c>
      <c r="F1316" s="11" t="s">
        <v>2362</v>
      </c>
      <c r="G1316" s="11" t="s">
        <v>211</v>
      </c>
      <c r="H1316" s="11" t="s">
        <v>211</v>
      </c>
      <c r="I1316" s="11">
        <v>4</v>
      </c>
      <c r="J1316" s="11">
        <v>0</v>
      </c>
      <c r="K1316" s="11">
        <v>0</v>
      </c>
      <c r="L1316" s="11" t="str">
        <f t="shared" si="20"/>
        <v>Processed</v>
      </c>
    </row>
    <row r="1317" spans="1:12" x14ac:dyDescent="0.3">
      <c r="A1317" s="11" t="s">
        <v>934</v>
      </c>
      <c r="B1317" s="11" t="s">
        <v>391</v>
      </c>
      <c r="C1317" s="11" t="s">
        <v>25</v>
      </c>
      <c r="D1317" s="11" t="s">
        <v>489</v>
      </c>
      <c r="E1317" s="11" t="s">
        <v>1989</v>
      </c>
      <c r="F1317" s="11" t="s">
        <v>2363</v>
      </c>
      <c r="G1317" s="11" t="s">
        <v>375</v>
      </c>
      <c r="H1317" s="11" t="s">
        <v>375</v>
      </c>
      <c r="I1317" s="11">
        <v>22</v>
      </c>
      <c r="J1317" s="11">
        <v>528</v>
      </c>
      <c r="K1317" s="11">
        <v>491</v>
      </c>
      <c r="L1317" s="11" t="str">
        <f t="shared" si="20"/>
        <v>Processed</v>
      </c>
    </row>
    <row r="1318" spans="1:12" x14ac:dyDescent="0.3">
      <c r="A1318" s="11" t="s">
        <v>934</v>
      </c>
      <c r="B1318" s="11" t="s">
        <v>391</v>
      </c>
      <c r="C1318" s="11" t="s">
        <v>25</v>
      </c>
      <c r="D1318" s="11" t="s">
        <v>489</v>
      </c>
      <c r="E1318" s="11" t="s">
        <v>1989</v>
      </c>
      <c r="F1318" s="11" t="s">
        <v>2364</v>
      </c>
      <c r="G1318" s="11" t="s">
        <v>211</v>
      </c>
      <c r="H1318" s="11" t="s">
        <v>211</v>
      </c>
      <c r="I1318" s="11">
        <v>39</v>
      </c>
      <c r="J1318" s="11">
        <v>936</v>
      </c>
      <c r="K1318" s="11">
        <v>841</v>
      </c>
      <c r="L1318" s="11" t="str">
        <f t="shared" si="20"/>
        <v>Processed</v>
      </c>
    </row>
    <row r="1319" spans="1:12" x14ac:dyDescent="0.3">
      <c r="A1319" s="11" t="s">
        <v>934</v>
      </c>
      <c r="B1319" s="11" t="s">
        <v>391</v>
      </c>
      <c r="C1319" s="11" t="s">
        <v>25</v>
      </c>
      <c r="D1319" s="11" t="s">
        <v>489</v>
      </c>
      <c r="E1319" s="11" t="s">
        <v>1989</v>
      </c>
      <c r="F1319" s="11" t="s">
        <v>2364</v>
      </c>
      <c r="G1319" s="11" t="s">
        <v>1696</v>
      </c>
      <c r="H1319" s="11" t="s">
        <v>1696</v>
      </c>
      <c r="I1319" s="11">
        <v>20</v>
      </c>
      <c r="J1319" s="11">
        <v>480</v>
      </c>
      <c r="K1319" s="11">
        <v>569</v>
      </c>
      <c r="L1319" s="11" t="str">
        <f t="shared" si="20"/>
        <v>Processed</v>
      </c>
    </row>
    <row r="1320" spans="1:12" x14ac:dyDescent="0.3">
      <c r="A1320" s="11" t="s">
        <v>934</v>
      </c>
      <c r="B1320" s="11" t="s">
        <v>391</v>
      </c>
      <c r="C1320" s="11" t="s">
        <v>25</v>
      </c>
      <c r="D1320" s="11" t="s">
        <v>2189</v>
      </c>
      <c r="E1320" s="11" t="s">
        <v>2190</v>
      </c>
      <c r="F1320" s="11" t="s">
        <v>2365</v>
      </c>
      <c r="G1320" s="11" t="s">
        <v>211</v>
      </c>
      <c r="H1320" s="11" t="s">
        <v>211</v>
      </c>
      <c r="I1320" s="11">
        <v>3595</v>
      </c>
      <c r="J1320" s="11">
        <v>56801</v>
      </c>
      <c r="K1320" s="11">
        <v>198953</v>
      </c>
      <c r="L1320" s="11" t="str">
        <f t="shared" si="20"/>
        <v>Processed</v>
      </c>
    </row>
    <row r="1321" spans="1:12" x14ac:dyDescent="0.3">
      <c r="A1321" s="11" t="s">
        <v>934</v>
      </c>
      <c r="B1321" s="11" t="s">
        <v>391</v>
      </c>
      <c r="C1321" s="11" t="s">
        <v>25</v>
      </c>
      <c r="D1321" s="11" t="s">
        <v>2189</v>
      </c>
      <c r="E1321" s="11" t="s">
        <v>2190</v>
      </c>
      <c r="F1321" s="11" t="s">
        <v>2365</v>
      </c>
      <c r="G1321" s="11" t="s">
        <v>1696</v>
      </c>
      <c r="H1321" s="11" t="s">
        <v>1696</v>
      </c>
      <c r="I1321" s="11">
        <v>1409</v>
      </c>
      <c r="J1321" s="11">
        <v>22262</v>
      </c>
      <c r="K1321" s="11">
        <v>81164</v>
      </c>
      <c r="L1321" s="11" t="str">
        <f t="shared" si="20"/>
        <v>Processed</v>
      </c>
    </row>
    <row r="1322" spans="1:12" x14ac:dyDescent="0.3">
      <c r="A1322" s="11" t="s">
        <v>934</v>
      </c>
      <c r="B1322" s="11" t="s">
        <v>391</v>
      </c>
      <c r="C1322" s="11" t="s">
        <v>25</v>
      </c>
      <c r="D1322" s="11" t="s">
        <v>2189</v>
      </c>
      <c r="E1322" s="11" t="s">
        <v>2190</v>
      </c>
      <c r="F1322" s="11" t="s">
        <v>2365</v>
      </c>
      <c r="G1322" s="11" t="s">
        <v>375</v>
      </c>
      <c r="H1322" s="11" t="s">
        <v>375</v>
      </c>
      <c r="I1322" s="11">
        <v>2121</v>
      </c>
      <c r="J1322" s="11">
        <v>33512</v>
      </c>
      <c r="K1322" s="11">
        <v>120005</v>
      </c>
      <c r="L1322" s="11" t="str">
        <f t="shared" si="20"/>
        <v>Processed</v>
      </c>
    </row>
    <row r="1323" spans="1:12" x14ac:dyDescent="0.3">
      <c r="A1323" s="11" t="s">
        <v>934</v>
      </c>
      <c r="B1323" s="11" t="s">
        <v>391</v>
      </c>
      <c r="C1323" s="11" t="s">
        <v>25</v>
      </c>
      <c r="D1323" s="11" t="s">
        <v>2366</v>
      </c>
      <c r="E1323" s="11" t="s">
        <v>2367</v>
      </c>
      <c r="F1323" s="11" t="s">
        <v>2368</v>
      </c>
      <c r="G1323" s="11" t="s">
        <v>1957</v>
      </c>
      <c r="H1323" s="11" t="s">
        <v>1957</v>
      </c>
      <c r="I1323" s="11">
        <v>16590</v>
      </c>
      <c r="J1323" s="11">
        <v>253827</v>
      </c>
      <c r="K1323" s="11">
        <v>872005</v>
      </c>
      <c r="L1323" s="11" t="str">
        <f t="shared" si="20"/>
        <v>Processed</v>
      </c>
    </row>
    <row r="1324" spans="1:12" x14ac:dyDescent="0.3">
      <c r="A1324" s="11" t="s">
        <v>934</v>
      </c>
      <c r="B1324" s="11" t="s">
        <v>391</v>
      </c>
      <c r="C1324" s="11" t="s">
        <v>25</v>
      </c>
      <c r="D1324" s="11" t="s">
        <v>965</v>
      </c>
      <c r="E1324" s="11" t="s">
        <v>2184</v>
      </c>
      <c r="F1324" s="11" t="s">
        <v>2369</v>
      </c>
      <c r="G1324" s="11" t="s">
        <v>211</v>
      </c>
      <c r="H1324" s="11" t="s">
        <v>211</v>
      </c>
      <c r="I1324" s="11">
        <v>2245</v>
      </c>
      <c r="J1324" s="11">
        <v>14593</v>
      </c>
      <c r="K1324" s="11">
        <v>40489</v>
      </c>
      <c r="L1324" s="11" t="str">
        <f t="shared" si="20"/>
        <v>Processed</v>
      </c>
    </row>
    <row r="1325" spans="1:12" x14ac:dyDescent="0.3">
      <c r="A1325" s="11" t="s">
        <v>934</v>
      </c>
      <c r="B1325" s="11" t="s">
        <v>391</v>
      </c>
      <c r="C1325" s="11" t="s">
        <v>25</v>
      </c>
      <c r="D1325" s="11" t="s">
        <v>965</v>
      </c>
      <c r="E1325" s="11" t="s">
        <v>2184</v>
      </c>
      <c r="F1325" s="11" t="s">
        <v>2369</v>
      </c>
      <c r="G1325" s="11" t="s">
        <v>1696</v>
      </c>
      <c r="H1325" s="11" t="s">
        <v>1696</v>
      </c>
      <c r="I1325" s="11">
        <v>766</v>
      </c>
      <c r="J1325" s="11">
        <v>4979</v>
      </c>
      <c r="K1325" s="11">
        <v>15961</v>
      </c>
      <c r="L1325" s="11" t="str">
        <f t="shared" si="20"/>
        <v>Processed</v>
      </c>
    </row>
    <row r="1326" spans="1:12" x14ac:dyDescent="0.3">
      <c r="A1326" s="11" t="s">
        <v>934</v>
      </c>
      <c r="B1326" s="11" t="s">
        <v>391</v>
      </c>
      <c r="C1326" s="11" t="s">
        <v>25</v>
      </c>
      <c r="D1326" s="11" t="s">
        <v>965</v>
      </c>
      <c r="E1326" s="11" t="s">
        <v>2184</v>
      </c>
      <c r="F1326" s="11" t="s">
        <v>2369</v>
      </c>
      <c r="G1326" s="11" t="s">
        <v>375</v>
      </c>
      <c r="H1326" s="11" t="s">
        <v>375</v>
      </c>
      <c r="I1326" s="11">
        <v>1404</v>
      </c>
      <c r="J1326" s="11">
        <v>9126</v>
      </c>
      <c r="K1326" s="11">
        <v>28277</v>
      </c>
      <c r="L1326" s="11" t="str">
        <f t="shared" si="20"/>
        <v>Processed</v>
      </c>
    </row>
    <row r="1327" spans="1:12" x14ac:dyDescent="0.3">
      <c r="A1327" s="11" t="s">
        <v>934</v>
      </c>
      <c r="B1327" s="11" t="s">
        <v>391</v>
      </c>
      <c r="C1327" s="11" t="s">
        <v>25</v>
      </c>
      <c r="D1327" s="11" t="s">
        <v>2182</v>
      </c>
      <c r="E1327" s="11" t="s">
        <v>2183</v>
      </c>
      <c r="F1327" s="11" t="s">
        <v>2369</v>
      </c>
      <c r="G1327" s="11" t="s">
        <v>211</v>
      </c>
      <c r="H1327" s="11" t="s">
        <v>211</v>
      </c>
      <c r="I1327" s="11">
        <v>49528</v>
      </c>
      <c r="J1327" s="11">
        <v>193159</v>
      </c>
      <c r="K1327" s="11">
        <v>699045</v>
      </c>
      <c r="L1327" s="11" t="str">
        <f t="shared" si="20"/>
        <v>Processed</v>
      </c>
    </row>
    <row r="1328" spans="1:12" x14ac:dyDescent="0.3">
      <c r="A1328" s="11" t="s">
        <v>934</v>
      </c>
      <c r="B1328" s="11" t="s">
        <v>391</v>
      </c>
      <c r="C1328" s="11" t="s">
        <v>25</v>
      </c>
      <c r="D1328" s="11" t="s">
        <v>2182</v>
      </c>
      <c r="E1328" s="11" t="s">
        <v>2183</v>
      </c>
      <c r="F1328" s="11" t="s">
        <v>2369</v>
      </c>
      <c r="G1328" s="11" t="s">
        <v>1696</v>
      </c>
      <c r="H1328" s="11" t="s">
        <v>1696</v>
      </c>
      <c r="I1328" s="11">
        <v>14492</v>
      </c>
      <c r="J1328" s="11">
        <v>56519</v>
      </c>
      <c r="K1328" s="11">
        <v>243753</v>
      </c>
      <c r="L1328" s="11" t="str">
        <f t="shared" si="20"/>
        <v>Processed</v>
      </c>
    </row>
    <row r="1329" spans="1:12" x14ac:dyDescent="0.3">
      <c r="A1329" s="11" t="s">
        <v>934</v>
      </c>
      <c r="B1329" s="11" t="s">
        <v>391</v>
      </c>
      <c r="C1329" s="11" t="s">
        <v>25</v>
      </c>
      <c r="D1329" s="11" t="s">
        <v>2182</v>
      </c>
      <c r="E1329" s="11" t="s">
        <v>2183</v>
      </c>
      <c r="F1329" s="11" t="s">
        <v>2369</v>
      </c>
      <c r="G1329" s="11" t="s">
        <v>375</v>
      </c>
      <c r="H1329" s="11" t="s">
        <v>375</v>
      </c>
      <c r="I1329" s="11">
        <v>33102</v>
      </c>
      <c r="J1329" s="11">
        <v>129098</v>
      </c>
      <c r="K1329" s="11">
        <v>525520</v>
      </c>
      <c r="L1329" s="11" t="str">
        <f t="shared" si="20"/>
        <v>Processed</v>
      </c>
    </row>
    <row r="1330" spans="1:12" x14ac:dyDescent="0.3">
      <c r="A1330" s="11" t="s">
        <v>934</v>
      </c>
      <c r="B1330" s="11" t="s">
        <v>391</v>
      </c>
      <c r="C1330" s="11" t="s">
        <v>25</v>
      </c>
      <c r="D1330" s="11" t="s">
        <v>95</v>
      </c>
      <c r="E1330" s="11" t="s">
        <v>2046</v>
      </c>
      <c r="F1330" s="11" t="s">
        <v>2370</v>
      </c>
      <c r="G1330" s="11" t="s">
        <v>1696</v>
      </c>
      <c r="H1330" s="11" t="s">
        <v>1696</v>
      </c>
      <c r="I1330" s="11">
        <v>853</v>
      </c>
      <c r="J1330" s="11">
        <v>2559</v>
      </c>
      <c r="K1330" s="11">
        <v>9721</v>
      </c>
      <c r="L1330" s="11" t="str">
        <f t="shared" si="20"/>
        <v>Processed</v>
      </c>
    </row>
    <row r="1331" spans="1:12" x14ac:dyDescent="0.3">
      <c r="A1331" s="11" t="s">
        <v>934</v>
      </c>
      <c r="B1331" s="11" t="s">
        <v>391</v>
      </c>
      <c r="C1331" s="11" t="s">
        <v>25</v>
      </c>
      <c r="D1331" s="11" t="s">
        <v>95</v>
      </c>
      <c r="E1331" s="11" t="s">
        <v>2046</v>
      </c>
      <c r="F1331" s="11" t="s">
        <v>2370</v>
      </c>
      <c r="G1331" s="11" t="s">
        <v>375</v>
      </c>
      <c r="H1331" s="11" t="s">
        <v>375</v>
      </c>
      <c r="I1331" s="11">
        <v>3683</v>
      </c>
      <c r="J1331" s="11">
        <v>11049</v>
      </c>
      <c r="K1331" s="11">
        <v>36258</v>
      </c>
      <c r="L1331" s="11" t="str">
        <f t="shared" si="20"/>
        <v>Processed</v>
      </c>
    </row>
    <row r="1332" spans="1:12" x14ac:dyDescent="0.3">
      <c r="A1332" s="11" t="s">
        <v>934</v>
      </c>
      <c r="B1332" s="11" t="s">
        <v>391</v>
      </c>
      <c r="C1332" s="11" t="s">
        <v>25</v>
      </c>
      <c r="D1332" s="11" t="s">
        <v>95</v>
      </c>
      <c r="E1332" s="11" t="s">
        <v>2046</v>
      </c>
      <c r="F1332" s="11" t="s">
        <v>2371</v>
      </c>
      <c r="G1332" s="11" t="s">
        <v>211</v>
      </c>
      <c r="H1332" s="11" t="s">
        <v>211</v>
      </c>
      <c r="I1332" s="11">
        <v>3745</v>
      </c>
      <c r="J1332" s="11">
        <v>11235</v>
      </c>
      <c r="K1332" s="11">
        <v>42407</v>
      </c>
      <c r="L1332" s="11" t="str">
        <f t="shared" si="20"/>
        <v>Processed</v>
      </c>
    </row>
    <row r="1333" spans="1:12" x14ac:dyDescent="0.3">
      <c r="A1333" s="11" t="s">
        <v>934</v>
      </c>
      <c r="B1333" s="11" t="s">
        <v>391</v>
      </c>
      <c r="C1333" s="11" t="s">
        <v>25</v>
      </c>
      <c r="D1333" s="11" t="s">
        <v>914</v>
      </c>
      <c r="E1333" s="11" t="s">
        <v>2161</v>
      </c>
      <c r="F1333" s="11" t="s">
        <v>2372</v>
      </c>
      <c r="G1333" s="11" t="s">
        <v>1696</v>
      </c>
      <c r="H1333" s="11" t="s">
        <v>1696</v>
      </c>
      <c r="I1333" s="11">
        <v>6377</v>
      </c>
      <c r="J1333" s="11">
        <v>126265</v>
      </c>
      <c r="K1333" s="11">
        <v>136619</v>
      </c>
      <c r="L1333" s="11" t="str">
        <f t="shared" si="20"/>
        <v>Processed</v>
      </c>
    </row>
    <row r="1334" spans="1:12" x14ac:dyDescent="0.3">
      <c r="A1334" s="11" t="s">
        <v>934</v>
      </c>
      <c r="B1334" s="11" t="s">
        <v>391</v>
      </c>
      <c r="C1334" s="11" t="s">
        <v>25</v>
      </c>
      <c r="D1334" s="11" t="s">
        <v>914</v>
      </c>
      <c r="E1334" s="11" t="s">
        <v>2161</v>
      </c>
      <c r="F1334" s="11" t="s">
        <v>2372</v>
      </c>
      <c r="G1334" s="11" t="s">
        <v>375</v>
      </c>
      <c r="H1334" s="11" t="s">
        <v>375</v>
      </c>
      <c r="I1334" s="11">
        <v>16632</v>
      </c>
      <c r="J1334" s="11">
        <v>329314</v>
      </c>
      <c r="K1334" s="11">
        <v>341444</v>
      </c>
      <c r="L1334" s="11" t="str">
        <f t="shared" si="20"/>
        <v>Processed</v>
      </c>
    </row>
    <row r="1335" spans="1:12" x14ac:dyDescent="0.3">
      <c r="A1335" s="11" t="s">
        <v>934</v>
      </c>
      <c r="B1335" s="11" t="s">
        <v>391</v>
      </c>
      <c r="C1335" s="11" t="s">
        <v>25</v>
      </c>
      <c r="D1335" s="11" t="s">
        <v>914</v>
      </c>
      <c r="E1335" s="11" t="s">
        <v>2161</v>
      </c>
      <c r="F1335" s="11" t="s">
        <v>2373</v>
      </c>
      <c r="G1335" s="11" t="s">
        <v>211</v>
      </c>
      <c r="H1335" s="11" t="s">
        <v>211</v>
      </c>
      <c r="I1335" s="11">
        <v>21470</v>
      </c>
      <c r="J1335" s="11">
        <v>425106</v>
      </c>
      <c r="K1335" s="11">
        <v>415020</v>
      </c>
      <c r="L1335" s="11" t="str">
        <f t="shared" si="20"/>
        <v>Processed</v>
      </c>
    </row>
    <row r="1336" spans="1:12" x14ac:dyDescent="0.3">
      <c r="A1336" s="11" t="s">
        <v>934</v>
      </c>
      <c r="B1336" s="11" t="s">
        <v>391</v>
      </c>
      <c r="C1336" s="11" t="s">
        <v>25</v>
      </c>
      <c r="D1336" s="11" t="s">
        <v>967</v>
      </c>
      <c r="E1336" s="11" t="s">
        <v>1932</v>
      </c>
      <c r="F1336" s="11" t="s">
        <v>2374</v>
      </c>
      <c r="G1336" s="11" t="s">
        <v>211</v>
      </c>
      <c r="H1336" s="11" t="s">
        <v>211</v>
      </c>
      <c r="I1336" s="11">
        <v>1351</v>
      </c>
      <c r="J1336" s="11">
        <v>43232</v>
      </c>
      <c r="K1336" s="11">
        <v>31428</v>
      </c>
      <c r="L1336" s="11" t="str">
        <f t="shared" si="20"/>
        <v>Processed</v>
      </c>
    </row>
    <row r="1337" spans="1:12" x14ac:dyDescent="0.3">
      <c r="A1337" s="11" t="s">
        <v>934</v>
      </c>
      <c r="B1337" s="11" t="s">
        <v>391</v>
      </c>
      <c r="C1337" s="11" t="s">
        <v>25</v>
      </c>
      <c r="D1337" s="11" t="s">
        <v>967</v>
      </c>
      <c r="E1337" s="11" t="s">
        <v>1932</v>
      </c>
      <c r="F1337" s="11" t="s">
        <v>2374</v>
      </c>
      <c r="G1337" s="11" t="s">
        <v>1696</v>
      </c>
      <c r="H1337" s="11" t="s">
        <v>1696</v>
      </c>
      <c r="I1337" s="11">
        <v>738</v>
      </c>
      <c r="J1337" s="11">
        <v>23616</v>
      </c>
      <c r="K1337" s="11">
        <v>21989</v>
      </c>
      <c r="L1337" s="11" t="str">
        <f t="shared" si="20"/>
        <v>Processed</v>
      </c>
    </row>
    <row r="1338" spans="1:12" x14ac:dyDescent="0.3">
      <c r="A1338" s="11" t="s">
        <v>934</v>
      </c>
      <c r="B1338" s="11" t="s">
        <v>391</v>
      </c>
      <c r="C1338" s="11" t="s">
        <v>25</v>
      </c>
      <c r="D1338" s="11" t="s">
        <v>967</v>
      </c>
      <c r="E1338" s="11" t="s">
        <v>1932</v>
      </c>
      <c r="F1338" s="11" t="s">
        <v>2374</v>
      </c>
      <c r="G1338" s="11" t="s">
        <v>375</v>
      </c>
      <c r="H1338" s="11" t="s">
        <v>375</v>
      </c>
      <c r="I1338" s="11">
        <v>1145</v>
      </c>
      <c r="J1338" s="11">
        <v>36640</v>
      </c>
      <c r="K1338" s="11">
        <v>34013</v>
      </c>
      <c r="L1338" s="11" t="str">
        <f t="shared" si="20"/>
        <v>Processed</v>
      </c>
    </row>
    <row r="1339" spans="1:12" x14ac:dyDescent="0.3">
      <c r="A1339" s="11" t="s">
        <v>934</v>
      </c>
      <c r="B1339" s="11" t="s">
        <v>391</v>
      </c>
      <c r="C1339" s="11" t="s">
        <v>25</v>
      </c>
      <c r="D1339" s="11" t="s">
        <v>84</v>
      </c>
      <c r="E1339" s="11" t="s">
        <v>2117</v>
      </c>
      <c r="F1339" s="11" t="s">
        <v>2375</v>
      </c>
      <c r="G1339" s="11" t="s">
        <v>1696</v>
      </c>
      <c r="H1339" s="11" t="s">
        <v>1696</v>
      </c>
      <c r="I1339" s="11">
        <v>7297</v>
      </c>
      <c r="J1339" s="11">
        <v>38309</v>
      </c>
      <c r="K1339" s="11">
        <v>87657</v>
      </c>
      <c r="L1339" s="11" t="str">
        <f t="shared" si="20"/>
        <v>Processed</v>
      </c>
    </row>
    <row r="1340" spans="1:12" x14ac:dyDescent="0.3">
      <c r="A1340" s="11" t="s">
        <v>934</v>
      </c>
      <c r="B1340" s="11" t="s">
        <v>391</v>
      </c>
      <c r="C1340" s="11" t="s">
        <v>25</v>
      </c>
      <c r="D1340" s="11" t="s">
        <v>84</v>
      </c>
      <c r="E1340" s="11" t="s">
        <v>2117</v>
      </c>
      <c r="F1340" s="11" t="s">
        <v>2375</v>
      </c>
      <c r="G1340" s="11" t="s">
        <v>375</v>
      </c>
      <c r="H1340" s="11" t="s">
        <v>375</v>
      </c>
      <c r="I1340" s="11">
        <v>11692</v>
      </c>
      <c r="J1340" s="11">
        <v>61383</v>
      </c>
      <c r="K1340" s="11">
        <v>138051</v>
      </c>
      <c r="L1340" s="11" t="str">
        <f t="shared" si="20"/>
        <v>Processed</v>
      </c>
    </row>
    <row r="1341" spans="1:12" x14ac:dyDescent="0.3">
      <c r="A1341" s="11" t="s">
        <v>934</v>
      </c>
      <c r="B1341" s="11" t="s">
        <v>391</v>
      </c>
      <c r="C1341" s="11" t="s">
        <v>13</v>
      </c>
      <c r="D1341" s="11" t="s">
        <v>2376</v>
      </c>
      <c r="E1341" s="11" t="s">
        <v>2377</v>
      </c>
      <c r="F1341" s="11" t="s">
        <v>2378</v>
      </c>
      <c r="G1341" s="11" t="s">
        <v>1696</v>
      </c>
      <c r="H1341" s="11" t="s">
        <v>1696</v>
      </c>
      <c r="I1341" s="11">
        <v>3152</v>
      </c>
      <c r="J1341" s="11">
        <v>100864</v>
      </c>
      <c r="K1341" s="11">
        <v>205361</v>
      </c>
      <c r="L1341" s="11" t="str">
        <f t="shared" si="20"/>
        <v>Processed</v>
      </c>
    </row>
    <row r="1342" spans="1:12" x14ac:dyDescent="0.3">
      <c r="A1342" s="11" t="s">
        <v>934</v>
      </c>
      <c r="B1342" s="11" t="s">
        <v>391</v>
      </c>
      <c r="C1342" s="11" t="s">
        <v>25</v>
      </c>
      <c r="D1342" s="11" t="s">
        <v>84</v>
      </c>
      <c r="E1342" s="11" t="s">
        <v>2117</v>
      </c>
      <c r="F1342" s="11" t="s">
        <v>2379</v>
      </c>
      <c r="G1342" s="11" t="s">
        <v>211</v>
      </c>
      <c r="H1342" s="11" t="s">
        <v>211</v>
      </c>
      <c r="I1342" s="11">
        <v>21286</v>
      </c>
      <c r="J1342" s="11">
        <v>111752</v>
      </c>
      <c r="K1342" s="11">
        <v>201920</v>
      </c>
      <c r="L1342" s="11" t="str">
        <f t="shared" si="20"/>
        <v>Processed</v>
      </c>
    </row>
    <row r="1343" spans="1:12" x14ac:dyDescent="0.3">
      <c r="A1343" s="11" t="s">
        <v>934</v>
      </c>
      <c r="B1343" s="11" t="s">
        <v>391</v>
      </c>
      <c r="C1343" s="11" t="s">
        <v>25</v>
      </c>
      <c r="D1343" s="11" t="s">
        <v>506</v>
      </c>
      <c r="E1343" s="11" t="s">
        <v>2090</v>
      </c>
      <c r="F1343" s="11" t="s">
        <v>2091</v>
      </c>
      <c r="G1343" s="11" t="s">
        <v>211</v>
      </c>
      <c r="H1343" s="11" t="s">
        <v>211</v>
      </c>
      <c r="I1343" s="11">
        <v>176</v>
      </c>
      <c r="J1343" s="11">
        <v>5632</v>
      </c>
      <c r="K1343" s="11">
        <v>2895</v>
      </c>
      <c r="L1343" s="11" t="str">
        <f t="shared" si="20"/>
        <v>Processed</v>
      </c>
    </row>
    <row r="1344" spans="1:12" x14ac:dyDescent="0.3">
      <c r="A1344" s="11" t="s">
        <v>934</v>
      </c>
      <c r="B1344" s="11" t="s">
        <v>391</v>
      </c>
      <c r="C1344" s="11" t="s">
        <v>25</v>
      </c>
      <c r="D1344" s="11" t="s">
        <v>506</v>
      </c>
      <c r="E1344" s="11" t="s">
        <v>2090</v>
      </c>
      <c r="F1344" s="11" t="s">
        <v>2159</v>
      </c>
      <c r="G1344" s="11" t="s">
        <v>1696</v>
      </c>
      <c r="H1344" s="11" t="s">
        <v>1696</v>
      </c>
      <c r="I1344" s="11">
        <v>78</v>
      </c>
      <c r="J1344" s="11">
        <v>2496</v>
      </c>
      <c r="K1344" s="11">
        <v>1487</v>
      </c>
      <c r="L1344" s="11" t="str">
        <f t="shared" si="20"/>
        <v>Processed</v>
      </c>
    </row>
    <row r="1345" spans="1:12" x14ac:dyDescent="0.3">
      <c r="A1345" s="11" t="s">
        <v>934</v>
      </c>
      <c r="B1345" s="11" t="s">
        <v>391</v>
      </c>
      <c r="C1345" s="11" t="s">
        <v>25</v>
      </c>
      <c r="D1345" s="11" t="s">
        <v>506</v>
      </c>
      <c r="E1345" s="11" t="s">
        <v>2090</v>
      </c>
      <c r="F1345" s="11" t="s">
        <v>2159</v>
      </c>
      <c r="G1345" s="11" t="s">
        <v>375</v>
      </c>
      <c r="H1345" s="11" t="s">
        <v>375</v>
      </c>
      <c r="I1345" s="11">
        <v>120</v>
      </c>
      <c r="J1345" s="11">
        <v>3840</v>
      </c>
      <c r="K1345" s="11">
        <v>2216</v>
      </c>
      <c r="L1345" s="11" t="str">
        <f t="shared" si="20"/>
        <v>Processed</v>
      </c>
    </row>
    <row r="1346" spans="1:12" x14ac:dyDescent="0.3">
      <c r="A1346" s="11" t="s">
        <v>934</v>
      </c>
      <c r="B1346" s="11" t="s">
        <v>391</v>
      </c>
      <c r="C1346" s="11" t="s">
        <v>25</v>
      </c>
      <c r="D1346" s="11" t="s">
        <v>97</v>
      </c>
      <c r="E1346" s="11" t="s">
        <v>2101</v>
      </c>
      <c r="F1346" s="11" t="s">
        <v>2380</v>
      </c>
      <c r="G1346" s="11" t="s">
        <v>211</v>
      </c>
      <c r="H1346" s="11" t="s">
        <v>211</v>
      </c>
      <c r="I1346" s="11">
        <v>5796</v>
      </c>
      <c r="J1346" s="11">
        <v>0</v>
      </c>
      <c r="K1346" s="11">
        <v>54900</v>
      </c>
      <c r="L1346" s="11" t="str">
        <f t="shared" ref="L1346:L1409" si="21">IF(OR(C1346="Condiments &amp; Snacks",
       C1346="Cheese",
       C1346="Butter",
       C1346="Meals",
       C1346="Beverages",
       C1346="Yogurt"), "Processed", "Whole")</f>
        <v>Processed</v>
      </c>
    </row>
    <row r="1347" spans="1:12" x14ac:dyDescent="0.3">
      <c r="A1347" s="11" t="s">
        <v>934</v>
      </c>
      <c r="B1347" s="11" t="s">
        <v>391</v>
      </c>
      <c r="C1347" s="11" t="s">
        <v>25</v>
      </c>
      <c r="D1347" s="11" t="s">
        <v>97</v>
      </c>
      <c r="E1347" s="11" t="s">
        <v>2101</v>
      </c>
      <c r="F1347" s="11" t="s">
        <v>2380</v>
      </c>
      <c r="G1347" s="11" t="s">
        <v>1696</v>
      </c>
      <c r="H1347" s="11" t="s">
        <v>1696</v>
      </c>
      <c r="I1347" s="11">
        <v>2491</v>
      </c>
      <c r="J1347" s="11">
        <v>0</v>
      </c>
      <c r="K1347" s="11">
        <v>29330</v>
      </c>
      <c r="L1347" s="11" t="str">
        <f t="shared" si="21"/>
        <v>Processed</v>
      </c>
    </row>
    <row r="1348" spans="1:12" x14ac:dyDescent="0.3">
      <c r="A1348" s="11" t="s">
        <v>934</v>
      </c>
      <c r="B1348" s="11" t="s">
        <v>391</v>
      </c>
      <c r="C1348" s="11" t="s">
        <v>25</v>
      </c>
      <c r="D1348" s="11" t="s">
        <v>97</v>
      </c>
      <c r="E1348" s="11" t="s">
        <v>2101</v>
      </c>
      <c r="F1348" s="11" t="s">
        <v>2380</v>
      </c>
      <c r="G1348" s="11" t="s">
        <v>375</v>
      </c>
      <c r="H1348" s="11" t="s">
        <v>375</v>
      </c>
      <c r="I1348" s="11">
        <v>4567</v>
      </c>
      <c r="J1348" s="11">
        <v>0</v>
      </c>
      <c r="K1348" s="11">
        <v>48919</v>
      </c>
      <c r="L1348" s="11" t="str">
        <f t="shared" si="21"/>
        <v>Processed</v>
      </c>
    </row>
    <row r="1349" spans="1:12" x14ac:dyDescent="0.3">
      <c r="A1349" s="11" t="s">
        <v>934</v>
      </c>
      <c r="B1349" s="11" t="s">
        <v>391</v>
      </c>
      <c r="C1349" s="11" t="s">
        <v>25</v>
      </c>
      <c r="D1349" s="11" t="s">
        <v>2191</v>
      </c>
      <c r="E1349" s="11" t="s">
        <v>2192</v>
      </c>
      <c r="F1349" s="11" t="s">
        <v>2381</v>
      </c>
      <c r="G1349" s="11" t="s">
        <v>211</v>
      </c>
      <c r="H1349" s="11" t="s">
        <v>211</v>
      </c>
      <c r="I1349" s="11">
        <v>4321</v>
      </c>
      <c r="J1349" s="11">
        <v>160396</v>
      </c>
      <c r="K1349" s="11">
        <v>106825</v>
      </c>
      <c r="L1349" s="11" t="str">
        <f t="shared" si="21"/>
        <v>Processed</v>
      </c>
    </row>
    <row r="1350" spans="1:12" x14ac:dyDescent="0.3">
      <c r="A1350" s="11" t="s">
        <v>934</v>
      </c>
      <c r="B1350" s="11" t="s">
        <v>391</v>
      </c>
      <c r="C1350" s="11" t="s">
        <v>25</v>
      </c>
      <c r="D1350" s="11" t="s">
        <v>2191</v>
      </c>
      <c r="E1350" s="11" t="s">
        <v>2192</v>
      </c>
      <c r="F1350" s="11" t="s">
        <v>2381</v>
      </c>
      <c r="G1350" s="11" t="s">
        <v>1696</v>
      </c>
      <c r="H1350" s="11" t="s">
        <v>1696</v>
      </c>
      <c r="I1350" s="11">
        <v>1572</v>
      </c>
      <c r="J1350" s="11">
        <v>58353</v>
      </c>
      <c r="K1350" s="11">
        <v>46479</v>
      </c>
      <c r="L1350" s="11" t="str">
        <f t="shared" si="21"/>
        <v>Processed</v>
      </c>
    </row>
    <row r="1351" spans="1:12" x14ac:dyDescent="0.3">
      <c r="A1351" s="11" t="s">
        <v>934</v>
      </c>
      <c r="B1351" s="11" t="s">
        <v>391</v>
      </c>
      <c r="C1351" s="11" t="s">
        <v>25</v>
      </c>
      <c r="D1351" s="11" t="s">
        <v>2191</v>
      </c>
      <c r="E1351" s="11" t="s">
        <v>2192</v>
      </c>
      <c r="F1351" s="11" t="s">
        <v>2381</v>
      </c>
      <c r="G1351" s="11" t="s">
        <v>375</v>
      </c>
      <c r="H1351" s="11" t="s">
        <v>375</v>
      </c>
      <c r="I1351" s="11">
        <v>3431</v>
      </c>
      <c r="J1351" s="11">
        <v>127359</v>
      </c>
      <c r="K1351" s="11">
        <v>99491</v>
      </c>
      <c r="L1351" s="11" t="str">
        <f t="shared" si="21"/>
        <v>Processed</v>
      </c>
    </row>
    <row r="1352" spans="1:12" x14ac:dyDescent="0.3">
      <c r="A1352" s="11" t="s">
        <v>934</v>
      </c>
      <c r="B1352" s="11" t="s">
        <v>391</v>
      </c>
      <c r="C1352" s="11" t="s">
        <v>25</v>
      </c>
      <c r="D1352" s="11" t="s">
        <v>1939</v>
      </c>
      <c r="E1352" s="11" t="s">
        <v>1940</v>
      </c>
      <c r="F1352" s="11" t="s">
        <v>2382</v>
      </c>
      <c r="G1352" s="11" t="s">
        <v>211</v>
      </c>
      <c r="H1352" s="11" t="s">
        <v>211</v>
      </c>
      <c r="I1352" s="11">
        <v>834</v>
      </c>
      <c r="J1352" s="11">
        <v>17514</v>
      </c>
      <c r="K1352" s="11">
        <v>25525</v>
      </c>
      <c r="L1352" s="11" t="str">
        <f t="shared" si="21"/>
        <v>Processed</v>
      </c>
    </row>
    <row r="1353" spans="1:12" x14ac:dyDescent="0.3">
      <c r="A1353" s="11" t="s">
        <v>934</v>
      </c>
      <c r="B1353" s="11" t="s">
        <v>391</v>
      </c>
      <c r="C1353" s="11" t="s">
        <v>25</v>
      </c>
      <c r="D1353" s="11" t="s">
        <v>1939</v>
      </c>
      <c r="E1353" s="11" t="s">
        <v>1940</v>
      </c>
      <c r="F1353" s="11" t="s">
        <v>2382</v>
      </c>
      <c r="G1353" s="11" t="s">
        <v>1696</v>
      </c>
      <c r="H1353" s="11" t="s">
        <v>1696</v>
      </c>
      <c r="I1353" s="11">
        <v>174</v>
      </c>
      <c r="J1353" s="11">
        <v>3654</v>
      </c>
      <c r="K1353" s="11">
        <v>5484</v>
      </c>
      <c r="L1353" s="11" t="str">
        <f t="shared" si="21"/>
        <v>Processed</v>
      </c>
    </row>
    <row r="1354" spans="1:12" x14ac:dyDescent="0.3">
      <c r="A1354" s="11" t="s">
        <v>934</v>
      </c>
      <c r="B1354" s="11" t="s">
        <v>391</v>
      </c>
      <c r="C1354" s="11" t="s">
        <v>25</v>
      </c>
      <c r="D1354" s="11" t="s">
        <v>1939</v>
      </c>
      <c r="E1354" s="11" t="s">
        <v>1940</v>
      </c>
      <c r="F1354" s="11" t="s">
        <v>2382</v>
      </c>
      <c r="G1354" s="11" t="s">
        <v>375</v>
      </c>
      <c r="H1354" s="11" t="s">
        <v>375</v>
      </c>
      <c r="I1354" s="11">
        <v>403</v>
      </c>
      <c r="J1354" s="11">
        <v>8463</v>
      </c>
      <c r="K1354" s="11">
        <v>12391</v>
      </c>
      <c r="L1354" s="11" t="str">
        <f t="shared" si="21"/>
        <v>Processed</v>
      </c>
    </row>
    <row r="1355" spans="1:12" x14ac:dyDescent="0.3">
      <c r="A1355" s="11" t="s">
        <v>934</v>
      </c>
      <c r="B1355" s="11" t="s">
        <v>391</v>
      </c>
      <c r="C1355" s="11" t="s">
        <v>25</v>
      </c>
      <c r="D1355" s="11" t="s">
        <v>128</v>
      </c>
      <c r="E1355" s="11" t="s">
        <v>2281</v>
      </c>
      <c r="F1355" s="11" t="s">
        <v>2383</v>
      </c>
      <c r="G1355" s="11" t="s">
        <v>211</v>
      </c>
      <c r="H1355" s="11" t="s">
        <v>211</v>
      </c>
      <c r="I1355" s="11">
        <v>270</v>
      </c>
      <c r="J1355" s="11">
        <v>8640</v>
      </c>
      <c r="K1355" s="11">
        <v>7342</v>
      </c>
      <c r="L1355" s="11" t="str">
        <f t="shared" si="21"/>
        <v>Processed</v>
      </c>
    </row>
    <row r="1356" spans="1:12" x14ac:dyDescent="0.3">
      <c r="A1356" s="11" t="s">
        <v>934</v>
      </c>
      <c r="B1356" s="11" t="s">
        <v>391</v>
      </c>
      <c r="C1356" s="11" t="s">
        <v>25</v>
      </c>
      <c r="D1356" s="11" t="s">
        <v>128</v>
      </c>
      <c r="E1356" s="11" t="s">
        <v>2281</v>
      </c>
      <c r="F1356" s="11" t="s">
        <v>2383</v>
      </c>
      <c r="G1356" s="11" t="s">
        <v>1696</v>
      </c>
      <c r="H1356" s="11" t="s">
        <v>1696</v>
      </c>
      <c r="I1356" s="11">
        <v>138</v>
      </c>
      <c r="J1356" s="11">
        <v>4416</v>
      </c>
      <c r="K1356" s="11">
        <v>3902</v>
      </c>
      <c r="L1356" s="11" t="str">
        <f t="shared" si="21"/>
        <v>Processed</v>
      </c>
    </row>
    <row r="1357" spans="1:12" x14ac:dyDescent="0.3">
      <c r="A1357" s="11" t="s">
        <v>934</v>
      </c>
      <c r="B1357" s="11" t="s">
        <v>391</v>
      </c>
      <c r="C1357" s="11" t="s">
        <v>25</v>
      </c>
      <c r="D1357" s="11" t="s">
        <v>128</v>
      </c>
      <c r="E1357" s="11" t="s">
        <v>2281</v>
      </c>
      <c r="F1357" s="11" t="s">
        <v>2383</v>
      </c>
      <c r="G1357" s="11" t="s">
        <v>375</v>
      </c>
      <c r="H1357" s="11" t="s">
        <v>375</v>
      </c>
      <c r="I1357" s="11">
        <v>191</v>
      </c>
      <c r="J1357" s="11">
        <v>6112</v>
      </c>
      <c r="K1357" s="11">
        <v>5111</v>
      </c>
      <c r="L1357" s="11" t="str">
        <f t="shared" si="21"/>
        <v>Processed</v>
      </c>
    </row>
    <row r="1358" spans="1:12" x14ac:dyDescent="0.3">
      <c r="A1358" s="11" t="s">
        <v>934</v>
      </c>
      <c r="B1358" s="11" t="s">
        <v>391</v>
      </c>
      <c r="C1358" s="11" t="s">
        <v>25</v>
      </c>
      <c r="D1358" s="11" t="s">
        <v>1937</v>
      </c>
      <c r="E1358" s="11" t="s">
        <v>1938</v>
      </c>
      <c r="F1358" s="11" t="s">
        <v>2384</v>
      </c>
      <c r="G1358" s="11" t="s">
        <v>211</v>
      </c>
      <c r="H1358" s="11" t="s">
        <v>211</v>
      </c>
      <c r="I1358" s="11">
        <v>435</v>
      </c>
      <c r="J1358" s="11">
        <v>4481</v>
      </c>
      <c r="K1358" s="11">
        <v>11386</v>
      </c>
      <c r="L1358" s="11" t="str">
        <f t="shared" si="21"/>
        <v>Processed</v>
      </c>
    </row>
    <row r="1359" spans="1:12" x14ac:dyDescent="0.3">
      <c r="A1359" s="11" t="s">
        <v>934</v>
      </c>
      <c r="B1359" s="11" t="s">
        <v>391</v>
      </c>
      <c r="C1359" s="11" t="s">
        <v>25</v>
      </c>
      <c r="D1359" s="11" t="s">
        <v>1937</v>
      </c>
      <c r="E1359" s="11" t="s">
        <v>1938</v>
      </c>
      <c r="F1359" s="11" t="s">
        <v>2384</v>
      </c>
      <c r="G1359" s="11" t="s">
        <v>1696</v>
      </c>
      <c r="H1359" s="11" t="s">
        <v>1696</v>
      </c>
      <c r="I1359" s="11">
        <v>120</v>
      </c>
      <c r="J1359" s="11">
        <v>1236</v>
      </c>
      <c r="K1359" s="11">
        <v>3419</v>
      </c>
      <c r="L1359" s="11" t="str">
        <f t="shared" si="21"/>
        <v>Processed</v>
      </c>
    </row>
    <row r="1360" spans="1:12" x14ac:dyDescent="0.3">
      <c r="A1360" s="11" t="s">
        <v>934</v>
      </c>
      <c r="B1360" s="11" t="s">
        <v>391</v>
      </c>
      <c r="C1360" s="11" t="s">
        <v>25</v>
      </c>
      <c r="D1360" s="11" t="s">
        <v>1937</v>
      </c>
      <c r="E1360" s="11" t="s">
        <v>1938</v>
      </c>
      <c r="F1360" s="11" t="s">
        <v>2384</v>
      </c>
      <c r="G1360" s="11" t="s">
        <v>375</v>
      </c>
      <c r="H1360" s="11" t="s">
        <v>375</v>
      </c>
      <c r="I1360" s="11">
        <v>251</v>
      </c>
      <c r="J1360" s="11">
        <v>2585</v>
      </c>
      <c r="K1360" s="11">
        <v>6855</v>
      </c>
      <c r="L1360" s="11" t="str">
        <f t="shared" si="21"/>
        <v>Processed</v>
      </c>
    </row>
    <row r="1361" spans="1:12" x14ac:dyDescent="0.3">
      <c r="A1361" s="11" t="s">
        <v>934</v>
      </c>
      <c r="B1361" s="11" t="s">
        <v>391</v>
      </c>
      <c r="C1361" s="11" t="s">
        <v>25</v>
      </c>
      <c r="D1361" s="11" t="s">
        <v>101</v>
      </c>
      <c r="E1361" s="11" t="s">
        <v>2083</v>
      </c>
      <c r="F1361" s="11" t="s">
        <v>2380</v>
      </c>
      <c r="G1361" s="11" t="s">
        <v>375</v>
      </c>
      <c r="H1361" s="11" t="s">
        <v>375</v>
      </c>
      <c r="I1361" s="11">
        <v>21116</v>
      </c>
      <c r="J1361" s="11">
        <v>131975</v>
      </c>
      <c r="K1361" s="11">
        <v>221261</v>
      </c>
      <c r="L1361" s="11" t="str">
        <f t="shared" si="21"/>
        <v>Processed</v>
      </c>
    </row>
    <row r="1362" spans="1:12" x14ac:dyDescent="0.3">
      <c r="A1362" s="11" t="s">
        <v>934</v>
      </c>
      <c r="B1362" s="11" t="s">
        <v>391</v>
      </c>
      <c r="C1362" s="11" t="s">
        <v>25</v>
      </c>
      <c r="D1362" s="11" t="s">
        <v>101</v>
      </c>
      <c r="E1362" s="11" t="s">
        <v>2083</v>
      </c>
      <c r="F1362" s="11" t="s">
        <v>2385</v>
      </c>
      <c r="G1362" s="11" t="s">
        <v>211</v>
      </c>
      <c r="H1362" s="11" t="s">
        <v>211</v>
      </c>
      <c r="I1362" s="11">
        <v>30565</v>
      </c>
      <c r="J1362" s="11">
        <v>191031</v>
      </c>
      <c r="K1362" s="11">
        <v>267689</v>
      </c>
      <c r="L1362" s="11" t="str">
        <f t="shared" si="21"/>
        <v>Processed</v>
      </c>
    </row>
    <row r="1363" spans="1:12" x14ac:dyDescent="0.3">
      <c r="A1363" s="11" t="s">
        <v>934</v>
      </c>
      <c r="B1363" s="11" t="s">
        <v>391</v>
      </c>
      <c r="C1363" s="11" t="s">
        <v>25</v>
      </c>
      <c r="D1363" s="11" t="s">
        <v>101</v>
      </c>
      <c r="E1363" s="11" t="s">
        <v>2083</v>
      </c>
      <c r="F1363" s="11" t="s">
        <v>2386</v>
      </c>
      <c r="G1363" s="11" t="s">
        <v>1696</v>
      </c>
      <c r="H1363" s="11" t="s">
        <v>1696</v>
      </c>
      <c r="I1363" s="11">
        <v>9095</v>
      </c>
      <c r="J1363" s="11">
        <v>56844</v>
      </c>
      <c r="K1363" s="11">
        <v>109869</v>
      </c>
      <c r="L1363" s="11" t="str">
        <f t="shared" si="21"/>
        <v>Processed</v>
      </c>
    </row>
    <row r="1364" spans="1:12" x14ac:dyDescent="0.3">
      <c r="A1364" s="11" t="s">
        <v>934</v>
      </c>
      <c r="B1364" s="11" t="s">
        <v>391</v>
      </c>
      <c r="C1364" s="11" t="s">
        <v>25</v>
      </c>
      <c r="D1364" s="11" t="s">
        <v>969</v>
      </c>
      <c r="E1364" s="11" t="s">
        <v>2262</v>
      </c>
      <c r="F1364" s="11" t="s">
        <v>2387</v>
      </c>
      <c r="G1364" s="11" t="s">
        <v>1957</v>
      </c>
      <c r="H1364" s="11" t="s">
        <v>1957</v>
      </c>
      <c r="I1364" s="11">
        <v>146</v>
      </c>
      <c r="J1364" s="11">
        <v>292</v>
      </c>
      <c r="K1364" s="11">
        <v>2892</v>
      </c>
      <c r="L1364" s="11" t="str">
        <f t="shared" si="21"/>
        <v>Processed</v>
      </c>
    </row>
    <row r="1365" spans="1:12" x14ac:dyDescent="0.3">
      <c r="A1365" s="11" t="s">
        <v>934</v>
      </c>
      <c r="B1365" s="11" t="s">
        <v>391</v>
      </c>
      <c r="C1365" s="11" t="s">
        <v>25</v>
      </c>
      <c r="D1365" s="11" t="s">
        <v>969</v>
      </c>
      <c r="E1365" s="11" t="s">
        <v>2109</v>
      </c>
      <c r="F1365" s="11" t="s">
        <v>2388</v>
      </c>
      <c r="G1365" s="11" t="s">
        <v>211</v>
      </c>
      <c r="H1365" s="11" t="s">
        <v>211</v>
      </c>
      <c r="I1365" s="11">
        <v>840</v>
      </c>
      <c r="J1365" s="11">
        <v>12516</v>
      </c>
      <c r="K1365" s="11">
        <v>46352</v>
      </c>
      <c r="L1365" s="11" t="str">
        <f t="shared" si="21"/>
        <v>Processed</v>
      </c>
    </row>
    <row r="1366" spans="1:12" x14ac:dyDescent="0.3">
      <c r="A1366" s="11" t="s">
        <v>934</v>
      </c>
      <c r="B1366" s="11" t="s">
        <v>391</v>
      </c>
      <c r="C1366" s="11" t="s">
        <v>25</v>
      </c>
      <c r="D1366" s="11" t="s">
        <v>969</v>
      </c>
      <c r="E1366" s="11" t="s">
        <v>2109</v>
      </c>
      <c r="F1366" s="11" t="s">
        <v>2388</v>
      </c>
      <c r="G1366" s="11" t="s">
        <v>1696</v>
      </c>
      <c r="H1366" s="11" t="s">
        <v>1696</v>
      </c>
      <c r="I1366" s="11">
        <v>308</v>
      </c>
      <c r="J1366" s="11">
        <v>4589</v>
      </c>
      <c r="K1366" s="11">
        <v>17666</v>
      </c>
      <c r="L1366" s="11" t="str">
        <f t="shared" si="21"/>
        <v>Processed</v>
      </c>
    </row>
    <row r="1367" spans="1:12" x14ac:dyDescent="0.3">
      <c r="A1367" s="11" t="s">
        <v>934</v>
      </c>
      <c r="B1367" s="11" t="s">
        <v>391</v>
      </c>
      <c r="C1367" s="11" t="s">
        <v>25</v>
      </c>
      <c r="D1367" s="11" t="s">
        <v>969</v>
      </c>
      <c r="E1367" s="11" t="s">
        <v>2109</v>
      </c>
      <c r="F1367" s="11" t="s">
        <v>2388</v>
      </c>
      <c r="G1367" s="11" t="s">
        <v>375</v>
      </c>
      <c r="H1367" s="11" t="s">
        <v>375</v>
      </c>
      <c r="I1367" s="11">
        <v>657</v>
      </c>
      <c r="J1367" s="11">
        <v>9789</v>
      </c>
      <c r="K1367" s="11">
        <v>36789</v>
      </c>
      <c r="L1367" s="11" t="str">
        <f t="shared" si="21"/>
        <v>Processed</v>
      </c>
    </row>
    <row r="1368" spans="1:12" x14ac:dyDescent="0.3">
      <c r="A1368" s="11" t="s">
        <v>934</v>
      </c>
      <c r="B1368" s="11" t="s">
        <v>391</v>
      </c>
      <c r="C1368" s="11" t="s">
        <v>25</v>
      </c>
      <c r="D1368" s="11" t="s">
        <v>969</v>
      </c>
      <c r="E1368" s="11" t="s">
        <v>2146</v>
      </c>
      <c r="F1368" s="11" t="s">
        <v>2388</v>
      </c>
      <c r="G1368" s="11" t="s">
        <v>211</v>
      </c>
      <c r="H1368" s="11" t="s">
        <v>211</v>
      </c>
      <c r="I1368" s="11">
        <v>5056</v>
      </c>
      <c r="J1368" s="11">
        <v>54099</v>
      </c>
      <c r="K1368" s="11">
        <v>207707</v>
      </c>
      <c r="L1368" s="11" t="str">
        <f t="shared" si="21"/>
        <v>Processed</v>
      </c>
    </row>
    <row r="1369" spans="1:12" x14ac:dyDescent="0.3">
      <c r="A1369" s="11" t="s">
        <v>934</v>
      </c>
      <c r="B1369" s="11" t="s">
        <v>391</v>
      </c>
      <c r="C1369" s="11" t="s">
        <v>25</v>
      </c>
      <c r="D1369" s="11" t="s">
        <v>969</v>
      </c>
      <c r="E1369" s="11" t="s">
        <v>2146</v>
      </c>
      <c r="F1369" s="11" t="s">
        <v>2388</v>
      </c>
      <c r="G1369" s="11" t="s">
        <v>1696</v>
      </c>
      <c r="H1369" s="11" t="s">
        <v>1696</v>
      </c>
      <c r="I1369" s="11">
        <v>1428</v>
      </c>
      <c r="J1369" s="11">
        <v>15280</v>
      </c>
      <c r="K1369" s="11">
        <v>61379</v>
      </c>
      <c r="L1369" s="11" t="str">
        <f t="shared" si="21"/>
        <v>Processed</v>
      </c>
    </row>
    <row r="1370" spans="1:12" x14ac:dyDescent="0.3">
      <c r="A1370" s="11" t="s">
        <v>934</v>
      </c>
      <c r="B1370" s="11" t="s">
        <v>391</v>
      </c>
      <c r="C1370" s="11" t="s">
        <v>25</v>
      </c>
      <c r="D1370" s="11" t="s">
        <v>969</v>
      </c>
      <c r="E1370" s="11" t="s">
        <v>2146</v>
      </c>
      <c r="F1370" s="11" t="s">
        <v>2388</v>
      </c>
      <c r="G1370" s="11" t="s">
        <v>375</v>
      </c>
      <c r="H1370" s="11" t="s">
        <v>375</v>
      </c>
      <c r="I1370" s="11">
        <v>4177</v>
      </c>
      <c r="J1370" s="11">
        <v>44694</v>
      </c>
      <c r="K1370" s="11">
        <v>174190</v>
      </c>
      <c r="L1370" s="11" t="str">
        <f t="shared" si="21"/>
        <v>Processed</v>
      </c>
    </row>
    <row r="1371" spans="1:12" x14ac:dyDescent="0.3">
      <c r="A1371" s="11" t="s">
        <v>934</v>
      </c>
      <c r="B1371" s="11" t="s">
        <v>391</v>
      </c>
      <c r="C1371" s="11" t="s">
        <v>13</v>
      </c>
      <c r="D1371" s="11" t="s">
        <v>2376</v>
      </c>
      <c r="E1371" s="11" t="s">
        <v>2377</v>
      </c>
      <c r="F1371" s="11" t="s">
        <v>2378</v>
      </c>
      <c r="G1371" s="11" t="s">
        <v>375</v>
      </c>
      <c r="H1371" s="11" t="s">
        <v>375</v>
      </c>
      <c r="I1371" s="11">
        <v>7370</v>
      </c>
      <c r="J1371" s="11">
        <v>235840</v>
      </c>
      <c r="K1371" s="11">
        <v>477598</v>
      </c>
      <c r="L1371" s="11" t="str">
        <f t="shared" si="21"/>
        <v>Processed</v>
      </c>
    </row>
    <row r="1372" spans="1:12" x14ac:dyDescent="0.3">
      <c r="A1372" s="11" t="s">
        <v>934</v>
      </c>
      <c r="B1372" s="11" t="s">
        <v>391</v>
      </c>
      <c r="C1372" s="11" t="s">
        <v>25</v>
      </c>
      <c r="D1372" s="11" t="s">
        <v>970</v>
      </c>
      <c r="E1372" s="11" t="s">
        <v>2158</v>
      </c>
      <c r="F1372" s="11" t="s">
        <v>2388</v>
      </c>
      <c r="G1372" s="11" t="s">
        <v>211</v>
      </c>
      <c r="H1372" s="11" t="s">
        <v>211</v>
      </c>
      <c r="I1372" s="11">
        <v>18144</v>
      </c>
      <c r="J1372" s="11">
        <v>270346</v>
      </c>
      <c r="K1372" s="11">
        <v>998958</v>
      </c>
      <c r="L1372" s="11" t="str">
        <f t="shared" si="21"/>
        <v>Processed</v>
      </c>
    </row>
    <row r="1373" spans="1:12" x14ac:dyDescent="0.3">
      <c r="A1373" s="11" t="s">
        <v>934</v>
      </c>
      <c r="B1373" s="11" t="s">
        <v>391</v>
      </c>
      <c r="C1373" s="11" t="s">
        <v>25</v>
      </c>
      <c r="D1373" s="11" t="s">
        <v>970</v>
      </c>
      <c r="E1373" s="11" t="s">
        <v>2158</v>
      </c>
      <c r="F1373" s="11" t="s">
        <v>2388</v>
      </c>
      <c r="G1373" s="11" t="s">
        <v>1696</v>
      </c>
      <c r="H1373" s="11" t="s">
        <v>1696</v>
      </c>
      <c r="I1373" s="11">
        <v>4145</v>
      </c>
      <c r="J1373" s="11">
        <v>61761</v>
      </c>
      <c r="K1373" s="11">
        <v>235350</v>
      </c>
      <c r="L1373" s="11" t="str">
        <f t="shared" si="21"/>
        <v>Processed</v>
      </c>
    </row>
    <row r="1374" spans="1:12" x14ac:dyDescent="0.3">
      <c r="A1374" s="11" t="s">
        <v>934</v>
      </c>
      <c r="B1374" s="11" t="s">
        <v>391</v>
      </c>
      <c r="C1374" s="11" t="s">
        <v>25</v>
      </c>
      <c r="D1374" s="11" t="s">
        <v>970</v>
      </c>
      <c r="E1374" s="11" t="s">
        <v>2158</v>
      </c>
      <c r="F1374" s="11" t="s">
        <v>2388</v>
      </c>
      <c r="G1374" s="11" t="s">
        <v>375</v>
      </c>
      <c r="H1374" s="11" t="s">
        <v>375</v>
      </c>
      <c r="I1374" s="11">
        <v>11739</v>
      </c>
      <c r="J1374" s="11">
        <v>174911</v>
      </c>
      <c r="K1374" s="11">
        <v>652464</v>
      </c>
      <c r="L1374" s="11" t="str">
        <f t="shared" si="21"/>
        <v>Processed</v>
      </c>
    </row>
    <row r="1375" spans="1:12" x14ac:dyDescent="0.3">
      <c r="A1375" s="11" t="s">
        <v>934</v>
      </c>
      <c r="B1375" s="11" t="s">
        <v>391</v>
      </c>
      <c r="C1375" s="11" t="s">
        <v>25</v>
      </c>
      <c r="D1375" s="11" t="s">
        <v>2104</v>
      </c>
      <c r="E1375" s="11" t="s">
        <v>2105</v>
      </c>
      <c r="F1375" s="11" t="s">
        <v>2388</v>
      </c>
      <c r="G1375" s="11" t="s">
        <v>211</v>
      </c>
      <c r="H1375" s="11" t="s">
        <v>211</v>
      </c>
      <c r="I1375" s="11">
        <v>563</v>
      </c>
      <c r="J1375" s="11">
        <v>6024</v>
      </c>
      <c r="K1375" s="11">
        <v>23017</v>
      </c>
      <c r="L1375" s="11" t="str">
        <f t="shared" si="21"/>
        <v>Processed</v>
      </c>
    </row>
    <row r="1376" spans="1:12" x14ac:dyDescent="0.3">
      <c r="A1376" s="11" t="s">
        <v>934</v>
      </c>
      <c r="B1376" s="11" t="s">
        <v>391</v>
      </c>
      <c r="C1376" s="11" t="s">
        <v>25</v>
      </c>
      <c r="D1376" s="11" t="s">
        <v>2104</v>
      </c>
      <c r="E1376" s="11" t="s">
        <v>2105</v>
      </c>
      <c r="F1376" s="11" t="s">
        <v>2388</v>
      </c>
      <c r="G1376" s="11" t="s">
        <v>1696</v>
      </c>
      <c r="H1376" s="11" t="s">
        <v>1696</v>
      </c>
      <c r="I1376" s="11">
        <v>197</v>
      </c>
      <c r="J1376" s="11">
        <v>2108</v>
      </c>
      <c r="K1376" s="11">
        <v>8514</v>
      </c>
      <c r="L1376" s="11" t="str">
        <f t="shared" si="21"/>
        <v>Processed</v>
      </c>
    </row>
    <row r="1377" spans="1:12" x14ac:dyDescent="0.3">
      <c r="A1377" s="11" t="s">
        <v>934</v>
      </c>
      <c r="B1377" s="11" t="s">
        <v>391</v>
      </c>
      <c r="C1377" s="11" t="s">
        <v>25</v>
      </c>
      <c r="D1377" s="11" t="s">
        <v>2104</v>
      </c>
      <c r="E1377" s="11" t="s">
        <v>2105</v>
      </c>
      <c r="F1377" s="11" t="s">
        <v>2388</v>
      </c>
      <c r="G1377" s="11" t="s">
        <v>375</v>
      </c>
      <c r="H1377" s="11" t="s">
        <v>375</v>
      </c>
      <c r="I1377" s="11">
        <v>485</v>
      </c>
      <c r="J1377" s="11">
        <v>5190</v>
      </c>
      <c r="K1377" s="11">
        <v>20302</v>
      </c>
      <c r="L1377" s="11" t="str">
        <f t="shared" si="21"/>
        <v>Processed</v>
      </c>
    </row>
    <row r="1378" spans="1:12" x14ac:dyDescent="0.3">
      <c r="A1378" s="11" t="s">
        <v>934</v>
      </c>
      <c r="B1378" s="11" t="s">
        <v>391</v>
      </c>
      <c r="C1378" s="11" t="s">
        <v>25</v>
      </c>
      <c r="D1378" s="11" t="s">
        <v>78</v>
      </c>
      <c r="E1378" s="11" t="s">
        <v>2150</v>
      </c>
      <c r="F1378" s="11" t="s">
        <v>2388</v>
      </c>
      <c r="G1378" s="11" t="s">
        <v>211</v>
      </c>
      <c r="H1378" s="11" t="s">
        <v>211</v>
      </c>
      <c r="I1378" s="11">
        <v>5981</v>
      </c>
      <c r="J1378" s="11">
        <v>89117</v>
      </c>
      <c r="K1378" s="11">
        <v>329579</v>
      </c>
      <c r="L1378" s="11" t="str">
        <f t="shared" si="21"/>
        <v>Processed</v>
      </c>
    </row>
    <row r="1379" spans="1:12" x14ac:dyDescent="0.3">
      <c r="A1379" s="11" t="s">
        <v>934</v>
      </c>
      <c r="B1379" s="11" t="s">
        <v>391</v>
      </c>
      <c r="C1379" s="11" t="s">
        <v>25</v>
      </c>
      <c r="D1379" s="11" t="s">
        <v>78</v>
      </c>
      <c r="E1379" s="11" t="s">
        <v>2150</v>
      </c>
      <c r="F1379" s="11" t="s">
        <v>2388</v>
      </c>
      <c r="G1379" s="11" t="s">
        <v>1696</v>
      </c>
      <c r="H1379" s="11" t="s">
        <v>1696</v>
      </c>
      <c r="I1379" s="11">
        <v>1512</v>
      </c>
      <c r="J1379" s="11">
        <v>22529</v>
      </c>
      <c r="K1379" s="11">
        <v>86225</v>
      </c>
      <c r="L1379" s="11" t="str">
        <f t="shared" si="21"/>
        <v>Processed</v>
      </c>
    </row>
    <row r="1380" spans="1:12" x14ac:dyDescent="0.3">
      <c r="A1380" s="11" t="s">
        <v>934</v>
      </c>
      <c r="B1380" s="11" t="s">
        <v>391</v>
      </c>
      <c r="C1380" s="11" t="s">
        <v>25</v>
      </c>
      <c r="D1380" s="11" t="s">
        <v>78</v>
      </c>
      <c r="E1380" s="11" t="s">
        <v>2150</v>
      </c>
      <c r="F1380" s="11" t="s">
        <v>2388</v>
      </c>
      <c r="G1380" s="11" t="s">
        <v>375</v>
      </c>
      <c r="H1380" s="11" t="s">
        <v>375</v>
      </c>
      <c r="I1380" s="11">
        <v>3732</v>
      </c>
      <c r="J1380" s="11">
        <v>55607</v>
      </c>
      <c r="K1380" s="11">
        <v>208178</v>
      </c>
      <c r="L1380" s="11" t="str">
        <f t="shared" si="21"/>
        <v>Processed</v>
      </c>
    </row>
    <row r="1381" spans="1:12" x14ac:dyDescent="0.3">
      <c r="A1381" s="11" t="s">
        <v>934</v>
      </c>
      <c r="B1381" s="11" t="s">
        <v>391</v>
      </c>
      <c r="C1381" s="11" t="s">
        <v>25</v>
      </c>
      <c r="D1381" s="11" t="s">
        <v>1699</v>
      </c>
      <c r="E1381" s="11" t="s">
        <v>2389</v>
      </c>
      <c r="F1381" s="11" t="s">
        <v>2388</v>
      </c>
      <c r="G1381" s="11" t="s">
        <v>375</v>
      </c>
      <c r="H1381" s="11" t="s">
        <v>375</v>
      </c>
      <c r="I1381" s="11">
        <v>4</v>
      </c>
      <c r="J1381" s="11">
        <v>60</v>
      </c>
      <c r="K1381" s="11">
        <v>224</v>
      </c>
      <c r="L1381" s="11" t="str">
        <f t="shared" si="21"/>
        <v>Processed</v>
      </c>
    </row>
    <row r="1382" spans="1:12" x14ac:dyDescent="0.3">
      <c r="A1382" s="11" t="s">
        <v>934</v>
      </c>
      <c r="B1382" s="11" t="s">
        <v>391</v>
      </c>
      <c r="C1382" s="11" t="s">
        <v>25</v>
      </c>
      <c r="D1382" s="11" t="s">
        <v>320</v>
      </c>
      <c r="E1382" s="11" t="s">
        <v>2070</v>
      </c>
      <c r="F1382" s="11" t="s">
        <v>2390</v>
      </c>
      <c r="G1382" s="11" t="s">
        <v>211</v>
      </c>
      <c r="H1382" s="11" t="s">
        <v>211</v>
      </c>
      <c r="I1382" s="11">
        <v>1639</v>
      </c>
      <c r="J1382" s="11">
        <v>1639</v>
      </c>
      <c r="K1382" s="11">
        <v>5704</v>
      </c>
      <c r="L1382" s="11" t="str">
        <f t="shared" si="21"/>
        <v>Processed</v>
      </c>
    </row>
    <row r="1383" spans="1:12" x14ac:dyDescent="0.3">
      <c r="A1383" s="11" t="s">
        <v>934</v>
      </c>
      <c r="B1383" s="11" t="s">
        <v>391</v>
      </c>
      <c r="C1383" s="11" t="s">
        <v>25</v>
      </c>
      <c r="D1383" s="11" t="s">
        <v>320</v>
      </c>
      <c r="E1383" s="11" t="s">
        <v>2070</v>
      </c>
      <c r="F1383" s="11" t="s">
        <v>2390</v>
      </c>
      <c r="G1383" s="11" t="s">
        <v>1696</v>
      </c>
      <c r="H1383" s="11" t="s">
        <v>1696</v>
      </c>
      <c r="I1383" s="11">
        <v>410</v>
      </c>
      <c r="J1383" s="11">
        <v>410</v>
      </c>
      <c r="K1383" s="11">
        <v>977</v>
      </c>
      <c r="L1383" s="11" t="str">
        <f t="shared" si="21"/>
        <v>Processed</v>
      </c>
    </row>
    <row r="1384" spans="1:12" x14ac:dyDescent="0.3">
      <c r="A1384" s="11" t="s">
        <v>934</v>
      </c>
      <c r="B1384" s="11" t="s">
        <v>391</v>
      </c>
      <c r="C1384" s="11" t="s">
        <v>25</v>
      </c>
      <c r="D1384" s="11" t="s">
        <v>320</v>
      </c>
      <c r="E1384" s="11" t="s">
        <v>2070</v>
      </c>
      <c r="F1384" s="11" t="s">
        <v>2391</v>
      </c>
      <c r="G1384" s="11" t="s">
        <v>375</v>
      </c>
      <c r="H1384" s="11" t="s">
        <v>375</v>
      </c>
      <c r="I1384" s="11">
        <v>982</v>
      </c>
      <c r="J1384" s="11">
        <v>982</v>
      </c>
      <c r="K1384" s="11">
        <v>3167</v>
      </c>
      <c r="L1384" s="11" t="str">
        <f t="shared" si="21"/>
        <v>Processed</v>
      </c>
    </row>
    <row r="1385" spans="1:12" x14ac:dyDescent="0.3">
      <c r="A1385" s="11" t="s">
        <v>934</v>
      </c>
      <c r="B1385" s="11" t="s">
        <v>391</v>
      </c>
      <c r="C1385" s="11" t="s">
        <v>25</v>
      </c>
      <c r="D1385" s="11" t="s">
        <v>515</v>
      </c>
      <c r="E1385" s="11" t="s">
        <v>1907</v>
      </c>
      <c r="F1385" s="11" t="s">
        <v>2392</v>
      </c>
      <c r="G1385" s="11" t="s">
        <v>211</v>
      </c>
      <c r="H1385" s="11" t="s">
        <v>211</v>
      </c>
      <c r="I1385" s="11">
        <v>5444</v>
      </c>
      <c r="J1385" s="11">
        <v>37564</v>
      </c>
      <c r="K1385" s="11">
        <v>121151</v>
      </c>
      <c r="L1385" s="11" t="str">
        <f t="shared" si="21"/>
        <v>Processed</v>
      </c>
    </row>
    <row r="1386" spans="1:12" x14ac:dyDescent="0.3">
      <c r="A1386" s="11" t="s">
        <v>934</v>
      </c>
      <c r="B1386" s="11" t="s">
        <v>391</v>
      </c>
      <c r="C1386" s="11" t="s">
        <v>25</v>
      </c>
      <c r="D1386" s="11" t="s">
        <v>515</v>
      </c>
      <c r="E1386" s="11" t="s">
        <v>1907</v>
      </c>
      <c r="F1386" s="11" t="s">
        <v>2392</v>
      </c>
      <c r="G1386" s="11" t="s">
        <v>1696</v>
      </c>
      <c r="H1386" s="11" t="s">
        <v>1696</v>
      </c>
      <c r="I1386" s="11">
        <v>2392</v>
      </c>
      <c r="J1386" s="11">
        <v>16505</v>
      </c>
      <c r="K1386" s="11">
        <v>58021</v>
      </c>
      <c r="L1386" s="11" t="str">
        <f t="shared" si="21"/>
        <v>Processed</v>
      </c>
    </row>
    <row r="1387" spans="1:12" x14ac:dyDescent="0.3">
      <c r="A1387" s="11" t="s">
        <v>934</v>
      </c>
      <c r="B1387" s="11" t="s">
        <v>391</v>
      </c>
      <c r="C1387" s="11" t="s">
        <v>25</v>
      </c>
      <c r="D1387" s="11" t="s">
        <v>515</v>
      </c>
      <c r="E1387" s="11" t="s">
        <v>1907</v>
      </c>
      <c r="F1387" s="11" t="s">
        <v>2392</v>
      </c>
      <c r="G1387" s="11" t="s">
        <v>375</v>
      </c>
      <c r="H1387" s="11" t="s">
        <v>375</v>
      </c>
      <c r="I1387" s="11">
        <v>3592</v>
      </c>
      <c r="J1387" s="11">
        <v>24785</v>
      </c>
      <c r="K1387" s="11">
        <v>84163</v>
      </c>
      <c r="L1387" s="11" t="str">
        <f t="shared" si="21"/>
        <v>Processed</v>
      </c>
    </row>
    <row r="1388" spans="1:12" x14ac:dyDescent="0.3">
      <c r="A1388" s="11" t="s">
        <v>934</v>
      </c>
      <c r="B1388" s="11" t="s">
        <v>391</v>
      </c>
      <c r="C1388" s="11" t="s">
        <v>25</v>
      </c>
      <c r="D1388" s="11" t="s">
        <v>915</v>
      </c>
      <c r="E1388" s="11" t="s">
        <v>1903</v>
      </c>
      <c r="F1388" s="11" t="s">
        <v>2393</v>
      </c>
      <c r="G1388" s="11" t="s">
        <v>211</v>
      </c>
      <c r="H1388" s="11" t="s">
        <v>211</v>
      </c>
      <c r="I1388" s="11">
        <v>1190</v>
      </c>
      <c r="J1388" s="11">
        <v>14280</v>
      </c>
      <c r="K1388" s="11">
        <v>52976</v>
      </c>
      <c r="L1388" s="11" t="str">
        <f t="shared" si="21"/>
        <v>Processed</v>
      </c>
    </row>
    <row r="1389" spans="1:12" x14ac:dyDescent="0.3">
      <c r="A1389" s="11" t="s">
        <v>934</v>
      </c>
      <c r="B1389" s="11" t="s">
        <v>391</v>
      </c>
      <c r="C1389" s="11" t="s">
        <v>25</v>
      </c>
      <c r="D1389" s="11" t="s">
        <v>915</v>
      </c>
      <c r="E1389" s="11" t="s">
        <v>1903</v>
      </c>
      <c r="F1389" s="11" t="s">
        <v>2393</v>
      </c>
      <c r="G1389" s="11" t="s">
        <v>1696</v>
      </c>
      <c r="H1389" s="11" t="s">
        <v>1696</v>
      </c>
      <c r="I1389" s="11">
        <v>616</v>
      </c>
      <c r="J1389" s="11">
        <v>7392</v>
      </c>
      <c r="K1389" s="11">
        <v>28564</v>
      </c>
      <c r="L1389" s="11" t="str">
        <f t="shared" si="21"/>
        <v>Processed</v>
      </c>
    </row>
    <row r="1390" spans="1:12" x14ac:dyDescent="0.3">
      <c r="A1390" s="11" t="s">
        <v>934</v>
      </c>
      <c r="B1390" s="11" t="s">
        <v>391</v>
      </c>
      <c r="C1390" s="11" t="s">
        <v>25</v>
      </c>
      <c r="D1390" s="11" t="s">
        <v>915</v>
      </c>
      <c r="E1390" s="11" t="s">
        <v>1903</v>
      </c>
      <c r="F1390" s="11" t="s">
        <v>2393</v>
      </c>
      <c r="G1390" s="11" t="s">
        <v>375</v>
      </c>
      <c r="H1390" s="11" t="s">
        <v>375</v>
      </c>
      <c r="I1390" s="11">
        <v>1283</v>
      </c>
      <c r="J1390" s="11">
        <v>15396</v>
      </c>
      <c r="K1390" s="11">
        <v>60658</v>
      </c>
      <c r="L1390" s="11" t="str">
        <f t="shared" si="21"/>
        <v>Processed</v>
      </c>
    </row>
    <row r="1391" spans="1:12" x14ac:dyDescent="0.3">
      <c r="A1391" s="11" t="s">
        <v>934</v>
      </c>
      <c r="B1391" s="11" t="s">
        <v>391</v>
      </c>
      <c r="C1391" s="11" t="s">
        <v>25</v>
      </c>
      <c r="D1391" s="11" t="s">
        <v>1700</v>
      </c>
      <c r="E1391" s="11" t="s">
        <v>1924</v>
      </c>
      <c r="F1391" s="11" t="s">
        <v>2394</v>
      </c>
      <c r="G1391" s="11" t="s">
        <v>211</v>
      </c>
      <c r="H1391" s="11" t="s">
        <v>211</v>
      </c>
      <c r="I1391" s="11">
        <v>2709</v>
      </c>
      <c r="J1391" s="11">
        <v>25465</v>
      </c>
      <c r="K1391" s="11">
        <v>54559</v>
      </c>
      <c r="L1391" s="11" t="str">
        <f t="shared" si="21"/>
        <v>Processed</v>
      </c>
    </row>
    <row r="1392" spans="1:12" x14ac:dyDescent="0.3">
      <c r="A1392" s="11" t="s">
        <v>934</v>
      </c>
      <c r="B1392" s="11" t="s">
        <v>391</v>
      </c>
      <c r="C1392" s="11" t="s">
        <v>25</v>
      </c>
      <c r="D1392" s="11" t="s">
        <v>1700</v>
      </c>
      <c r="E1392" s="11" t="s">
        <v>1924</v>
      </c>
      <c r="F1392" s="11" t="s">
        <v>2394</v>
      </c>
      <c r="G1392" s="11" t="s">
        <v>1696</v>
      </c>
      <c r="H1392" s="11" t="s">
        <v>1696</v>
      </c>
      <c r="I1392" s="11">
        <v>845</v>
      </c>
      <c r="J1392" s="11">
        <v>7943</v>
      </c>
      <c r="K1392" s="11">
        <v>18443</v>
      </c>
      <c r="L1392" s="11" t="str">
        <f t="shared" si="21"/>
        <v>Processed</v>
      </c>
    </row>
    <row r="1393" spans="1:12" x14ac:dyDescent="0.3">
      <c r="A1393" s="11" t="s">
        <v>934</v>
      </c>
      <c r="B1393" s="11" t="s">
        <v>391</v>
      </c>
      <c r="C1393" s="11" t="s">
        <v>25</v>
      </c>
      <c r="D1393" s="11" t="s">
        <v>1700</v>
      </c>
      <c r="E1393" s="11" t="s">
        <v>1924</v>
      </c>
      <c r="F1393" s="11" t="s">
        <v>2394</v>
      </c>
      <c r="G1393" s="11" t="s">
        <v>375</v>
      </c>
      <c r="H1393" s="11" t="s">
        <v>375</v>
      </c>
      <c r="I1393" s="11">
        <v>1658</v>
      </c>
      <c r="J1393" s="11">
        <v>15585</v>
      </c>
      <c r="K1393" s="11">
        <v>35019</v>
      </c>
      <c r="L1393" s="11" t="str">
        <f t="shared" si="21"/>
        <v>Processed</v>
      </c>
    </row>
    <row r="1394" spans="1:12" x14ac:dyDescent="0.3">
      <c r="A1394" s="11" t="s">
        <v>934</v>
      </c>
      <c r="B1394" s="11" t="s">
        <v>391</v>
      </c>
      <c r="C1394" s="11" t="s">
        <v>25</v>
      </c>
      <c r="D1394" s="11" t="s">
        <v>2395</v>
      </c>
      <c r="E1394" s="11" t="s">
        <v>2396</v>
      </c>
      <c r="F1394" s="11" t="s">
        <v>2397</v>
      </c>
      <c r="G1394" s="11" t="s">
        <v>375</v>
      </c>
      <c r="H1394" s="11" t="s">
        <v>375</v>
      </c>
      <c r="I1394" s="11">
        <v>8676</v>
      </c>
      <c r="J1394" s="11">
        <v>0</v>
      </c>
      <c r="K1394" s="11">
        <v>255143</v>
      </c>
      <c r="L1394" s="11" t="str">
        <f t="shared" si="21"/>
        <v>Processed</v>
      </c>
    </row>
    <row r="1395" spans="1:12" x14ac:dyDescent="0.3">
      <c r="A1395" s="11" t="s">
        <v>934</v>
      </c>
      <c r="B1395" s="11" t="s">
        <v>391</v>
      </c>
      <c r="C1395" s="11" t="s">
        <v>25</v>
      </c>
      <c r="D1395" s="11" t="s">
        <v>2395</v>
      </c>
      <c r="E1395" s="11" t="s">
        <v>2396</v>
      </c>
      <c r="F1395" s="11" t="s">
        <v>2398</v>
      </c>
      <c r="G1395" s="11" t="s">
        <v>211</v>
      </c>
      <c r="H1395" s="11" t="s">
        <v>211</v>
      </c>
      <c r="I1395" s="11">
        <v>10009</v>
      </c>
      <c r="J1395" s="11">
        <v>0</v>
      </c>
      <c r="K1395" s="11">
        <v>289459</v>
      </c>
      <c r="L1395" s="11" t="str">
        <f t="shared" si="21"/>
        <v>Processed</v>
      </c>
    </row>
    <row r="1396" spans="1:12" x14ac:dyDescent="0.3">
      <c r="A1396" s="11" t="s">
        <v>934</v>
      </c>
      <c r="B1396" s="11" t="s">
        <v>391</v>
      </c>
      <c r="C1396" s="11" t="s">
        <v>25</v>
      </c>
      <c r="D1396" s="11" t="s">
        <v>2395</v>
      </c>
      <c r="E1396" s="11" t="s">
        <v>2396</v>
      </c>
      <c r="F1396" s="11" t="s">
        <v>2398</v>
      </c>
      <c r="G1396" s="11" t="s">
        <v>1696</v>
      </c>
      <c r="H1396" s="11" t="s">
        <v>1696</v>
      </c>
      <c r="I1396" s="11">
        <v>3652</v>
      </c>
      <c r="J1396" s="11">
        <v>0</v>
      </c>
      <c r="K1396" s="11">
        <v>111346</v>
      </c>
      <c r="L1396" s="11" t="str">
        <f t="shared" si="21"/>
        <v>Processed</v>
      </c>
    </row>
    <row r="1397" spans="1:12" x14ac:dyDescent="0.3">
      <c r="A1397" s="11" t="s">
        <v>934</v>
      </c>
      <c r="B1397" s="11" t="s">
        <v>391</v>
      </c>
      <c r="C1397" s="11" t="s">
        <v>25</v>
      </c>
      <c r="D1397" s="11" t="s">
        <v>2266</v>
      </c>
      <c r="E1397" s="11" t="s">
        <v>2267</v>
      </c>
      <c r="F1397" s="11" t="s">
        <v>2399</v>
      </c>
      <c r="G1397" s="11" t="s">
        <v>1957</v>
      </c>
      <c r="H1397" s="11" t="s">
        <v>1957</v>
      </c>
      <c r="I1397" s="11">
        <v>5</v>
      </c>
      <c r="J1397" s="11">
        <v>0</v>
      </c>
      <c r="K1397" s="11">
        <v>99</v>
      </c>
      <c r="L1397" s="11" t="str">
        <f t="shared" si="21"/>
        <v>Processed</v>
      </c>
    </row>
    <row r="1398" spans="1:12" x14ac:dyDescent="0.3">
      <c r="A1398" s="11" t="s">
        <v>934</v>
      </c>
      <c r="B1398" s="11" t="s">
        <v>391</v>
      </c>
      <c r="C1398" s="11" t="s">
        <v>25</v>
      </c>
      <c r="D1398" s="11" t="s">
        <v>976</v>
      </c>
      <c r="E1398" s="11" t="s">
        <v>2270</v>
      </c>
      <c r="F1398" s="11" t="s">
        <v>2387</v>
      </c>
      <c r="G1398" s="11" t="s">
        <v>1957</v>
      </c>
      <c r="H1398" s="11" t="s">
        <v>1957</v>
      </c>
      <c r="I1398" s="11">
        <v>148</v>
      </c>
      <c r="J1398" s="11">
        <v>592</v>
      </c>
      <c r="K1398" s="11">
        <v>2943</v>
      </c>
      <c r="L1398" s="11" t="str">
        <f t="shared" si="21"/>
        <v>Processed</v>
      </c>
    </row>
    <row r="1399" spans="1:12" x14ac:dyDescent="0.3">
      <c r="A1399" s="11" t="s">
        <v>934</v>
      </c>
      <c r="B1399" s="11" t="s">
        <v>391</v>
      </c>
      <c r="C1399" s="11" t="s">
        <v>25</v>
      </c>
      <c r="D1399" s="11" t="s">
        <v>977</v>
      </c>
      <c r="E1399" s="11" t="s">
        <v>2265</v>
      </c>
      <c r="F1399" s="11" t="s">
        <v>2399</v>
      </c>
      <c r="G1399" s="11" t="s">
        <v>1957</v>
      </c>
      <c r="H1399" s="11" t="s">
        <v>1957</v>
      </c>
      <c r="I1399" s="11">
        <v>43</v>
      </c>
      <c r="J1399" s="11">
        <v>0</v>
      </c>
      <c r="K1399" s="11">
        <v>850</v>
      </c>
      <c r="L1399" s="11" t="str">
        <f t="shared" si="21"/>
        <v>Processed</v>
      </c>
    </row>
    <row r="1400" spans="1:12" x14ac:dyDescent="0.3">
      <c r="A1400" s="11" t="s">
        <v>934</v>
      </c>
      <c r="B1400" s="11" t="s">
        <v>391</v>
      </c>
      <c r="C1400" s="11" t="s">
        <v>25</v>
      </c>
      <c r="D1400" s="11" t="s">
        <v>2268</v>
      </c>
      <c r="E1400" s="11" t="s">
        <v>2269</v>
      </c>
      <c r="F1400" s="11" t="s">
        <v>2399</v>
      </c>
      <c r="G1400" s="11" t="s">
        <v>1957</v>
      </c>
      <c r="H1400" s="11" t="s">
        <v>1957</v>
      </c>
      <c r="I1400" s="11">
        <v>2</v>
      </c>
      <c r="J1400" s="11">
        <v>0</v>
      </c>
      <c r="K1400" s="11">
        <v>40</v>
      </c>
      <c r="L1400" s="11" t="str">
        <f t="shared" si="21"/>
        <v>Processed</v>
      </c>
    </row>
    <row r="1401" spans="1:12" x14ac:dyDescent="0.3">
      <c r="A1401" s="11" t="s">
        <v>934</v>
      </c>
      <c r="B1401" s="11" t="s">
        <v>391</v>
      </c>
      <c r="C1401" s="11" t="s">
        <v>25</v>
      </c>
      <c r="D1401" s="11" t="s">
        <v>1523</v>
      </c>
      <c r="E1401" s="11" t="s">
        <v>2261</v>
      </c>
      <c r="F1401" s="11" t="s">
        <v>2387</v>
      </c>
      <c r="G1401" s="11" t="s">
        <v>1957</v>
      </c>
      <c r="H1401" s="11" t="s">
        <v>1957</v>
      </c>
      <c r="I1401" s="11">
        <v>149</v>
      </c>
      <c r="J1401" s="11">
        <v>447</v>
      </c>
      <c r="K1401" s="11">
        <v>1781</v>
      </c>
      <c r="L1401" s="11" t="str">
        <f t="shared" si="21"/>
        <v>Processed</v>
      </c>
    </row>
    <row r="1402" spans="1:12" x14ac:dyDescent="0.3">
      <c r="A1402" s="11" t="s">
        <v>934</v>
      </c>
      <c r="B1402" s="11" t="s">
        <v>391</v>
      </c>
      <c r="C1402" s="11" t="s">
        <v>25</v>
      </c>
      <c r="D1402" s="11" t="s">
        <v>2263</v>
      </c>
      <c r="E1402" s="11" t="s">
        <v>2264</v>
      </c>
      <c r="F1402" s="11" t="s">
        <v>2399</v>
      </c>
      <c r="G1402" s="11" t="s">
        <v>1957</v>
      </c>
      <c r="H1402" s="11" t="s">
        <v>1957</v>
      </c>
      <c r="I1402" s="11">
        <v>46</v>
      </c>
      <c r="J1402" s="11">
        <v>0</v>
      </c>
      <c r="K1402" s="11">
        <v>728</v>
      </c>
      <c r="L1402" s="11" t="str">
        <f t="shared" si="21"/>
        <v>Processed</v>
      </c>
    </row>
    <row r="1403" spans="1:12" x14ac:dyDescent="0.3">
      <c r="A1403" s="11" t="s">
        <v>934</v>
      </c>
      <c r="B1403" s="11" t="s">
        <v>391</v>
      </c>
      <c r="C1403" s="11" t="s">
        <v>25</v>
      </c>
      <c r="D1403" s="11" t="s">
        <v>978</v>
      </c>
      <c r="E1403" s="11" t="s">
        <v>1927</v>
      </c>
      <c r="F1403" s="11" t="s">
        <v>2400</v>
      </c>
      <c r="G1403" s="11" t="s">
        <v>211</v>
      </c>
      <c r="H1403" s="11" t="s">
        <v>211</v>
      </c>
      <c r="I1403" s="11">
        <v>1288</v>
      </c>
      <c r="J1403" s="11">
        <v>41216</v>
      </c>
      <c r="K1403" s="11">
        <v>46452</v>
      </c>
      <c r="L1403" s="11" t="str">
        <f t="shared" si="21"/>
        <v>Processed</v>
      </c>
    </row>
    <row r="1404" spans="1:12" x14ac:dyDescent="0.3">
      <c r="A1404" s="11" t="s">
        <v>934</v>
      </c>
      <c r="B1404" s="11" t="s">
        <v>391</v>
      </c>
      <c r="C1404" s="11" t="s">
        <v>25</v>
      </c>
      <c r="D1404" s="11" t="s">
        <v>978</v>
      </c>
      <c r="E1404" s="11" t="s">
        <v>1927</v>
      </c>
      <c r="F1404" s="11" t="s">
        <v>2400</v>
      </c>
      <c r="G1404" s="11" t="s">
        <v>1696</v>
      </c>
      <c r="H1404" s="11" t="s">
        <v>1696</v>
      </c>
      <c r="I1404" s="11">
        <v>378</v>
      </c>
      <c r="J1404" s="11">
        <v>12096</v>
      </c>
      <c r="K1404" s="11">
        <v>14759</v>
      </c>
      <c r="L1404" s="11" t="str">
        <f t="shared" si="21"/>
        <v>Processed</v>
      </c>
    </row>
    <row r="1405" spans="1:12" x14ac:dyDescent="0.3">
      <c r="A1405" s="11" t="s">
        <v>934</v>
      </c>
      <c r="B1405" s="11" t="s">
        <v>391</v>
      </c>
      <c r="C1405" s="11" t="s">
        <v>25</v>
      </c>
      <c r="D1405" s="11" t="s">
        <v>978</v>
      </c>
      <c r="E1405" s="11" t="s">
        <v>1927</v>
      </c>
      <c r="F1405" s="11" t="s">
        <v>2400</v>
      </c>
      <c r="G1405" s="11" t="s">
        <v>375</v>
      </c>
      <c r="H1405" s="11" t="s">
        <v>375</v>
      </c>
      <c r="I1405" s="11">
        <v>958</v>
      </c>
      <c r="J1405" s="11">
        <v>30656</v>
      </c>
      <c r="K1405" s="11">
        <v>34446</v>
      </c>
      <c r="L1405" s="11" t="str">
        <f t="shared" si="21"/>
        <v>Processed</v>
      </c>
    </row>
    <row r="1406" spans="1:12" x14ac:dyDescent="0.3">
      <c r="A1406" s="11" t="s">
        <v>934</v>
      </c>
      <c r="B1406" s="11" t="s">
        <v>391</v>
      </c>
      <c r="C1406" s="11" t="s">
        <v>25</v>
      </c>
      <c r="D1406" s="11" t="s">
        <v>1933</v>
      </c>
      <c r="E1406" s="11" t="s">
        <v>1934</v>
      </c>
      <c r="F1406" s="11" t="s">
        <v>2400</v>
      </c>
      <c r="G1406" s="11" t="s">
        <v>211</v>
      </c>
      <c r="H1406" s="11" t="s">
        <v>211</v>
      </c>
      <c r="I1406" s="11">
        <v>679</v>
      </c>
      <c r="J1406" s="11">
        <v>21728</v>
      </c>
      <c r="K1406" s="11">
        <v>24911</v>
      </c>
      <c r="L1406" s="11" t="str">
        <f t="shared" si="21"/>
        <v>Processed</v>
      </c>
    </row>
    <row r="1407" spans="1:12" x14ac:dyDescent="0.3">
      <c r="A1407" s="11" t="s">
        <v>934</v>
      </c>
      <c r="B1407" s="11" t="s">
        <v>391</v>
      </c>
      <c r="C1407" s="11" t="s">
        <v>25</v>
      </c>
      <c r="D1407" s="11" t="s">
        <v>1933</v>
      </c>
      <c r="E1407" s="11" t="s">
        <v>1934</v>
      </c>
      <c r="F1407" s="11" t="s">
        <v>2400</v>
      </c>
      <c r="G1407" s="11" t="s">
        <v>1696</v>
      </c>
      <c r="H1407" s="11" t="s">
        <v>1696</v>
      </c>
      <c r="I1407" s="11">
        <v>168</v>
      </c>
      <c r="J1407" s="11">
        <v>5376</v>
      </c>
      <c r="K1407" s="11">
        <v>6647</v>
      </c>
      <c r="L1407" s="11" t="str">
        <f t="shared" si="21"/>
        <v>Processed</v>
      </c>
    </row>
    <row r="1408" spans="1:12" x14ac:dyDescent="0.3">
      <c r="A1408" s="11" t="s">
        <v>934</v>
      </c>
      <c r="B1408" s="11" t="s">
        <v>391</v>
      </c>
      <c r="C1408" s="11" t="s">
        <v>25</v>
      </c>
      <c r="D1408" s="11" t="s">
        <v>1933</v>
      </c>
      <c r="E1408" s="11" t="s">
        <v>1934</v>
      </c>
      <c r="F1408" s="11" t="s">
        <v>2400</v>
      </c>
      <c r="G1408" s="11" t="s">
        <v>375</v>
      </c>
      <c r="H1408" s="11" t="s">
        <v>375</v>
      </c>
      <c r="I1408" s="11">
        <v>376</v>
      </c>
      <c r="J1408" s="11">
        <v>12032</v>
      </c>
      <c r="K1408" s="11">
        <v>14287</v>
      </c>
      <c r="L1408" s="11" t="str">
        <f t="shared" si="21"/>
        <v>Processed</v>
      </c>
    </row>
    <row r="1409" spans="1:12" x14ac:dyDescent="0.3">
      <c r="A1409" s="11" t="s">
        <v>934</v>
      </c>
      <c r="B1409" s="11" t="s">
        <v>391</v>
      </c>
      <c r="C1409" s="11" t="s">
        <v>25</v>
      </c>
      <c r="D1409" s="11" t="s">
        <v>1913</v>
      </c>
      <c r="E1409" s="11" t="s">
        <v>1914</v>
      </c>
      <c r="F1409" s="11" t="s">
        <v>2401</v>
      </c>
      <c r="G1409" s="11" t="s">
        <v>211</v>
      </c>
      <c r="H1409" s="11" t="s">
        <v>211</v>
      </c>
      <c r="I1409" s="11">
        <v>5068</v>
      </c>
      <c r="J1409" s="11">
        <v>65884</v>
      </c>
      <c r="K1409" s="11">
        <v>127378</v>
      </c>
      <c r="L1409" s="11" t="str">
        <f t="shared" si="21"/>
        <v>Processed</v>
      </c>
    </row>
    <row r="1410" spans="1:12" x14ac:dyDescent="0.3">
      <c r="A1410" s="11" t="s">
        <v>934</v>
      </c>
      <c r="B1410" s="11" t="s">
        <v>391</v>
      </c>
      <c r="C1410" s="11" t="s">
        <v>25</v>
      </c>
      <c r="D1410" s="11" t="s">
        <v>1913</v>
      </c>
      <c r="E1410" s="11" t="s">
        <v>1914</v>
      </c>
      <c r="F1410" s="11" t="s">
        <v>2401</v>
      </c>
      <c r="G1410" s="11" t="s">
        <v>1696</v>
      </c>
      <c r="H1410" s="11" t="s">
        <v>1696</v>
      </c>
      <c r="I1410" s="11">
        <v>1823</v>
      </c>
      <c r="J1410" s="11">
        <v>23699</v>
      </c>
      <c r="K1410" s="11">
        <v>49919</v>
      </c>
      <c r="L1410" s="11" t="str">
        <f t="shared" ref="L1410:L1473" si="22">IF(OR(C1410="Condiments &amp; Snacks",
       C1410="Cheese",
       C1410="Butter",
       C1410="Meals",
       C1410="Beverages",
       C1410="Yogurt"), "Processed", "Whole")</f>
        <v>Processed</v>
      </c>
    </row>
    <row r="1411" spans="1:12" x14ac:dyDescent="0.3">
      <c r="A1411" s="11" t="s">
        <v>934</v>
      </c>
      <c r="B1411" s="11" t="s">
        <v>391</v>
      </c>
      <c r="C1411" s="11" t="s">
        <v>25</v>
      </c>
      <c r="D1411" s="11" t="s">
        <v>1913</v>
      </c>
      <c r="E1411" s="11" t="s">
        <v>1914</v>
      </c>
      <c r="F1411" s="11" t="s">
        <v>2401</v>
      </c>
      <c r="G1411" s="11" t="s">
        <v>375</v>
      </c>
      <c r="H1411" s="11" t="s">
        <v>375</v>
      </c>
      <c r="I1411" s="11">
        <v>3900</v>
      </c>
      <c r="J1411" s="11">
        <v>50700</v>
      </c>
      <c r="K1411" s="11">
        <v>102652</v>
      </c>
      <c r="L1411" s="11" t="str">
        <f t="shared" si="22"/>
        <v>Processed</v>
      </c>
    </row>
    <row r="1412" spans="1:12" x14ac:dyDescent="0.3">
      <c r="A1412" s="11" t="s">
        <v>934</v>
      </c>
      <c r="B1412" s="11" t="s">
        <v>391</v>
      </c>
      <c r="C1412" s="11" t="s">
        <v>25</v>
      </c>
      <c r="D1412" s="11" t="s">
        <v>979</v>
      </c>
      <c r="E1412" s="11" t="s">
        <v>1902</v>
      </c>
      <c r="F1412" s="11" t="s">
        <v>2401</v>
      </c>
      <c r="G1412" s="11" t="s">
        <v>211</v>
      </c>
      <c r="H1412" s="11" t="s">
        <v>211</v>
      </c>
      <c r="I1412" s="11">
        <v>7190</v>
      </c>
      <c r="J1412" s="11">
        <v>89875</v>
      </c>
      <c r="K1412" s="11">
        <v>180488</v>
      </c>
      <c r="L1412" s="11" t="str">
        <f t="shared" si="22"/>
        <v>Processed</v>
      </c>
    </row>
    <row r="1413" spans="1:12" x14ac:dyDescent="0.3">
      <c r="A1413" s="11" t="s">
        <v>934</v>
      </c>
      <c r="B1413" s="11" t="s">
        <v>391</v>
      </c>
      <c r="C1413" s="11" t="s">
        <v>25</v>
      </c>
      <c r="D1413" s="11" t="s">
        <v>979</v>
      </c>
      <c r="E1413" s="11" t="s">
        <v>1902</v>
      </c>
      <c r="F1413" s="11" t="s">
        <v>2401</v>
      </c>
      <c r="G1413" s="11" t="s">
        <v>1696</v>
      </c>
      <c r="H1413" s="11" t="s">
        <v>1696</v>
      </c>
      <c r="I1413" s="11">
        <v>2384</v>
      </c>
      <c r="J1413" s="11">
        <v>29800</v>
      </c>
      <c r="K1413" s="11">
        <v>65383</v>
      </c>
      <c r="L1413" s="11" t="str">
        <f t="shared" si="22"/>
        <v>Processed</v>
      </c>
    </row>
    <row r="1414" spans="1:12" x14ac:dyDescent="0.3">
      <c r="A1414" s="11" t="s">
        <v>934</v>
      </c>
      <c r="B1414" s="11" t="s">
        <v>391</v>
      </c>
      <c r="C1414" s="11" t="s">
        <v>25</v>
      </c>
      <c r="D1414" s="11" t="s">
        <v>979</v>
      </c>
      <c r="E1414" s="11" t="s">
        <v>1902</v>
      </c>
      <c r="F1414" s="11" t="s">
        <v>2401</v>
      </c>
      <c r="G1414" s="11" t="s">
        <v>375</v>
      </c>
      <c r="H1414" s="11" t="s">
        <v>375</v>
      </c>
      <c r="I1414" s="11">
        <v>5164</v>
      </c>
      <c r="J1414" s="11">
        <v>64550</v>
      </c>
      <c r="K1414" s="11">
        <v>135506</v>
      </c>
      <c r="L1414" s="11" t="str">
        <f t="shared" si="22"/>
        <v>Processed</v>
      </c>
    </row>
    <row r="1415" spans="1:12" x14ac:dyDescent="0.3">
      <c r="A1415" s="11" t="s">
        <v>934</v>
      </c>
      <c r="B1415" s="11" t="s">
        <v>391</v>
      </c>
      <c r="C1415" s="11" t="s">
        <v>25</v>
      </c>
      <c r="D1415" s="11" t="s">
        <v>1709</v>
      </c>
      <c r="E1415" s="11" t="s">
        <v>2188</v>
      </c>
      <c r="F1415" s="11" t="s">
        <v>2380</v>
      </c>
      <c r="G1415" s="11" t="s">
        <v>211</v>
      </c>
      <c r="H1415" s="11" t="s">
        <v>211</v>
      </c>
      <c r="I1415" s="11">
        <v>6340</v>
      </c>
      <c r="J1415" s="11">
        <v>79250</v>
      </c>
      <c r="K1415" s="11">
        <v>135457</v>
      </c>
      <c r="L1415" s="11" t="str">
        <f t="shared" si="22"/>
        <v>Processed</v>
      </c>
    </row>
    <row r="1416" spans="1:12" x14ac:dyDescent="0.3">
      <c r="A1416" s="11" t="s">
        <v>934</v>
      </c>
      <c r="B1416" s="11" t="s">
        <v>391</v>
      </c>
      <c r="C1416" s="11" t="s">
        <v>25</v>
      </c>
      <c r="D1416" s="11" t="s">
        <v>1709</v>
      </c>
      <c r="E1416" s="11" t="s">
        <v>2188</v>
      </c>
      <c r="F1416" s="11" t="s">
        <v>2380</v>
      </c>
      <c r="G1416" s="11" t="s">
        <v>1696</v>
      </c>
      <c r="H1416" s="11" t="s">
        <v>1696</v>
      </c>
      <c r="I1416" s="11">
        <v>1998</v>
      </c>
      <c r="J1416" s="11">
        <v>24975</v>
      </c>
      <c r="K1416" s="11">
        <v>47161</v>
      </c>
      <c r="L1416" s="11" t="str">
        <f t="shared" si="22"/>
        <v>Processed</v>
      </c>
    </row>
    <row r="1417" spans="1:12" x14ac:dyDescent="0.3">
      <c r="A1417" s="11" t="s">
        <v>934</v>
      </c>
      <c r="B1417" s="11" t="s">
        <v>391</v>
      </c>
      <c r="C1417" s="11" t="s">
        <v>25</v>
      </c>
      <c r="D1417" s="11" t="s">
        <v>1709</v>
      </c>
      <c r="E1417" s="11" t="s">
        <v>2188</v>
      </c>
      <c r="F1417" s="11" t="s">
        <v>2380</v>
      </c>
      <c r="G1417" s="11" t="s">
        <v>375</v>
      </c>
      <c r="H1417" s="11" t="s">
        <v>375</v>
      </c>
      <c r="I1417" s="11">
        <v>5516</v>
      </c>
      <c r="J1417" s="11">
        <v>68950</v>
      </c>
      <c r="K1417" s="11">
        <v>124380</v>
      </c>
      <c r="L1417" s="11" t="str">
        <f t="shared" si="22"/>
        <v>Processed</v>
      </c>
    </row>
    <row r="1418" spans="1:12" x14ac:dyDescent="0.3">
      <c r="A1418" s="11" t="s">
        <v>934</v>
      </c>
      <c r="B1418" s="11" t="s">
        <v>391</v>
      </c>
      <c r="C1418" s="11" t="s">
        <v>25</v>
      </c>
      <c r="D1418" s="11" t="s">
        <v>2099</v>
      </c>
      <c r="E1418" s="11" t="s">
        <v>2100</v>
      </c>
      <c r="F1418" s="11" t="s">
        <v>2402</v>
      </c>
      <c r="G1418" s="11" t="s">
        <v>211</v>
      </c>
      <c r="H1418" s="11" t="s">
        <v>211</v>
      </c>
      <c r="I1418" s="11">
        <v>423</v>
      </c>
      <c r="J1418" s="11">
        <v>13536</v>
      </c>
      <c r="K1418" s="11">
        <v>19451</v>
      </c>
      <c r="L1418" s="11" t="str">
        <f t="shared" si="22"/>
        <v>Processed</v>
      </c>
    </row>
    <row r="1419" spans="1:12" x14ac:dyDescent="0.3">
      <c r="A1419" s="11" t="s">
        <v>934</v>
      </c>
      <c r="B1419" s="11" t="s">
        <v>391</v>
      </c>
      <c r="C1419" s="11" t="s">
        <v>25</v>
      </c>
      <c r="D1419" s="11" t="s">
        <v>2099</v>
      </c>
      <c r="E1419" s="11" t="s">
        <v>2100</v>
      </c>
      <c r="F1419" s="11" t="s">
        <v>2402</v>
      </c>
      <c r="G1419" s="11" t="s">
        <v>1696</v>
      </c>
      <c r="H1419" s="11" t="s">
        <v>1696</v>
      </c>
      <c r="I1419" s="11">
        <v>82</v>
      </c>
      <c r="J1419" s="11">
        <v>2624</v>
      </c>
      <c r="K1419" s="11">
        <v>3532</v>
      </c>
      <c r="L1419" s="11" t="str">
        <f t="shared" si="22"/>
        <v>Processed</v>
      </c>
    </row>
    <row r="1420" spans="1:12" x14ac:dyDescent="0.3">
      <c r="A1420" s="11" t="s">
        <v>934</v>
      </c>
      <c r="B1420" s="11" t="s">
        <v>391</v>
      </c>
      <c r="C1420" s="11" t="s">
        <v>25</v>
      </c>
      <c r="D1420" s="11" t="s">
        <v>2099</v>
      </c>
      <c r="E1420" s="11" t="s">
        <v>2100</v>
      </c>
      <c r="F1420" s="11" t="s">
        <v>2402</v>
      </c>
      <c r="G1420" s="11" t="s">
        <v>375</v>
      </c>
      <c r="H1420" s="11" t="s">
        <v>375</v>
      </c>
      <c r="I1420" s="11">
        <v>221</v>
      </c>
      <c r="J1420" s="11">
        <v>7072</v>
      </c>
      <c r="K1420" s="11">
        <v>10200</v>
      </c>
      <c r="L1420" s="11" t="str">
        <f t="shared" si="22"/>
        <v>Processed</v>
      </c>
    </row>
    <row r="1421" spans="1:12" x14ac:dyDescent="0.3">
      <c r="A1421" s="11" t="s">
        <v>934</v>
      </c>
      <c r="B1421" s="11" t="s">
        <v>391</v>
      </c>
      <c r="C1421" s="11" t="s">
        <v>25</v>
      </c>
      <c r="D1421" s="11" t="s">
        <v>338</v>
      </c>
      <c r="E1421" s="11" t="s">
        <v>2113</v>
      </c>
      <c r="F1421" s="11" t="s">
        <v>2380</v>
      </c>
      <c r="G1421" s="11" t="s">
        <v>211</v>
      </c>
      <c r="H1421" s="11" t="s">
        <v>211</v>
      </c>
      <c r="I1421" s="11">
        <v>5430</v>
      </c>
      <c r="J1421" s="11">
        <v>67875</v>
      </c>
      <c r="K1421" s="11">
        <v>115931</v>
      </c>
      <c r="L1421" s="11" t="str">
        <f t="shared" si="22"/>
        <v>Processed</v>
      </c>
    </row>
    <row r="1422" spans="1:12" x14ac:dyDescent="0.3">
      <c r="A1422" s="11" t="s">
        <v>934</v>
      </c>
      <c r="B1422" s="11" t="s">
        <v>391</v>
      </c>
      <c r="C1422" s="11" t="s">
        <v>25</v>
      </c>
      <c r="D1422" s="11" t="s">
        <v>338</v>
      </c>
      <c r="E1422" s="11" t="s">
        <v>2113</v>
      </c>
      <c r="F1422" s="11" t="s">
        <v>2380</v>
      </c>
      <c r="G1422" s="11" t="s">
        <v>1696</v>
      </c>
      <c r="H1422" s="11" t="s">
        <v>1696</v>
      </c>
      <c r="I1422" s="11">
        <v>1489</v>
      </c>
      <c r="J1422" s="11">
        <v>18613</v>
      </c>
      <c r="K1422" s="11">
        <v>35047</v>
      </c>
      <c r="L1422" s="11" t="str">
        <f t="shared" si="22"/>
        <v>Processed</v>
      </c>
    </row>
    <row r="1423" spans="1:12" x14ac:dyDescent="0.3">
      <c r="A1423" s="11" t="s">
        <v>934</v>
      </c>
      <c r="B1423" s="11" t="s">
        <v>391</v>
      </c>
      <c r="C1423" s="11" t="s">
        <v>25</v>
      </c>
      <c r="D1423" s="11" t="s">
        <v>338</v>
      </c>
      <c r="E1423" s="11" t="s">
        <v>2113</v>
      </c>
      <c r="F1423" s="11" t="s">
        <v>2380</v>
      </c>
      <c r="G1423" s="11" t="s">
        <v>375</v>
      </c>
      <c r="H1423" s="11" t="s">
        <v>375</v>
      </c>
      <c r="I1423" s="11">
        <v>3712</v>
      </c>
      <c r="J1423" s="11">
        <v>46400</v>
      </c>
      <c r="K1423" s="11">
        <v>83855</v>
      </c>
      <c r="L1423" s="11" t="str">
        <f t="shared" si="22"/>
        <v>Processed</v>
      </c>
    </row>
    <row r="1424" spans="1:12" x14ac:dyDescent="0.3">
      <c r="A1424" s="11" t="s">
        <v>934</v>
      </c>
      <c r="B1424" s="11" t="s">
        <v>391</v>
      </c>
      <c r="C1424" s="11" t="s">
        <v>25</v>
      </c>
      <c r="D1424" s="11" t="s">
        <v>1898</v>
      </c>
      <c r="E1424" s="11" t="s">
        <v>1899</v>
      </c>
      <c r="F1424" s="11" t="s">
        <v>2403</v>
      </c>
      <c r="G1424" s="11" t="s">
        <v>211</v>
      </c>
      <c r="H1424" s="11" t="s">
        <v>211</v>
      </c>
      <c r="I1424" s="11">
        <v>2427</v>
      </c>
      <c r="J1424" s="11">
        <v>89119</v>
      </c>
      <c r="K1424" s="11">
        <v>120853</v>
      </c>
      <c r="L1424" s="11" t="str">
        <f t="shared" si="22"/>
        <v>Processed</v>
      </c>
    </row>
    <row r="1425" spans="1:12" x14ac:dyDescent="0.3">
      <c r="A1425" s="11" t="s">
        <v>934</v>
      </c>
      <c r="B1425" s="11" t="s">
        <v>391</v>
      </c>
      <c r="C1425" s="11" t="s">
        <v>25</v>
      </c>
      <c r="D1425" s="11" t="s">
        <v>1898</v>
      </c>
      <c r="E1425" s="11" t="s">
        <v>1899</v>
      </c>
      <c r="F1425" s="11" t="s">
        <v>2403</v>
      </c>
      <c r="G1425" s="11" t="s">
        <v>1696</v>
      </c>
      <c r="H1425" s="11" t="s">
        <v>1696</v>
      </c>
      <c r="I1425" s="11">
        <v>686</v>
      </c>
      <c r="J1425" s="11">
        <v>25190</v>
      </c>
      <c r="K1425" s="11">
        <v>37452</v>
      </c>
      <c r="L1425" s="11" t="str">
        <f t="shared" si="22"/>
        <v>Processed</v>
      </c>
    </row>
    <row r="1426" spans="1:12" x14ac:dyDescent="0.3">
      <c r="A1426" s="11" t="s">
        <v>934</v>
      </c>
      <c r="B1426" s="11" t="s">
        <v>391</v>
      </c>
      <c r="C1426" s="11" t="s">
        <v>25</v>
      </c>
      <c r="D1426" s="11" t="s">
        <v>1898</v>
      </c>
      <c r="E1426" s="11" t="s">
        <v>1899</v>
      </c>
      <c r="F1426" s="11" t="s">
        <v>2403</v>
      </c>
      <c r="G1426" s="11" t="s">
        <v>375</v>
      </c>
      <c r="H1426" s="11" t="s">
        <v>375</v>
      </c>
      <c r="I1426" s="11">
        <v>1891</v>
      </c>
      <c r="J1426" s="11">
        <v>69438</v>
      </c>
      <c r="K1426" s="11">
        <v>106431</v>
      </c>
      <c r="L1426" s="11" t="str">
        <f t="shared" si="22"/>
        <v>Processed</v>
      </c>
    </row>
    <row r="1427" spans="1:12" x14ac:dyDescent="0.3">
      <c r="A1427" s="11" t="s">
        <v>934</v>
      </c>
      <c r="B1427" s="11" t="s">
        <v>391</v>
      </c>
      <c r="C1427" s="11" t="s">
        <v>25</v>
      </c>
      <c r="D1427" s="11" t="s">
        <v>2199</v>
      </c>
      <c r="E1427" s="11" t="s">
        <v>2200</v>
      </c>
      <c r="F1427" s="11" t="s">
        <v>2404</v>
      </c>
      <c r="G1427" s="11" t="s">
        <v>211</v>
      </c>
      <c r="H1427" s="11" t="s">
        <v>211</v>
      </c>
      <c r="I1427" s="11">
        <v>5223</v>
      </c>
      <c r="J1427" s="11">
        <v>125352</v>
      </c>
      <c r="K1427" s="11">
        <v>148918</v>
      </c>
      <c r="L1427" s="11" t="str">
        <f t="shared" si="22"/>
        <v>Processed</v>
      </c>
    </row>
    <row r="1428" spans="1:12" x14ac:dyDescent="0.3">
      <c r="A1428" s="11" t="s">
        <v>934</v>
      </c>
      <c r="B1428" s="11" t="s">
        <v>391</v>
      </c>
      <c r="C1428" s="11" t="s">
        <v>25</v>
      </c>
      <c r="D1428" s="11" t="s">
        <v>2199</v>
      </c>
      <c r="E1428" s="11" t="s">
        <v>2200</v>
      </c>
      <c r="F1428" s="11" t="s">
        <v>2404</v>
      </c>
      <c r="G1428" s="11" t="s">
        <v>1696</v>
      </c>
      <c r="H1428" s="11" t="s">
        <v>1696</v>
      </c>
      <c r="I1428" s="11">
        <v>1504</v>
      </c>
      <c r="J1428" s="11">
        <v>36096</v>
      </c>
      <c r="K1428" s="11">
        <v>46015</v>
      </c>
      <c r="L1428" s="11" t="str">
        <f t="shared" si="22"/>
        <v>Processed</v>
      </c>
    </row>
    <row r="1429" spans="1:12" x14ac:dyDescent="0.3">
      <c r="A1429" s="11" t="s">
        <v>934</v>
      </c>
      <c r="B1429" s="11" t="s">
        <v>391</v>
      </c>
      <c r="C1429" s="11" t="s">
        <v>25</v>
      </c>
      <c r="D1429" s="11" t="s">
        <v>2199</v>
      </c>
      <c r="E1429" s="11" t="s">
        <v>2200</v>
      </c>
      <c r="F1429" s="11" t="s">
        <v>2404</v>
      </c>
      <c r="G1429" s="11" t="s">
        <v>375</v>
      </c>
      <c r="H1429" s="11" t="s">
        <v>375</v>
      </c>
      <c r="I1429" s="11">
        <v>3864</v>
      </c>
      <c r="J1429" s="11">
        <v>92736</v>
      </c>
      <c r="K1429" s="11">
        <v>119115</v>
      </c>
      <c r="L1429" s="11" t="str">
        <f t="shared" si="22"/>
        <v>Processed</v>
      </c>
    </row>
    <row r="1430" spans="1:12" x14ac:dyDescent="0.3">
      <c r="A1430" s="11" t="s">
        <v>934</v>
      </c>
      <c r="B1430" s="11" t="s">
        <v>391</v>
      </c>
      <c r="C1430" s="11" t="s">
        <v>25</v>
      </c>
      <c r="D1430" s="11" t="s">
        <v>2193</v>
      </c>
      <c r="E1430" s="11" t="s">
        <v>2194</v>
      </c>
      <c r="F1430" s="11" t="s">
        <v>2404</v>
      </c>
      <c r="G1430" s="11" t="s">
        <v>211</v>
      </c>
      <c r="H1430" s="11" t="s">
        <v>211</v>
      </c>
      <c r="I1430" s="11">
        <v>5343</v>
      </c>
      <c r="J1430" s="11">
        <v>138918</v>
      </c>
      <c r="K1430" s="11">
        <v>155829</v>
      </c>
      <c r="L1430" s="11" t="str">
        <f t="shared" si="22"/>
        <v>Processed</v>
      </c>
    </row>
    <row r="1431" spans="1:12" x14ac:dyDescent="0.3">
      <c r="A1431" s="11" t="s">
        <v>934</v>
      </c>
      <c r="B1431" s="11" t="s">
        <v>391</v>
      </c>
      <c r="C1431" s="11" t="s">
        <v>25</v>
      </c>
      <c r="D1431" s="11" t="s">
        <v>2193</v>
      </c>
      <c r="E1431" s="11" t="s">
        <v>2194</v>
      </c>
      <c r="F1431" s="11" t="s">
        <v>2404</v>
      </c>
      <c r="G1431" s="11" t="s">
        <v>1696</v>
      </c>
      <c r="H1431" s="11" t="s">
        <v>1696</v>
      </c>
      <c r="I1431" s="11">
        <v>1729</v>
      </c>
      <c r="J1431" s="11">
        <v>44954</v>
      </c>
      <c r="K1431" s="11">
        <v>53976</v>
      </c>
      <c r="L1431" s="11" t="str">
        <f t="shared" si="22"/>
        <v>Processed</v>
      </c>
    </row>
    <row r="1432" spans="1:12" x14ac:dyDescent="0.3">
      <c r="A1432" s="11" t="s">
        <v>934</v>
      </c>
      <c r="B1432" s="11" t="s">
        <v>391</v>
      </c>
      <c r="C1432" s="11" t="s">
        <v>25</v>
      </c>
      <c r="D1432" s="11" t="s">
        <v>2193</v>
      </c>
      <c r="E1432" s="11" t="s">
        <v>2194</v>
      </c>
      <c r="F1432" s="11" t="s">
        <v>2404</v>
      </c>
      <c r="G1432" s="11" t="s">
        <v>375</v>
      </c>
      <c r="H1432" s="11" t="s">
        <v>375</v>
      </c>
      <c r="I1432" s="11">
        <v>4346</v>
      </c>
      <c r="J1432" s="11">
        <v>112996</v>
      </c>
      <c r="K1432" s="11">
        <v>134017</v>
      </c>
      <c r="L1432" s="11" t="str">
        <f t="shared" si="22"/>
        <v>Processed</v>
      </c>
    </row>
    <row r="1433" spans="1:12" x14ac:dyDescent="0.3">
      <c r="A1433" s="11" t="s">
        <v>934</v>
      </c>
      <c r="B1433" s="11" t="s">
        <v>391</v>
      </c>
      <c r="C1433" s="11" t="s">
        <v>25</v>
      </c>
      <c r="D1433" s="11" t="s">
        <v>2195</v>
      </c>
      <c r="E1433" s="11" t="s">
        <v>2196</v>
      </c>
      <c r="F1433" s="11" t="s">
        <v>2404</v>
      </c>
      <c r="G1433" s="11" t="s">
        <v>211</v>
      </c>
      <c r="H1433" s="11" t="s">
        <v>211</v>
      </c>
      <c r="I1433" s="11">
        <v>5366</v>
      </c>
      <c r="J1433" s="11">
        <v>128784</v>
      </c>
      <c r="K1433" s="11">
        <v>152001</v>
      </c>
      <c r="L1433" s="11" t="str">
        <f t="shared" si="22"/>
        <v>Processed</v>
      </c>
    </row>
    <row r="1434" spans="1:12" x14ac:dyDescent="0.3">
      <c r="A1434" s="11" t="s">
        <v>934</v>
      </c>
      <c r="B1434" s="11" t="s">
        <v>391</v>
      </c>
      <c r="C1434" s="11" t="s">
        <v>25</v>
      </c>
      <c r="D1434" s="11" t="s">
        <v>2195</v>
      </c>
      <c r="E1434" s="11" t="s">
        <v>2196</v>
      </c>
      <c r="F1434" s="11" t="s">
        <v>2404</v>
      </c>
      <c r="G1434" s="11" t="s">
        <v>1696</v>
      </c>
      <c r="H1434" s="11" t="s">
        <v>1696</v>
      </c>
      <c r="I1434" s="11">
        <v>1217</v>
      </c>
      <c r="J1434" s="11">
        <v>29208</v>
      </c>
      <c r="K1434" s="11">
        <v>37572</v>
      </c>
      <c r="L1434" s="11" t="str">
        <f t="shared" si="22"/>
        <v>Processed</v>
      </c>
    </row>
    <row r="1435" spans="1:12" x14ac:dyDescent="0.3">
      <c r="A1435" s="11" t="s">
        <v>934</v>
      </c>
      <c r="B1435" s="11" t="s">
        <v>391</v>
      </c>
      <c r="C1435" s="11" t="s">
        <v>25</v>
      </c>
      <c r="D1435" s="11" t="s">
        <v>2195</v>
      </c>
      <c r="E1435" s="11" t="s">
        <v>2196</v>
      </c>
      <c r="F1435" s="11" t="s">
        <v>2404</v>
      </c>
      <c r="G1435" s="11" t="s">
        <v>375</v>
      </c>
      <c r="H1435" s="11" t="s">
        <v>375</v>
      </c>
      <c r="I1435" s="11">
        <v>3669</v>
      </c>
      <c r="J1435" s="11">
        <v>88056</v>
      </c>
      <c r="K1435" s="11">
        <v>113060</v>
      </c>
      <c r="L1435" s="11" t="str">
        <f t="shared" si="22"/>
        <v>Processed</v>
      </c>
    </row>
    <row r="1436" spans="1:12" x14ac:dyDescent="0.3">
      <c r="A1436" s="11" t="s">
        <v>934</v>
      </c>
      <c r="B1436" s="11" t="s">
        <v>391</v>
      </c>
      <c r="C1436" s="11" t="s">
        <v>25</v>
      </c>
      <c r="D1436" s="11" t="s">
        <v>2197</v>
      </c>
      <c r="E1436" s="11" t="s">
        <v>2198</v>
      </c>
      <c r="F1436" s="11" t="s">
        <v>2404</v>
      </c>
      <c r="G1436" s="11" t="s">
        <v>211</v>
      </c>
      <c r="H1436" s="11" t="s">
        <v>211</v>
      </c>
      <c r="I1436" s="11">
        <v>4529</v>
      </c>
      <c r="J1436" s="11">
        <v>108696</v>
      </c>
      <c r="K1436" s="11">
        <v>128926</v>
      </c>
      <c r="L1436" s="11" t="str">
        <f t="shared" si="22"/>
        <v>Processed</v>
      </c>
    </row>
    <row r="1437" spans="1:12" x14ac:dyDescent="0.3">
      <c r="A1437" s="11" t="s">
        <v>934</v>
      </c>
      <c r="B1437" s="11" t="s">
        <v>391</v>
      </c>
      <c r="C1437" s="11" t="s">
        <v>25</v>
      </c>
      <c r="D1437" s="11" t="s">
        <v>2197</v>
      </c>
      <c r="E1437" s="11" t="s">
        <v>2198</v>
      </c>
      <c r="F1437" s="11" t="s">
        <v>2404</v>
      </c>
      <c r="G1437" s="11" t="s">
        <v>1696</v>
      </c>
      <c r="H1437" s="11" t="s">
        <v>1696</v>
      </c>
      <c r="I1437" s="11">
        <v>1176</v>
      </c>
      <c r="J1437" s="11">
        <v>28224</v>
      </c>
      <c r="K1437" s="11">
        <v>36376</v>
      </c>
      <c r="L1437" s="11" t="str">
        <f t="shared" si="22"/>
        <v>Processed</v>
      </c>
    </row>
    <row r="1438" spans="1:12" x14ac:dyDescent="0.3">
      <c r="A1438" s="11" t="s">
        <v>934</v>
      </c>
      <c r="B1438" s="11" t="s">
        <v>391</v>
      </c>
      <c r="C1438" s="11" t="s">
        <v>25</v>
      </c>
      <c r="D1438" s="11" t="s">
        <v>2197</v>
      </c>
      <c r="E1438" s="11" t="s">
        <v>2198</v>
      </c>
      <c r="F1438" s="11" t="s">
        <v>2404</v>
      </c>
      <c r="G1438" s="11" t="s">
        <v>375</v>
      </c>
      <c r="H1438" s="11" t="s">
        <v>375</v>
      </c>
      <c r="I1438" s="11">
        <v>3417</v>
      </c>
      <c r="J1438" s="11">
        <v>82008</v>
      </c>
      <c r="K1438" s="11">
        <v>105275</v>
      </c>
      <c r="L1438" s="11" t="str">
        <f t="shared" si="22"/>
        <v>Processed</v>
      </c>
    </row>
    <row r="1439" spans="1:12" x14ac:dyDescent="0.3">
      <c r="A1439" s="11" t="s">
        <v>934</v>
      </c>
      <c r="B1439" s="11" t="s">
        <v>391</v>
      </c>
      <c r="C1439" s="11" t="s">
        <v>25</v>
      </c>
      <c r="D1439" s="11" t="s">
        <v>1917</v>
      </c>
      <c r="E1439" s="11" t="s">
        <v>1918</v>
      </c>
      <c r="F1439" s="11" t="s">
        <v>2405</v>
      </c>
      <c r="G1439" s="11" t="s">
        <v>211</v>
      </c>
      <c r="H1439" s="11" t="s">
        <v>211</v>
      </c>
      <c r="I1439" s="11">
        <v>2140</v>
      </c>
      <c r="J1439" s="11">
        <v>77040</v>
      </c>
      <c r="K1439" s="11">
        <v>70989</v>
      </c>
      <c r="L1439" s="11" t="str">
        <f t="shared" si="22"/>
        <v>Processed</v>
      </c>
    </row>
    <row r="1440" spans="1:12" x14ac:dyDescent="0.3">
      <c r="A1440" s="11" t="s">
        <v>934</v>
      </c>
      <c r="B1440" s="11" t="s">
        <v>391</v>
      </c>
      <c r="C1440" s="11" t="s">
        <v>25</v>
      </c>
      <c r="D1440" s="11" t="s">
        <v>1917</v>
      </c>
      <c r="E1440" s="11" t="s">
        <v>1918</v>
      </c>
      <c r="F1440" s="11" t="s">
        <v>2405</v>
      </c>
      <c r="G1440" s="11" t="s">
        <v>1696</v>
      </c>
      <c r="H1440" s="11" t="s">
        <v>1696</v>
      </c>
      <c r="I1440" s="11">
        <v>639</v>
      </c>
      <c r="J1440" s="11">
        <v>23004</v>
      </c>
      <c r="K1440" s="11">
        <v>23717</v>
      </c>
      <c r="L1440" s="11" t="str">
        <f t="shared" si="22"/>
        <v>Processed</v>
      </c>
    </row>
    <row r="1441" spans="1:12" x14ac:dyDescent="0.3">
      <c r="A1441" s="11" t="s">
        <v>934</v>
      </c>
      <c r="B1441" s="11" t="s">
        <v>391</v>
      </c>
      <c r="C1441" s="11" t="s">
        <v>25</v>
      </c>
      <c r="D1441" s="11" t="s">
        <v>1917</v>
      </c>
      <c r="E1441" s="11" t="s">
        <v>1918</v>
      </c>
      <c r="F1441" s="11" t="s">
        <v>2405</v>
      </c>
      <c r="G1441" s="11" t="s">
        <v>375</v>
      </c>
      <c r="H1441" s="11" t="s">
        <v>375</v>
      </c>
      <c r="I1441" s="11">
        <v>1418</v>
      </c>
      <c r="J1441" s="11">
        <v>51048</v>
      </c>
      <c r="K1441" s="11">
        <v>49083</v>
      </c>
      <c r="L1441" s="11" t="str">
        <f t="shared" si="22"/>
        <v>Processed</v>
      </c>
    </row>
    <row r="1442" spans="1:12" x14ac:dyDescent="0.3">
      <c r="A1442" s="11" t="s">
        <v>934</v>
      </c>
      <c r="B1442" s="11" t="s">
        <v>391</v>
      </c>
      <c r="C1442" s="11" t="s">
        <v>25</v>
      </c>
      <c r="D1442" s="11" t="s">
        <v>295</v>
      </c>
      <c r="E1442" s="11" t="s">
        <v>2106</v>
      </c>
      <c r="F1442" s="11" t="s">
        <v>2406</v>
      </c>
      <c r="G1442" s="11" t="s">
        <v>211</v>
      </c>
      <c r="H1442" s="11" t="s">
        <v>211</v>
      </c>
      <c r="I1442" s="11">
        <v>476</v>
      </c>
      <c r="J1442" s="11">
        <v>11424</v>
      </c>
      <c r="K1442" s="11">
        <v>36892</v>
      </c>
      <c r="L1442" s="11" t="str">
        <f t="shared" si="22"/>
        <v>Processed</v>
      </c>
    </row>
    <row r="1443" spans="1:12" x14ac:dyDescent="0.3">
      <c r="A1443" s="11" t="s">
        <v>934</v>
      </c>
      <c r="B1443" s="11" t="s">
        <v>391</v>
      </c>
      <c r="C1443" s="11" t="s">
        <v>25</v>
      </c>
      <c r="D1443" s="11" t="s">
        <v>295</v>
      </c>
      <c r="E1443" s="11" t="s">
        <v>2106</v>
      </c>
      <c r="F1443" s="11" t="s">
        <v>2406</v>
      </c>
      <c r="G1443" s="11" t="s">
        <v>1696</v>
      </c>
      <c r="H1443" s="11" t="s">
        <v>1696</v>
      </c>
      <c r="I1443" s="11">
        <v>178</v>
      </c>
      <c r="J1443" s="11">
        <v>4272</v>
      </c>
      <c r="K1443" s="11">
        <v>13209</v>
      </c>
      <c r="L1443" s="11" t="str">
        <f t="shared" si="22"/>
        <v>Processed</v>
      </c>
    </row>
    <row r="1444" spans="1:12" x14ac:dyDescent="0.3">
      <c r="A1444" s="11" t="s">
        <v>934</v>
      </c>
      <c r="B1444" s="11" t="s">
        <v>391</v>
      </c>
      <c r="C1444" s="11" t="s">
        <v>25</v>
      </c>
      <c r="D1444" s="11" t="s">
        <v>295</v>
      </c>
      <c r="E1444" s="11" t="s">
        <v>2106</v>
      </c>
      <c r="F1444" s="11" t="s">
        <v>2406</v>
      </c>
      <c r="G1444" s="11" t="s">
        <v>375</v>
      </c>
      <c r="H1444" s="11" t="s">
        <v>375</v>
      </c>
      <c r="I1444" s="11">
        <v>354</v>
      </c>
      <c r="J1444" s="11">
        <v>8496</v>
      </c>
      <c r="K1444" s="11">
        <v>25593</v>
      </c>
      <c r="L1444" s="11" t="str">
        <f t="shared" si="22"/>
        <v>Processed</v>
      </c>
    </row>
    <row r="1445" spans="1:12" x14ac:dyDescent="0.3">
      <c r="A1445" s="11" t="s">
        <v>934</v>
      </c>
      <c r="B1445" s="11" t="s">
        <v>391</v>
      </c>
      <c r="C1445" s="11" t="s">
        <v>25</v>
      </c>
      <c r="D1445" s="11" t="s">
        <v>2407</v>
      </c>
      <c r="E1445" s="11" t="s">
        <v>2408</v>
      </c>
      <c r="F1445" s="11" t="s">
        <v>2387</v>
      </c>
      <c r="G1445" s="11" t="s">
        <v>1957</v>
      </c>
      <c r="H1445" s="11" t="s">
        <v>1957</v>
      </c>
      <c r="I1445" s="11">
        <v>8111</v>
      </c>
      <c r="J1445" s="11">
        <v>91249</v>
      </c>
      <c r="K1445" s="11">
        <v>217913</v>
      </c>
      <c r="L1445" s="11" t="str">
        <f t="shared" si="22"/>
        <v>Processed</v>
      </c>
    </row>
    <row r="1446" spans="1:12" x14ac:dyDescent="0.3">
      <c r="A1446" s="11" t="s">
        <v>934</v>
      </c>
      <c r="B1446" s="11" t="s">
        <v>391</v>
      </c>
      <c r="C1446" s="11" t="s">
        <v>25</v>
      </c>
      <c r="D1446" s="11" t="s">
        <v>2254</v>
      </c>
      <c r="E1446" s="11" t="s">
        <v>2255</v>
      </c>
      <c r="F1446" s="11" t="s">
        <v>2387</v>
      </c>
      <c r="G1446" s="11" t="s">
        <v>1957</v>
      </c>
      <c r="H1446" s="11" t="s">
        <v>1957</v>
      </c>
      <c r="I1446" s="11">
        <v>4849</v>
      </c>
      <c r="J1446" s="11">
        <v>54551</v>
      </c>
      <c r="K1446" s="11">
        <v>129965</v>
      </c>
      <c r="L1446" s="11" t="str">
        <f t="shared" si="22"/>
        <v>Processed</v>
      </c>
    </row>
    <row r="1447" spans="1:12" x14ac:dyDescent="0.3">
      <c r="A1447" s="11" t="s">
        <v>934</v>
      </c>
      <c r="B1447" s="11" t="s">
        <v>391</v>
      </c>
      <c r="C1447" s="11" t="s">
        <v>25</v>
      </c>
      <c r="D1447" s="11" t="s">
        <v>2409</v>
      </c>
      <c r="E1447" s="11" t="s">
        <v>2410</v>
      </c>
      <c r="F1447" s="11" t="s">
        <v>2387</v>
      </c>
      <c r="G1447" s="11" t="s">
        <v>1957</v>
      </c>
      <c r="H1447" s="11" t="s">
        <v>1957</v>
      </c>
      <c r="I1447" s="11">
        <v>17539</v>
      </c>
      <c r="J1447" s="11">
        <v>197314</v>
      </c>
      <c r="K1447" s="11">
        <v>467610</v>
      </c>
      <c r="L1447" s="11" t="str">
        <f t="shared" si="22"/>
        <v>Processed</v>
      </c>
    </row>
    <row r="1448" spans="1:12" x14ac:dyDescent="0.3">
      <c r="A1448" s="11" t="s">
        <v>934</v>
      </c>
      <c r="B1448" s="11" t="s">
        <v>391</v>
      </c>
      <c r="C1448" s="11" t="s">
        <v>25</v>
      </c>
      <c r="D1448" s="11" t="s">
        <v>2252</v>
      </c>
      <c r="E1448" s="11" t="s">
        <v>2253</v>
      </c>
      <c r="F1448" s="11" t="s">
        <v>2387</v>
      </c>
      <c r="G1448" s="11" t="s">
        <v>1957</v>
      </c>
      <c r="H1448" s="11" t="s">
        <v>1957</v>
      </c>
      <c r="I1448" s="11">
        <v>4968</v>
      </c>
      <c r="J1448" s="11">
        <v>55890</v>
      </c>
      <c r="K1448" s="11">
        <v>133133</v>
      </c>
      <c r="L1448" s="11" t="str">
        <f t="shared" si="22"/>
        <v>Processed</v>
      </c>
    </row>
    <row r="1449" spans="1:12" x14ac:dyDescent="0.3">
      <c r="A1449" s="11" t="s">
        <v>934</v>
      </c>
      <c r="B1449" s="11" t="s">
        <v>391</v>
      </c>
      <c r="C1449" s="11" t="s">
        <v>25</v>
      </c>
      <c r="D1449" s="11" t="s">
        <v>2411</v>
      </c>
      <c r="E1449" s="11" t="s">
        <v>2412</v>
      </c>
      <c r="F1449" s="11" t="s">
        <v>2387</v>
      </c>
      <c r="G1449" s="11" t="s">
        <v>1957</v>
      </c>
      <c r="H1449" s="11" t="s">
        <v>1957</v>
      </c>
      <c r="I1449" s="11">
        <v>5</v>
      </c>
      <c r="J1449" s="11">
        <v>56</v>
      </c>
      <c r="K1449" s="11">
        <v>121</v>
      </c>
      <c r="L1449" s="11" t="str">
        <f t="shared" si="22"/>
        <v>Processed</v>
      </c>
    </row>
    <row r="1450" spans="1:12" x14ac:dyDescent="0.3">
      <c r="A1450" s="11" t="s">
        <v>934</v>
      </c>
      <c r="B1450" s="11" t="s">
        <v>391</v>
      </c>
      <c r="C1450" s="11" t="s">
        <v>25</v>
      </c>
      <c r="D1450" s="11" t="s">
        <v>2250</v>
      </c>
      <c r="E1450" s="11" t="s">
        <v>2251</v>
      </c>
      <c r="F1450" s="11" t="s">
        <v>2387</v>
      </c>
      <c r="G1450" s="11" t="s">
        <v>1957</v>
      </c>
      <c r="H1450" s="11" t="s">
        <v>1957</v>
      </c>
      <c r="I1450" s="11">
        <v>10344</v>
      </c>
      <c r="J1450" s="11">
        <v>153608</v>
      </c>
      <c r="K1450" s="11">
        <v>304990</v>
      </c>
      <c r="L1450" s="11" t="str">
        <f t="shared" si="22"/>
        <v>Processed</v>
      </c>
    </row>
    <row r="1451" spans="1:12" x14ac:dyDescent="0.3">
      <c r="A1451" s="11" t="s">
        <v>934</v>
      </c>
      <c r="B1451" s="11" t="s">
        <v>391</v>
      </c>
      <c r="C1451" s="11" t="s">
        <v>25</v>
      </c>
      <c r="D1451" s="11" t="s">
        <v>2259</v>
      </c>
      <c r="E1451" s="11" t="s">
        <v>2260</v>
      </c>
      <c r="F1451" s="11" t="s">
        <v>2387</v>
      </c>
      <c r="G1451" s="11" t="s">
        <v>1957</v>
      </c>
      <c r="H1451" s="11" t="s">
        <v>1957</v>
      </c>
      <c r="I1451" s="11">
        <v>28229</v>
      </c>
      <c r="J1451" s="11">
        <v>317576</v>
      </c>
      <c r="K1451" s="11">
        <v>702899</v>
      </c>
      <c r="L1451" s="11" t="str">
        <f t="shared" si="22"/>
        <v>Processed</v>
      </c>
    </row>
    <row r="1452" spans="1:12" x14ac:dyDescent="0.3">
      <c r="A1452" s="11" t="s">
        <v>934</v>
      </c>
      <c r="B1452" s="11" t="s">
        <v>391</v>
      </c>
      <c r="C1452" s="11" t="s">
        <v>25</v>
      </c>
      <c r="D1452" s="11" t="s">
        <v>2413</v>
      </c>
      <c r="E1452" s="11" t="s">
        <v>2258</v>
      </c>
      <c r="F1452" s="11" t="s">
        <v>2387</v>
      </c>
      <c r="G1452" s="11" t="s">
        <v>1957</v>
      </c>
      <c r="H1452" s="11" t="s">
        <v>1957</v>
      </c>
      <c r="I1452" s="11">
        <v>1970</v>
      </c>
      <c r="J1452" s="11">
        <v>22163</v>
      </c>
      <c r="K1452" s="11">
        <v>48541</v>
      </c>
      <c r="L1452" s="11" t="str">
        <f t="shared" si="22"/>
        <v>Processed</v>
      </c>
    </row>
    <row r="1453" spans="1:12" x14ac:dyDescent="0.3">
      <c r="A1453" s="11" t="s">
        <v>934</v>
      </c>
      <c r="B1453" s="11" t="s">
        <v>391</v>
      </c>
      <c r="C1453" s="11" t="s">
        <v>25</v>
      </c>
      <c r="D1453" s="11" t="s">
        <v>2414</v>
      </c>
      <c r="E1453" s="11" t="s">
        <v>2256</v>
      </c>
      <c r="F1453" s="11" t="s">
        <v>2387</v>
      </c>
      <c r="G1453" s="11" t="s">
        <v>1957</v>
      </c>
      <c r="H1453" s="11" t="s">
        <v>1957</v>
      </c>
      <c r="I1453" s="11">
        <v>1825</v>
      </c>
      <c r="J1453" s="11">
        <v>20531</v>
      </c>
      <c r="K1453" s="11">
        <v>44968</v>
      </c>
      <c r="L1453" s="11" t="str">
        <f t="shared" si="22"/>
        <v>Processed</v>
      </c>
    </row>
    <row r="1454" spans="1:12" x14ac:dyDescent="0.3">
      <c r="A1454" s="11" t="s">
        <v>934</v>
      </c>
      <c r="B1454" s="11" t="s">
        <v>391</v>
      </c>
      <c r="C1454" s="11" t="s">
        <v>25</v>
      </c>
      <c r="D1454" s="11" t="s">
        <v>984</v>
      </c>
      <c r="E1454" s="11" t="s">
        <v>2257</v>
      </c>
      <c r="F1454" s="11" t="s">
        <v>2387</v>
      </c>
      <c r="G1454" s="11" t="s">
        <v>1957</v>
      </c>
      <c r="H1454" s="11" t="s">
        <v>1957</v>
      </c>
      <c r="I1454" s="11">
        <v>54688</v>
      </c>
      <c r="J1454" s="11">
        <v>615240</v>
      </c>
      <c r="K1454" s="11">
        <v>1357874</v>
      </c>
      <c r="L1454" s="11" t="str">
        <f t="shared" si="22"/>
        <v>Processed</v>
      </c>
    </row>
    <row r="1455" spans="1:12" x14ac:dyDescent="0.3">
      <c r="A1455" s="11" t="s">
        <v>934</v>
      </c>
      <c r="B1455" s="11" t="s">
        <v>391</v>
      </c>
      <c r="C1455" s="11" t="s">
        <v>25</v>
      </c>
      <c r="D1455" s="11" t="s">
        <v>2415</v>
      </c>
      <c r="E1455" s="11" t="s">
        <v>2416</v>
      </c>
      <c r="F1455" s="11" t="s">
        <v>2417</v>
      </c>
      <c r="G1455" s="11" t="s">
        <v>1957</v>
      </c>
      <c r="H1455" s="11" t="s">
        <v>1957</v>
      </c>
      <c r="I1455" s="11">
        <v>25072</v>
      </c>
      <c r="J1455" s="11">
        <v>548325</v>
      </c>
      <c r="K1455" s="11">
        <v>1770441</v>
      </c>
      <c r="L1455" s="11" t="str">
        <f t="shared" si="22"/>
        <v>Processed</v>
      </c>
    </row>
    <row r="1456" spans="1:12" x14ac:dyDescent="0.3">
      <c r="A1456" s="11" t="s">
        <v>934</v>
      </c>
      <c r="B1456" s="11" t="s">
        <v>391</v>
      </c>
      <c r="C1456" s="11" t="s">
        <v>25</v>
      </c>
      <c r="D1456" s="11" t="s">
        <v>985</v>
      </c>
      <c r="E1456" s="11" t="s">
        <v>2014</v>
      </c>
      <c r="F1456" s="11" t="s">
        <v>2418</v>
      </c>
      <c r="G1456" s="11" t="s">
        <v>1957</v>
      </c>
      <c r="H1456" s="11" t="s">
        <v>1957</v>
      </c>
      <c r="I1456" s="11">
        <v>249</v>
      </c>
      <c r="J1456" s="11">
        <v>3175</v>
      </c>
      <c r="K1456" s="11">
        <v>9686</v>
      </c>
      <c r="L1456" s="11" t="str">
        <f t="shared" si="22"/>
        <v>Processed</v>
      </c>
    </row>
    <row r="1457" spans="1:12" x14ac:dyDescent="0.3">
      <c r="A1457" s="11" t="s">
        <v>934</v>
      </c>
      <c r="B1457" s="11" t="s">
        <v>391</v>
      </c>
      <c r="C1457" s="11" t="s">
        <v>25</v>
      </c>
      <c r="D1457" s="11" t="s">
        <v>989</v>
      </c>
      <c r="E1457" s="11" t="s">
        <v>2098</v>
      </c>
      <c r="F1457" s="11" t="s">
        <v>2419</v>
      </c>
      <c r="G1457" s="11" t="s">
        <v>375</v>
      </c>
      <c r="H1457" s="11" t="s">
        <v>375</v>
      </c>
      <c r="I1457" s="11">
        <v>976</v>
      </c>
      <c r="J1457" s="11">
        <v>4646</v>
      </c>
      <c r="K1457" s="11">
        <v>7933</v>
      </c>
      <c r="L1457" s="11" t="str">
        <f t="shared" si="22"/>
        <v>Processed</v>
      </c>
    </row>
    <row r="1458" spans="1:12" x14ac:dyDescent="0.3">
      <c r="A1458" s="11" t="s">
        <v>934</v>
      </c>
      <c r="B1458" s="11" t="s">
        <v>391</v>
      </c>
      <c r="C1458" s="11" t="s">
        <v>25</v>
      </c>
      <c r="D1458" s="11" t="s">
        <v>1900</v>
      </c>
      <c r="E1458" s="11" t="s">
        <v>1901</v>
      </c>
      <c r="F1458" s="11" t="s">
        <v>2420</v>
      </c>
      <c r="G1458" s="11" t="s">
        <v>211</v>
      </c>
      <c r="H1458" s="11" t="s">
        <v>211</v>
      </c>
      <c r="I1458" s="11">
        <v>4331</v>
      </c>
      <c r="J1458" s="11">
        <v>138592</v>
      </c>
      <c r="K1458" s="11">
        <v>163134</v>
      </c>
      <c r="L1458" s="11" t="str">
        <f t="shared" si="22"/>
        <v>Processed</v>
      </c>
    </row>
    <row r="1459" spans="1:12" x14ac:dyDescent="0.3">
      <c r="A1459" s="11" t="s">
        <v>934</v>
      </c>
      <c r="B1459" s="11" t="s">
        <v>391</v>
      </c>
      <c r="C1459" s="11" t="s">
        <v>25</v>
      </c>
      <c r="D1459" s="11" t="s">
        <v>1900</v>
      </c>
      <c r="E1459" s="11" t="s">
        <v>1901</v>
      </c>
      <c r="F1459" s="11" t="s">
        <v>2420</v>
      </c>
      <c r="G1459" s="11" t="s">
        <v>1696</v>
      </c>
      <c r="H1459" s="11" t="s">
        <v>1696</v>
      </c>
      <c r="I1459" s="11">
        <v>961</v>
      </c>
      <c r="J1459" s="11">
        <v>30752</v>
      </c>
      <c r="K1459" s="11">
        <v>38793</v>
      </c>
      <c r="L1459" s="11" t="str">
        <f t="shared" si="22"/>
        <v>Processed</v>
      </c>
    </row>
    <row r="1460" spans="1:12" x14ac:dyDescent="0.3">
      <c r="A1460" s="11" t="s">
        <v>934</v>
      </c>
      <c r="B1460" s="11" t="s">
        <v>391</v>
      </c>
      <c r="C1460" s="11" t="s">
        <v>25</v>
      </c>
      <c r="D1460" s="11" t="s">
        <v>1900</v>
      </c>
      <c r="E1460" s="11" t="s">
        <v>1901</v>
      </c>
      <c r="F1460" s="11" t="s">
        <v>2420</v>
      </c>
      <c r="G1460" s="11" t="s">
        <v>375</v>
      </c>
      <c r="H1460" s="11" t="s">
        <v>375</v>
      </c>
      <c r="I1460" s="11">
        <v>2778</v>
      </c>
      <c r="J1460" s="11">
        <v>88896</v>
      </c>
      <c r="K1460" s="11">
        <v>105957</v>
      </c>
      <c r="L1460" s="11" t="str">
        <f t="shared" si="22"/>
        <v>Processed</v>
      </c>
    </row>
    <row r="1461" spans="1:12" x14ac:dyDescent="0.3">
      <c r="A1461" s="11" t="s">
        <v>934</v>
      </c>
      <c r="B1461" s="11" t="s">
        <v>391</v>
      </c>
      <c r="C1461" s="11" t="s">
        <v>25</v>
      </c>
      <c r="D1461" s="11" t="s">
        <v>987</v>
      </c>
      <c r="E1461" s="11" t="s">
        <v>2421</v>
      </c>
      <c r="F1461" s="11" t="s">
        <v>2422</v>
      </c>
      <c r="G1461" s="11" t="s">
        <v>1957</v>
      </c>
      <c r="H1461" s="11" t="s">
        <v>1957</v>
      </c>
      <c r="I1461" s="11">
        <v>7976</v>
      </c>
      <c r="J1461" s="11">
        <v>50249</v>
      </c>
      <c r="K1461" s="11">
        <v>230746</v>
      </c>
      <c r="L1461" s="11" t="str">
        <f t="shared" si="22"/>
        <v>Processed</v>
      </c>
    </row>
    <row r="1462" spans="1:12" x14ac:dyDescent="0.3">
      <c r="A1462" s="11" t="s">
        <v>934</v>
      </c>
      <c r="B1462" s="11" t="s">
        <v>391</v>
      </c>
      <c r="C1462" s="11" t="s">
        <v>25</v>
      </c>
      <c r="D1462" s="11" t="s">
        <v>2002</v>
      </c>
      <c r="E1462" s="11" t="s">
        <v>2054</v>
      </c>
      <c r="F1462" s="11" t="s">
        <v>2423</v>
      </c>
      <c r="G1462" s="11" t="s">
        <v>1696</v>
      </c>
      <c r="H1462" s="11" t="s">
        <v>1696</v>
      </c>
      <c r="I1462" s="11">
        <v>180</v>
      </c>
      <c r="J1462" s="11">
        <v>7164</v>
      </c>
      <c r="K1462" s="11">
        <v>5522</v>
      </c>
      <c r="L1462" s="11" t="str">
        <f t="shared" si="22"/>
        <v>Processed</v>
      </c>
    </row>
    <row r="1463" spans="1:12" x14ac:dyDescent="0.3">
      <c r="A1463" s="11" t="s">
        <v>934</v>
      </c>
      <c r="B1463" s="11" t="s">
        <v>391</v>
      </c>
      <c r="C1463" s="11" t="s">
        <v>25</v>
      </c>
      <c r="D1463" s="11" t="s">
        <v>2002</v>
      </c>
      <c r="E1463" s="11" t="s">
        <v>2054</v>
      </c>
      <c r="F1463" s="11" t="s">
        <v>2424</v>
      </c>
      <c r="G1463" s="11" t="s">
        <v>375</v>
      </c>
      <c r="H1463" s="11" t="s">
        <v>375</v>
      </c>
      <c r="I1463" s="11">
        <v>1085</v>
      </c>
      <c r="J1463" s="11">
        <v>43183</v>
      </c>
      <c r="K1463" s="11">
        <v>32736</v>
      </c>
      <c r="L1463" s="11" t="str">
        <f t="shared" si="22"/>
        <v>Processed</v>
      </c>
    </row>
    <row r="1464" spans="1:12" x14ac:dyDescent="0.3">
      <c r="A1464" s="11" t="s">
        <v>934</v>
      </c>
      <c r="B1464" s="11" t="s">
        <v>391</v>
      </c>
      <c r="C1464" s="11" t="s">
        <v>25</v>
      </c>
      <c r="D1464" s="11" t="s">
        <v>2002</v>
      </c>
      <c r="E1464" s="11" t="s">
        <v>2054</v>
      </c>
      <c r="F1464" s="11" t="s">
        <v>2425</v>
      </c>
      <c r="G1464" s="11" t="s">
        <v>211</v>
      </c>
      <c r="H1464" s="11" t="s">
        <v>211</v>
      </c>
      <c r="I1464" s="11">
        <v>711</v>
      </c>
      <c r="J1464" s="11">
        <v>28298</v>
      </c>
      <c r="K1464" s="11">
        <v>20024</v>
      </c>
      <c r="L1464" s="11" t="str">
        <f t="shared" si="22"/>
        <v>Processed</v>
      </c>
    </row>
    <row r="1465" spans="1:12" x14ac:dyDescent="0.3">
      <c r="A1465" s="11" t="s">
        <v>934</v>
      </c>
      <c r="B1465" s="11" t="s">
        <v>391</v>
      </c>
      <c r="C1465" s="11" t="s">
        <v>25</v>
      </c>
      <c r="D1465" s="11" t="s">
        <v>1708</v>
      </c>
      <c r="E1465" s="11" t="s">
        <v>1886</v>
      </c>
      <c r="F1465" s="11" t="s">
        <v>2426</v>
      </c>
      <c r="G1465" s="11" t="s">
        <v>211</v>
      </c>
      <c r="H1465" s="11" t="s">
        <v>211</v>
      </c>
      <c r="I1465" s="11">
        <v>7364</v>
      </c>
      <c r="J1465" s="11">
        <v>231966</v>
      </c>
      <c r="K1465" s="11">
        <v>406035</v>
      </c>
      <c r="L1465" s="11" t="str">
        <f t="shared" si="22"/>
        <v>Processed</v>
      </c>
    </row>
    <row r="1466" spans="1:12" x14ac:dyDescent="0.3">
      <c r="A1466" s="11" t="s">
        <v>934</v>
      </c>
      <c r="B1466" s="11" t="s">
        <v>391</v>
      </c>
      <c r="C1466" s="11" t="s">
        <v>25</v>
      </c>
      <c r="D1466" s="11" t="s">
        <v>1708</v>
      </c>
      <c r="E1466" s="11" t="s">
        <v>1886</v>
      </c>
      <c r="F1466" s="11" t="s">
        <v>2426</v>
      </c>
      <c r="G1466" s="11" t="s">
        <v>1696</v>
      </c>
      <c r="H1466" s="11" t="s">
        <v>1696</v>
      </c>
      <c r="I1466" s="11">
        <v>2256</v>
      </c>
      <c r="J1466" s="11">
        <v>71064</v>
      </c>
      <c r="K1466" s="11">
        <v>129784</v>
      </c>
      <c r="L1466" s="11" t="str">
        <f t="shared" si="22"/>
        <v>Processed</v>
      </c>
    </row>
    <row r="1467" spans="1:12" x14ac:dyDescent="0.3">
      <c r="A1467" s="11" t="s">
        <v>934</v>
      </c>
      <c r="B1467" s="11" t="s">
        <v>391</v>
      </c>
      <c r="C1467" s="11" t="s">
        <v>25</v>
      </c>
      <c r="D1467" s="11" t="s">
        <v>1708</v>
      </c>
      <c r="E1467" s="11" t="s">
        <v>1886</v>
      </c>
      <c r="F1467" s="11" t="s">
        <v>2426</v>
      </c>
      <c r="G1467" s="11" t="s">
        <v>375</v>
      </c>
      <c r="H1467" s="11" t="s">
        <v>375</v>
      </c>
      <c r="I1467" s="11">
        <v>4853</v>
      </c>
      <c r="J1467" s="11">
        <v>152870</v>
      </c>
      <c r="K1467" s="11">
        <v>275346</v>
      </c>
      <c r="L1467" s="11" t="str">
        <f t="shared" si="22"/>
        <v>Processed</v>
      </c>
    </row>
    <row r="1468" spans="1:12" x14ac:dyDescent="0.3">
      <c r="A1468" s="11" t="s">
        <v>934</v>
      </c>
      <c r="B1468" s="11" t="s">
        <v>391</v>
      </c>
      <c r="C1468" s="11" t="s">
        <v>25</v>
      </c>
      <c r="D1468" s="11" t="s">
        <v>540</v>
      </c>
      <c r="E1468" s="11" t="s">
        <v>2079</v>
      </c>
      <c r="F1468" s="11" t="s">
        <v>2370</v>
      </c>
      <c r="G1468" s="11" t="s">
        <v>211</v>
      </c>
      <c r="H1468" s="11" t="s">
        <v>211</v>
      </c>
      <c r="I1468" s="11">
        <v>428</v>
      </c>
      <c r="J1468" s="11">
        <v>16692</v>
      </c>
      <c r="K1468" s="11">
        <v>6489</v>
      </c>
      <c r="L1468" s="11" t="str">
        <f t="shared" si="22"/>
        <v>Processed</v>
      </c>
    </row>
    <row r="1469" spans="1:12" x14ac:dyDescent="0.3">
      <c r="A1469" s="11" t="s">
        <v>934</v>
      </c>
      <c r="B1469" s="11" t="s">
        <v>391</v>
      </c>
      <c r="C1469" s="11" t="s">
        <v>25</v>
      </c>
      <c r="D1469" s="11" t="s">
        <v>540</v>
      </c>
      <c r="E1469" s="11" t="s">
        <v>2079</v>
      </c>
      <c r="F1469" s="11" t="s">
        <v>2370</v>
      </c>
      <c r="G1469" s="11" t="s">
        <v>375</v>
      </c>
      <c r="H1469" s="11" t="s">
        <v>375</v>
      </c>
      <c r="I1469" s="11">
        <v>334</v>
      </c>
      <c r="J1469" s="11">
        <v>13026</v>
      </c>
      <c r="K1469" s="11">
        <v>5166</v>
      </c>
      <c r="L1469" s="11" t="str">
        <f t="shared" si="22"/>
        <v>Processed</v>
      </c>
    </row>
    <row r="1470" spans="1:12" x14ac:dyDescent="0.3">
      <c r="A1470" s="11" t="s">
        <v>934</v>
      </c>
      <c r="B1470" s="11" t="s">
        <v>391</v>
      </c>
      <c r="C1470" s="11" t="s">
        <v>25</v>
      </c>
      <c r="D1470" s="11" t="s">
        <v>540</v>
      </c>
      <c r="E1470" s="11" t="s">
        <v>2079</v>
      </c>
      <c r="F1470" s="11" t="s">
        <v>2364</v>
      </c>
      <c r="G1470" s="11" t="s">
        <v>1696</v>
      </c>
      <c r="H1470" s="11" t="s">
        <v>1696</v>
      </c>
      <c r="I1470" s="11">
        <v>138</v>
      </c>
      <c r="J1470" s="11">
        <v>5382</v>
      </c>
      <c r="K1470" s="11">
        <v>2657</v>
      </c>
      <c r="L1470" s="11" t="str">
        <f t="shared" si="22"/>
        <v>Processed</v>
      </c>
    </row>
    <row r="1471" spans="1:12" x14ac:dyDescent="0.3">
      <c r="A1471" s="11" t="s">
        <v>934</v>
      </c>
      <c r="B1471" s="11" t="s">
        <v>391</v>
      </c>
      <c r="C1471" s="11" t="s">
        <v>25</v>
      </c>
      <c r="D1471" s="11" t="s">
        <v>88</v>
      </c>
      <c r="E1471" s="11" t="s">
        <v>2107</v>
      </c>
      <c r="F1471" s="11" t="s">
        <v>2427</v>
      </c>
      <c r="G1471" s="11" t="s">
        <v>211</v>
      </c>
      <c r="H1471" s="11" t="s">
        <v>211</v>
      </c>
      <c r="I1471" s="11">
        <v>2596</v>
      </c>
      <c r="J1471" s="11">
        <v>107994</v>
      </c>
      <c r="K1471" s="11">
        <v>94374</v>
      </c>
      <c r="L1471" s="11" t="str">
        <f t="shared" si="22"/>
        <v>Processed</v>
      </c>
    </row>
    <row r="1472" spans="1:12" x14ac:dyDescent="0.3">
      <c r="A1472" s="11" t="s">
        <v>934</v>
      </c>
      <c r="B1472" s="11" t="s">
        <v>391</v>
      </c>
      <c r="C1472" s="11" t="s">
        <v>25</v>
      </c>
      <c r="D1472" s="11" t="s">
        <v>88</v>
      </c>
      <c r="E1472" s="11" t="s">
        <v>2107</v>
      </c>
      <c r="F1472" s="11" t="s">
        <v>2427</v>
      </c>
      <c r="G1472" s="11" t="s">
        <v>1696</v>
      </c>
      <c r="H1472" s="11" t="s">
        <v>1696</v>
      </c>
      <c r="I1472" s="11">
        <v>696</v>
      </c>
      <c r="J1472" s="11">
        <v>28954</v>
      </c>
      <c r="K1472" s="11">
        <v>26940</v>
      </c>
      <c r="L1472" s="11" t="str">
        <f t="shared" si="22"/>
        <v>Processed</v>
      </c>
    </row>
    <row r="1473" spans="1:12" x14ac:dyDescent="0.3">
      <c r="A1473" s="11" t="s">
        <v>934</v>
      </c>
      <c r="B1473" s="11" t="s">
        <v>391</v>
      </c>
      <c r="C1473" s="11" t="s">
        <v>25</v>
      </c>
      <c r="D1473" s="11" t="s">
        <v>88</v>
      </c>
      <c r="E1473" s="11" t="s">
        <v>2107</v>
      </c>
      <c r="F1473" s="11" t="s">
        <v>2427</v>
      </c>
      <c r="G1473" s="11" t="s">
        <v>375</v>
      </c>
      <c r="H1473" s="11" t="s">
        <v>375</v>
      </c>
      <c r="I1473" s="11">
        <v>1728</v>
      </c>
      <c r="J1473" s="11">
        <v>71885</v>
      </c>
      <c r="K1473" s="11">
        <v>64877</v>
      </c>
      <c r="L1473" s="11" t="str">
        <f t="shared" si="22"/>
        <v>Processed</v>
      </c>
    </row>
    <row r="1474" spans="1:12" x14ac:dyDescent="0.3">
      <c r="A1474" s="11" t="s">
        <v>934</v>
      </c>
      <c r="B1474" s="11" t="s">
        <v>391</v>
      </c>
      <c r="C1474" s="11" t="s">
        <v>25</v>
      </c>
      <c r="D1474" s="11" t="s">
        <v>1697</v>
      </c>
      <c r="E1474" s="11" t="s">
        <v>1942</v>
      </c>
      <c r="F1474" s="11" t="s">
        <v>2428</v>
      </c>
      <c r="G1474" s="11" t="s">
        <v>211</v>
      </c>
      <c r="H1474" s="11" t="s">
        <v>211</v>
      </c>
      <c r="I1474" s="11">
        <v>132</v>
      </c>
      <c r="J1474" s="11">
        <v>5280</v>
      </c>
      <c r="K1474" s="11">
        <v>11159</v>
      </c>
      <c r="L1474" s="11" t="str">
        <f t="shared" ref="L1474:L1537" si="23">IF(OR(C1474="Condiments &amp; Snacks",
       C1474="Cheese",
       C1474="Butter",
       C1474="Meals",
       C1474="Beverages",
       C1474="Yogurt"), "Processed", "Whole")</f>
        <v>Processed</v>
      </c>
    </row>
    <row r="1475" spans="1:12" x14ac:dyDescent="0.3">
      <c r="A1475" s="11" t="s">
        <v>934</v>
      </c>
      <c r="B1475" s="11" t="s">
        <v>391</v>
      </c>
      <c r="C1475" s="11" t="s">
        <v>25</v>
      </c>
      <c r="D1475" s="11" t="s">
        <v>1697</v>
      </c>
      <c r="E1475" s="11" t="s">
        <v>1942</v>
      </c>
      <c r="F1475" s="11" t="s">
        <v>2428</v>
      </c>
      <c r="G1475" s="11" t="s">
        <v>1696</v>
      </c>
      <c r="H1475" s="11" t="s">
        <v>1696</v>
      </c>
      <c r="I1475" s="11">
        <v>4</v>
      </c>
      <c r="J1475" s="11">
        <v>160</v>
      </c>
      <c r="K1475" s="11">
        <v>351</v>
      </c>
      <c r="L1475" s="11" t="str">
        <f t="shared" si="23"/>
        <v>Processed</v>
      </c>
    </row>
    <row r="1476" spans="1:12" x14ac:dyDescent="0.3">
      <c r="A1476" s="11" t="s">
        <v>934</v>
      </c>
      <c r="B1476" s="11" t="s">
        <v>391</v>
      </c>
      <c r="C1476" s="11" t="s">
        <v>25</v>
      </c>
      <c r="D1476" s="11" t="s">
        <v>1697</v>
      </c>
      <c r="E1476" s="11" t="s">
        <v>1942</v>
      </c>
      <c r="F1476" s="11" t="s">
        <v>2428</v>
      </c>
      <c r="G1476" s="11" t="s">
        <v>375</v>
      </c>
      <c r="H1476" s="11" t="s">
        <v>375</v>
      </c>
      <c r="I1476" s="11">
        <v>82</v>
      </c>
      <c r="J1476" s="11">
        <v>3280</v>
      </c>
      <c r="K1476" s="11">
        <v>7036</v>
      </c>
      <c r="L1476" s="11" t="str">
        <f t="shared" si="23"/>
        <v>Processed</v>
      </c>
    </row>
    <row r="1477" spans="1:12" x14ac:dyDescent="0.3">
      <c r="A1477" s="11" t="s">
        <v>934</v>
      </c>
      <c r="B1477" s="11" t="s">
        <v>391</v>
      </c>
      <c r="C1477" s="11" t="s">
        <v>25</v>
      </c>
      <c r="D1477" s="11" t="s">
        <v>988</v>
      </c>
      <c r="E1477" s="11" t="s">
        <v>2186</v>
      </c>
      <c r="F1477" s="11" t="s">
        <v>2187</v>
      </c>
      <c r="G1477" s="11" t="s">
        <v>211</v>
      </c>
      <c r="H1477" s="11" t="s">
        <v>211</v>
      </c>
      <c r="I1477" s="11">
        <v>15594</v>
      </c>
      <c r="J1477" s="11">
        <v>194925</v>
      </c>
      <c r="K1477" s="11">
        <v>293203</v>
      </c>
      <c r="L1477" s="11" t="str">
        <f t="shared" si="23"/>
        <v>Processed</v>
      </c>
    </row>
    <row r="1478" spans="1:12" x14ac:dyDescent="0.3">
      <c r="A1478" s="11" t="s">
        <v>934</v>
      </c>
      <c r="B1478" s="11" t="s">
        <v>391</v>
      </c>
      <c r="C1478" s="11" t="s">
        <v>25</v>
      </c>
      <c r="D1478" s="11" t="s">
        <v>988</v>
      </c>
      <c r="E1478" s="11" t="s">
        <v>2186</v>
      </c>
      <c r="F1478" s="11" t="s">
        <v>2187</v>
      </c>
      <c r="G1478" s="11" t="s">
        <v>1696</v>
      </c>
      <c r="H1478" s="11" t="s">
        <v>1696</v>
      </c>
      <c r="I1478" s="11">
        <v>4658</v>
      </c>
      <c r="J1478" s="11">
        <v>58225</v>
      </c>
      <c r="K1478" s="11">
        <v>97043</v>
      </c>
      <c r="L1478" s="11" t="str">
        <f t="shared" si="23"/>
        <v>Processed</v>
      </c>
    </row>
    <row r="1479" spans="1:12" x14ac:dyDescent="0.3">
      <c r="A1479" s="11" t="s">
        <v>934</v>
      </c>
      <c r="B1479" s="11" t="s">
        <v>391</v>
      </c>
      <c r="C1479" s="11" t="s">
        <v>25</v>
      </c>
      <c r="D1479" s="11" t="s">
        <v>988</v>
      </c>
      <c r="E1479" s="11" t="s">
        <v>2186</v>
      </c>
      <c r="F1479" s="11" t="s">
        <v>2187</v>
      </c>
      <c r="G1479" s="11" t="s">
        <v>375</v>
      </c>
      <c r="H1479" s="11" t="s">
        <v>375</v>
      </c>
      <c r="I1479" s="11">
        <v>11465</v>
      </c>
      <c r="J1479" s="11">
        <v>143313</v>
      </c>
      <c r="K1479" s="11">
        <v>229186</v>
      </c>
      <c r="L1479" s="11" t="str">
        <f t="shared" si="23"/>
        <v>Processed</v>
      </c>
    </row>
    <row r="1480" spans="1:12" x14ac:dyDescent="0.3">
      <c r="A1480" s="11" t="s">
        <v>934</v>
      </c>
      <c r="B1480" s="11" t="s">
        <v>391</v>
      </c>
      <c r="C1480" s="11" t="s">
        <v>25</v>
      </c>
      <c r="D1480" s="11" t="s">
        <v>1715</v>
      </c>
      <c r="E1480" s="11" t="s">
        <v>2103</v>
      </c>
      <c r="F1480" s="11" t="s">
        <v>2429</v>
      </c>
      <c r="G1480" s="11" t="s">
        <v>211</v>
      </c>
      <c r="H1480" s="11" t="s">
        <v>211</v>
      </c>
      <c r="I1480" s="11">
        <v>270</v>
      </c>
      <c r="J1480" s="11">
        <v>3615</v>
      </c>
      <c r="K1480" s="11">
        <v>8764</v>
      </c>
      <c r="L1480" s="11" t="str">
        <f t="shared" si="23"/>
        <v>Processed</v>
      </c>
    </row>
    <row r="1481" spans="1:12" x14ac:dyDescent="0.3">
      <c r="A1481" s="11" t="s">
        <v>934</v>
      </c>
      <c r="B1481" s="11" t="s">
        <v>391</v>
      </c>
      <c r="C1481" s="11" t="s">
        <v>25</v>
      </c>
      <c r="D1481" s="11" t="s">
        <v>1715</v>
      </c>
      <c r="E1481" s="11" t="s">
        <v>2103</v>
      </c>
      <c r="F1481" s="11" t="s">
        <v>2429</v>
      </c>
      <c r="G1481" s="11" t="s">
        <v>1696</v>
      </c>
      <c r="H1481" s="11" t="s">
        <v>1696</v>
      </c>
      <c r="I1481" s="11">
        <v>76</v>
      </c>
      <c r="J1481" s="11">
        <v>1018</v>
      </c>
      <c r="K1481" s="11">
        <v>2669</v>
      </c>
      <c r="L1481" s="11" t="str">
        <f t="shared" si="23"/>
        <v>Processed</v>
      </c>
    </row>
    <row r="1482" spans="1:12" x14ac:dyDescent="0.3">
      <c r="A1482" s="11" t="s">
        <v>934</v>
      </c>
      <c r="B1482" s="11" t="s">
        <v>391</v>
      </c>
      <c r="C1482" s="11" t="s">
        <v>25</v>
      </c>
      <c r="D1482" s="11" t="s">
        <v>1715</v>
      </c>
      <c r="E1482" s="11" t="s">
        <v>2103</v>
      </c>
      <c r="F1482" s="11" t="s">
        <v>2429</v>
      </c>
      <c r="G1482" s="11" t="s">
        <v>375</v>
      </c>
      <c r="H1482" s="11" t="s">
        <v>375</v>
      </c>
      <c r="I1482" s="11">
        <v>171</v>
      </c>
      <c r="J1482" s="11">
        <v>2290</v>
      </c>
      <c r="K1482" s="11">
        <v>5752</v>
      </c>
      <c r="L1482" s="11" t="str">
        <f t="shared" si="23"/>
        <v>Processed</v>
      </c>
    </row>
    <row r="1483" spans="1:12" x14ac:dyDescent="0.3">
      <c r="A1483" s="11" t="s">
        <v>934</v>
      </c>
      <c r="B1483" s="11" t="s">
        <v>391</v>
      </c>
      <c r="C1483" s="11" t="s">
        <v>25</v>
      </c>
      <c r="D1483" s="11" t="s">
        <v>1870</v>
      </c>
      <c r="E1483" s="11" t="s">
        <v>1871</v>
      </c>
      <c r="F1483" s="11" t="s">
        <v>2430</v>
      </c>
      <c r="G1483" s="11" t="s">
        <v>211</v>
      </c>
      <c r="H1483" s="11" t="s">
        <v>211</v>
      </c>
      <c r="I1483" s="11">
        <v>12</v>
      </c>
      <c r="J1483" s="11">
        <v>360</v>
      </c>
      <c r="K1483" s="11">
        <v>555</v>
      </c>
      <c r="L1483" s="11" t="str">
        <f t="shared" si="23"/>
        <v>Processed</v>
      </c>
    </row>
    <row r="1484" spans="1:12" x14ac:dyDescent="0.3">
      <c r="A1484" s="11" t="s">
        <v>934</v>
      </c>
      <c r="B1484" s="11" t="s">
        <v>391</v>
      </c>
      <c r="C1484" s="11" t="s">
        <v>25</v>
      </c>
      <c r="D1484" s="11" t="s">
        <v>1870</v>
      </c>
      <c r="E1484" s="11" t="s">
        <v>1871</v>
      </c>
      <c r="F1484" s="11" t="s">
        <v>2430</v>
      </c>
      <c r="G1484" s="11" t="s">
        <v>1696</v>
      </c>
      <c r="H1484" s="11" t="s">
        <v>1696</v>
      </c>
      <c r="I1484" s="11">
        <v>8</v>
      </c>
      <c r="J1484" s="11">
        <v>240</v>
      </c>
      <c r="K1484" s="11">
        <v>392</v>
      </c>
      <c r="L1484" s="11" t="str">
        <f t="shared" si="23"/>
        <v>Processed</v>
      </c>
    </row>
    <row r="1485" spans="1:12" x14ac:dyDescent="0.3">
      <c r="A1485" s="11" t="s">
        <v>934</v>
      </c>
      <c r="B1485" s="11" t="s">
        <v>391</v>
      </c>
      <c r="C1485" s="11" t="s">
        <v>25</v>
      </c>
      <c r="D1485" s="11" t="s">
        <v>1870</v>
      </c>
      <c r="E1485" s="11" t="s">
        <v>1871</v>
      </c>
      <c r="F1485" s="11" t="s">
        <v>2430</v>
      </c>
      <c r="G1485" s="11" t="s">
        <v>375</v>
      </c>
      <c r="H1485" s="11" t="s">
        <v>375</v>
      </c>
      <c r="I1485" s="11">
        <v>14</v>
      </c>
      <c r="J1485" s="11">
        <v>420</v>
      </c>
      <c r="K1485" s="11">
        <v>674</v>
      </c>
      <c r="L1485" s="11" t="str">
        <f t="shared" si="23"/>
        <v>Processed</v>
      </c>
    </row>
    <row r="1486" spans="1:12" x14ac:dyDescent="0.3">
      <c r="A1486" s="11" t="s">
        <v>934</v>
      </c>
      <c r="B1486" s="11" t="s">
        <v>391</v>
      </c>
      <c r="C1486" s="11" t="s">
        <v>25</v>
      </c>
      <c r="D1486" s="11" t="s">
        <v>989</v>
      </c>
      <c r="E1486" s="11" t="s">
        <v>2098</v>
      </c>
      <c r="F1486" s="11" t="s">
        <v>2419</v>
      </c>
      <c r="G1486" s="11" t="s">
        <v>211</v>
      </c>
      <c r="H1486" s="11" t="s">
        <v>211</v>
      </c>
      <c r="I1486" s="11">
        <v>1396</v>
      </c>
      <c r="J1486" s="11">
        <v>6645</v>
      </c>
      <c r="K1486" s="11">
        <v>14367</v>
      </c>
      <c r="L1486" s="11" t="str">
        <f t="shared" si="23"/>
        <v>Processed</v>
      </c>
    </row>
    <row r="1487" spans="1:12" x14ac:dyDescent="0.3">
      <c r="A1487" s="11" t="s">
        <v>934</v>
      </c>
      <c r="B1487" s="11" t="s">
        <v>391</v>
      </c>
      <c r="C1487" s="11" t="s">
        <v>25</v>
      </c>
      <c r="D1487" s="11" t="s">
        <v>989</v>
      </c>
      <c r="E1487" s="11" t="s">
        <v>2098</v>
      </c>
      <c r="F1487" s="11" t="s">
        <v>2419</v>
      </c>
      <c r="G1487" s="11" t="s">
        <v>1696</v>
      </c>
      <c r="H1487" s="11" t="s">
        <v>1696</v>
      </c>
      <c r="I1487" s="11">
        <v>592</v>
      </c>
      <c r="J1487" s="11">
        <v>2818</v>
      </c>
      <c r="K1487" s="11">
        <v>2788</v>
      </c>
      <c r="L1487" s="11" t="str">
        <f t="shared" si="23"/>
        <v>Processed</v>
      </c>
    </row>
    <row r="1488" spans="1:12" x14ac:dyDescent="0.3">
      <c r="A1488" s="11" t="s">
        <v>934</v>
      </c>
      <c r="B1488" s="11" t="s">
        <v>391</v>
      </c>
      <c r="C1488" s="11" t="s">
        <v>25</v>
      </c>
      <c r="D1488" s="11" t="s">
        <v>1689</v>
      </c>
      <c r="E1488" s="11" t="s">
        <v>2145</v>
      </c>
      <c r="F1488" s="11" t="s">
        <v>2378</v>
      </c>
      <c r="G1488" s="11" t="s">
        <v>211</v>
      </c>
      <c r="H1488" s="11" t="s">
        <v>211</v>
      </c>
      <c r="I1488" s="11">
        <v>9689</v>
      </c>
      <c r="J1488" s="11">
        <v>385622</v>
      </c>
      <c r="K1488" s="11">
        <v>244739</v>
      </c>
      <c r="L1488" s="11" t="str">
        <f t="shared" si="23"/>
        <v>Processed</v>
      </c>
    </row>
    <row r="1489" spans="1:12" x14ac:dyDescent="0.3">
      <c r="A1489" s="11" t="s">
        <v>934</v>
      </c>
      <c r="B1489" s="11" t="s">
        <v>391</v>
      </c>
      <c r="C1489" s="11" t="s">
        <v>25</v>
      </c>
      <c r="D1489" s="11" t="s">
        <v>1689</v>
      </c>
      <c r="E1489" s="11" t="s">
        <v>2145</v>
      </c>
      <c r="F1489" s="11" t="s">
        <v>2378</v>
      </c>
      <c r="G1489" s="11" t="s">
        <v>1696</v>
      </c>
      <c r="H1489" s="11" t="s">
        <v>1696</v>
      </c>
      <c r="I1489" s="11">
        <v>2541</v>
      </c>
      <c r="J1489" s="11">
        <v>101132</v>
      </c>
      <c r="K1489" s="11">
        <v>67836</v>
      </c>
      <c r="L1489" s="11" t="str">
        <f t="shared" si="23"/>
        <v>Processed</v>
      </c>
    </row>
    <row r="1490" spans="1:12" x14ac:dyDescent="0.3">
      <c r="A1490" s="11" t="s">
        <v>934</v>
      </c>
      <c r="B1490" s="11" t="s">
        <v>391</v>
      </c>
      <c r="C1490" s="11" t="s">
        <v>25</v>
      </c>
      <c r="D1490" s="11" t="s">
        <v>1689</v>
      </c>
      <c r="E1490" s="11" t="s">
        <v>2145</v>
      </c>
      <c r="F1490" s="11" t="s">
        <v>2378</v>
      </c>
      <c r="G1490" s="11" t="s">
        <v>375</v>
      </c>
      <c r="H1490" s="11" t="s">
        <v>375</v>
      </c>
      <c r="I1490" s="11">
        <v>7170</v>
      </c>
      <c r="J1490" s="11">
        <v>285366</v>
      </c>
      <c r="K1490" s="11">
        <v>193526</v>
      </c>
      <c r="L1490" s="11" t="str">
        <f t="shared" si="23"/>
        <v>Processed</v>
      </c>
    </row>
    <row r="1491" spans="1:12" x14ac:dyDescent="0.3">
      <c r="A1491" s="11" t="s">
        <v>934</v>
      </c>
      <c r="B1491" s="11" t="s">
        <v>391</v>
      </c>
      <c r="C1491" s="11" t="s">
        <v>25</v>
      </c>
      <c r="D1491" s="11" t="s">
        <v>1701</v>
      </c>
      <c r="E1491" s="11" t="s">
        <v>1943</v>
      </c>
      <c r="F1491" s="11" t="s">
        <v>2430</v>
      </c>
      <c r="G1491" s="11" t="s">
        <v>211</v>
      </c>
      <c r="H1491" s="11" t="s">
        <v>211</v>
      </c>
      <c r="I1491" s="11">
        <v>1495</v>
      </c>
      <c r="J1491" s="11">
        <v>44850</v>
      </c>
      <c r="K1491" s="11">
        <v>53475</v>
      </c>
      <c r="L1491" s="11" t="str">
        <f t="shared" si="23"/>
        <v>Processed</v>
      </c>
    </row>
    <row r="1492" spans="1:12" x14ac:dyDescent="0.3">
      <c r="A1492" s="11" t="s">
        <v>934</v>
      </c>
      <c r="B1492" s="11" t="s">
        <v>391</v>
      </c>
      <c r="C1492" s="11" t="s">
        <v>25</v>
      </c>
      <c r="D1492" s="11" t="s">
        <v>1701</v>
      </c>
      <c r="E1492" s="11" t="s">
        <v>1943</v>
      </c>
      <c r="F1492" s="11" t="s">
        <v>2430</v>
      </c>
      <c r="G1492" s="11" t="s">
        <v>1696</v>
      </c>
      <c r="H1492" s="11" t="s">
        <v>1696</v>
      </c>
      <c r="I1492" s="11">
        <v>376</v>
      </c>
      <c r="J1492" s="11">
        <v>11280</v>
      </c>
      <c r="K1492" s="11">
        <v>14296</v>
      </c>
      <c r="L1492" s="11" t="str">
        <f t="shared" si="23"/>
        <v>Processed</v>
      </c>
    </row>
    <row r="1493" spans="1:12" x14ac:dyDescent="0.3">
      <c r="A1493" s="11" t="s">
        <v>934</v>
      </c>
      <c r="B1493" s="11" t="s">
        <v>391</v>
      </c>
      <c r="C1493" s="11" t="s">
        <v>25</v>
      </c>
      <c r="D1493" s="11" t="s">
        <v>1701</v>
      </c>
      <c r="E1493" s="11" t="s">
        <v>1943</v>
      </c>
      <c r="F1493" s="11" t="s">
        <v>2430</v>
      </c>
      <c r="G1493" s="11" t="s">
        <v>375</v>
      </c>
      <c r="H1493" s="11" t="s">
        <v>375</v>
      </c>
      <c r="I1493" s="11">
        <v>993</v>
      </c>
      <c r="J1493" s="11">
        <v>29790</v>
      </c>
      <c r="K1493" s="11">
        <v>37272</v>
      </c>
      <c r="L1493" s="11" t="str">
        <f t="shared" si="23"/>
        <v>Processed</v>
      </c>
    </row>
    <row r="1494" spans="1:12" x14ac:dyDescent="0.3">
      <c r="A1494" s="11" t="s">
        <v>934</v>
      </c>
      <c r="B1494" s="11" t="s">
        <v>391</v>
      </c>
      <c r="C1494" s="11" t="s">
        <v>25</v>
      </c>
      <c r="D1494" s="11" t="s">
        <v>990</v>
      </c>
      <c r="E1494" s="11" t="s">
        <v>991</v>
      </c>
      <c r="F1494" s="11" t="s">
        <v>2430</v>
      </c>
      <c r="G1494" s="11" t="s">
        <v>211</v>
      </c>
      <c r="H1494" s="11" t="s">
        <v>211</v>
      </c>
      <c r="I1494" s="11">
        <v>3740</v>
      </c>
      <c r="J1494" s="11">
        <v>112200</v>
      </c>
      <c r="K1494" s="11">
        <v>153866</v>
      </c>
      <c r="L1494" s="11" t="str">
        <f t="shared" si="23"/>
        <v>Processed</v>
      </c>
    </row>
    <row r="1495" spans="1:12" x14ac:dyDescent="0.3">
      <c r="A1495" s="11" t="s">
        <v>934</v>
      </c>
      <c r="B1495" s="11" t="s">
        <v>391</v>
      </c>
      <c r="C1495" s="11" t="s">
        <v>25</v>
      </c>
      <c r="D1495" s="11" t="s">
        <v>990</v>
      </c>
      <c r="E1495" s="11" t="s">
        <v>991</v>
      </c>
      <c r="F1495" s="11" t="s">
        <v>2430</v>
      </c>
      <c r="G1495" s="11" t="s">
        <v>1696</v>
      </c>
      <c r="H1495" s="11" t="s">
        <v>1696</v>
      </c>
      <c r="I1495" s="11">
        <v>889</v>
      </c>
      <c r="J1495" s="11">
        <v>26670</v>
      </c>
      <c r="K1495" s="11">
        <v>38495</v>
      </c>
      <c r="L1495" s="11" t="str">
        <f t="shared" si="23"/>
        <v>Processed</v>
      </c>
    </row>
    <row r="1496" spans="1:12" x14ac:dyDescent="0.3">
      <c r="A1496" s="11" t="s">
        <v>934</v>
      </c>
      <c r="B1496" s="11" t="s">
        <v>391</v>
      </c>
      <c r="C1496" s="11" t="s">
        <v>25</v>
      </c>
      <c r="D1496" s="11" t="s">
        <v>990</v>
      </c>
      <c r="E1496" s="11" t="s">
        <v>991</v>
      </c>
      <c r="F1496" s="11" t="s">
        <v>2430</v>
      </c>
      <c r="G1496" s="11" t="s">
        <v>375</v>
      </c>
      <c r="H1496" s="11" t="s">
        <v>375</v>
      </c>
      <c r="I1496" s="11">
        <v>2318</v>
      </c>
      <c r="J1496" s="11">
        <v>69540</v>
      </c>
      <c r="K1496" s="11">
        <v>99335</v>
      </c>
      <c r="L1496" s="11" t="str">
        <f t="shared" si="23"/>
        <v>Processed</v>
      </c>
    </row>
    <row r="1497" spans="1:12" x14ac:dyDescent="0.3">
      <c r="A1497" s="11" t="s">
        <v>934</v>
      </c>
      <c r="B1497" s="11" t="s">
        <v>391</v>
      </c>
      <c r="C1497" s="11" t="s">
        <v>25</v>
      </c>
      <c r="D1497" s="11" t="s">
        <v>549</v>
      </c>
      <c r="E1497" s="11" t="s">
        <v>2087</v>
      </c>
      <c r="F1497" s="11" t="s">
        <v>2431</v>
      </c>
      <c r="G1497" s="11" t="s">
        <v>1696</v>
      </c>
      <c r="H1497" s="11" t="s">
        <v>1696</v>
      </c>
      <c r="I1497" s="11">
        <v>60</v>
      </c>
      <c r="J1497" s="11">
        <v>518</v>
      </c>
      <c r="K1497" s="11">
        <v>1672</v>
      </c>
      <c r="L1497" s="11" t="str">
        <f t="shared" si="23"/>
        <v>Processed</v>
      </c>
    </row>
    <row r="1498" spans="1:12" x14ac:dyDescent="0.3">
      <c r="A1498" s="11" t="s">
        <v>934</v>
      </c>
      <c r="B1498" s="11" t="s">
        <v>391</v>
      </c>
      <c r="C1498" s="11" t="s">
        <v>25</v>
      </c>
      <c r="D1498" s="11" t="s">
        <v>549</v>
      </c>
      <c r="E1498" s="11" t="s">
        <v>2087</v>
      </c>
      <c r="F1498" s="11" t="s">
        <v>2432</v>
      </c>
      <c r="G1498" s="11" t="s">
        <v>211</v>
      </c>
      <c r="H1498" s="11" t="s">
        <v>211</v>
      </c>
      <c r="I1498" s="11">
        <v>107</v>
      </c>
      <c r="J1498" s="11">
        <v>923</v>
      </c>
      <c r="K1498" s="11">
        <v>3271</v>
      </c>
      <c r="L1498" s="11" t="str">
        <f t="shared" si="23"/>
        <v>Processed</v>
      </c>
    </row>
    <row r="1499" spans="1:12" x14ac:dyDescent="0.3">
      <c r="A1499" s="11" t="s">
        <v>934</v>
      </c>
      <c r="B1499" s="11" t="s">
        <v>391</v>
      </c>
      <c r="C1499" s="11" t="s">
        <v>25</v>
      </c>
      <c r="D1499" s="11" t="s">
        <v>549</v>
      </c>
      <c r="E1499" s="11" t="s">
        <v>2087</v>
      </c>
      <c r="F1499" s="11" t="s">
        <v>2432</v>
      </c>
      <c r="G1499" s="11" t="s">
        <v>375</v>
      </c>
      <c r="H1499" s="11" t="s">
        <v>375</v>
      </c>
      <c r="I1499" s="11">
        <v>138</v>
      </c>
      <c r="J1499" s="11">
        <v>1190</v>
      </c>
      <c r="K1499" s="11">
        <v>4357</v>
      </c>
      <c r="L1499" s="11" t="str">
        <f t="shared" si="23"/>
        <v>Processed</v>
      </c>
    </row>
    <row r="1500" spans="1:12" x14ac:dyDescent="0.3">
      <c r="A1500" s="11" t="s">
        <v>934</v>
      </c>
      <c r="B1500" s="11" t="s">
        <v>391</v>
      </c>
      <c r="C1500" s="11" t="s">
        <v>25</v>
      </c>
      <c r="D1500" s="11" t="s">
        <v>1711</v>
      </c>
      <c r="E1500" s="11" t="s">
        <v>2095</v>
      </c>
      <c r="F1500" s="11" t="s">
        <v>2432</v>
      </c>
      <c r="G1500" s="11" t="s">
        <v>211</v>
      </c>
      <c r="H1500" s="11" t="s">
        <v>211</v>
      </c>
      <c r="I1500" s="11">
        <v>192</v>
      </c>
      <c r="J1500" s="11">
        <v>1728</v>
      </c>
      <c r="K1500" s="11">
        <v>4380</v>
      </c>
      <c r="L1500" s="11" t="str">
        <f t="shared" si="23"/>
        <v>Processed</v>
      </c>
    </row>
    <row r="1501" spans="1:12" x14ac:dyDescent="0.3">
      <c r="A1501" s="11" t="s">
        <v>934</v>
      </c>
      <c r="B1501" s="11" t="s">
        <v>391</v>
      </c>
      <c r="C1501" s="11" t="s">
        <v>25</v>
      </c>
      <c r="D1501" s="11" t="s">
        <v>1711</v>
      </c>
      <c r="E1501" s="11" t="s">
        <v>2095</v>
      </c>
      <c r="F1501" s="11" t="s">
        <v>2432</v>
      </c>
      <c r="G1501" s="11" t="s">
        <v>1696</v>
      </c>
      <c r="H1501" s="11" t="s">
        <v>1696</v>
      </c>
      <c r="I1501" s="11">
        <v>58</v>
      </c>
      <c r="J1501" s="11">
        <v>522</v>
      </c>
      <c r="K1501" s="11">
        <v>1464</v>
      </c>
      <c r="L1501" s="11" t="str">
        <f t="shared" si="23"/>
        <v>Processed</v>
      </c>
    </row>
    <row r="1502" spans="1:12" x14ac:dyDescent="0.3">
      <c r="A1502" s="11" t="s">
        <v>934</v>
      </c>
      <c r="B1502" s="11" t="s">
        <v>391</v>
      </c>
      <c r="C1502" s="11" t="s">
        <v>25</v>
      </c>
      <c r="D1502" s="11" t="s">
        <v>1711</v>
      </c>
      <c r="E1502" s="11" t="s">
        <v>2095</v>
      </c>
      <c r="F1502" s="11" t="s">
        <v>2432</v>
      </c>
      <c r="G1502" s="11" t="s">
        <v>375</v>
      </c>
      <c r="H1502" s="11" t="s">
        <v>375</v>
      </c>
      <c r="I1502" s="11">
        <v>83</v>
      </c>
      <c r="J1502" s="11">
        <v>747</v>
      </c>
      <c r="K1502" s="11">
        <v>2003</v>
      </c>
      <c r="L1502" s="11" t="str">
        <f t="shared" si="23"/>
        <v>Processed</v>
      </c>
    </row>
    <row r="1503" spans="1:12" x14ac:dyDescent="0.3">
      <c r="A1503" s="11" t="s">
        <v>934</v>
      </c>
      <c r="B1503" s="11" t="s">
        <v>391</v>
      </c>
      <c r="C1503" s="11" t="s">
        <v>25</v>
      </c>
      <c r="D1503" s="11" t="s">
        <v>1720</v>
      </c>
      <c r="E1503" s="11" t="s">
        <v>2122</v>
      </c>
      <c r="F1503" s="11" t="s">
        <v>2431</v>
      </c>
      <c r="G1503" s="11" t="s">
        <v>1696</v>
      </c>
      <c r="H1503" s="11" t="s">
        <v>1696</v>
      </c>
      <c r="I1503" s="11">
        <v>553</v>
      </c>
      <c r="J1503" s="11">
        <v>4562</v>
      </c>
      <c r="K1503" s="11">
        <v>14021</v>
      </c>
      <c r="L1503" s="11" t="str">
        <f t="shared" si="23"/>
        <v>Processed</v>
      </c>
    </row>
    <row r="1504" spans="1:12" x14ac:dyDescent="0.3">
      <c r="A1504" s="11" t="s">
        <v>934</v>
      </c>
      <c r="B1504" s="11" t="s">
        <v>391</v>
      </c>
      <c r="C1504" s="11" t="s">
        <v>25</v>
      </c>
      <c r="D1504" s="11" t="s">
        <v>1720</v>
      </c>
      <c r="E1504" s="11" t="s">
        <v>2122</v>
      </c>
      <c r="F1504" s="11" t="s">
        <v>2432</v>
      </c>
      <c r="G1504" s="11" t="s">
        <v>211</v>
      </c>
      <c r="H1504" s="11" t="s">
        <v>211</v>
      </c>
      <c r="I1504" s="11">
        <v>1326</v>
      </c>
      <c r="J1504" s="11">
        <v>10940</v>
      </c>
      <c r="K1504" s="11">
        <v>34471</v>
      </c>
      <c r="L1504" s="11" t="str">
        <f t="shared" si="23"/>
        <v>Processed</v>
      </c>
    </row>
    <row r="1505" spans="1:12" x14ac:dyDescent="0.3">
      <c r="A1505" s="11" t="s">
        <v>934</v>
      </c>
      <c r="B1505" s="11" t="s">
        <v>391</v>
      </c>
      <c r="C1505" s="11" t="s">
        <v>25</v>
      </c>
      <c r="D1505" s="11" t="s">
        <v>1720</v>
      </c>
      <c r="E1505" s="11" t="s">
        <v>2122</v>
      </c>
      <c r="F1505" s="11" t="s">
        <v>2432</v>
      </c>
      <c r="G1505" s="11" t="s">
        <v>375</v>
      </c>
      <c r="H1505" s="11" t="s">
        <v>375</v>
      </c>
      <c r="I1505" s="11">
        <v>850</v>
      </c>
      <c r="J1505" s="11">
        <v>7013</v>
      </c>
      <c r="K1505" s="11">
        <v>24778</v>
      </c>
      <c r="L1505" s="11" t="str">
        <f t="shared" si="23"/>
        <v>Processed</v>
      </c>
    </row>
    <row r="1506" spans="1:12" x14ac:dyDescent="0.3">
      <c r="A1506" s="11" t="s">
        <v>934</v>
      </c>
      <c r="B1506" s="11" t="s">
        <v>391</v>
      </c>
      <c r="C1506" s="11" t="s">
        <v>25</v>
      </c>
      <c r="D1506" s="11" t="s">
        <v>993</v>
      </c>
      <c r="E1506" s="11" t="s">
        <v>2185</v>
      </c>
      <c r="F1506" s="11" t="s">
        <v>2433</v>
      </c>
      <c r="G1506" s="11" t="s">
        <v>211</v>
      </c>
      <c r="H1506" s="11" t="s">
        <v>211</v>
      </c>
      <c r="I1506" s="11">
        <v>33168</v>
      </c>
      <c r="J1506" s="11">
        <v>150914</v>
      </c>
      <c r="K1506" s="11">
        <v>719647</v>
      </c>
      <c r="L1506" s="11" t="str">
        <f t="shared" si="23"/>
        <v>Processed</v>
      </c>
    </row>
    <row r="1507" spans="1:12" x14ac:dyDescent="0.3">
      <c r="A1507" s="11" t="s">
        <v>934</v>
      </c>
      <c r="B1507" s="11" t="s">
        <v>391</v>
      </c>
      <c r="C1507" s="11" t="s">
        <v>25</v>
      </c>
      <c r="D1507" s="11" t="s">
        <v>993</v>
      </c>
      <c r="E1507" s="11" t="s">
        <v>2185</v>
      </c>
      <c r="F1507" s="11" t="s">
        <v>2433</v>
      </c>
      <c r="G1507" s="11" t="s">
        <v>1696</v>
      </c>
      <c r="H1507" s="11" t="s">
        <v>1696</v>
      </c>
      <c r="I1507" s="11">
        <v>10103</v>
      </c>
      <c r="J1507" s="11">
        <v>45969</v>
      </c>
      <c r="K1507" s="11">
        <v>241285</v>
      </c>
      <c r="L1507" s="11" t="str">
        <f t="shared" si="23"/>
        <v>Processed</v>
      </c>
    </row>
    <row r="1508" spans="1:12" x14ac:dyDescent="0.3">
      <c r="A1508" s="11" t="s">
        <v>934</v>
      </c>
      <c r="B1508" s="11" t="s">
        <v>391</v>
      </c>
      <c r="C1508" s="11" t="s">
        <v>25</v>
      </c>
      <c r="D1508" s="11" t="s">
        <v>993</v>
      </c>
      <c r="E1508" s="11" t="s">
        <v>2185</v>
      </c>
      <c r="F1508" s="11" t="s">
        <v>2433</v>
      </c>
      <c r="G1508" s="11" t="s">
        <v>375</v>
      </c>
      <c r="H1508" s="11" t="s">
        <v>375</v>
      </c>
      <c r="I1508" s="11">
        <v>23336</v>
      </c>
      <c r="J1508" s="11">
        <v>106179</v>
      </c>
      <c r="K1508" s="11">
        <v>534544</v>
      </c>
      <c r="L1508" s="11" t="str">
        <f t="shared" si="23"/>
        <v>Processed</v>
      </c>
    </row>
    <row r="1509" spans="1:12" x14ac:dyDescent="0.3">
      <c r="A1509" s="11" t="s">
        <v>934</v>
      </c>
      <c r="B1509" s="11" t="s">
        <v>391</v>
      </c>
      <c r="C1509" s="11" t="s">
        <v>25</v>
      </c>
      <c r="D1509" s="11" t="s">
        <v>2176</v>
      </c>
      <c r="E1509" s="11" t="s">
        <v>2177</v>
      </c>
      <c r="F1509" s="11" t="s">
        <v>2434</v>
      </c>
      <c r="G1509" s="11" t="s">
        <v>1957</v>
      </c>
      <c r="H1509" s="11" t="s">
        <v>1957</v>
      </c>
      <c r="I1509" s="11">
        <v>164</v>
      </c>
      <c r="J1509" s="11">
        <v>2558</v>
      </c>
      <c r="K1509" s="11">
        <v>2381</v>
      </c>
      <c r="L1509" s="11" t="str">
        <f t="shared" si="23"/>
        <v>Processed</v>
      </c>
    </row>
    <row r="1510" spans="1:12" x14ac:dyDescent="0.3">
      <c r="A1510" s="11" t="s">
        <v>934</v>
      </c>
      <c r="B1510" s="11" t="s">
        <v>391</v>
      </c>
      <c r="C1510" s="11" t="s">
        <v>25</v>
      </c>
      <c r="D1510" s="11" t="s">
        <v>558</v>
      </c>
      <c r="E1510" s="11" t="s">
        <v>2061</v>
      </c>
      <c r="F1510" s="11" t="s">
        <v>2435</v>
      </c>
      <c r="G1510" s="11" t="s">
        <v>211</v>
      </c>
      <c r="H1510" s="11" t="s">
        <v>211</v>
      </c>
      <c r="I1510" s="11">
        <v>530</v>
      </c>
      <c r="J1510" s="11">
        <v>3180</v>
      </c>
      <c r="K1510" s="11">
        <v>3071</v>
      </c>
      <c r="L1510" s="11" t="str">
        <f t="shared" si="23"/>
        <v>Processed</v>
      </c>
    </row>
    <row r="1511" spans="1:12" x14ac:dyDescent="0.3">
      <c r="A1511" s="11" t="s">
        <v>934</v>
      </c>
      <c r="B1511" s="11" t="s">
        <v>391</v>
      </c>
      <c r="C1511" s="11" t="s">
        <v>25</v>
      </c>
      <c r="D1511" s="11" t="s">
        <v>558</v>
      </c>
      <c r="E1511" s="11" t="s">
        <v>2061</v>
      </c>
      <c r="F1511" s="11" t="s">
        <v>2435</v>
      </c>
      <c r="G1511" s="11" t="s">
        <v>375</v>
      </c>
      <c r="H1511" s="11" t="s">
        <v>375</v>
      </c>
      <c r="I1511" s="11">
        <v>334</v>
      </c>
      <c r="J1511" s="11">
        <v>2004</v>
      </c>
      <c r="K1511" s="11">
        <v>1733</v>
      </c>
      <c r="L1511" s="11" t="str">
        <f t="shared" si="23"/>
        <v>Processed</v>
      </c>
    </row>
    <row r="1512" spans="1:12" x14ac:dyDescent="0.3">
      <c r="A1512" s="11" t="s">
        <v>934</v>
      </c>
      <c r="B1512" s="11" t="s">
        <v>391</v>
      </c>
      <c r="C1512" s="11" t="s">
        <v>25</v>
      </c>
      <c r="D1512" s="11" t="s">
        <v>558</v>
      </c>
      <c r="E1512" s="11" t="s">
        <v>2061</v>
      </c>
      <c r="F1512" s="11" t="s">
        <v>2436</v>
      </c>
      <c r="G1512" s="11" t="s">
        <v>1696</v>
      </c>
      <c r="H1512" s="11" t="s">
        <v>1696</v>
      </c>
      <c r="I1512" s="11">
        <v>174</v>
      </c>
      <c r="J1512" s="11">
        <v>1044</v>
      </c>
      <c r="K1512" s="11">
        <v>726</v>
      </c>
      <c r="L1512" s="11" t="str">
        <f t="shared" si="23"/>
        <v>Processed</v>
      </c>
    </row>
    <row r="1513" spans="1:12" x14ac:dyDescent="0.3">
      <c r="A1513" s="11" t="s">
        <v>934</v>
      </c>
      <c r="B1513" s="11" t="s">
        <v>391</v>
      </c>
      <c r="C1513" s="11" t="s">
        <v>25</v>
      </c>
      <c r="D1513" s="11" t="s">
        <v>564</v>
      </c>
      <c r="E1513" s="11" t="s">
        <v>2059</v>
      </c>
      <c r="F1513" s="11" t="s">
        <v>2435</v>
      </c>
      <c r="G1513" s="11" t="s">
        <v>211</v>
      </c>
      <c r="H1513" s="11" t="s">
        <v>211</v>
      </c>
      <c r="I1513" s="11">
        <v>1041</v>
      </c>
      <c r="J1513" s="11">
        <v>1041</v>
      </c>
      <c r="K1513" s="11">
        <v>5328</v>
      </c>
      <c r="L1513" s="11" t="str">
        <f t="shared" si="23"/>
        <v>Processed</v>
      </c>
    </row>
    <row r="1514" spans="1:12" x14ac:dyDescent="0.3">
      <c r="A1514" s="11" t="s">
        <v>934</v>
      </c>
      <c r="B1514" s="11" t="s">
        <v>391</v>
      </c>
      <c r="C1514" s="11" t="s">
        <v>25</v>
      </c>
      <c r="D1514" s="11" t="s">
        <v>564</v>
      </c>
      <c r="E1514" s="11" t="s">
        <v>2059</v>
      </c>
      <c r="F1514" s="11" t="s">
        <v>2437</v>
      </c>
      <c r="G1514" s="11" t="s">
        <v>375</v>
      </c>
      <c r="H1514" s="11" t="s">
        <v>375</v>
      </c>
      <c r="I1514" s="11">
        <v>622</v>
      </c>
      <c r="J1514" s="11">
        <v>622</v>
      </c>
      <c r="K1514" s="11">
        <v>2846</v>
      </c>
      <c r="L1514" s="11" t="str">
        <f t="shared" si="23"/>
        <v>Processed</v>
      </c>
    </row>
    <row r="1515" spans="1:12" x14ac:dyDescent="0.3">
      <c r="A1515" s="11" t="s">
        <v>934</v>
      </c>
      <c r="B1515" s="11" t="s">
        <v>391</v>
      </c>
      <c r="C1515" s="11" t="s">
        <v>25</v>
      </c>
      <c r="D1515" s="11" t="s">
        <v>564</v>
      </c>
      <c r="E1515" s="11" t="s">
        <v>2059</v>
      </c>
      <c r="F1515" s="11" t="s">
        <v>2436</v>
      </c>
      <c r="G1515" s="11" t="s">
        <v>1696</v>
      </c>
      <c r="H1515" s="11" t="s">
        <v>1696</v>
      </c>
      <c r="I1515" s="11">
        <v>318</v>
      </c>
      <c r="J1515" s="11">
        <v>318</v>
      </c>
      <c r="K1515" s="11">
        <v>1135</v>
      </c>
      <c r="L1515" s="11" t="str">
        <f t="shared" si="23"/>
        <v>Processed</v>
      </c>
    </row>
    <row r="1516" spans="1:12" x14ac:dyDescent="0.3">
      <c r="A1516" s="11" t="s">
        <v>934</v>
      </c>
      <c r="B1516" s="11" t="s">
        <v>391</v>
      </c>
      <c r="C1516" s="11" t="s">
        <v>25</v>
      </c>
      <c r="D1516" s="11" t="s">
        <v>318</v>
      </c>
      <c r="E1516" s="11" t="s">
        <v>2064</v>
      </c>
      <c r="F1516" s="11" t="s">
        <v>2435</v>
      </c>
      <c r="G1516" s="11" t="s">
        <v>211</v>
      </c>
      <c r="H1516" s="11" t="s">
        <v>211</v>
      </c>
      <c r="I1516" s="11">
        <v>453</v>
      </c>
      <c r="J1516" s="11">
        <v>453</v>
      </c>
      <c r="K1516" s="11">
        <v>2435</v>
      </c>
      <c r="L1516" s="11" t="str">
        <f t="shared" si="23"/>
        <v>Processed</v>
      </c>
    </row>
    <row r="1517" spans="1:12" x14ac:dyDescent="0.3">
      <c r="A1517" s="11" t="s">
        <v>934</v>
      </c>
      <c r="B1517" s="11" t="s">
        <v>391</v>
      </c>
      <c r="C1517" s="11" t="s">
        <v>25</v>
      </c>
      <c r="D1517" s="11" t="s">
        <v>318</v>
      </c>
      <c r="E1517" s="11" t="s">
        <v>2064</v>
      </c>
      <c r="F1517" s="11" t="s">
        <v>2437</v>
      </c>
      <c r="G1517" s="11" t="s">
        <v>375</v>
      </c>
      <c r="H1517" s="11" t="s">
        <v>375</v>
      </c>
      <c r="I1517" s="11">
        <v>276</v>
      </c>
      <c r="J1517" s="11">
        <v>276</v>
      </c>
      <c r="K1517" s="11">
        <v>1308</v>
      </c>
      <c r="L1517" s="11" t="str">
        <f t="shared" si="23"/>
        <v>Processed</v>
      </c>
    </row>
    <row r="1518" spans="1:12" x14ac:dyDescent="0.3">
      <c r="A1518" s="11" t="s">
        <v>934</v>
      </c>
      <c r="B1518" s="11" t="s">
        <v>391</v>
      </c>
      <c r="C1518" s="11" t="s">
        <v>25</v>
      </c>
      <c r="D1518" s="11" t="s">
        <v>318</v>
      </c>
      <c r="E1518" s="11" t="s">
        <v>2064</v>
      </c>
      <c r="F1518" s="11" t="s">
        <v>2436</v>
      </c>
      <c r="G1518" s="11" t="s">
        <v>1696</v>
      </c>
      <c r="H1518" s="11" t="s">
        <v>1696</v>
      </c>
      <c r="I1518" s="11">
        <v>162</v>
      </c>
      <c r="J1518" s="11">
        <v>162</v>
      </c>
      <c r="K1518" s="11">
        <v>578</v>
      </c>
      <c r="L1518" s="11" t="str">
        <f t="shared" si="23"/>
        <v>Processed</v>
      </c>
    </row>
    <row r="1519" spans="1:12" x14ac:dyDescent="0.3">
      <c r="A1519" s="11" t="s">
        <v>934</v>
      </c>
      <c r="B1519" s="11" t="s">
        <v>391</v>
      </c>
      <c r="C1519" s="11" t="s">
        <v>25</v>
      </c>
      <c r="D1519" s="11" t="s">
        <v>315</v>
      </c>
      <c r="E1519" s="11" t="s">
        <v>2062</v>
      </c>
      <c r="F1519" s="11" t="s">
        <v>2435</v>
      </c>
      <c r="G1519" s="11" t="s">
        <v>211</v>
      </c>
      <c r="H1519" s="11" t="s">
        <v>211</v>
      </c>
      <c r="I1519" s="11">
        <v>430</v>
      </c>
      <c r="J1519" s="11">
        <v>430</v>
      </c>
      <c r="K1519" s="11">
        <v>2439</v>
      </c>
      <c r="L1519" s="11" t="str">
        <f t="shared" si="23"/>
        <v>Processed</v>
      </c>
    </row>
    <row r="1520" spans="1:12" x14ac:dyDescent="0.3">
      <c r="A1520" s="11" t="s">
        <v>934</v>
      </c>
      <c r="B1520" s="11" t="s">
        <v>391</v>
      </c>
      <c r="C1520" s="11" t="s">
        <v>25</v>
      </c>
      <c r="D1520" s="11" t="s">
        <v>315</v>
      </c>
      <c r="E1520" s="11" t="s">
        <v>2062</v>
      </c>
      <c r="F1520" s="11" t="s">
        <v>2437</v>
      </c>
      <c r="G1520" s="11" t="s">
        <v>375</v>
      </c>
      <c r="H1520" s="11" t="s">
        <v>375</v>
      </c>
      <c r="I1520" s="11">
        <v>264</v>
      </c>
      <c r="J1520" s="11">
        <v>264</v>
      </c>
      <c r="K1520" s="11">
        <v>1389</v>
      </c>
      <c r="L1520" s="11" t="str">
        <f t="shared" si="23"/>
        <v>Processed</v>
      </c>
    </row>
    <row r="1521" spans="1:12" x14ac:dyDescent="0.3">
      <c r="A1521" s="11" t="s">
        <v>934</v>
      </c>
      <c r="B1521" s="11" t="s">
        <v>391</v>
      </c>
      <c r="C1521" s="11" t="s">
        <v>25</v>
      </c>
      <c r="D1521" s="11" t="s">
        <v>315</v>
      </c>
      <c r="E1521" s="11" t="s">
        <v>2062</v>
      </c>
      <c r="F1521" s="11" t="s">
        <v>2436</v>
      </c>
      <c r="G1521" s="11" t="s">
        <v>1696</v>
      </c>
      <c r="H1521" s="11" t="s">
        <v>1696</v>
      </c>
      <c r="I1521" s="11">
        <v>143</v>
      </c>
      <c r="J1521" s="11">
        <v>143</v>
      </c>
      <c r="K1521" s="11">
        <v>447</v>
      </c>
      <c r="L1521" s="11" t="str">
        <f t="shared" si="23"/>
        <v>Processed</v>
      </c>
    </row>
    <row r="1522" spans="1:12" x14ac:dyDescent="0.3">
      <c r="A1522" s="11" t="s">
        <v>934</v>
      </c>
      <c r="B1522" s="11" t="s">
        <v>391</v>
      </c>
      <c r="C1522" s="11" t="s">
        <v>25</v>
      </c>
      <c r="D1522" s="11" t="s">
        <v>2048</v>
      </c>
      <c r="E1522" s="11" t="s">
        <v>2049</v>
      </c>
      <c r="F1522" s="11" t="s">
        <v>2438</v>
      </c>
      <c r="G1522" s="11" t="s">
        <v>375</v>
      </c>
      <c r="H1522" s="11" t="s">
        <v>375</v>
      </c>
      <c r="I1522" s="11">
        <v>5337</v>
      </c>
      <c r="J1522" s="11">
        <v>0</v>
      </c>
      <c r="K1522" s="11">
        <v>23666</v>
      </c>
      <c r="L1522" s="11" t="str">
        <f t="shared" si="23"/>
        <v>Processed</v>
      </c>
    </row>
    <row r="1523" spans="1:12" x14ac:dyDescent="0.3">
      <c r="A1523" s="11" t="s">
        <v>934</v>
      </c>
      <c r="B1523" s="11" t="s">
        <v>391</v>
      </c>
      <c r="C1523" s="11" t="s">
        <v>25</v>
      </c>
      <c r="D1523" s="11" t="s">
        <v>2048</v>
      </c>
      <c r="E1523" s="11" t="s">
        <v>2049</v>
      </c>
      <c r="F1523" s="11" t="s">
        <v>2435</v>
      </c>
      <c r="G1523" s="11" t="s">
        <v>211</v>
      </c>
      <c r="H1523" s="11" t="s">
        <v>211</v>
      </c>
      <c r="I1523" s="11">
        <v>7635</v>
      </c>
      <c r="J1523" s="11">
        <v>0</v>
      </c>
      <c r="K1523" s="11">
        <v>35830</v>
      </c>
      <c r="L1523" s="11" t="str">
        <f t="shared" si="23"/>
        <v>Processed</v>
      </c>
    </row>
    <row r="1524" spans="1:12" x14ac:dyDescent="0.3">
      <c r="A1524" s="11" t="s">
        <v>934</v>
      </c>
      <c r="B1524" s="11" t="s">
        <v>391</v>
      </c>
      <c r="C1524" s="11" t="s">
        <v>25</v>
      </c>
      <c r="D1524" s="11" t="s">
        <v>2048</v>
      </c>
      <c r="E1524" s="11" t="s">
        <v>2049</v>
      </c>
      <c r="F1524" s="11" t="s">
        <v>2436</v>
      </c>
      <c r="G1524" s="11" t="s">
        <v>1696</v>
      </c>
      <c r="H1524" s="11" t="s">
        <v>1696</v>
      </c>
      <c r="I1524" s="11">
        <v>2408</v>
      </c>
      <c r="J1524" s="11">
        <v>0</v>
      </c>
      <c r="K1524" s="11">
        <v>8581</v>
      </c>
      <c r="L1524" s="11" t="str">
        <f t="shared" si="23"/>
        <v>Processed</v>
      </c>
    </row>
    <row r="1525" spans="1:12" x14ac:dyDescent="0.3">
      <c r="A1525" s="11" t="s">
        <v>934</v>
      </c>
      <c r="B1525" s="11" t="s">
        <v>391</v>
      </c>
      <c r="C1525" s="11" t="s">
        <v>25</v>
      </c>
      <c r="D1525" s="11" t="s">
        <v>311</v>
      </c>
      <c r="E1525" s="11" t="s">
        <v>2073</v>
      </c>
      <c r="F1525" s="11" t="s">
        <v>2439</v>
      </c>
      <c r="G1525" s="11" t="s">
        <v>1696</v>
      </c>
      <c r="H1525" s="11" t="s">
        <v>1696</v>
      </c>
      <c r="I1525" s="11">
        <v>262</v>
      </c>
      <c r="J1525" s="11">
        <v>262</v>
      </c>
      <c r="K1525" s="11">
        <v>870</v>
      </c>
      <c r="L1525" s="11" t="str">
        <f t="shared" si="23"/>
        <v>Processed</v>
      </c>
    </row>
    <row r="1526" spans="1:12" x14ac:dyDescent="0.3">
      <c r="A1526" s="11" t="s">
        <v>934</v>
      </c>
      <c r="B1526" s="11" t="s">
        <v>391</v>
      </c>
      <c r="C1526" s="11" t="s">
        <v>25</v>
      </c>
      <c r="D1526" s="11" t="s">
        <v>311</v>
      </c>
      <c r="E1526" s="11" t="s">
        <v>2073</v>
      </c>
      <c r="F1526" s="11" t="s">
        <v>2435</v>
      </c>
      <c r="G1526" s="11" t="s">
        <v>211</v>
      </c>
      <c r="H1526" s="11" t="s">
        <v>211</v>
      </c>
      <c r="I1526" s="11">
        <v>839</v>
      </c>
      <c r="J1526" s="11">
        <v>839</v>
      </c>
      <c r="K1526" s="11">
        <v>5428</v>
      </c>
      <c r="L1526" s="11" t="str">
        <f t="shared" si="23"/>
        <v>Processed</v>
      </c>
    </row>
    <row r="1527" spans="1:12" x14ac:dyDescent="0.3">
      <c r="A1527" s="11" t="s">
        <v>934</v>
      </c>
      <c r="B1527" s="11" t="s">
        <v>391</v>
      </c>
      <c r="C1527" s="11" t="s">
        <v>25</v>
      </c>
      <c r="D1527" s="11" t="s">
        <v>311</v>
      </c>
      <c r="E1527" s="11" t="s">
        <v>2073</v>
      </c>
      <c r="F1527" s="11" t="s">
        <v>2436</v>
      </c>
      <c r="G1527" s="11" t="s">
        <v>375</v>
      </c>
      <c r="H1527" s="11" t="s">
        <v>375</v>
      </c>
      <c r="I1527" s="11">
        <v>550</v>
      </c>
      <c r="J1527" s="11">
        <v>550</v>
      </c>
      <c r="K1527" s="11">
        <v>2527</v>
      </c>
      <c r="L1527" s="11" t="str">
        <f t="shared" si="23"/>
        <v>Processed</v>
      </c>
    </row>
    <row r="1528" spans="1:12" x14ac:dyDescent="0.3">
      <c r="A1528" s="11" t="s">
        <v>934</v>
      </c>
      <c r="B1528" s="11" t="s">
        <v>391</v>
      </c>
      <c r="C1528" s="11" t="s">
        <v>25</v>
      </c>
      <c r="D1528" s="11" t="s">
        <v>994</v>
      </c>
      <c r="E1528" s="11" t="s">
        <v>2045</v>
      </c>
      <c r="F1528" s="11" t="s">
        <v>2440</v>
      </c>
      <c r="G1528" s="11" t="s">
        <v>1696</v>
      </c>
      <c r="H1528" s="11" t="s">
        <v>1696</v>
      </c>
      <c r="I1528" s="11">
        <v>421</v>
      </c>
      <c r="J1528" s="11">
        <v>3158</v>
      </c>
      <c r="K1528" s="11">
        <v>5008</v>
      </c>
      <c r="L1528" s="11" t="str">
        <f t="shared" si="23"/>
        <v>Processed</v>
      </c>
    </row>
    <row r="1529" spans="1:12" x14ac:dyDescent="0.3">
      <c r="A1529" s="11" t="s">
        <v>934</v>
      </c>
      <c r="B1529" s="11" t="s">
        <v>391</v>
      </c>
      <c r="C1529" s="11" t="s">
        <v>25</v>
      </c>
      <c r="D1529" s="11" t="s">
        <v>994</v>
      </c>
      <c r="E1529" s="11" t="s">
        <v>2045</v>
      </c>
      <c r="F1529" s="11" t="s">
        <v>2441</v>
      </c>
      <c r="G1529" s="11" t="s">
        <v>211</v>
      </c>
      <c r="H1529" s="11" t="s">
        <v>211</v>
      </c>
      <c r="I1529" s="11">
        <v>911</v>
      </c>
      <c r="J1529" s="11">
        <v>6833</v>
      </c>
      <c r="K1529" s="11">
        <v>25805</v>
      </c>
      <c r="L1529" s="11" t="str">
        <f t="shared" si="23"/>
        <v>Processed</v>
      </c>
    </row>
    <row r="1530" spans="1:12" x14ac:dyDescent="0.3">
      <c r="A1530" s="11" t="s">
        <v>934</v>
      </c>
      <c r="B1530" s="11" t="s">
        <v>391</v>
      </c>
      <c r="C1530" s="11" t="s">
        <v>25</v>
      </c>
      <c r="D1530" s="11" t="s">
        <v>994</v>
      </c>
      <c r="E1530" s="11" t="s">
        <v>2045</v>
      </c>
      <c r="F1530" s="11" t="s">
        <v>2441</v>
      </c>
      <c r="G1530" s="11" t="s">
        <v>375</v>
      </c>
      <c r="H1530" s="11" t="s">
        <v>375</v>
      </c>
      <c r="I1530" s="11">
        <v>789</v>
      </c>
      <c r="J1530" s="11">
        <v>5918</v>
      </c>
      <c r="K1530" s="11">
        <v>23053</v>
      </c>
      <c r="L1530" s="11" t="str">
        <f t="shared" si="23"/>
        <v>Processed</v>
      </c>
    </row>
    <row r="1531" spans="1:12" x14ac:dyDescent="0.3">
      <c r="A1531" s="11" t="s">
        <v>934</v>
      </c>
      <c r="B1531" s="11" t="s">
        <v>391</v>
      </c>
      <c r="C1531" s="11" t="s">
        <v>25</v>
      </c>
      <c r="D1531" s="11" t="s">
        <v>581</v>
      </c>
      <c r="E1531" s="11" t="s">
        <v>2063</v>
      </c>
      <c r="F1531" s="11" t="s">
        <v>2435</v>
      </c>
      <c r="G1531" s="11" t="s">
        <v>211</v>
      </c>
      <c r="H1531" s="11" t="s">
        <v>211</v>
      </c>
      <c r="I1531" s="11">
        <v>882</v>
      </c>
      <c r="J1531" s="11">
        <v>882</v>
      </c>
      <c r="K1531" s="11">
        <v>4403</v>
      </c>
      <c r="L1531" s="11" t="str">
        <f t="shared" si="23"/>
        <v>Processed</v>
      </c>
    </row>
    <row r="1532" spans="1:12" x14ac:dyDescent="0.3">
      <c r="A1532" s="11" t="s">
        <v>934</v>
      </c>
      <c r="B1532" s="11" t="s">
        <v>391</v>
      </c>
      <c r="C1532" s="11" t="s">
        <v>25</v>
      </c>
      <c r="D1532" s="11" t="s">
        <v>581</v>
      </c>
      <c r="E1532" s="11" t="s">
        <v>2063</v>
      </c>
      <c r="F1532" s="11" t="s">
        <v>2437</v>
      </c>
      <c r="G1532" s="11" t="s">
        <v>375</v>
      </c>
      <c r="H1532" s="11" t="s">
        <v>375</v>
      </c>
      <c r="I1532" s="11">
        <v>621</v>
      </c>
      <c r="J1532" s="11">
        <v>621</v>
      </c>
      <c r="K1532" s="11">
        <v>3214</v>
      </c>
      <c r="L1532" s="11" t="str">
        <f t="shared" si="23"/>
        <v>Processed</v>
      </c>
    </row>
    <row r="1533" spans="1:12" x14ac:dyDescent="0.3">
      <c r="A1533" s="11" t="s">
        <v>934</v>
      </c>
      <c r="B1533" s="11" t="s">
        <v>391</v>
      </c>
      <c r="C1533" s="11" t="s">
        <v>25</v>
      </c>
      <c r="D1533" s="11" t="s">
        <v>581</v>
      </c>
      <c r="E1533" s="11" t="s">
        <v>2063</v>
      </c>
      <c r="F1533" s="11" t="s">
        <v>2436</v>
      </c>
      <c r="G1533" s="11" t="s">
        <v>1696</v>
      </c>
      <c r="H1533" s="11" t="s">
        <v>1696</v>
      </c>
      <c r="I1533" s="11">
        <v>329</v>
      </c>
      <c r="J1533" s="11">
        <v>329</v>
      </c>
      <c r="K1533" s="11">
        <v>1140</v>
      </c>
      <c r="L1533" s="11" t="str">
        <f t="shared" si="23"/>
        <v>Processed</v>
      </c>
    </row>
    <row r="1534" spans="1:12" x14ac:dyDescent="0.3">
      <c r="A1534" s="11" t="s">
        <v>934</v>
      </c>
      <c r="B1534" s="11" t="s">
        <v>391</v>
      </c>
      <c r="C1534" s="11" t="s">
        <v>25</v>
      </c>
      <c r="D1534" s="11" t="s">
        <v>995</v>
      </c>
      <c r="E1534" s="11" t="s">
        <v>2053</v>
      </c>
      <c r="F1534" s="11" t="s">
        <v>2435</v>
      </c>
      <c r="G1534" s="11" t="s">
        <v>211</v>
      </c>
      <c r="H1534" s="11" t="s">
        <v>211</v>
      </c>
      <c r="I1534" s="11">
        <v>1662</v>
      </c>
      <c r="J1534" s="11">
        <v>1662</v>
      </c>
      <c r="K1534" s="11">
        <v>14902</v>
      </c>
      <c r="L1534" s="11" t="str">
        <f t="shared" si="23"/>
        <v>Processed</v>
      </c>
    </row>
    <row r="1535" spans="1:12" x14ac:dyDescent="0.3">
      <c r="A1535" s="11" t="s">
        <v>934</v>
      </c>
      <c r="B1535" s="11" t="s">
        <v>391</v>
      </c>
      <c r="C1535" s="11" t="s">
        <v>25</v>
      </c>
      <c r="D1535" s="11" t="s">
        <v>995</v>
      </c>
      <c r="E1535" s="11" t="s">
        <v>2053</v>
      </c>
      <c r="F1535" s="11" t="s">
        <v>2436</v>
      </c>
      <c r="G1535" s="11" t="s">
        <v>1696</v>
      </c>
      <c r="H1535" s="11" t="s">
        <v>1696</v>
      </c>
      <c r="I1535" s="11">
        <v>636</v>
      </c>
      <c r="J1535" s="11">
        <v>636</v>
      </c>
      <c r="K1535" s="11">
        <v>4166</v>
      </c>
      <c r="L1535" s="11" t="str">
        <f t="shared" si="23"/>
        <v>Processed</v>
      </c>
    </row>
    <row r="1536" spans="1:12" x14ac:dyDescent="0.3">
      <c r="A1536" s="11" t="s">
        <v>934</v>
      </c>
      <c r="B1536" s="11" t="s">
        <v>391</v>
      </c>
      <c r="C1536" s="11" t="s">
        <v>25</v>
      </c>
      <c r="D1536" s="11" t="s">
        <v>995</v>
      </c>
      <c r="E1536" s="11" t="s">
        <v>2053</v>
      </c>
      <c r="F1536" s="11" t="s">
        <v>2436</v>
      </c>
      <c r="G1536" s="11" t="s">
        <v>375</v>
      </c>
      <c r="H1536" s="11" t="s">
        <v>375</v>
      </c>
      <c r="I1536" s="11">
        <v>1687</v>
      </c>
      <c r="J1536" s="11">
        <v>1687</v>
      </c>
      <c r="K1536" s="11">
        <v>11692</v>
      </c>
      <c r="L1536" s="11" t="str">
        <f t="shared" si="23"/>
        <v>Processed</v>
      </c>
    </row>
    <row r="1537" spans="1:12" x14ac:dyDescent="0.3">
      <c r="A1537" s="11" t="s">
        <v>934</v>
      </c>
      <c r="B1537" s="11" t="s">
        <v>391</v>
      </c>
      <c r="C1537" s="11" t="s">
        <v>25</v>
      </c>
      <c r="D1537" s="11" t="s">
        <v>2067</v>
      </c>
      <c r="E1537" s="11" t="s">
        <v>2068</v>
      </c>
      <c r="F1537" s="11" t="s">
        <v>2440</v>
      </c>
      <c r="G1537" s="11" t="s">
        <v>211</v>
      </c>
      <c r="H1537" s="11" t="s">
        <v>211</v>
      </c>
      <c r="I1537" s="11">
        <v>618</v>
      </c>
      <c r="J1537" s="11">
        <v>618</v>
      </c>
      <c r="K1537" s="11">
        <v>3324</v>
      </c>
      <c r="L1537" s="11" t="str">
        <f t="shared" si="23"/>
        <v>Processed</v>
      </c>
    </row>
    <row r="1538" spans="1:12" x14ac:dyDescent="0.3">
      <c r="A1538" s="11" t="s">
        <v>934</v>
      </c>
      <c r="B1538" s="11" t="s">
        <v>391</v>
      </c>
      <c r="C1538" s="11" t="s">
        <v>25</v>
      </c>
      <c r="D1538" s="11" t="s">
        <v>2067</v>
      </c>
      <c r="E1538" s="11" t="s">
        <v>2068</v>
      </c>
      <c r="F1538" s="11" t="s">
        <v>2441</v>
      </c>
      <c r="G1538" s="11" t="s">
        <v>375</v>
      </c>
      <c r="H1538" s="11" t="s">
        <v>375</v>
      </c>
      <c r="I1538" s="11">
        <v>266</v>
      </c>
      <c r="J1538" s="11">
        <v>266</v>
      </c>
      <c r="K1538" s="11">
        <v>1372</v>
      </c>
      <c r="L1538" s="11" t="str">
        <f t="shared" ref="L1538:L1601" si="24">IF(OR(C1538="Condiments &amp; Snacks",
       C1538="Cheese",
       C1538="Butter",
       C1538="Meals",
       C1538="Beverages",
       C1538="Yogurt"), "Processed", "Whole")</f>
        <v>Processed</v>
      </c>
    </row>
    <row r="1539" spans="1:12" x14ac:dyDescent="0.3">
      <c r="A1539" s="11" t="s">
        <v>934</v>
      </c>
      <c r="B1539" s="11" t="s">
        <v>391</v>
      </c>
      <c r="C1539" s="11" t="s">
        <v>25</v>
      </c>
      <c r="D1539" s="11" t="s">
        <v>2067</v>
      </c>
      <c r="E1539" s="11" t="s">
        <v>2068</v>
      </c>
      <c r="F1539" s="11" t="s">
        <v>2282</v>
      </c>
      <c r="G1539" s="11" t="s">
        <v>1696</v>
      </c>
      <c r="H1539" s="11" t="s">
        <v>1696</v>
      </c>
      <c r="I1539" s="11">
        <v>169</v>
      </c>
      <c r="J1539" s="11">
        <v>169</v>
      </c>
      <c r="K1539" s="11">
        <v>608</v>
      </c>
      <c r="L1539" s="11" t="str">
        <f t="shared" si="24"/>
        <v>Processed</v>
      </c>
    </row>
    <row r="1540" spans="1:12" x14ac:dyDescent="0.3">
      <c r="A1540" s="11" t="s">
        <v>934</v>
      </c>
      <c r="B1540" s="11" t="s">
        <v>391</v>
      </c>
      <c r="C1540" s="11" t="s">
        <v>25</v>
      </c>
      <c r="D1540" s="11" t="s">
        <v>2055</v>
      </c>
      <c r="E1540" s="11" t="s">
        <v>2056</v>
      </c>
      <c r="F1540" s="11" t="s">
        <v>2438</v>
      </c>
      <c r="G1540" s="11" t="s">
        <v>1696</v>
      </c>
      <c r="H1540" s="11" t="s">
        <v>1696</v>
      </c>
      <c r="I1540" s="11">
        <v>287</v>
      </c>
      <c r="J1540" s="11">
        <v>287</v>
      </c>
      <c r="K1540" s="11">
        <v>1028</v>
      </c>
      <c r="L1540" s="11" t="str">
        <f t="shared" si="24"/>
        <v>Processed</v>
      </c>
    </row>
    <row r="1541" spans="1:12" x14ac:dyDescent="0.3">
      <c r="A1541" s="11" t="s">
        <v>934</v>
      </c>
      <c r="B1541" s="11" t="s">
        <v>391</v>
      </c>
      <c r="C1541" s="11" t="s">
        <v>25</v>
      </c>
      <c r="D1541" s="11" t="s">
        <v>2055</v>
      </c>
      <c r="E1541" s="11" t="s">
        <v>2056</v>
      </c>
      <c r="F1541" s="11" t="s">
        <v>2438</v>
      </c>
      <c r="G1541" s="11" t="s">
        <v>375</v>
      </c>
      <c r="H1541" s="11" t="s">
        <v>375</v>
      </c>
      <c r="I1541" s="11">
        <v>1006</v>
      </c>
      <c r="J1541" s="11">
        <v>1006</v>
      </c>
      <c r="K1541" s="11">
        <v>3901</v>
      </c>
      <c r="L1541" s="11" t="str">
        <f t="shared" si="24"/>
        <v>Processed</v>
      </c>
    </row>
    <row r="1542" spans="1:12" x14ac:dyDescent="0.3">
      <c r="A1542" s="11" t="s">
        <v>934</v>
      </c>
      <c r="B1542" s="11" t="s">
        <v>391</v>
      </c>
      <c r="C1542" s="11" t="s">
        <v>25</v>
      </c>
      <c r="D1542" s="11" t="s">
        <v>2055</v>
      </c>
      <c r="E1542" s="11" t="s">
        <v>2056</v>
      </c>
      <c r="F1542" s="11" t="s">
        <v>2442</v>
      </c>
      <c r="G1542" s="11" t="s">
        <v>211</v>
      </c>
      <c r="H1542" s="11" t="s">
        <v>211</v>
      </c>
      <c r="I1542" s="11">
        <v>1691</v>
      </c>
      <c r="J1542" s="11">
        <v>1691</v>
      </c>
      <c r="K1542" s="11">
        <v>9567</v>
      </c>
      <c r="L1542" s="11" t="str">
        <f t="shared" si="24"/>
        <v>Processed</v>
      </c>
    </row>
    <row r="1543" spans="1:12" x14ac:dyDescent="0.3">
      <c r="A1543" s="11" t="s">
        <v>934</v>
      </c>
      <c r="B1543" s="11" t="s">
        <v>391</v>
      </c>
      <c r="C1543" s="11" t="s">
        <v>25</v>
      </c>
      <c r="D1543" s="11" t="s">
        <v>586</v>
      </c>
      <c r="E1543" s="11" t="s">
        <v>2069</v>
      </c>
      <c r="F1543" s="11" t="s">
        <v>2438</v>
      </c>
      <c r="G1543" s="11" t="s">
        <v>1696</v>
      </c>
      <c r="H1543" s="11" t="s">
        <v>1696</v>
      </c>
      <c r="I1543" s="11">
        <v>79</v>
      </c>
      <c r="J1543" s="11">
        <v>79</v>
      </c>
      <c r="K1543" s="11">
        <v>457</v>
      </c>
      <c r="L1543" s="11" t="str">
        <f t="shared" si="24"/>
        <v>Processed</v>
      </c>
    </row>
    <row r="1544" spans="1:12" x14ac:dyDescent="0.3">
      <c r="A1544" s="11" t="s">
        <v>934</v>
      </c>
      <c r="B1544" s="11" t="s">
        <v>391</v>
      </c>
      <c r="C1544" s="11" t="s">
        <v>25</v>
      </c>
      <c r="D1544" s="11" t="s">
        <v>586</v>
      </c>
      <c r="E1544" s="11" t="s">
        <v>2069</v>
      </c>
      <c r="F1544" s="11" t="s">
        <v>2438</v>
      </c>
      <c r="G1544" s="11" t="s">
        <v>375</v>
      </c>
      <c r="H1544" s="11" t="s">
        <v>375</v>
      </c>
      <c r="I1544" s="11">
        <v>108</v>
      </c>
      <c r="J1544" s="11">
        <v>108</v>
      </c>
      <c r="K1544" s="11">
        <v>650</v>
      </c>
      <c r="L1544" s="11" t="str">
        <f t="shared" si="24"/>
        <v>Processed</v>
      </c>
    </row>
    <row r="1545" spans="1:12" x14ac:dyDescent="0.3">
      <c r="A1545" s="11" t="s">
        <v>934</v>
      </c>
      <c r="B1545" s="11" t="s">
        <v>391</v>
      </c>
      <c r="C1545" s="11" t="s">
        <v>25</v>
      </c>
      <c r="D1545" s="11" t="s">
        <v>586</v>
      </c>
      <c r="E1545" s="11" t="s">
        <v>2069</v>
      </c>
      <c r="F1545" s="11" t="s">
        <v>2435</v>
      </c>
      <c r="G1545" s="11" t="s">
        <v>211</v>
      </c>
      <c r="H1545" s="11" t="s">
        <v>211</v>
      </c>
      <c r="I1545" s="11">
        <v>120</v>
      </c>
      <c r="J1545" s="11">
        <v>120</v>
      </c>
      <c r="K1545" s="11">
        <v>820</v>
      </c>
      <c r="L1545" s="11" t="str">
        <f t="shared" si="24"/>
        <v>Processed</v>
      </c>
    </row>
    <row r="1546" spans="1:12" x14ac:dyDescent="0.3">
      <c r="A1546" s="11" t="s">
        <v>934</v>
      </c>
      <c r="B1546" s="11" t="s">
        <v>391</v>
      </c>
      <c r="C1546" s="11" t="s">
        <v>25</v>
      </c>
      <c r="D1546" s="11" t="s">
        <v>239</v>
      </c>
      <c r="E1546" s="11" t="s">
        <v>2066</v>
      </c>
      <c r="F1546" s="11" t="s">
        <v>2438</v>
      </c>
      <c r="G1546" s="11" t="s">
        <v>1696</v>
      </c>
      <c r="H1546" s="11" t="s">
        <v>1696</v>
      </c>
      <c r="I1546" s="11">
        <v>105</v>
      </c>
      <c r="J1546" s="11">
        <v>105</v>
      </c>
      <c r="K1546" s="11">
        <v>347</v>
      </c>
      <c r="L1546" s="11" t="str">
        <f t="shared" si="24"/>
        <v>Processed</v>
      </c>
    </row>
    <row r="1547" spans="1:12" x14ac:dyDescent="0.3">
      <c r="A1547" s="11" t="s">
        <v>934</v>
      </c>
      <c r="B1547" s="11" t="s">
        <v>391</v>
      </c>
      <c r="C1547" s="11" t="s">
        <v>25</v>
      </c>
      <c r="D1547" s="11" t="s">
        <v>239</v>
      </c>
      <c r="E1547" s="11" t="s">
        <v>2066</v>
      </c>
      <c r="F1547" s="11" t="s">
        <v>2435</v>
      </c>
      <c r="G1547" s="11" t="s">
        <v>211</v>
      </c>
      <c r="H1547" s="11" t="s">
        <v>211</v>
      </c>
      <c r="I1547" s="11">
        <v>191</v>
      </c>
      <c r="J1547" s="11">
        <v>191</v>
      </c>
      <c r="K1547" s="11">
        <v>1208</v>
      </c>
      <c r="L1547" s="11" t="str">
        <f t="shared" si="24"/>
        <v>Processed</v>
      </c>
    </row>
    <row r="1548" spans="1:12" x14ac:dyDescent="0.3">
      <c r="A1548" s="11" t="s">
        <v>934</v>
      </c>
      <c r="B1548" s="11" t="s">
        <v>391</v>
      </c>
      <c r="C1548" s="11" t="s">
        <v>25</v>
      </c>
      <c r="D1548" s="11" t="s">
        <v>239</v>
      </c>
      <c r="E1548" s="11" t="s">
        <v>2066</v>
      </c>
      <c r="F1548" s="11" t="s">
        <v>2436</v>
      </c>
      <c r="G1548" s="11" t="s">
        <v>375</v>
      </c>
      <c r="H1548" s="11" t="s">
        <v>375</v>
      </c>
      <c r="I1548" s="11">
        <v>145</v>
      </c>
      <c r="J1548" s="11">
        <v>145</v>
      </c>
      <c r="K1548" s="11">
        <v>680</v>
      </c>
      <c r="L1548" s="11" t="str">
        <f t="shared" si="24"/>
        <v>Processed</v>
      </c>
    </row>
    <row r="1549" spans="1:12" x14ac:dyDescent="0.3">
      <c r="A1549" s="11" t="s">
        <v>934</v>
      </c>
      <c r="B1549" s="11" t="s">
        <v>391</v>
      </c>
      <c r="C1549" s="11" t="s">
        <v>25</v>
      </c>
      <c r="D1549" s="11" t="s">
        <v>996</v>
      </c>
      <c r="E1549" s="11" t="s">
        <v>2148</v>
      </c>
      <c r="F1549" s="11" t="s">
        <v>2443</v>
      </c>
      <c r="G1549" s="11" t="s">
        <v>211</v>
      </c>
      <c r="H1549" s="11" t="s">
        <v>211</v>
      </c>
      <c r="I1549" s="11">
        <v>28121</v>
      </c>
      <c r="J1549" s="11">
        <v>337452</v>
      </c>
      <c r="K1549" s="11">
        <v>897614</v>
      </c>
      <c r="L1549" s="11" t="str">
        <f t="shared" si="24"/>
        <v>Processed</v>
      </c>
    </row>
    <row r="1550" spans="1:12" x14ac:dyDescent="0.3">
      <c r="A1550" s="11" t="s">
        <v>934</v>
      </c>
      <c r="B1550" s="11" t="s">
        <v>391</v>
      </c>
      <c r="C1550" s="11" t="s">
        <v>25</v>
      </c>
      <c r="D1550" s="11" t="s">
        <v>996</v>
      </c>
      <c r="E1550" s="11" t="s">
        <v>2148</v>
      </c>
      <c r="F1550" s="11" t="s">
        <v>2443</v>
      </c>
      <c r="G1550" s="11" t="s">
        <v>1696</v>
      </c>
      <c r="H1550" s="11" t="s">
        <v>1696</v>
      </c>
      <c r="I1550" s="11">
        <v>11118</v>
      </c>
      <c r="J1550" s="11">
        <v>133416</v>
      </c>
      <c r="K1550" s="11">
        <v>376046</v>
      </c>
      <c r="L1550" s="11" t="str">
        <f t="shared" si="24"/>
        <v>Processed</v>
      </c>
    </row>
    <row r="1551" spans="1:12" x14ac:dyDescent="0.3">
      <c r="A1551" s="11" t="s">
        <v>934</v>
      </c>
      <c r="B1551" s="11" t="s">
        <v>391</v>
      </c>
      <c r="C1551" s="11" t="s">
        <v>25</v>
      </c>
      <c r="D1551" s="11" t="s">
        <v>996</v>
      </c>
      <c r="E1551" s="11" t="s">
        <v>2148</v>
      </c>
      <c r="F1551" s="11" t="s">
        <v>2443</v>
      </c>
      <c r="G1551" s="11" t="s">
        <v>375</v>
      </c>
      <c r="H1551" s="11" t="s">
        <v>375</v>
      </c>
      <c r="I1551" s="11">
        <v>25552</v>
      </c>
      <c r="J1551" s="11">
        <v>306624</v>
      </c>
      <c r="K1551" s="11">
        <v>882174</v>
      </c>
      <c r="L1551" s="11" t="str">
        <f t="shared" si="24"/>
        <v>Processed</v>
      </c>
    </row>
    <row r="1552" spans="1:12" x14ac:dyDescent="0.3">
      <c r="A1552" s="11" t="s">
        <v>934</v>
      </c>
      <c r="B1552" s="11" t="s">
        <v>391</v>
      </c>
      <c r="C1552" s="11" t="s">
        <v>25</v>
      </c>
      <c r="D1552" s="11" t="s">
        <v>334</v>
      </c>
      <c r="E1552" s="11" t="s">
        <v>1905</v>
      </c>
      <c r="F1552" s="11" t="s">
        <v>2444</v>
      </c>
      <c r="G1552" s="11" t="s">
        <v>211</v>
      </c>
      <c r="H1552" s="11" t="s">
        <v>211</v>
      </c>
      <c r="I1552" s="11">
        <v>4084</v>
      </c>
      <c r="J1552" s="11">
        <v>196032</v>
      </c>
      <c r="K1552" s="11">
        <v>201277</v>
      </c>
      <c r="L1552" s="11" t="str">
        <f t="shared" si="24"/>
        <v>Processed</v>
      </c>
    </row>
    <row r="1553" spans="1:12" x14ac:dyDescent="0.3">
      <c r="A1553" s="11" t="s">
        <v>934</v>
      </c>
      <c r="B1553" s="11" t="s">
        <v>391</v>
      </c>
      <c r="C1553" s="11" t="s">
        <v>25</v>
      </c>
      <c r="D1553" s="11" t="s">
        <v>334</v>
      </c>
      <c r="E1553" s="11" t="s">
        <v>1905</v>
      </c>
      <c r="F1553" s="11" t="s">
        <v>2444</v>
      </c>
      <c r="G1553" s="11" t="s">
        <v>1696</v>
      </c>
      <c r="H1553" s="11" t="s">
        <v>1696</v>
      </c>
      <c r="I1553" s="11">
        <v>1420</v>
      </c>
      <c r="J1553" s="11">
        <v>68160</v>
      </c>
      <c r="K1553" s="11">
        <v>73364</v>
      </c>
      <c r="L1553" s="11" t="str">
        <f t="shared" si="24"/>
        <v>Processed</v>
      </c>
    </row>
    <row r="1554" spans="1:12" x14ac:dyDescent="0.3">
      <c r="A1554" s="11" t="s">
        <v>934</v>
      </c>
      <c r="B1554" s="11" t="s">
        <v>391</v>
      </c>
      <c r="C1554" s="11" t="s">
        <v>25</v>
      </c>
      <c r="D1554" s="11" t="s">
        <v>334</v>
      </c>
      <c r="E1554" s="11" t="s">
        <v>1905</v>
      </c>
      <c r="F1554" s="11" t="s">
        <v>2444</v>
      </c>
      <c r="G1554" s="11" t="s">
        <v>375</v>
      </c>
      <c r="H1554" s="11" t="s">
        <v>375</v>
      </c>
      <c r="I1554" s="11">
        <v>2687</v>
      </c>
      <c r="J1554" s="11">
        <v>128976</v>
      </c>
      <c r="K1554" s="11">
        <v>135676</v>
      </c>
      <c r="L1554" s="11" t="str">
        <f t="shared" si="24"/>
        <v>Processed</v>
      </c>
    </row>
    <row r="1555" spans="1:12" x14ac:dyDescent="0.3">
      <c r="A1555" s="11" t="s">
        <v>934</v>
      </c>
      <c r="B1555" s="11" t="s">
        <v>391</v>
      </c>
      <c r="C1555" s="11" t="s">
        <v>25</v>
      </c>
      <c r="D1555" s="11" t="s">
        <v>916</v>
      </c>
      <c r="E1555" s="11" t="s">
        <v>2135</v>
      </c>
      <c r="F1555" s="11" t="s">
        <v>2380</v>
      </c>
      <c r="G1555" s="11" t="s">
        <v>1696</v>
      </c>
      <c r="H1555" s="11" t="s">
        <v>1696</v>
      </c>
      <c r="I1555" s="11">
        <v>4475</v>
      </c>
      <c r="J1555" s="11">
        <v>27969</v>
      </c>
      <c r="K1555" s="11">
        <v>66219</v>
      </c>
      <c r="L1555" s="11" t="str">
        <f t="shared" si="24"/>
        <v>Processed</v>
      </c>
    </row>
    <row r="1556" spans="1:12" x14ac:dyDescent="0.3">
      <c r="A1556" s="11" t="s">
        <v>934</v>
      </c>
      <c r="B1556" s="11" t="s">
        <v>391</v>
      </c>
      <c r="C1556" s="11" t="s">
        <v>25</v>
      </c>
      <c r="D1556" s="11" t="s">
        <v>916</v>
      </c>
      <c r="E1556" s="11" t="s">
        <v>2135</v>
      </c>
      <c r="F1556" s="11" t="s">
        <v>2379</v>
      </c>
      <c r="G1556" s="11" t="s">
        <v>375</v>
      </c>
      <c r="H1556" s="11" t="s">
        <v>375</v>
      </c>
      <c r="I1556" s="11">
        <v>11541</v>
      </c>
      <c r="J1556" s="11">
        <v>72131</v>
      </c>
      <c r="K1556" s="11">
        <v>159572</v>
      </c>
      <c r="L1556" s="11" t="str">
        <f t="shared" si="24"/>
        <v>Processed</v>
      </c>
    </row>
    <row r="1557" spans="1:12" x14ac:dyDescent="0.3">
      <c r="A1557" s="11" t="s">
        <v>934</v>
      </c>
      <c r="B1557" s="11" t="s">
        <v>391</v>
      </c>
      <c r="C1557" s="11" t="s">
        <v>25</v>
      </c>
      <c r="D1557" s="11" t="s">
        <v>916</v>
      </c>
      <c r="E1557" s="11" t="s">
        <v>2135</v>
      </c>
      <c r="F1557" s="11" t="s">
        <v>2385</v>
      </c>
      <c r="G1557" s="11" t="s">
        <v>211</v>
      </c>
      <c r="H1557" s="11" t="s">
        <v>211</v>
      </c>
      <c r="I1557" s="11">
        <v>17260</v>
      </c>
      <c r="J1557" s="11">
        <v>107875</v>
      </c>
      <c r="K1557" s="11">
        <v>218285</v>
      </c>
      <c r="L1557" s="11" t="str">
        <f t="shared" si="24"/>
        <v>Processed</v>
      </c>
    </row>
    <row r="1558" spans="1:12" x14ac:dyDescent="0.3">
      <c r="A1558" s="11" t="s">
        <v>934</v>
      </c>
      <c r="B1558" s="11" t="s">
        <v>391</v>
      </c>
      <c r="C1558" s="11" t="s">
        <v>25</v>
      </c>
      <c r="D1558" s="11" t="s">
        <v>590</v>
      </c>
      <c r="E1558" s="11" t="s">
        <v>1936</v>
      </c>
      <c r="F1558" s="11" t="s">
        <v>2445</v>
      </c>
      <c r="G1558" s="11" t="s">
        <v>211</v>
      </c>
      <c r="H1558" s="11" t="s">
        <v>211</v>
      </c>
      <c r="I1558" s="11">
        <v>697</v>
      </c>
      <c r="J1558" s="11">
        <v>16728</v>
      </c>
      <c r="K1558" s="11">
        <v>22248</v>
      </c>
      <c r="L1558" s="11" t="str">
        <f t="shared" si="24"/>
        <v>Processed</v>
      </c>
    </row>
    <row r="1559" spans="1:12" x14ac:dyDescent="0.3">
      <c r="A1559" s="11" t="s">
        <v>934</v>
      </c>
      <c r="B1559" s="11" t="s">
        <v>391</v>
      </c>
      <c r="C1559" s="11" t="s">
        <v>25</v>
      </c>
      <c r="D1559" s="11" t="s">
        <v>590</v>
      </c>
      <c r="E1559" s="11" t="s">
        <v>1936</v>
      </c>
      <c r="F1559" s="11" t="s">
        <v>2445</v>
      </c>
      <c r="G1559" s="11" t="s">
        <v>1696</v>
      </c>
      <c r="H1559" s="11" t="s">
        <v>1696</v>
      </c>
      <c r="I1559" s="11">
        <v>227</v>
      </c>
      <c r="J1559" s="11">
        <v>5448</v>
      </c>
      <c r="K1559" s="11">
        <v>7010</v>
      </c>
      <c r="L1559" s="11" t="str">
        <f t="shared" si="24"/>
        <v>Processed</v>
      </c>
    </row>
    <row r="1560" spans="1:12" x14ac:dyDescent="0.3">
      <c r="A1560" s="11" t="s">
        <v>934</v>
      </c>
      <c r="B1560" s="11" t="s">
        <v>391</v>
      </c>
      <c r="C1560" s="11" t="s">
        <v>25</v>
      </c>
      <c r="D1560" s="11" t="s">
        <v>590</v>
      </c>
      <c r="E1560" s="11" t="s">
        <v>1936</v>
      </c>
      <c r="F1560" s="11" t="s">
        <v>2445</v>
      </c>
      <c r="G1560" s="11" t="s">
        <v>375</v>
      </c>
      <c r="H1560" s="11" t="s">
        <v>375</v>
      </c>
      <c r="I1560" s="11">
        <v>480</v>
      </c>
      <c r="J1560" s="11">
        <v>11520</v>
      </c>
      <c r="K1560" s="11">
        <v>14415</v>
      </c>
      <c r="L1560" s="11" t="str">
        <f t="shared" si="24"/>
        <v>Processed</v>
      </c>
    </row>
    <row r="1561" spans="1:12" x14ac:dyDescent="0.3">
      <c r="A1561" s="11" t="s">
        <v>934</v>
      </c>
      <c r="B1561" s="11" t="s">
        <v>391</v>
      </c>
      <c r="C1561" s="11" t="s">
        <v>25</v>
      </c>
      <c r="D1561" s="11" t="s">
        <v>999</v>
      </c>
      <c r="E1561" s="11" t="s">
        <v>2162</v>
      </c>
      <c r="F1561" s="11" t="s">
        <v>2380</v>
      </c>
      <c r="G1561" s="11" t="s">
        <v>1696</v>
      </c>
      <c r="H1561" s="11" t="s">
        <v>1696</v>
      </c>
      <c r="I1561" s="11">
        <v>10</v>
      </c>
      <c r="J1561" s="11">
        <v>125</v>
      </c>
      <c r="K1561" s="11">
        <v>185</v>
      </c>
      <c r="L1561" s="11" t="str">
        <f t="shared" si="24"/>
        <v>Processed</v>
      </c>
    </row>
    <row r="1562" spans="1:12" x14ac:dyDescent="0.3">
      <c r="A1562" s="11" t="s">
        <v>934</v>
      </c>
      <c r="B1562" s="11" t="s">
        <v>391</v>
      </c>
      <c r="C1562" s="11" t="s">
        <v>25</v>
      </c>
      <c r="D1562" s="11" t="s">
        <v>999</v>
      </c>
      <c r="E1562" s="11" t="s">
        <v>2162</v>
      </c>
      <c r="F1562" s="11" t="s">
        <v>2446</v>
      </c>
      <c r="G1562" s="11" t="s">
        <v>211</v>
      </c>
      <c r="H1562" s="11" t="s">
        <v>211</v>
      </c>
      <c r="I1562" s="11">
        <v>46</v>
      </c>
      <c r="J1562" s="11">
        <v>575</v>
      </c>
      <c r="K1562" s="11">
        <v>768</v>
      </c>
      <c r="L1562" s="11" t="str">
        <f t="shared" si="24"/>
        <v>Processed</v>
      </c>
    </row>
    <row r="1563" spans="1:12" x14ac:dyDescent="0.3">
      <c r="A1563" s="11" t="s">
        <v>934</v>
      </c>
      <c r="B1563" s="11" t="s">
        <v>391</v>
      </c>
      <c r="C1563" s="11" t="s">
        <v>25</v>
      </c>
      <c r="D1563" s="11" t="s">
        <v>999</v>
      </c>
      <c r="E1563" s="11" t="s">
        <v>2162</v>
      </c>
      <c r="F1563" s="11" t="s">
        <v>2446</v>
      </c>
      <c r="G1563" s="11" t="s">
        <v>375</v>
      </c>
      <c r="H1563" s="11" t="s">
        <v>375</v>
      </c>
      <c r="I1563" s="11">
        <v>5</v>
      </c>
      <c r="J1563" s="11">
        <v>63</v>
      </c>
      <c r="K1563" s="11">
        <v>93</v>
      </c>
      <c r="L1563" s="11" t="str">
        <f t="shared" si="24"/>
        <v>Processed</v>
      </c>
    </row>
    <row r="1564" spans="1:12" x14ac:dyDescent="0.3">
      <c r="A1564" s="11" t="s">
        <v>934</v>
      </c>
      <c r="B1564" s="11" t="s">
        <v>391</v>
      </c>
      <c r="C1564" s="11" t="s">
        <v>25</v>
      </c>
      <c r="D1564" s="11" t="s">
        <v>2088</v>
      </c>
      <c r="E1564" s="11" t="s">
        <v>2089</v>
      </c>
      <c r="F1564" s="11" t="s">
        <v>2370</v>
      </c>
      <c r="G1564" s="11" t="s">
        <v>375</v>
      </c>
      <c r="H1564" s="11" t="s">
        <v>375</v>
      </c>
      <c r="I1564" s="11">
        <v>1</v>
      </c>
      <c r="J1564" s="11">
        <v>100</v>
      </c>
      <c r="K1564" s="11">
        <v>29</v>
      </c>
      <c r="L1564" s="11" t="str">
        <f t="shared" si="24"/>
        <v>Processed</v>
      </c>
    </row>
    <row r="1565" spans="1:12" x14ac:dyDescent="0.3">
      <c r="A1565" s="11" t="s">
        <v>934</v>
      </c>
      <c r="B1565" s="11" t="s">
        <v>391</v>
      </c>
      <c r="C1565" s="11" t="s">
        <v>25</v>
      </c>
      <c r="D1565" s="11" t="s">
        <v>2088</v>
      </c>
      <c r="E1565" s="11" t="s">
        <v>2089</v>
      </c>
      <c r="F1565" s="11" t="s">
        <v>2447</v>
      </c>
      <c r="G1565" s="11" t="s">
        <v>211</v>
      </c>
      <c r="H1565" s="11" t="s">
        <v>211</v>
      </c>
      <c r="I1565" s="11">
        <v>3</v>
      </c>
      <c r="J1565" s="11">
        <v>300</v>
      </c>
      <c r="K1565" s="11">
        <v>54</v>
      </c>
      <c r="L1565" s="11" t="str">
        <f t="shared" si="24"/>
        <v>Processed</v>
      </c>
    </row>
    <row r="1566" spans="1:12" x14ac:dyDescent="0.3">
      <c r="A1566" s="11" t="s">
        <v>934</v>
      </c>
      <c r="B1566" s="11" t="s">
        <v>391</v>
      </c>
      <c r="C1566" s="11" t="s">
        <v>25</v>
      </c>
      <c r="D1566" s="11" t="s">
        <v>1001</v>
      </c>
      <c r="E1566" s="11" t="s">
        <v>2071</v>
      </c>
      <c r="F1566" s="11" t="s">
        <v>2446</v>
      </c>
      <c r="G1566" s="11" t="s">
        <v>211</v>
      </c>
      <c r="H1566" s="11" t="s">
        <v>211</v>
      </c>
      <c r="I1566" s="11">
        <v>4</v>
      </c>
      <c r="J1566" s="11">
        <v>14</v>
      </c>
      <c r="K1566" s="11">
        <v>74</v>
      </c>
      <c r="L1566" s="11" t="str">
        <f t="shared" si="24"/>
        <v>Processed</v>
      </c>
    </row>
    <row r="1567" spans="1:12" x14ac:dyDescent="0.3">
      <c r="A1567" s="11" t="s">
        <v>934</v>
      </c>
      <c r="B1567" s="11" t="s">
        <v>391</v>
      </c>
      <c r="C1567" s="11" t="s">
        <v>25</v>
      </c>
      <c r="D1567" s="11" t="s">
        <v>1002</v>
      </c>
      <c r="E1567" s="11" t="s">
        <v>2052</v>
      </c>
      <c r="F1567" s="11" t="s">
        <v>2448</v>
      </c>
      <c r="G1567" s="11" t="s">
        <v>211</v>
      </c>
      <c r="H1567" s="11" t="s">
        <v>211</v>
      </c>
      <c r="I1567" s="11">
        <v>915</v>
      </c>
      <c r="J1567" s="11">
        <v>35136</v>
      </c>
      <c r="K1567" s="11">
        <v>21827</v>
      </c>
      <c r="L1567" s="11" t="str">
        <f t="shared" si="24"/>
        <v>Processed</v>
      </c>
    </row>
    <row r="1568" spans="1:12" x14ac:dyDescent="0.3">
      <c r="A1568" s="11" t="s">
        <v>934</v>
      </c>
      <c r="B1568" s="11" t="s">
        <v>391</v>
      </c>
      <c r="C1568" s="11" t="s">
        <v>25</v>
      </c>
      <c r="D1568" s="11" t="s">
        <v>1002</v>
      </c>
      <c r="E1568" s="11" t="s">
        <v>2052</v>
      </c>
      <c r="F1568" s="11" t="s">
        <v>2449</v>
      </c>
      <c r="G1568" s="11" t="s">
        <v>375</v>
      </c>
      <c r="H1568" s="11" t="s">
        <v>375</v>
      </c>
      <c r="I1568" s="11">
        <v>434</v>
      </c>
      <c r="J1568" s="11">
        <v>16666</v>
      </c>
      <c r="K1568" s="11">
        <v>9263</v>
      </c>
      <c r="L1568" s="11" t="str">
        <f t="shared" si="24"/>
        <v>Processed</v>
      </c>
    </row>
    <row r="1569" spans="1:12" x14ac:dyDescent="0.3">
      <c r="A1569" s="11" t="s">
        <v>934</v>
      </c>
      <c r="B1569" s="11" t="s">
        <v>391</v>
      </c>
      <c r="C1569" s="11" t="s">
        <v>25</v>
      </c>
      <c r="D1569" s="11" t="s">
        <v>1002</v>
      </c>
      <c r="E1569" s="11" t="s">
        <v>2052</v>
      </c>
      <c r="F1569" s="11" t="s">
        <v>2450</v>
      </c>
      <c r="G1569" s="11" t="s">
        <v>1696</v>
      </c>
      <c r="H1569" s="11" t="s">
        <v>1696</v>
      </c>
      <c r="I1569" s="11">
        <v>252</v>
      </c>
      <c r="J1569" s="11">
        <v>9677</v>
      </c>
      <c r="K1569" s="11">
        <v>5804</v>
      </c>
      <c r="L1569" s="11" t="str">
        <f t="shared" si="24"/>
        <v>Processed</v>
      </c>
    </row>
    <row r="1570" spans="1:12" x14ac:dyDescent="0.3">
      <c r="A1570" s="11" t="s">
        <v>934</v>
      </c>
      <c r="B1570" s="11" t="s">
        <v>391</v>
      </c>
      <c r="C1570" s="11" t="s">
        <v>25</v>
      </c>
      <c r="D1570" s="11" t="s">
        <v>276</v>
      </c>
      <c r="E1570" s="11" t="s">
        <v>2020</v>
      </c>
      <c r="F1570" s="11" t="s">
        <v>2451</v>
      </c>
      <c r="G1570" s="11" t="s">
        <v>211</v>
      </c>
      <c r="H1570" s="11" t="s">
        <v>211</v>
      </c>
      <c r="I1570" s="11">
        <v>1677</v>
      </c>
      <c r="J1570" s="11">
        <v>53664</v>
      </c>
      <c r="K1570" s="11">
        <v>12561</v>
      </c>
      <c r="L1570" s="11" t="str">
        <f t="shared" si="24"/>
        <v>Processed</v>
      </c>
    </row>
    <row r="1571" spans="1:12" x14ac:dyDescent="0.3">
      <c r="A1571" s="11" t="s">
        <v>934</v>
      </c>
      <c r="B1571" s="11" t="s">
        <v>391</v>
      </c>
      <c r="C1571" s="11" t="s">
        <v>25</v>
      </c>
      <c r="D1571" s="11" t="s">
        <v>276</v>
      </c>
      <c r="E1571" s="11" t="s">
        <v>2020</v>
      </c>
      <c r="F1571" s="11" t="s">
        <v>2451</v>
      </c>
      <c r="G1571" s="11" t="s">
        <v>375</v>
      </c>
      <c r="H1571" s="11" t="s">
        <v>375</v>
      </c>
      <c r="I1571" s="11">
        <v>1121</v>
      </c>
      <c r="J1571" s="11">
        <v>35872</v>
      </c>
      <c r="K1571" s="11">
        <v>4705</v>
      </c>
      <c r="L1571" s="11" t="str">
        <f t="shared" si="24"/>
        <v>Processed</v>
      </c>
    </row>
    <row r="1572" spans="1:12" x14ac:dyDescent="0.3">
      <c r="A1572" s="11" t="s">
        <v>934</v>
      </c>
      <c r="B1572" s="11" t="s">
        <v>391</v>
      </c>
      <c r="C1572" s="11" t="s">
        <v>25</v>
      </c>
      <c r="D1572" s="11" t="s">
        <v>276</v>
      </c>
      <c r="E1572" s="11" t="s">
        <v>2020</v>
      </c>
      <c r="F1572" s="11" t="s">
        <v>2452</v>
      </c>
      <c r="G1572" s="11" t="s">
        <v>1696</v>
      </c>
      <c r="H1572" s="11" t="s">
        <v>1696</v>
      </c>
      <c r="I1572" s="11">
        <v>681</v>
      </c>
      <c r="J1572" s="11">
        <v>21792</v>
      </c>
      <c r="K1572" s="11">
        <v>7443</v>
      </c>
      <c r="L1572" s="11" t="str">
        <f t="shared" si="24"/>
        <v>Processed</v>
      </c>
    </row>
    <row r="1573" spans="1:12" x14ac:dyDescent="0.3">
      <c r="A1573" s="11" t="s">
        <v>934</v>
      </c>
      <c r="B1573" s="11" t="s">
        <v>391</v>
      </c>
      <c r="C1573" s="11" t="s">
        <v>25</v>
      </c>
      <c r="D1573" s="11" t="s">
        <v>594</v>
      </c>
      <c r="E1573" s="11" t="s">
        <v>2093</v>
      </c>
      <c r="F1573" s="11" t="s">
        <v>2453</v>
      </c>
      <c r="G1573" s="11" t="s">
        <v>211</v>
      </c>
      <c r="H1573" s="11" t="s">
        <v>211</v>
      </c>
      <c r="I1573" s="11">
        <v>849</v>
      </c>
      <c r="J1573" s="11">
        <v>27168</v>
      </c>
      <c r="K1573" s="11">
        <v>10063</v>
      </c>
      <c r="L1573" s="11" t="str">
        <f t="shared" si="24"/>
        <v>Processed</v>
      </c>
    </row>
    <row r="1574" spans="1:12" x14ac:dyDescent="0.3">
      <c r="A1574" s="11" t="s">
        <v>934</v>
      </c>
      <c r="B1574" s="11" t="s">
        <v>391</v>
      </c>
      <c r="C1574" s="11" t="s">
        <v>25</v>
      </c>
      <c r="D1574" s="11" t="s">
        <v>594</v>
      </c>
      <c r="E1574" s="11" t="s">
        <v>2093</v>
      </c>
      <c r="F1574" s="11" t="s">
        <v>2454</v>
      </c>
      <c r="G1574" s="11" t="s">
        <v>1696</v>
      </c>
      <c r="H1574" s="11" t="s">
        <v>1696</v>
      </c>
      <c r="I1574" s="11">
        <v>192</v>
      </c>
      <c r="J1574" s="11">
        <v>6144</v>
      </c>
      <c r="K1574" s="11">
        <v>2365</v>
      </c>
      <c r="L1574" s="11" t="str">
        <f t="shared" si="24"/>
        <v>Processed</v>
      </c>
    </row>
    <row r="1575" spans="1:12" x14ac:dyDescent="0.3">
      <c r="A1575" s="11" t="s">
        <v>934</v>
      </c>
      <c r="B1575" s="11" t="s">
        <v>391</v>
      </c>
      <c r="C1575" s="11" t="s">
        <v>25</v>
      </c>
      <c r="D1575" s="11" t="s">
        <v>594</v>
      </c>
      <c r="E1575" s="11" t="s">
        <v>2093</v>
      </c>
      <c r="F1575" s="11" t="s">
        <v>2454</v>
      </c>
      <c r="G1575" s="11" t="s">
        <v>375</v>
      </c>
      <c r="H1575" s="11" t="s">
        <v>375</v>
      </c>
      <c r="I1575" s="11">
        <v>493</v>
      </c>
      <c r="J1575" s="11">
        <v>15776</v>
      </c>
      <c r="K1575" s="11">
        <v>5368</v>
      </c>
      <c r="L1575" s="11" t="str">
        <f t="shared" si="24"/>
        <v>Processed</v>
      </c>
    </row>
    <row r="1576" spans="1:12" x14ac:dyDescent="0.3">
      <c r="A1576" s="11" t="s">
        <v>934</v>
      </c>
      <c r="B1576" s="11" t="s">
        <v>391</v>
      </c>
      <c r="C1576" s="11" t="s">
        <v>13</v>
      </c>
      <c r="D1576" s="11" t="s">
        <v>2212</v>
      </c>
      <c r="E1576" s="11" t="s">
        <v>2213</v>
      </c>
      <c r="F1576" s="11" t="s">
        <v>2455</v>
      </c>
      <c r="G1576" s="11" t="s">
        <v>375</v>
      </c>
      <c r="H1576" s="11" t="s">
        <v>375</v>
      </c>
      <c r="I1576" s="11">
        <v>111</v>
      </c>
      <c r="J1576" s="11">
        <v>167</v>
      </c>
      <c r="K1576" s="11">
        <v>1448</v>
      </c>
      <c r="L1576" s="11" t="str">
        <f t="shared" si="24"/>
        <v>Processed</v>
      </c>
    </row>
    <row r="1577" spans="1:12" x14ac:dyDescent="0.3">
      <c r="A1577" s="11" t="s">
        <v>934</v>
      </c>
      <c r="B1577" s="11" t="s">
        <v>391</v>
      </c>
      <c r="C1577" s="11" t="s">
        <v>13</v>
      </c>
      <c r="D1577" s="11" t="s">
        <v>2456</v>
      </c>
      <c r="E1577" s="11" t="s">
        <v>2217</v>
      </c>
      <c r="F1577" s="11" t="s">
        <v>2455</v>
      </c>
      <c r="G1577" s="11" t="s">
        <v>211</v>
      </c>
      <c r="H1577" s="11" t="s">
        <v>211</v>
      </c>
      <c r="I1577" s="11">
        <v>49</v>
      </c>
      <c r="J1577" s="11">
        <v>74</v>
      </c>
      <c r="K1577" s="11">
        <v>711</v>
      </c>
      <c r="L1577" s="11" t="str">
        <f t="shared" si="24"/>
        <v>Processed</v>
      </c>
    </row>
    <row r="1578" spans="1:12" x14ac:dyDescent="0.3">
      <c r="A1578" s="11" t="s">
        <v>934</v>
      </c>
      <c r="B1578" s="11" t="s">
        <v>391</v>
      </c>
      <c r="C1578" s="11" t="s">
        <v>13</v>
      </c>
      <c r="D1578" s="11" t="s">
        <v>2456</v>
      </c>
      <c r="E1578" s="11" t="s">
        <v>2217</v>
      </c>
      <c r="F1578" s="11" t="s">
        <v>2455</v>
      </c>
      <c r="G1578" s="11" t="s">
        <v>375</v>
      </c>
      <c r="H1578" s="11" t="s">
        <v>375</v>
      </c>
      <c r="I1578" s="11">
        <v>147</v>
      </c>
      <c r="J1578" s="11">
        <v>221</v>
      </c>
      <c r="K1578" s="11">
        <v>2339</v>
      </c>
      <c r="L1578" s="11" t="str">
        <f t="shared" si="24"/>
        <v>Processed</v>
      </c>
    </row>
    <row r="1579" spans="1:12" x14ac:dyDescent="0.3">
      <c r="A1579" s="11" t="s">
        <v>934</v>
      </c>
      <c r="B1579" s="11" t="s">
        <v>391</v>
      </c>
      <c r="C1579" s="11" t="s">
        <v>13</v>
      </c>
      <c r="D1579" s="11" t="s">
        <v>1713</v>
      </c>
      <c r="E1579" s="11" t="s">
        <v>2216</v>
      </c>
      <c r="F1579" s="11" t="s">
        <v>2455</v>
      </c>
      <c r="G1579" s="11" t="s">
        <v>375</v>
      </c>
      <c r="H1579" s="11" t="s">
        <v>375</v>
      </c>
      <c r="I1579" s="11">
        <v>141</v>
      </c>
      <c r="J1579" s="11">
        <v>226</v>
      </c>
      <c r="K1579" s="11">
        <v>1818</v>
      </c>
      <c r="L1579" s="11" t="str">
        <f t="shared" si="24"/>
        <v>Processed</v>
      </c>
    </row>
    <row r="1580" spans="1:12" x14ac:dyDescent="0.3">
      <c r="A1580" s="11" t="s">
        <v>934</v>
      </c>
      <c r="B1580" s="11" t="s">
        <v>391</v>
      </c>
      <c r="C1580" s="11" t="s">
        <v>13</v>
      </c>
      <c r="D1580" s="11" t="s">
        <v>1713</v>
      </c>
      <c r="E1580" s="11" t="s">
        <v>2216</v>
      </c>
      <c r="F1580" s="11" t="s">
        <v>2457</v>
      </c>
      <c r="G1580" s="11" t="s">
        <v>375</v>
      </c>
      <c r="H1580" s="11" t="s">
        <v>375</v>
      </c>
      <c r="I1580" s="11">
        <v>2</v>
      </c>
      <c r="J1580" s="11">
        <v>3</v>
      </c>
      <c r="K1580" s="11">
        <v>52</v>
      </c>
      <c r="L1580" s="11" t="str">
        <f t="shared" si="24"/>
        <v>Processed</v>
      </c>
    </row>
    <row r="1581" spans="1:12" x14ac:dyDescent="0.3">
      <c r="A1581" s="11" t="s">
        <v>934</v>
      </c>
      <c r="B1581" s="11" t="s">
        <v>391</v>
      </c>
      <c r="C1581" s="11" t="s">
        <v>13</v>
      </c>
      <c r="D1581" s="11" t="s">
        <v>2214</v>
      </c>
      <c r="E1581" s="11" t="s">
        <v>2215</v>
      </c>
      <c r="F1581" s="11" t="s">
        <v>2455</v>
      </c>
      <c r="G1581" s="11" t="s">
        <v>211</v>
      </c>
      <c r="H1581" s="11" t="s">
        <v>211</v>
      </c>
      <c r="I1581" s="11">
        <v>49</v>
      </c>
      <c r="J1581" s="11">
        <v>74</v>
      </c>
      <c r="K1581" s="11">
        <v>711</v>
      </c>
      <c r="L1581" s="11" t="str">
        <f t="shared" si="24"/>
        <v>Processed</v>
      </c>
    </row>
    <row r="1582" spans="1:12" x14ac:dyDescent="0.3">
      <c r="A1582" s="11" t="s">
        <v>934</v>
      </c>
      <c r="B1582" s="11" t="s">
        <v>391</v>
      </c>
      <c r="C1582" s="11" t="s">
        <v>13</v>
      </c>
      <c r="D1582" s="11" t="s">
        <v>2214</v>
      </c>
      <c r="E1582" s="11" t="s">
        <v>2215</v>
      </c>
      <c r="F1582" s="11" t="s">
        <v>2455</v>
      </c>
      <c r="G1582" s="11" t="s">
        <v>375</v>
      </c>
      <c r="H1582" s="11" t="s">
        <v>375</v>
      </c>
      <c r="I1582" s="11">
        <v>175</v>
      </c>
      <c r="J1582" s="11">
        <v>263</v>
      </c>
      <c r="K1582" s="11">
        <v>2774</v>
      </c>
      <c r="L1582" s="11" t="str">
        <f t="shared" si="24"/>
        <v>Processed</v>
      </c>
    </row>
    <row r="1583" spans="1:12" x14ac:dyDescent="0.3">
      <c r="A1583" s="11" t="s">
        <v>934</v>
      </c>
      <c r="B1583" s="11" t="s">
        <v>391</v>
      </c>
      <c r="C1583" s="11" t="s">
        <v>13</v>
      </c>
      <c r="D1583" s="11" t="s">
        <v>1003</v>
      </c>
      <c r="E1583" s="11" t="s">
        <v>1904</v>
      </c>
      <c r="F1583" s="11" t="s">
        <v>2353</v>
      </c>
      <c r="G1583" s="11" t="s">
        <v>211</v>
      </c>
      <c r="H1583" s="11" t="s">
        <v>211</v>
      </c>
      <c r="I1583" s="11">
        <v>1263</v>
      </c>
      <c r="J1583" s="11">
        <v>40416</v>
      </c>
      <c r="K1583" s="11">
        <v>55619</v>
      </c>
      <c r="L1583" s="11" t="str">
        <f t="shared" si="24"/>
        <v>Processed</v>
      </c>
    </row>
    <row r="1584" spans="1:12" x14ac:dyDescent="0.3">
      <c r="A1584" s="11" t="s">
        <v>934</v>
      </c>
      <c r="B1584" s="11" t="s">
        <v>391</v>
      </c>
      <c r="C1584" s="11" t="s">
        <v>13</v>
      </c>
      <c r="D1584" s="11" t="s">
        <v>1003</v>
      </c>
      <c r="E1584" s="11" t="s">
        <v>1904</v>
      </c>
      <c r="F1584" s="11" t="s">
        <v>2353</v>
      </c>
      <c r="G1584" s="11" t="s">
        <v>1696</v>
      </c>
      <c r="H1584" s="11" t="s">
        <v>1696</v>
      </c>
      <c r="I1584" s="11">
        <v>545</v>
      </c>
      <c r="J1584" s="11">
        <v>17440</v>
      </c>
      <c r="K1584" s="11">
        <v>25146</v>
      </c>
      <c r="L1584" s="11" t="str">
        <f t="shared" si="24"/>
        <v>Processed</v>
      </c>
    </row>
    <row r="1585" spans="1:12" x14ac:dyDescent="0.3">
      <c r="A1585" s="11" t="s">
        <v>934</v>
      </c>
      <c r="B1585" s="11" t="s">
        <v>391</v>
      </c>
      <c r="C1585" s="11" t="s">
        <v>13</v>
      </c>
      <c r="D1585" s="11" t="s">
        <v>1003</v>
      </c>
      <c r="E1585" s="11" t="s">
        <v>1904</v>
      </c>
      <c r="F1585" s="11" t="s">
        <v>2353</v>
      </c>
      <c r="G1585" s="11" t="s">
        <v>375</v>
      </c>
      <c r="H1585" s="11" t="s">
        <v>375</v>
      </c>
      <c r="I1585" s="11">
        <v>987</v>
      </c>
      <c r="J1585" s="11">
        <v>31584</v>
      </c>
      <c r="K1585" s="11">
        <v>45105</v>
      </c>
      <c r="L1585" s="11" t="str">
        <f t="shared" si="24"/>
        <v>Processed</v>
      </c>
    </row>
    <row r="1586" spans="1:12" x14ac:dyDescent="0.3">
      <c r="A1586" s="11" t="s">
        <v>934</v>
      </c>
      <c r="B1586" s="11" t="s">
        <v>391</v>
      </c>
      <c r="C1586" s="11" t="s">
        <v>13</v>
      </c>
      <c r="D1586" s="11" t="s">
        <v>2458</v>
      </c>
      <c r="E1586" s="11" t="s">
        <v>2459</v>
      </c>
      <c r="F1586" s="11" t="s">
        <v>2460</v>
      </c>
      <c r="G1586" s="11" t="s">
        <v>1957</v>
      </c>
      <c r="H1586" s="11" t="s">
        <v>1957</v>
      </c>
      <c r="I1586" s="11">
        <v>1</v>
      </c>
      <c r="J1586" s="11">
        <v>26</v>
      </c>
      <c r="K1586" s="11">
        <v>67</v>
      </c>
      <c r="L1586" s="11" t="str">
        <f t="shared" si="24"/>
        <v>Processed</v>
      </c>
    </row>
    <row r="1587" spans="1:12" x14ac:dyDescent="0.3">
      <c r="A1587" s="11" t="s">
        <v>934</v>
      </c>
      <c r="B1587" s="11" t="s">
        <v>391</v>
      </c>
      <c r="C1587" s="11" t="s">
        <v>13</v>
      </c>
      <c r="D1587" s="11" t="s">
        <v>1712</v>
      </c>
      <c r="E1587" s="11" t="s">
        <v>2461</v>
      </c>
      <c r="F1587" s="11" t="s">
        <v>2462</v>
      </c>
      <c r="G1587" s="11" t="s">
        <v>211</v>
      </c>
      <c r="H1587" s="11" t="s">
        <v>211</v>
      </c>
      <c r="I1587" s="11">
        <v>2287</v>
      </c>
      <c r="J1587" s="11">
        <v>68610</v>
      </c>
      <c r="K1587" s="11">
        <v>154059</v>
      </c>
      <c r="L1587" s="11" t="str">
        <f t="shared" si="24"/>
        <v>Processed</v>
      </c>
    </row>
    <row r="1588" spans="1:12" x14ac:dyDescent="0.3">
      <c r="A1588" s="11" t="s">
        <v>934</v>
      </c>
      <c r="B1588" s="11" t="s">
        <v>391</v>
      </c>
      <c r="C1588" s="11" t="s">
        <v>13</v>
      </c>
      <c r="D1588" s="11" t="s">
        <v>1712</v>
      </c>
      <c r="E1588" s="11" t="s">
        <v>2461</v>
      </c>
      <c r="F1588" s="11" t="s">
        <v>2462</v>
      </c>
      <c r="G1588" s="11" t="s">
        <v>1696</v>
      </c>
      <c r="H1588" s="11" t="s">
        <v>1696</v>
      </c>
      <c r="I1588" s="11">
        <v>766</v>
      </c>
      <c r="J1588" s="11">
        <v>22980</v>
      </c>
      <c r="K1588" s="11">
        <v>53192</v>
      </c>
      <c r="L1588" s="11" t="str">
        <f t="shared" si="24"/>
        <v>Processed</v>
      </c>
    </row>
    <row r="1589" spans="1:12" x14ac:dyDescent="0.3">
      <c r="A1589" s="11" t="s">
        <v>934</v>
      </c>
      <c r="B1589" s="11" t="s">
        <v>391</v>
      </c>
      <c r="C1589" s="11" t="s">
        <v>13</v>
      </c>
      <c r="D1589" s="11" t="s">
        <v>1712</v>
      </c>
      <c r="E1589" s="11" t="s">
        <v>2461</v>
      </c>
      <c r="F1589" s="11" t="s">
        <v>2462</v>
      </c>
      <c r="G1589" s="11" t="s">
        <v>375</v>
      </c>
      <c r="H1589" s="11" t="s">
        <v>375</v>
      </c>
      <c r="I1589" s="11">
        <v>1687</v>
      </c>
      <c r="J1589" s="11">
        <v>50610</v>
      </c>
      <c r="K1589" s="11">
        <v>116619</v>
      </c>
      <c r="L1589" s="11" t="str">
        <f t="shared" si="24"/>
        <v>Processed</v>
      </c>
    </row>
    <row r="1590" spans="1:12" x14ac:dyDescent="0.3">
      <c r="A1590" s="11" t="s">
        <v>934</v>
      </c>
      <c r="B1590" s="11" t="s">
        <v>391</v>
      </c>
      <c r="C1590" s="11" t="s">
        <v>13</v>
      </c>
      <c r="D1590" s="11" t="s">
        <v>1893</v>
      </c>
      <c r="E1590" s="11" t="s">
        <v>1894</v>
      </c>
      <c r="F1590" s="11" t="s">
        <v>2463</v>
      </c>
      <c r="G1590" s="11" t="s">
        <v>211</v>
      </c>
      <c r="H1590" s="11" t="s">
        <v>211</v>
      </c>
      <c r="I1590" s="11">
        <v>1571</v>
      </c>
      <c r="J1590" s="11">
        <v>19166</v>
      </c>
      <c r="K1590" s="11">
        <v>65100</v>
      </c>
      <c r="L1590" s="11" t="str">
        <f t="shared" si="24"/>
        <v>Processed</v>
      </c>
    </row>
    <row r="1591" spans="1:12" x14ac:dyDescent="0.3">
      <c r="A1591" s="11" t="s">
        <v>934</v>
      </c>
      <c r="B1591" s="11" t="s">
        <v>391</v>
      </c>
      <c r="C1591" s="11" t="s">
        <v>13</v>
      </c>
      <c r="D1591" s="11" t="s">
        <v>1893</v>
      </c>
      <c r="E1591" s="11" t="s">
        <v>1894</v>
      </c>
      <c r="F1591" s="11" t="s">
        <v>2463</v>
      </c>
      <c r="G1591" s="11" t="s">
        <v>1696</v>
      </c>
      <c r="H1591" s="11" t="s">
        <v>1696</v>
      </c>
      <c r="I1591" s="11">
        <v>442</v>
      </c>
      <c r="J1591" s="11">
        <v>5392</v>
      </c>
      <c r="K1591" s="11">
        <v>19363</v>
      </c>
      <c r="L1591" s="11" t="str">
        <f t="shared" si="24"/>
        <v>Processed</v>
      </c>
    </row>
    <row r="1592" spans="1:12" x14ac:dyDescent="0.3">
      <c r="A1592" s="11" t="s">
        <v>934</v>
      </c>
      <c r="B1592" s="11" t="s">
        <v>391</v>
      </c>
      <c r="C1592" s="11" t="s">
        <v>13</v>
      </c>
      <c r="D1592" s="11" t="s">
        <v>1893</v>
      </c>
      <c r="E1592" s="11" t="s">
        <v>1894</v>
      </c>
      <c r="F1592" s="11" t="s">
        <v>2463</v>
      </c>
      <c r="G1592" s="11" t="s">
        <v>375</v>
      </c>
      <c r="H1592" s="11" t="s">
        <v>375</v>
      </c>
      <c r="I1592" s="11">
        <v>1525</v>
      </c>
      <c r="J1592" s="11">
        <v>18605</v>
      </c>
      <c r="K1592" s="11">
        <v>65904</v>
      </c>
      <c r="L1592" s="11" t="str">
        <f t="shared" si="24"/>
        <v>Processed</v>
      </c>
    </row>
    <row r="1593" spans="1:12" x14ac:dyDescent="0.3">
      <c r="A1593" s="11" t="s">
        <v>934</v>
      </c>
      <c r="B1593" s="11" t="s">
        <v>391</v>
      </c>
      <c r="C1593" s="11" t="s">
        <v>13</v>
      </c>
      <c r="D1593" s="11" t="s">
        <v>2464</v>
      </c>
      <c r="E1593" s="11" t="s">
        <v>2465</v>
      </c>
      <c r="F1593" s="11" t="s">
        <v>2466</v>
      </c>
      <c r="G1593" s="11" t="s">
        <v>211</v>
      </c>
      <c r="H1593" s="11" t="s">
        <v>211</v>
      </c>
      <c r="I1593" s="11">
        <v>3330</v>
      </c>
      <c r="J1593" s="11">
        <v>67433</v>
      </c>
      <c r="K1593" s="11">
        <v>184930</v>
      </c>
      <c r="L1593" s="11" t="str">
        <f t="shared" si="24"/>
        <v>Processed</v>
      </c>
    </row>
    <row r="1594" spans="1:12" x14ac:dyDescent="0.3">
      <c r="A1594" s="11" t="s">
        <v>934</v>
      </c>
      <c r="B1594" s="11" t="s">
        <v>391</v>
      </c>
      <c r="C1594" s="11" t="s">
        <v>13</v>
      </c>
      <c r="D1594" s="11" t="s">
        <v>2464</v>
      </c>
      <c r="E1594" s="11" t="s">
        <v>2465</v>
      </c>
      <c r="F1594" s="11" t="s">
        <v>2466</v>
      </c>
      <c r="G1594" s="11" t="s">
        <v>1696</v>
      </c>
      <c r="H1594" s="11" t="s">
        <v>1696</v>
      </c>
      <c r="I1594" s="11">
        <v>1366</v>
      </c>
      <c r="J1594" s="11">
        <v>27662</v>
      </c>
      <c r="K1594" s="11">
        <v>78915</v>
      </c>
      <c r="L1594" s="11" t="str">
        <f t="shared" si="24"/>
        <v>Processed</v>
      </c>
    </row>
    <row r="1595" spans="1:12" x14ac:dyDescent="0.3">
      <c r="A1595" s="11" t="s">
        <v>934</v>
      </c>
      <c r="B1595" s="11" t="s">
        <v>391</v>
      </c>
      <c r="C1595" s="11" t="s">
        <v>13</v>
      </c>
      <c r="D1595" s="11" t="s">
        <v>2464</v>
      </c>
      <c r="E1595" s="11" t="s">
        <v>2465</v>
      </c>
      <c r="F1595" s="11" t="s">
        <v>2466</v>
      </c>
      <c r="G1595" s="11" t="s">
        <v>375</v>
      </c>
      <c r="H1595" s="11" t="s">
        <v>375</v>
      </c>
      <c r="I1595" s="11">
        <v>2837</v>
      </c>
      <c r="J1595" s="11">
        <v>57449</v>
      </c>
      <c r="K1595" s="11">
        <v>162267</v>
      </c>
      <c r="L1595" s="11" t="str">
        <f t="shared" si="24"/>
        <v>Processed</v>
      </c>
    </row>
    <row r="1596" spans="1:12" x14ac:dyDescent="0.3">
      <c r="A1596" s="11" t="s">
        <v>934</v>
      </c>
      <c r="B1596" s="11" t="s">
        <v>391</v>
      </c>
      <c r="C1596" s="11" t="s">
        <v>13</v>
      </c>
      <c r="D1596" s="11" t="s">
        <v>1005</v>
      </c>
      <c r="E1596" s="11" t="s">
        <v>2467</v>
      </c>
      <c r="F1596" s="11" t="s">
        <v>2468</v>
      </c>
      <c r="G1596" s="11" t="s">
        <v>211</v>
      </c>
      <c r="H1596" s="11" t="s">
        <v>211</v>
      </c>
      <c r="I1596" s="11">
        <v>20234</v>
      </c>
      <c r="J1596" s="11">
        <v>576669</v>
      </c>
      <c r="K1596" s="11">
        <v>1527260</v>
      </c>
      <c r="L1596" s="11" t="str">
        <f t="shared" si="24"/>
        <v>Processed</v>
      </c>
    </row>
    <row r="1597" spans="1:12" x14ac:dyDescent="0.3">
      <c r="A1597" s="11" t="s">
        <v>934</v>
      </c>
      <c r="B1597" s="11" t="s">
        <v>391</v>
      </c>
      <c r="C1597" s="11" t="s">
        <v>13</v>
      </c>
      <c r="D1597" s="11" t="s">
        <v>1005</v>
      </c>
      <c r="E1597" s="11" t="s">
        <v>2467</v>
      </c>
      <c r="F1597" s="11" t="s">
        <v>2468</v>
      </c>
      <c r="G1597" s="11" t="s">
        <v>1696</v>
      </c>
      <c r="H1597" s="11" t="s">
        <v>1696</v>
      </c>
      <c r="I1597" s="11">
        <v>5487</v>
      </c>
      <c r="J1597" s="11">
        <v>156380</v>
      </c>
      <c r="K1597" s="11">
        <v>424894</v>
      </c>
      <c r="L1597" s="11" t="str">
        <f t="shared" si="24"/>
        <v>Processed</v>
      </c>
    </row>
    <row r="1598" spans="1:12" x14ac:dyDescent="0.3">
      <c r="A1598" s="11" t="s">
        <v>934</v>
      </c>
      <c r="B1598" s="11" t="s">
        <v>391</v>
      </c>
      <c r="C1598" s="11" t="s">
        <v>13</v>
      </c>
      <c r="D1598" s="11" t="s">
        <v>1005</v>
      </c>
      <c r="E1598" s="11" t="s">
        <v>2467</v>
      </c>
      <c r="F1598" s="11" t="s">
        <v>2468</v>
      </c>
      <c r="G1598" s="11" t="s">
        <v>375</v>
      </c>
      <c r="H1598" s="11" t="s">
        <v>375</v>
      </c>
      <c r="I1598" s="11">
        <v>13877</v>
      </c>
      <c r="J1598" s="11">
        <v>395495</v>
      </c>
      <c r="K1598" s="11">
        <v>1070135</v>
      </c>
      <c r="L1598" s="11" t="str">
        <f t="shared" si="24"/>
        <v>Processed</v>
      </c>
    </row>
    <row r="1599" spans="1:12" x14ac:dyDescent="0.3">
      <c r="A1599" s="11" t="s">
        <v>934</v>
      </c>
      <c r="B1599" s="11" t="s">
        <v>391</v>
      </c>
      <c r="C1599" s="11" t="s">
        <v>13</v>
      </c>
      <c r="D1599" s="11" t="s">
        <v>2271</v>
      </c>
      <c r="E1599" s="11" t="s">
        <v>2272</v>
      </c>
      <c r="F1599" s="11" t="s">
        <v>2469</v>
      </c>
      <c r="G1599" s="11" t="s">
        <v>211</v>
      </c>
      <c r="H1599" s="11" t="s">
        <v>211</v>
      </c>
      <c r="I1599" s="11">
        <v>2</v>
      </c>
      <c r="J1599" s="11">
        <v>57</v>
      </c>
      <c r="K1599" s="11">
        <v>177</v>
      </c>
      <c r="L1599" s="11" t="str">
        <f t="shared" si="24"/>
        <v>Processed</v>
      </c>
    </row>
    <row r="1600" spans="1:12" x14ac:dyDescent="0.3">
      <c r="A1600" s="11" t="s">
        <v>934</v>
      </c>
      <c r="B1600" s="11" t="s">
        <v>391</v>
      </c>
      <c r="C1600" s="11" t="s">
        <v>13</v>
      </c>
      <c r="D1600" s="11" t="s">
        <v>2271</v>
      </c>
      <c r="E1600" s="11" t="s">
        <v>2272</v>
      </c>
      <c r="F1600" s="11" t="s">
        <v>2469</v>
      </c>
      <c r="G1600" s="11" t="s">
        <v>1696</v>
      </c>
      <c r="H1600" s="11" t="s">
        <v>1696</v>
      </c>
      <c r="I1600" s="11">
        <v>406</v>
      </c>
      <c r="J1600" s="11">
        <v>11571</v>
      </c>
      <c r="K1600" s="11">
        <v>36885</v>
      </c>
      <c r="L1600" s="11" t="str">
        <f t="shared" si="24"/>
        <v>Processed</v>
      </c>
    </row>
    <row r="1601" spans="1:12" x14ac:dyDescent="0.3">
      <c r="A1601" s="11" t="s">
        <v>934</v>
      </c>
      <c r="B1601" s="11" t="s">
        <v>391</v>
      </c>
      <c r="C1601" s="11" t="s">
        <v>13</v>
      </c>
      <c r="D1601" s="11" t="s">
        <v>2271</v>
      </c>
      <c r="E1601" s="11" t="s">
        <v>2272</v>
      </c>
      <c r="F1601" s="11" t="s">
        <v>2469</v>
      </c>
      <c r="G1601" s="11" t="s">
        <v>375</v>
      </c>
      <c r="H1601" s="11" t="s">
        <v>375</v>
      </c>
      <c r="I1601" s="11">
        <v>511</v>
      </c>
      <c r="J1601" s="11">
        <v>14564</v>
      </c>
      <c r="K1601" s="11">
        <v>45977</v>
      </c>
      <c r="L1601" s="11" t="str">
        <f t="shared" si="24"/>
        <v>Processed</v>
      </c>
    </row>
    <row r="1602" spans="1:12" x14ac:dyDescent="0.3">
      <c r="A1602" s="11" t="s">
        <v>934</v>
      </c>
      <c r="B1602" s="11" t="s">
        <v>391</v>
      </c>
      <c r="C1602" s="11" t="s">
        <v>13</v>
      </c>
      <c r="D1602" s="11" t="s">
        <v>1006</v>
      </c>
      <c r="E1602" s="11" t="s">
        <v>2027</v>
      </c>
      <c r="F1602" s="11" t="s">
        <v>2470</v>
      </c>
      <c r="G1602" s="11" t="s">
        <v>211</v>
      </c>
      <c r="H1602" s="11" t="s">
        <v>211</v>
      </c>
      <c r="I1602" s="11">
        <v>1</v>
      </c>
      <c r="J1602" s="11">
        <v>29</v>
      </c>
      <c r="K1602" s="11">
        <v>49</v>
      </c>
      <c r="L1602" s="11" t="str">
        <f t="shared" ref="L1602:L1665" si="25">IF(OR(C1602="Condiments &amp; Snacks",
       C1602="Cheese",
       C1602="Butter",
       C1602="Meals",
       C1602="Beverages",
       C1602="Yogurt"), "Processed", "Whole")</f>
        <v>Processed</v>
      </c>
    </row>
    <row r="1603" spans="1:12" x14ac:dyDescent="0.3">
      <c r="A1603" s="11" t="s">
        <v>934</v>
      </c>
      <c r="B1603" s="11" t="s">
        <v>391</v>
      </c>
      <c r="C1603" s="11" t="s">
        <v>13</v>
      </c>
      <c r="D1603" s="11" t="s">
        <v>1007</v>
      </c>
      <c r="E1603" s="11" t="s">
        <v>1954</v>
      </c>
      <c r="F1603" s="11" t="s">
        <v>2471</v>
      </c>
      <c r="G1603" s="11" t="s">
        <v>211</v>
      </c>
      <c r="H1603" s="11" t="s">
        <v>211</v>
      </c>
      <c r="I1603" s="11">
        <v>52</v>
      </c>
      <c r="J1603" s="11">
        <v>520</v>
      </c>
      <c r="K1603" s="11">
        <v>1043</v>
      </c>
      <c r="L1603" s="11" t="str">
        <f t="shared" si="25"/>
        <v>Processed</v>
      </c>
    </row>
    <row r="1604" spans="1:12" x14ac:dyDescent="0.3">
      <c r="A1604" s="11" t="s">
        <v>934</v>
      </c>
      <c r="B1604" s="11" t="s">
        <v>391</v>
      </c>
      <c r="C1604" s="11" t="s">
        <v>13</v>
      </c>
      <c r="D1604" s="11" t="s">
        <v>1009</v>
      </c>
      <c r="E1604" s="11" t="s">
        <v>1953</v>
      </c>
      <c r="F1604" s="11" t="s">
        <v>2472</v>
      </c>
      <c r="G1604" s="11" t="s">
        <v>1696</v>
      </c>
      <c r="H1604" s="11" t="s">
        <v>1696</v>
      </c>
      <c r="I1604" s="11">
        <v>3</v>
      </c>
      <c r="J1604" s="11">
        <v>108</v>
      </c>
      <c r="K1604" s="11">
        <v>145</v>
      </c>
      <c r="L1604" s="11" t="str">
        <f t="shared" si="25"/>
        <v>Processed</v>
      </c>
    </row>
    <row r="1605" spans="1:12" x14ac:dyDescent="0.3">
      <c r="A1605" s="11" t="s">
        <v>934</v>
      </c>
      <c r="B1605" s="11" t="s">
        <v>391</v>
      </c>
      <c r="C1605" s="11" t="s">
        <v>13</v>
      </c>
      <c r="D1605" s="11" t="s">
        <v>2152</v>
      </c>
      <c r="E1605" s="11" t="s">
        <v>2154</v>
      </c>
      <c r="F1605" s="11" t="s">
        <v>2473</v>
      </c>
      <c r="G1605" s="11" t="s">
        <v>211</v>
      </c>
      <c r="H1605" s="11" t="s">
        <v>211</v>
      </c>
      <c r="I1605" s="11">
        <v>22089</v>
      </c>
      <c r="J1605" s="11">
        <v>515999</v>
      </c>
      <c r="K1605" s="11">
        <v>995541</v>
      </c>
      <c r="L1605" s="11" t="str">
        <f t="shared" si="25"/>
        <v>Processed</v>
      </c>
    </row>
    <row r="1606" spans="1:12" x14ac:dyDescent="0.3">
      <c r="A1606" s="11" t="s">
        <v>934</v>
      </c>
      <c r="B1606" s="11" t="s">
        <v>391</v>
      </c>
      <c r="C1606" s="11" t="s">
        <v>13</v>
      </c>
      <c r="D1606" s="11" t="s">
        <v>2152</v>
      </c>
      <c r="E1606" s="11" t="s">
        <v>2154</v>
      </c>
      <c r="F1606" s="11" t="s">
        <v>2473</v>
      </c>
      <c r="G1606" s="11" t="s">
        <v>1696</v>
      </c>
      <c r="H1606" s="11" t="s">
        <v>1696</v>
      </c>
      <c r="I1606" s="11">
        <v>8142</v>
      </c>
      <c r="J1606" s="11">
        <v>190197</v>
      </c>
      <c r="K1606" s="11">
        <v>385087</v>
      </c>
      <c r="L1606" s="11" t="str">
        <f t="shared" si="25"/>
        <v>Processed</v>
      </c>
    </row>
    <row r="1607" spans="1:12" x14ac:dyDescent="0.3">
      <c r="A1607" s="11" t="s">
        <v>934</v>
      </c>
      <c r="B1607" s="11" t="s">
        <v>391</v>
      </c>
      <c r="C1607" s="11" t="s">
        <v>13</v>
      </c>
      <c r="D1607" s="11" t="s">
        <v>2152</v>
      </c>
      <c r="E1607" s="11" t="s">
        <v>2154</v>
      </c>
      <c r="F1607" s="11" t="s">
        <v>2473</v>
      </c>
      <c r="G1607" s="11" t="s">
        <v>375</v>
      </c>
      <c r="H1607" s="11" t="s">
        <v>375</v>
      </c>
      <c r="I1607" s="11">
        <v>19822</v>
      </c>
      <c r="J1607" s="11">
        <v>463042</v>
      </c>
      <c r="K1607" s="11">
        <v>918799</v>
      </c>
      <c r="L1607" s="11" t="str">
        <f t="shared" si="25"/>
        <v>Processed</v>
      </c>
    </row>
    <row r="1608" spans="1:12" x14ac:dyDescent="0.3">
      <c r="A1608" s="11" t="s">
        <v>934</v>
      </c>
      <c r="B1608" s="11" t="s">
        <v>391</v>
      </c>
      <c r="C1608" s="11" t="s">
        <v>13</v>
      </c>
      <c r="D1608" s="11" t="s">
        <v>1859</v>
      </c>
      <c r="E1608" s="11" t="s">
        <v>1865</v>
      </c>
      <c r="F1608" s="11" t="s">
        <v>2312</v>
      </c>
      <c r="G1608" s="11" t="s">
        <v>1696</v>
      </c>
      <c r="H1608" s="11" t="s">
        <v>1696</v>
      </c>
      <c r="I1608" s="11">
        <v>91</v>
      </c>
      <c r="J1608" s="11">
        <v>0</v>
      </c>
      <c r="K1608" s="11">
        <v>650</v>
      </c>
      <c r="L1608" s="11" t="str">
        <f t="shared" si="25"/>
        <v>Processed</v>
      </c>
    </row>
    <row r="1609" spans="1:12" x14ac:dyDescent="0.3">
      <c r="A1609" s="11" t="s">
        <v>934</v>
      </c>
      <c r="B1609" s="11" t="s">
        <v>391</v>
      </c>
      <c r="C1609" s="11" t="s">
        <v>13</v>
      </c>
      <c r="D1609" s="11" t="s">
        <v>2152</v>
      </c>
      <c r="E1609" s="11" t="s">
        <v>2153</v>
      </c>
      <c r="F1609" s="11" t="s">
        <v>2474</v>
      </c>
      <c r="G1609" s="11" t="s">
        <v>211</v>
      </c>
      <c r="H1609" s="11" t="s">
        <v>211</v>
      </c>
      <c r="I1609" s="11">
        <v>21409</v>
      </c>
      <c r="J1609" s="11">
        <v>500114</v>
      </c>
      <c r="K1609" s="11">
        <v>965188</v>
      </c>
      <c r="L1609" s="11" t="str">
        <f t="shared" si="25"/>
        <v>Processed</v>
      </c>
    </row>
    <row r="1610" spans="1:12" x14ac:dyDescent="0.3">
      <c r="A1610" s="11" t="s">
        <v>934</v>
      </c>
      <c r="B1610" s="11" t="s">
        <v>391</v>
      </c>
      <c r="C1610" s="11" t="s">
        <v>13</v>
      </c>
      <c r="D1610" s="11" t="s">
        <v>2152</v>
      </c>
      <c r="E1610" s="11" t="s">
        <v>2153</v>
      </c>
      <c r="F1610" s="11" t="s">
        <v>2474</v>
      </c>
      <c r="G1610" s="11" t="s">
        <v>1696</v>
      </c>
      <c r="H1610" s="11" t="s">
        <v>1696</v>
      </c>
      <c r="I1610" s="11">
        <v>7214</v>
      </c>
      <c r="J1610" s="11">
        <v>168519</v>
      </c>
      <c r="K1610" s="11">
        <v>340916</v>
      </c>
      <c r="L1610" s="11" t="str">
        <f t="shared" si="25"/>
        <v>Processed</v>
      </c>
    </row>
    <row r="1611" spans="1:12" x14ac:dyDescent="0.3">
      <c r="A1611" s="11" t="s">
        <v>934</v>
      </c>
      <c r="B1611" s="11" t="s">
        <v>391</v>
      </c>
      <c r="C1611" s="11" t="s">
        <v>13</v>
      </c>
      <c r="D1611" s="11" t="s">
        <v>2152</v>
      </c>
      <c r="E1611" s="11" t="s">
        <v>2153</v>
      </c>
      <c r="F1611" s="11" t="s">
        <v>2474</v>
      </c>
      <c r="G1611" s="11" t="s">
        <v>375</v>
      </c>
      <c r="H1611" s="11" t="s">
        <v>375</v>
      </c>
      <c r="I1611" s="11">
        <v>17695</v>
      </c>
      <c r="J1611" s="11">
        <v>413355</v>
      </c>
      <c r="K1611" s="11">
        <v>820847</v>
      </c>
      <c r="L1611" s="11" t="str">
        <f t="shared" si="25"/>
        <v>Processed</v>
      </c>
    </row>
    <row r="1612" spans="1:12" x14ac:dyDescent="0.3">
      <c r="A1612" s="11" t="s">
        <v>934</v>
      </c>
      <c r="B1612" s="11" t="s">
        <v>391</v>
      </c>
      <c r="C1612" s="11" t="s">
        <v>13</v>
      </c>
      <c r="D1612" s="11" t="s">
        <v>2156</v>
      </c>
      <c r="E1612" s="11" t="s">
        <v>2157</v>
      </c>
      <c r="F1612" s="11" t="s">
        <v>2475</v>
      </c>
      <c r="G1612" s="11" t="s">
        <v>211</v>
      </c>
      <c r="H1612" s="11" t="s">
        <v>211</v>
      </c>
      <c r="I1612" s="11">
        <v>29327</v>
      </c>
      <c r="J1612" s="11">
        <v>636396</v>
      </c>
      <c r="K1612" s="11">
        <v>1436540</v>
      </c>
      <c r="L1612" s="11" t="str">
        <f t="shared" si="25"/>
        <v>Processed</v>
      </c>
    </row>
    <row r="1613" spans="1:12" x14ac:dyDescent="0.3">
      <c r="A1613" s="11" t="s">
        <v>934</v>
      </c>
      <c r="B1613" s="11" t="s">
        <v>391</v>
      </c>
      <c r="C1613" s="11" t="s">
        <v>13</v>
      </c>
      <c r="D1613" s="11" t="s">
        <v>2156</v>
      </c>
      <c r="E1613" s="11" t="s">
        <v>2157</v>
      </c>
      <c r="F1613" s="11" t="s">
        <v>2475</v>
      </c>
      <c r="G1613" s="11" t="s">
        <v>1696</v>
      </c>
      <c r="H1613" s="11" t="s">
        <v>1696</v>
      </c>
      <c r="I1613" s="11">
        <v>8797</v>
      </c>
      <c r="J1613" s="11">
        <v>190895</v>
      </c>
      <c r="K1613" s="11">
        <v>448906</v>
      </c>
      <c r="L1613" s="11" t="str">
        <f t="shared" si="25"/>
        <v>Processed</v>
      </c>
    </row>
    <row r="1614" spans="1:12" x14ac:dyDescent="0.3">
      <c r="A1614" s="11" t="s">
        <v>934</v>
      </c>
      <c r="B1614" s="11" t="s">
        <v>391</v>
      </c>
      <c r="C1614" s="11" t="s">
        <v>13</v>
      </c>
      <c r="D1614" s="11" t="s">
        <v>2156</v>
      </c>
      <c r="E1614" s="11" t="s">
        <v>2157</v>
      </c>
      <c r="F1614" s="11" t="s">
        <v>2475</v>
      </c>
      <c r="G1614" s="11" t="s">
        <v>375</v>
      </c>
      <c r="H1614" s="11" t="s">
        <v>375</v>
      </c>
      <c r="I1614" s="11">
        <v>22728</v>
      </c>
      <c r="J1614" s="11">
        <v>493198</v>
      </c>
      <c r="K1614" s="11">
        <v>1137644</v>
      </c>
      <c r="L1614" s="11" t="str">
        <f t="shared" si="25"/>
        <v>Processed</v>
      </c>
    </row>
    <row r="1615" spans="1:12" x14ac:dyDescent="0.3">
      <c r="A1615" s="11" t="s">
        <v>934</v>
      </c>
      <c r="B1615" s="11" t="s">
        <v>391</v>
      </c>
      <c r="C1615" s="11" t="s">
        <v>13</v>
      </c>
      <c r="D1615" s="11" t="s">
        <v>1859</v>
      </c>
      <c r="E1615" s="11" t="s">
        <v>2476</v>
      </c>
      <c r="F1615" s="11" t="s">
        <v>2312</v>
      </c>
      <c r="G1615" s="11" t="s">
        <v>211</v>
      </c>
      <c r="H1615" s="11" t="s">
        <v>211</v>
      </c>
      <c r="I1615" s="11">
        <v>58035</v>
      </c>
      <c r="J1615" s="11">
        <v>0</v>
      </c>
      <c r="K1615" s="11">
        <v>404359</v>
      </c>
      <c r="L1615" s="11" t="str">
        <f t="shared" si="25"/>
        <v>Processed</v>
      </c>
    </row>
    <row r="1616" spans="1:12" x14ac:dyDescent="0.3">
      <c r="A1616" s="11" t="s">
        <v>934</v>
      </c>
      <c r="B1616" s="11" t="s">
        <v>391</v>
      </c>
      <c r="C1616" s="11" t="s">
        <v>13</v>
      </c>
      <c r="D1616" s="11" t="s">
        <v>1859</v>
      </c>
      <c r="E1616" s="11" t="s">
        <v>2476</v>
      </c>
      <c r="F1616" s="11" t="s">
        <v>2312</v>
      </c>
      <c r="G1616" s="11" t="s">
        <v>1696</v>
      </c>
      <c r="H1616" s="11" t="s">
        <v>1696</v>
      </c>
      <c r="I1616" s="11">
        <v>26440</v>
      </c>
      <c r="J1616" s="11">
        <v>0</v>
      </c>
      <c r="K1616" s="11">
        <v>143912</v>
      </c>
      <c r="L1616" s="11" t="str">
        <f t="shared" si="25"/>
        <v>Processed</v>
      </c>
    </row>
    <row r="1617" spans="1:12" x14ac:dyDescent="0.3">
      <c r="A1617" s="11" t="s">
        <v>934</v>
      </c>
      <c r="B1617" s="11" t="s">
        <v>391</v>
      </c>
      <c r="C1617" s="11" t="s">
        <v>13</v>
      </c>
      <c r="D1617" s="11" t="s">
        <v>1859</v>
      </c>
      <c r="E1617" s="11" t="s">
        <v>2476</v>
      </c>
      <c r="F1617" s="11" t="s">
        <v>2312</v>
      </c>
      <c r="G1617" s="11" t="s">
        <v>375</v>
      </c>
      <c r="H1617" s="11" t="s">
        <v>375</v>
      </c>
      <c r="I1617" s="11">
        <v>94453</v>
      </c>
      <c r="J1617" s="11">
        <v>0</v>
      </c>
      <c r="K1617" s="11">
        <v>538935</v>
      </c>
      <c r="L1617" s="11" t="str">
        <f t="shared" si="25"/>
        <v>Processed</v>
      </c>
    </row>
    <row r="1618" spans="1:12" x14ac:dyDescent="0.3">
      <c r="A1618" s="11" t="s">
        <v>934</v>
      </c>
      <c r="B1618" s="11" t="s">
        <v>391</v>
      </c>
      <c r="C1618" s="11" t="s">
        <v>13</v>
      </c>
      <c r="D1618" s="11" t="s">
        <v>1859</v>
      </c>
      <c r="E1618" s="11" t="s">
        <v>2477</v>
      </c>
      <c r="F1618" s="11" t="s">
        <v>2312</v>
      </c>
      <c r="G1618" s="11" t="s">
        <v>211</v>
      </c>
      <c r="H1618" s="11" t="s">
        <v>211</v>
      </c>
      <c r="I1618" s="11">
        <v>51445</v>
      </c>
      <c r="J1618" s="11">
        <v>0</v>
      </c>
      <c r="K1618" s="11">
        <v>357478</v>
      </c>
      <c r="L1618" s="11" t="str">
        <f t="shared" si="25"/>
        <v>Processed</v>
      </c>
    </row>
    <row r="1619" spans="1:12" x14ac:dyDescent="0.3">
      <c r="A1619" s="11" t="s">
        <v>934</v>
      </c>
      <c r="B1619" s="11" t="s">
        <v>391</v>
      </c>
      <c r="C1619" s="11" t="s">
        <v>13</v>
      </c>
      <c r="D1619" s="11" t="s">
        <v>1859</v>
      </c>
      <c r="E1619" s="11" t="s">
        <v>2477</v>
      </c>
      <c r="F1619" s="11" t="s">
        <v>2312</v>
      </c>
      <c r="G1619" s="11" t="s">
        <v>1696</v>
      </c>
      <c r="H1619" s="11" t="s">
        <v>1696</v>
      </c>
      <c r="I1619" s="11">
        <v>29524</v>
      </c>
      <c r="J1619" s="11">
        <v>0</v>
      </c>
      <c r="K1619" s="11">
        <v>160714</v>
      </c>
      <c r="L1619" s="11" t="str">
        <f t="shared" si="25"/>
        <v>Processed</v>
      </c>
    </row>
    <row r="1620" spans="1:12" x14ac:dyDescent="0.3">
      <c r="A1620" s="11" t="s">
        <v>934</v>
      </c>
      <c r="B1620" s="11" t="s">
        <v>391</v>
      </c>
      <c r="C1620" s="11" t="s">
        <v>13</v>
      </c>
      <c r="D1620" s="11" t="s">
        <v>1859</v>
      </c>
      <c r="E1620" s="11" t="s">
        <v>2477</v>
      </c>
      <c r="F1620" s="11" t="s">
        <v>2312</v>
      </c>
      <c r="G1620" s="11" t="s">
        <v>375</v>
      </c>
      <c r="H1620" s="11" t="s">
        <v>375</v>
      </c>
      <c r="I1620" s="11">
        <v>79370</v>
      </c>
      <c r="J1620" s="11">
        <v>0</v>
      </c>
      <c r="K1620" s="11">
        <v>452870</v>
      </c>
      <c r="L1620" s="11" t="str">
        <f t="shared" si="25"/>
        <v>Processed</v>
      </c>
    </row>
    <row r="1621" spans="1:12" x14ac:dyDescent="0.3">
      <c r="A1621" s="11" t="s">
        <v>934</v>
      </c>
      <c r="B1621" s="11" t="s">
        <v>391</v>
      </c>
      <c r="C1621" s="11" t="s">
        <v>13</v>
      </c>
      <c r="D1621" s="11" t="s">
        <v>1859</v>
      </c>
      <c r="E1621" s="11" t="s">
        <v>2478</v>
      </c>
      <c r="F1621" s="11" t="s">
        <v>2312</v>
      </c>
      <c r="G1621" s="11" t="s">
        <v>211</v>
      </c>
      <c r="H1621" s="11" t="s">
        <v>211</v>
      </c>
      <c r="I1621" s="11">
        <v>50167</v>
      </c>
      <c r="J1621" s="11">
        <v>0</v>
      </c>
      <c r="K1621" s="11">
        <v>348648</v>
      </c>
      <c r="L1621" s="11" t="str">
        <f t="shared" si="25"/>
        <v>Processed</v>
      </c>
    </row>
    <row r="1622" spans="1:12" x14ac:dyDescent="0.3">
      <c r="A1622" s="11" t="s">
        <v>934</v>
      </c>
      <c r="B1622" s="11" t="s">
        <v>391</v>
      </c>
      <c r="C1622" s="11" t="s">
        <v>13</v>
      </c>
      <c r="D1622" s="11" t="s">
        <v>1859</v>
      </c>
      <c r="E1622" s="11" t="s">
        <v>2478</v>
      </c>
      <c r="F1622" s="11" t="s">
        <v>2312</v>
      </c>
      <c r="G1622" s="11" t="s">
        <v>1696</v>
      </c>
      <c r="H1622" s="11" t="s">
        <v>1696</v>
      </c>
      <c r="I1622" s="11">
        <v>26205</v>
      </c>
      <c r="J1622" s="11">
        <v>0</v>
      </c>
      <c r="K1622" s="11">
        <v>143525</v>
      </c>
      <c r="L1622" s="11" t="str">
        <f t="shared" si="25"/>
        <v>Processed</v>
      </c>
    </row>
    <row r="1623" spans="1:12" x14ac:dyDescent="0.3">
      <c r="A1623" s="11" t="s">
        <v>934</v>
      </c>
      <c r="B1623" s="11" t="s">
        <v>391</v>
      </c>
      <c r="C1623" s="11" t="s">
        <v>13</v>
      </c>
      <c r="D1623" s="11" t="s">
        <v>1859</v>
      </c>
      <c r="E1623" s="11" t="s">
        <v>2478</v>
      </c>
      <c r="F1623" s="11" t="s">
        <v>2312</v>
      </c>
      <c r="G1623" s="11" t="s">
        <v>375</v>
      </c>
      <c r="H1623" s="11" t="s">
        <v>375</v>
      </c>
      <c r="I1623" s="11">
        <v>71345</v>
      </c>
      <c r="J1623" s="11">
        <v>0</v>
      </c>
      <c r="K1623" s="11">
        <v>407062</v>
      </c>
      <c r="L1623" s="11" t="str">
        <f t="shared" si="25"/>
        <v>Processed</v>
      </c>
    </row>
    <row r="1624" spans="1:12" x14ac:dyDescent="0.3">
      <c r="A1624" s="11" t="s">
        <v>934</v>
      </c>
      <c r="B1624" s="11" t="s">
        <v>391</v>
      </c>
      <c r="C1624" s="11" t="s">
        <v>13</v>
      </c>
      <c r="D1624" s="11" t="s">
        <v>1859</v>
      </c>
      <c r="E1624" s="11" t="s">
        <v>1863</v>
      </c>
      <c r="F1624" s="11" t="s">
        <v>2312</v>
      </c>
      <c r="G1624" s="11" t="s">
        <v>211</v>
      </c>
      <c r="H1624" s="11" t="s">
        <v>211</v>
      </c>
      <c r="I1624" s="11">
        <v>13</v>
      </c>
      <c r="J1624" s="11">
        <v>0</v>
      </c>
      <c r="K1624" s="11">
        <v>43</v>
      </c>
      <c r="L1624" s="11" t="str">
        <f t="shared" si="25"/>
        <v>Processed</v>
      </c>
    </row>
    <row r="1625" spans="1:12" x14ac:dyDescent="0.3">
      <c r="A1625" s="11" t="s">
        <v>934</v>
      </c>
      <c r="B1625" s="11" t="s">
        <v>391</v>
      </c>
      <c r="C1625" s="11" t="s">
        <v>13</v>
      </c>
      <c r="D1625" s="11" t="s">
        <v>1859</v>
      </c>
      <c r="E1625" s="11" t="s">
        <v>1863</v>
      </c>
      <c r="F1625" s="11" t="s">
        <v>2312</v>
      </c>
      <c r="G1625" s="11" t="s">
        <v>1696</v>
      </c>
      <c r="H1625" s="11" t="s">
        <v>1696</v>
      </c>
      <c r="I1625" s="11">
        <v>84</v>
      </c>
      <c r="J1625" s="11">
        <v>0</v>
      </c>
      <c r="K1625" s="11">
        <v>599</v>
      </c>
      <c r="L1625" s="11" t="str">
        <f t="shared" si="25"/>
        <v>Processed</v>
      </c>
    </row>
    <row r="1626" spans="1:12" x14ac:dyDescent="0.3">
      <c r="A1626" s="11" t="s">
        <v>934</v>
      </c>
      <c r="B1626" s="11" t="s">
        <v>391</v>
      </c>
      <c r="C1626" s="11" t="s">
        <v>13</v>
      </c>
      <c r="D1626" s="11" t="s">
        <v>1859</v>
      </c>
      <c r="E1626" s="11" t="s">
        <v>1863</v>
      </c>
      <c r="F1626" s="11" t="s">
        <v>2312</v>
      </c>
      <c r="G1626" s="11" t="s">
        <v>375</v>
      </c>
      <c r="H1626" s="11" t="s">
        <v>375</v>
      </c>
      <c r="I1626" s="11">
        <v>627</v>
      </c>
      <c r="J1626" s="11">
        <v>0</v>
      </c>
      <c r="K1626" s="11">
        <v>4704</v>
      </c>
      <c r="L1626" s="11" t="str">
        <f t="shared" si="25"/>
        <v>Processed</v>
      </c>
    </row>
    <row r="1627" spans="1:12" x14ac:dyDescent="0.3">
      <c r="A1627" s="11" t="s">
        <v>934</v>
      </c>
      <c r="B1627" s="11" t="s">
        <v>391</v>
      </c>
      <c r="C1627" s="11" t="s">
        <v>13</v>
      </c>
      <c r="D1627" s="11" t="s">
        <v>1859</v>
      </c>
      <c r="E1627" s="11" t="s">
        <v>1862</v>
      </c>
      <c r="F1627" s="11" t="s">
        <v>2312</v>
      </c>
      <c r="G1627" s="11" t="s">
        <v>211</v>
      </c>
      <c r="H1627" s="11" t="s">
        <v>211</v>
      </c>
      <c r="I1627" s="11">
        <v>22</v>
      </c>
      <c r="J1627" s="11">
        <v>0</v>
      </c>
      <c r="K1627" s="11">
        <v>266</v>
      </c>
      <c r="L1627" s="11" t="str">
        <f t="shared" si="25"/>
        <v>Processed</v>
      </c>
    </row>
    <row r="1628" spans="1:12" x14ac:dyDescent="0.3">
      <c r="A1628" s="11" t="s">
        <v>934</v>
      </c>
      <c r="B1628" s="11" t="s">
        <v>391</v>
      </c>
      <c r="C1628" s="11" t="s">
        <v>13</v>
      </c>
      <c r="D1628" s="11" t="s">
        <v>1859</v>
      </c>
      <c r="E1628" s="11" t="s">
        <v>1862</v>
      </c>
      <c r="F1628" s="11" t="s">
        <v>2312</v>
      </c>
      <c r="G1628" s="11" t="s">
        <v>1696</v>
      </c>
      <c r="H1628" s="11" t="s">
        <v>1696</v>
      </c>
      <c r="I1628" s="11">
        <v>62</v>
      </c>
      <c r="J1628" s="11">
        <v>0</v>
      </c>
      <c r="K1628" s="11">
        <v>442</v>
      </c>
      <c r="L1628" s="11" t="str">
        <f t="shared" si="25"/>
        <v>Processed</v>
      </c>
    </row>
    <row r="1629" spans="1:12" x14ac:dyDescent="0.3">
      <c r="A1629" s="11" t="s">
        <v>934</v>
      </c>
      <c r="B1629" s="11" t="s">
        <v>391</v>
      </c>
      <c r="C1629" s="11" t="s">
        <v>13</v>
      </c>
      <c r="D1629" s="11" t="s">
        <v>1859</v>
      </c>
      <c r="E1629" s="11" t="s">
        <v>1862</v>
      </c>
      <c r="F1629" s="11" t="s">
        <v>2312</v>
      </c>
      <c r="G1629" s="11" t="s">
        <v>375</v>
      </c>
      <c r="H1629" s="11" t="s">
        <v>375</v>
      </c>
      <c r="I1629" s="11">
        <v>507</v>
      </c>
      <c r="J1629" s="11">
        <v>0</v>
      </c>
      <c r="K1629" s="11">
        <v>3905</v>
      </c>
      <c r="L1629" s="11" t="str">
        <f t="shared" si="25"/>
        <v>Processed</v>
      </c>
    </row>
    <row r="1630" spans="1:12" x14ac:dyDescent="0.3">
      <c r="A1630" s="11" t="s">
        <v>934</v>
      </c>
      <c r="B1630" s="11" t="s">
        <v>391</v>
      </c>
      <c r="C1630" s="11" t="s">
        <v>13</v>
      </c>
      <c r="D1630" s="11" t="s">
        <v>1859</v>
      </c>
      <c r="E1630" s="11" t="s">
        <v>1872</v>
      </c>
      <c r="F1630" s="11" t="s">
        <v>2312</v>
      </c>
      <c r="G1630" s="11" t="s">
        <v>211</v>
      </c>
      <c r="H1630" s="11" t="s">
        <v>211</v>
      </c>
      <c r="I1630" s="11">
        <v>17</v>
      </c>
      <c r="J1630" s="11">
        <v>0</v>
      </c>
      <c r="K1630" s="11">
        <v>208</v>
      </c>
      <c r="L1630" s="11" t="str">
        <f t="shared" si="25"/>
        <v>Processed</v>
      </c>
    </row>
    <row r="1631" spans="1:12" x14ac:dyDescent="0.3">
      <c r="A1631" s="11" t="s">
        <v>934</v>
      </c>
      <c r="B1631" s="11" t="s">
        <v>391</v>
      </c>
      <c r="C1631" s="11" t="s">
        <v>13</v>
      </c>
      <c r="D1631" s="11" t="s">
        <v>1859</v>
      </c>
      <c r="E1631" s="11" t="s">
        <v>1872</v>
      </c>
      <c r="F1631" s="11" t="s">
        <v>2312</v>
      </c>
      <c r="G1631" s="11" t="s">
        <v>1696</v>
      </c>
      <c r="H1631" s="11" t="s">
        <v>1696</v>
      </c>
      <c r="I1631" s="11">
        <v>80</v>
      </c>
      <c r="J1631" s="11">
        <v>0</v>
      </c>
      <c r="K1631" s="11">
        <v>572</v>
      </c>
      <c r="L1631" s="11" t="str">
        <f t="shared" si="25"/>
        <v>Processed</v>
      </c>
    </row>
    <row r="1632" spans="1:12" x14ac:dyDescent="0.3">
      <c r="A1632" s="11" t="s">
        <v>934</v>
      </c>
      <c r="B1632" s="11" t="s">
        <v>391</v>
      </c>
      <c r="C1632" s="11" t="s">
        <v>13</v>
      </c>
      <c r="D1632" s="11" t="s">
        <v>1859</v>
      </c>
      <c r="E1632" s="11" t="s">
        <v>1872</v>
      </c>
      <c r="F1632" s="11" t="s">
        <v>2312</v>
      </c>
      <c r="G1632" s="11" t="s">
        <v>375</v>
      </c>
      <c r="H1632" s="11" t="s">
        <v>375</v>
      </c>
      <c r="I1632" s="11">
        <v>589</v>
      </c>
      <c r="J1632" s="11">
        <v>0</v>
      </c>
      <c r="K1632" s="11">
        <v>4554</v>
      </c>
      <c r="L1632" s="11" t="str">
        <f t="shared" si="25"/>
        <v>Processed</v>
      </c>
    </row>
    <row r="1633" spans="1:12" x14ac:dyDescent="0.3">
      <c r="A1633" s="11" t="s">
        <v>934</v>
      </c>
      <c r="B1633" s="11" t="s">
        <v>391</v>
      </c>
      <c r="C1633" s="11" t="s">
        <v>13</v>
      </c>
      <c r="D1633" s="11" t="s">
        <v>1859</v>
      </c>
      <c r="E1633" s="11" t="s">
        <v>1860</v>
      </c>
      <c r="F1633" s="11" t="s">
        <v>2312</v>
      </c>
      <c r="G1633" s="11" t="s">
        <v>211</v>
      </c>
      <c r="H1633" s="11" t="s">
        <v>211</v>
      </c>
      <c r="I1633" s="11">
        <v>24</v>
      </c>
      <c r="J1633" s="11">
        <v>0</v>
      </c>
      <c r="K1633" s="11">
        <v>292</v>
      </c>
      <c r="L1633" s="11" t="str">
        <f t="shared" si="25"/>
        <v>Processed</v>
      </c>
    </row>
    <row r="1634" spans="1:12" x14ac:dyDescent="0.3">
      <c r="A1634" s="11" t="s">
        <v>934</v>
      </c>
      <c r="B1634" s="11" t="s">
        <v>391</v>
      </c>
      <c r="C1634" s="11" t="s">
        <v>13</v>
      </c>
      <c r="D1634" s="11" t="s">
        <v>1859</v>
      </c>
      <c r="E1634" s="11" t="s">
        <v>1860</v>
      </c>
      <c r="F1634" s="11" t="s">
        <v>2312</v>
      </c>
      <c r="G1634" s="11" t="s">
        <v>1696</v>
      </c>
      <c r="H1634" s="11" t="s">
        <v>1696</v>
      </c>
      <c r="I1634" s="11">
        <v>62</v>
      </c>
      <c r="J1634" s="11">
        <v>0</v>
      </c>
      <c r="K1634" s="11">
        <v>444</v>
      </c>
      <c r="L1634" s="11" t="str">
        <f t="shared" si="25"/>
        <v>Processed</v>
      </c>
    </row>
    <row r="1635" spans="1:12" x14ac:dyDescent="0.3">
      <c r="A1635" s="11" t="s">
        <v>934</v>
      </c>
      <c r="B1635" s="11" t="s">
        <v>391</v>
      </c>
      <c r="C1635" s="11" t="s">
        <v>13</v>
      </c>
      <c r="D1635" s="11" t="s">
        <v>1859</v>
      </c>
      <c r="E1635" s="11" t="s">
        <v>1860</v>
      </c>
      <c r="F1635" s="11" t="s">
        <v>2312</v>
      </c>
      <c r="G1635" s="11" t="s">
        <v>375</v>
      </c>
      <c r="H1635" s="11" t="s">
        <v>375</v>
      </c>
      <c r="I1635" s="11">
        <v>631</v>
      </c>
      <c r="J1635" s="11">
        <v>0</v>
      </c>
      <c r="K1635" s="11">
        <v>4872</v>
      </c>
      <c r="L1635" s="11" t="str">
        <f t="shared" si="25"/>
        <v>Processed</v>
      </c>
    </row>
    <row r="1636" spans="1:12" x14ac:dyDescent="0.3">
      <c r="A1636" s="11" t="s">
        <v>934</v>
      </c>
      <c r="B1636" s="11" t="s">
        <v>391</v>
      </c>
      <c r="C1636" s="11" t="s">
        <v>13</v>
      </c>
      <c r="D1636" s="11" t="s">
        <v>1859</v>
      </c>
      <c r="E1636" s="11" t="s">
        <v>1864</v>
      </c>
      <c r="F1636" s="11" t="s">
        <v>2312</v>
      </c>
      <c r="G1636" s="11" t="s">
        <v>211</v>
      </c>
      <c r="H1636" s="11" t="s">
        <v>211</v>
      </c>
      <c r="I1636" s="11">
        <v>28</v>
      </c>
      <c r="J1636" s="11">
        <v>0</v>
      </c>
      <c r="K1636" s="11">
        <v>340</v>
      </c>
      <c r="L1636" s="11" t="str">
        <f t="shared" si="25"/>
        <v>Processed</v>
      </c>
    </row>
    <row r="1637" spans="1:12" x14ac:dyDescent="0.3">
      <c r="A1637" s="11" t="s">
        <v>934</v>
      </c>
      <c r="B1637" s="11" t="s">
        <v>391</v>
      </c>
      <c r="C1637" s="11" t="s">
        <v>13</v>
      </c>
      <c r="D1637" s="11" t="s">
        <v>1859</v>
      </c>
      <c r="E1637" s="11" t="s">
        <v>1864</v>
      </c>
      <c r="F1637" s="11" t="s">
        <v>2312</v>
      </c>
      <c r="G1637" s="11" t="s">
        <v>1696</v>
      </c>
      <c r="H1637" s="11" t="s">
        <v>1696</v>
      </c>
      <c r="I1637" s="11">
        <v>91</v>
      </c>
      <c r="J1637" s="11">
        <v>0</v>
      </c>
      <c r="K1637" s="11">
        <v>650</v>
      </c>
      <c r="L1637" s="11" t="str">
        <f t="shared" si="25"/>
        <v>Processed</v>
      </c>
    </row>
    <row r="1638" spans="1:12" x14ac:dyDescent="0.3">
      <c r="A1638" s="11" t="s">
        <v>934</v>
      </c>
      <c r="B1638" s="11" t="s">
        <v>391</v>
      </c>
      <c r="C1638" s="11" t="s">
        <v>13</v>
      </c>
      <c r="D1638" s="11" t="s">
        <v>1859</v>
      </c>
      <c r="E1638" s="11" t="s">
        <v>1864</v>
      </c>
      <c r="F1638" s="11" t="s">
        <v>2312</v>
      </c>
      <c r="G1638" s="11" t="s">
        <v>375</v>
      </c>
      <c r="H1638" s="11" t="s">
        <v>375</v>
      </c>
      <c r="I1638" s="11">
        <v>767</v>
      </c>
      <c r="J1638" s="11">
        <v>0</v>
      </c>
      <c r="K1638" s="11">
        <v>5924</v>
      </c>
      <c r="L1638" s="11" t="str">
        <f t="shared" si="25"/>
        <v>Processed</v>
      </c>
    </row>
    <row r="1639" spans="1:12" x14ac:dyDescent="0.3">
      <c r="A1639" s="11" t="s">
        <v>934</v>
      </c>
      <c r="B1639" s="11" t="s">
        <v>391</v>
      </c>
      <c r="C1639" s="11" t="s">
        <v>13</v>
      </c>
      <c r="D1639" s="11" t="s">
        <v>1859</v>
      </c>
      <c r="E1639" s="11" t="s">
        <v>1865</v>
      </c>
      <c r="F1639" s="11" t="s">
        <v>2312</v>
      </c>
      <c r="G1639" s="11" t="s">
        <v>211</v>
      </c>
      <c r="H1639" s="11" t="s">
        <v>211</v>
      </c>
      <c r="I1639" s="11">
        <v>28</v>
      </c>
      <c r="J1639" s="11">
        <v>0</v>
      </c>
      <c r="K1639" s="11">
        <v>340</v>
      </c>
      <c r="L1639" s="11" t="str">
        <f t="shared" si="25"/>
        <v>Processed</v>
      </c>
    </row>
    <row r="1640" spans="1:12" x14ac:dyDescent="0.3">
      <c r="A1640" s="11" t="s">
        <v>934</v>
      </c>
      <c r="B1640" s="11" t="s">
        <v>391</v>
      </c>
      <c r="C1640" s="11" t="s">
        <v>13</v>
      </c>
      <c r="D1640" s="11" t="s">
        <v>1859</v>
      </c>
      <c r="E1640" s="11" t="s">
        <v>1866</v>
      </c>
      <c r="F1640" s="11" t="s">
        <v>2312</v>
      </c>
      <c r="G1640" s="11" t="s">
        <v>211</v>
      </c>
      <c r="H1640" s="11" t="s">
        <v>211</v>
      </c>
      <c r="I1640" s="11">
        <v>24</v>
      </c>
      <c r="J1640" s="11">
        <v>0</v>
      </c>
      <c r="K1640" s="11">
        <v>291</v>
      </c>
      <c r="L1640" s="11" t="str">
        <f t="shared" si="25"/>
        <v>Processed</v>
      </c>
    </row>
    <row r="1641" spans="1:12" x14ac:dyDescent="0.3">
      <c r="A1641" s="11" t="s">
        <v>934</v>
      </c>
      <c r="B1641" s="11" t="s">
        <v>391</v>
      </c>
      <c r="C1641" s="11" t="s">
        <v>13</v>
      </c>
      <c r="D1641" s="11" t="s">
        <v>1859</v>
      </c>
      <c r="E1641" s="11" t="s">
        <v>1866</v>
      </c>
      <c r="F1641" s="11" t="s">
        <v>2312</v>
      </c>
      <c r="G1641" s="11" t="s">
        <v>1696</v>
      </c>
      <c r="H1641" s="11" t="s">
        <v>1696</v>
      </c>
      <c r="I1641" s="11">
        <v>66</v>
      </c>
      <c r="J1641" s="11">
        <v>0</v>
      </c>
      <c r="K1641" s="11">
        <v>470</v>
      </c>
      <c r="L1641" s="11" t="str">
        <f t="shared" si="25"/>
        <v>Processed</v>
      </c>
    </row>
    <row r="1642" spans="1:12" x14ac:dyDescent="0.3">
      <c r="A1642" s="11" t="s">
        <v>934</v>
      </c>
      <c r="B1642" s="11" t="s">
        <v>391</v>
      </c>
      <c r="C1642" s="11" t="s">
        <v>13</v>
      </c>
      <c r="D1642" s="11" t="s">
        <v>1859</v>
      </c>
      <c r="E1642" s="11" t="s">
        <v>1866</v>
      </c>
      <c r="F1642" s="11" t="s">
        <v>2312</v>
      </c>
      <c r="G1642" s="11" t="s">
        <v>375</v>
      </c>
      <c r="H1642" s="11" t="s">
        <v>375</v>
      </c>
      <c r="I1642" s="11">
        <v>640</v>
      </c>
      <c r="J1642" s="11">
        <v>0</v>
      </c>
      <c r="K1642" s="11">
        <v>4932</v>
      </c>
      <c r="L1642" s="11" t="str">
        <f t="shared" si="25"/>
        <v>Processed</v>
      </c>
    </row>
    <row r="1643" spans="1:12" x14ac:dyDescent="0.3">
      <c r="A1643" s="11" t="s">
        <v>934</v>
      </c>
      <c r="B1643" s="11" t="s">
        <v>391</v>
      </c>
      <c r="C1643" s="11" t="s">
        <v>13</v>
      </c>
      <c r="D1643" s="11" t="s">
        <v>1859</v>
      </c>
      <c r="E1643" s="11" t="s">
        <v>1861</v>
      </c>
      <c r="F1643" s="11" t="s">
        <v>2312</v>
      </c>
      <c r="G1643" s="11" t="s">
        <v>211</v>
      </c>
      <c r="H1643" s="11" t="s">
        <v>211</v>
      </c>
      <c r="I1643" s="11">
        <v>24</v>
      </c>
      <c r="J1643" s="11">
        <v>0</v>
      </c>
      <c r="K1643" s="11">
        <v>291</v>
      </c>
      <c r="L1643" s="11" t="str">
        <f t="shared" si="25"/>
        <v>Processed</v>
      </c>
    </row>
    <row r="1644" spans="1:12" x14ac:dyDescent="0.3">
      <c r="A1644" s="11" t="s">
        <v>934</v>
      </c>
      <c r="B1644" s="11" t="s">
        <v>391</v>
      </c>
      <c r="C1644" s="11" t="s">
        <v>13</v>
      </c>
      <c r="D1644" s="11" t="s">
        <v>1859</v>
      </c>
      <c r="E1644" s="11" t="s">
        <v>1861</v>
      </c>
      <c r="F1644" s="11" t="s">
        <v>2312</v>
      </c>
      <c r="G1644" s="11" t="s">
        <v>1696</v>
      </c>
      <c r="H1644" s="11" t="s">
        <v>1696</v>
      </c>
      <c r="I1644" s="11">
        <v>70</v>
      </c>
      <c r="J1644" s="11">
        <v>0</v>
      </c>
      <c r="K1644" s="11">
        <v>501</v>
      </c>
      <c r="L1644" s="11" t="str">
        <f t="shared" si="25"/>
        <v>Processed</v>
      </c>
    </row>
    <row r="1645" spans="1:12" x14ac:dyDescent="0.3">
      <c r="A1645" s="11" t="s">
        <v>934</v>
      </c>
      <c r="B1645" s="11" t="s">
        <v>391</v>
      </c>
      <c r="C1645" s="11" t="s">
        <v>13</v>
      </c>
      <c r="D1645" s="11" t="s">
        <v>1859</v>
      </c>
      <c r="E1645" s="11" t="s">
        <v>1861</v>
      </c>
      <c r="F1645" s="11" t="s">
        <v>2312</v>
      </c>
      <c r="G1645" s="11" t="s">
        <v>375</v>
      </c>
      <c r="H1645" s="11" t="s">
        <v>375</v>
      </c>
      <c r="I1645" s="11">
        <v>692</v>
      </c>
      <c r="J1645" s="11">
        <v>0</v>
      </c>
      <c r="K1645" s="11">
        <v>5342</v>
      </c>
      <c r="L1645" s="11" t="str">
        <f t="shared" si="25"/>
        <v>Processed</v>
      </c>
    </row>
    <row r="1646" spans="1:12" x14ac:dyDescent="0.3">
      <c r="A1646" s="11" t="s">
        <v>934</v>
      </c>
      <c r="B1646" s="11" t="s">
        <v>391</v>
      </c>
      <c r="C1646" s="11" t="s">
        <v>13</v>
      </c>
      <c r="D1646" s="11" t="s">
        <v>1859</v>
      </c>
      <c r="E1646" s="11" t="s">
        <v>1873</v>
      </c>
      <c r="F1646" s="11" t="s">
        <v>2312</v>
      </c>
      <c r="G1646" s="11" t="s">
        <v>211</v>
      </c>
      <c r="H1646" s="11" t="s">
        <v>211</v>
      </c>
      <c r="I1646" s="11">
        <v>25</v>
      </c>
      <c r="J1646" s="11">
        <v>0</v>
      </c>
      <c r="K1646" s="11">
        <v>303</v>
      </c>
      <c r="L1646" s="11" t="str">
        <f t="shared" si="25"/>
        <v>Processed</v>
      </c>
    </row>
    <row r="1647" spans="1:12" x14ac:dyDescent="0.3">
      <c r="A1647" s="11" t="s">
        <v>934</v>
      </c>
      <c r="B1647" s="11" t="s">
        <v>391</v>
      </c>
      <c r="C1647" s="11" t="s">
        <v>13</v>
      </c>
      <c r="D1647" s="11" t="s">
        <v>1859</v>
      </c>
      <c r="E1647" s="11" t="s">
        <v>1873</v>
      </c>
      <c r="F1647" s="11" t="s">
        <v>2312</v>
      </c>
      <c r="G1647" s="11" t="s">
        <v>1696</v>
      </c>
      <c r="H1647" s="11" t="s">
        <v>1696</v>
      </c>
      <c r="I1647" s="11">
        <v>106</v>
      </c>
      <c r="J1647" s="11">
        <v>0</v>
      </c>
      <c r="K1647" s="11">
        <v>752</v>
      </c>
      <c r="L1647" s="11" t="str">
        <f t="shared" si="25"/>
        <v>Processed</v>
      </c>
    </row>
    <row r="1648" spans="1:12" x14ac:dyDescent="0.3">
      <c r="A1648" s="11" t="s">
        <v>934</v>
      </c>
      <c r="B1648" s="11" t="s">
        <v>391</v>
      </c>
      <c r="C1648" s="11" t="s">
        <v>13</v>
      </c>
      <c r="D1648" s="11" t="s">
        <v>1859</v>
      </c>
      <c r="E1648" s="11" t="s">
        <v>1873</v>
      </c>
      <c r="F1648" s="11" t="s">
        <v>2312</v>
      </c>
      <c r="G1648" s="11" t="s">
        <v>375</v>
      </c>
      <c r="H1648" s="11" t="s">
        <v>375</v>
      </c>
      <c r="I1648" s="11">
        <v>672</v>
      </c>
      <c r="J1648" s="11">
        <v>0</v>
      </c>
      <c r="K1648" s="11">
        <v>5186</v>
      </c>
      <c r="L1648" s="11" t="str">
        <f t="shared" si="25"/>
        <v>Processed</v>
      </c>
    </row>
    <row r="1649" spans="1:12" x14ac:dyDescent="0.3">
      <c r="A1649" s="11" t="s">
        <v>934</v>
      </c>
      <c r="B1649" s="11" t="s">
        <v>391</v>
      </c>
      <c r="C1649" s="11" t="s">
        <v>13</v>
      </c>
      <c r="D1649" s="11" t="s">
        <v>1859</v>
      </c>
      <c r="E1649" s="11" t="s">
        <v>2058</v>
      </c>
      <c r="F1649" s="11" t="s">
        <v>2479</v>
      </c>
      <c r="G1649" s="11" t="s">
        <v>1696</v>
      </c>
      <c r="H1649" s="11" t="s">
        <v>1696</v>
      </c>
      <c r="I1649" s="11">
        <v>74</v>
      </c>
      <c r="J1649" s="11">
        <v>0</v>
      </c>
      <c r="K1649" s="11">
        <v>526</v>
      </c>
      <c r="L1649" s="11" t="str">
        <f t="shared" si="25"/>
        <v>Processed</v>
      </c>
    </row>
    <row r="1650" spans="1:12" x14ac:dyDescent="0.3">
      <c r="A1650" s="11" t="s">
        <v>934</v>
      </c>
      <c r="B1650" s="11" t="s">
        <v>391</v>
      </c>
      <c r="C1650" s="11" t="s">
        <v>13</v>
      </c>
      <c r="D1650" s="11" t="s">
        <v>1859</v>
      </c>
      <c r="E1650" s="11" t="s">
        <v>2058</v>
      </c>
      <c r="F1650" s="11" t="s">
        <v>2312</v>
      </c>
      <c r="G1650" s="11" t="s">
        <v>211</v>
      </c>
      <c r="H1650" s="11" t="s">
        <v>211</v>
      </c>
      <c r="I1650" s="11">
        <v>23</v>
      </c>
      <c r="J1650" s="11">
        <v>0</v>
      </c>
      <c r="K1650" s="11">
        <v>278</v>
      </c>
      <c r="L1650" s="11" t="str">
        <f t="shared" si="25"/>
        <v>Processed</v>
      </c>
    </row>
    <row r="1651" spans="1:12" x14ac:dyDescent="0.3">
      <c r="A1651" s="11" t="s">
        <v>934</v>
      </c>
      <c r="B1651" s="11" t="s">
        <v>391</v>
      </c>
      <c r="C1651" s="11" t="s">
        <v>13</v>
      </c>
      <c r="D1651" s="11" t="s">
        <v>1859</v>
      </c>
      <c r="E1651" s="11" t="s">
        <v>2058</v>
      </c>
      <c r="F1651" s="11" t="s">
        <v>2312</v>
      </c>
      <c r="G1651" s="11" t="s">
        <v>375</v>
      </c>
      <c r="H1651" s="11" t="s">
        <v>375</v>
      </c>
      <c r="I1651" s="11">
        <v>521</v>
      </c>
      <c r="J1651" s="11">
        <v>0</v>
      </c>
      <c r="K1651" s="11">
        <v>4009</v>
      </c>
      <c r="L1651" s="11" t="str">
        <f t="shared" si="25"/>
        <v>Processed</v>
      </c>
    </row>
    <row r="1652" spans="1:12" x14ac:dyDescent="0.3">
      <c r="A1652" s="11" t="s">
        <v>934</v>
      </c>
      <c r="B1652" s="11" t="s">
        <v>391</v>
      </c>
      <c r="C1652" s="11" t="s">
        <v>13</v>
      </c>
      <c r="D1652" s="11" t="s">
        <v>1859</v>
      </c>
      <c r="E1652" s="11" t="s">
        <v>1952</v>
      </c>
      <c r="F1652" s="11" t="s">
        <v>2479</v>
      </c>
      <c r="G1652" s="11" t="s">
        <v>211</v>
      </c>
      <c r="H1652" s="11" t="s">
        <v>211</v>
      </c>
      <c r="I1652" s="11">
        <v>5</v>
      </c>
      <c r="J1652" s="11">
        <v>0</v>
      </c>
      <c r="K1652" s="11">
        <v>71</v>
      </c>
      <c r="L1652" s="11" t="str">
        <f t="shared" si="25"/>
        <v>Processed</v>
      </c>
    </row>
    <row r="1653" spans="1:12" x14ac:dyDescent="0.3">
      <c r="A1653" s="11" t="s">
        <v>934</v>
      </c>
      <c r="B1653" s="11" t="s">
        <v>391</v>
      </c>
      <c r="C1653" s="11" t="s">
        <v>13</v>
      </c>
      <c r="D1653" s="11" t="s">
        <v>1859</v>
      </c>
      <c r="E1653" s="11" t="s">
        <v>1952</v>
      </c>
      <c r="F1653" s="11" t="s">
        <v>2479</v>
      </c>
      <c r="G1653" s="11" t="s">
        <v>1696</v>
      </c>
      <c r="H1653" s="11" t="s">
        <v>1696</v>
      </c>
      <c r="I1653" s="11">
        <v>17</v>
      </c>
      <c r="J1653" s="11">
        <v>0</v>
      </c>
      <c r="K1653" s="11">
        <v>120</v>
      </c>
      <c r="L1653" s="11" t="str">
        <f t="shared" si="25"/>
        <v>Processed</v>
      </c>
    </row>
    <row r="1654" spans="1:12" x14ac:dyDescent="0.3">
      <c r="A1654" s="11" t="s">
        <v>934</v>
      </c>
      <c r="B1654" s="11" t="s">
        <v>391</v>
      </c>
      <c r="C1654" s="11" t="s">
        <v>13</v>
      </c>
      <c r="D1654" s="11" t="s">
        <v>1859</v>
      </c>
      <c r="E1654" s="11" t="s">
        <v>1952</v>
      </c>
      <c r="F1654" s="11" t="s">
        <v>2479</v>
      </c>
      <c r="G1654" s="11" t="s">
        <v>375</v>
      </c>
      <c r="H1654" s="11" t="s">
        <v>375</v>
      </c>
      <c r="I1654" s="11">
        <v>158</v>
      </c>
      <c r="J1654" s="11">
        <v>0</v>
      </c>
      <c r="K1654" s="11">
        <v>1192</v>
      </c>
      <c r="L1654" s="11" t="str">
        <f t="shared" si="25"/>
        <v>Processed</v>
      </c>
    </row>
    <row r="1655" spans="1:12" x14ac:dyDescent="0.3">
      <c r="A1655" s="11" t="s">
        <v>934</v>
      </c>
      <c r="B1655" s="11" t="s">
        <v>391</v>
      </c>
      <c r="C1655" s="11" t="s">
        <v>13</v>
      </c>
      <c r="D1655" s="11" t="s">
        <v>1868</v>
      </c>
      <c r="E1655" s="11" t="s">
        <v>2480</v>
      </c>
      <c r="F1655" s="11" t="s">
        <v>2312</v>
      </c>
      <c r="G1655" s="11" t="s">
        <v>211</v>
      </c>
      <c r="H1655" s="11" t="s">
        <v>211</v>
      </c>
      <c r="I1655" s="11">
        <v>65640</v>
      </c>
      <c r="J1655" s="11">
        <v>0</v>
      </c>
      <c r="K1655" s="11">
        <v>478541</v>
      </c>
      <c r="L1655" s="11" t="str">
        <f t="shared" si="25"/>
        <v>Processed</v>
      </c>
    </row>
    <row r="1656" spans="1:12" x14ac:dyDescent="0.3">
      <c r="A1656" s="11" t="s">
        <v>934</v>
      </c>
      <c r="B1656" s="11" t="s">
        <v>391</v>
      </c>
      <c r="C1656" s="11" t="s">
        <v>13</v>
      </c>
      <c r="D1656" s="11" t="s">
        <v>1868</v>
      </c>
      <c r="E1656" s="11" t="s">
        <v>2480</v>
      </c>
      <c r="F1656" s="11" t="s">
        <v>2312</v>
      </c>
      <c r="G1656" s="11" t="s">
        <v>1696</v>
      </c>
      <c r="H1656" s="11" t="s">
        <v>1696</v>
      </c>
      <c r="I1656" s="11">
        <v>28975</v>
      </c>
      <c r="J1656" s="11">
        <v>0</v>
      </c>
      <c r="K1656" s="11">
        <v>166199</v>
      </c>
      <c r="L1656" s="11" t="str">
        <f t="shared" si="25"/>
        <v>Processed</v>
      </c>
    </row>
    <row r="1657" spans="1:12" x14ac:dyDescent="0.3">
      <c r="A1657" s="11" t="s">
        <v>934</v>
      </c>
      <c r="B1657" s="11" t="s">
        <v>391</v>
      </c>
      <c r="C1657" s="11" t="s">
        <v>13</v>
      </c>
      <c r="D1657" s="11" t="s">
        <v>1868</v>
      </c>
      <c r="E1657" s="11" t="s">
        <v>2480</v>
      </c>
      <c r="F1657" s="11" t="s">
        <v>2312</v>
      </c>
      <c r="G1657" s="11" t="s">
        <v>375</v>
      </c>
      <c r="H1657" s="11" t="s">
        <v>375</v>
      </c>
      <c r="I1657" s="11">
        <v>116745</v>
      </c>
      <c r="J1657" s="11">
        <v>0</v>
      </c>
      <c r="K1657" s="11">
        <v>705813</v>
      </c>
      <c r="L1657" s="11" t="str">
        <f t="shared" si="25"/>
        <v>Processed</v>
      </c>
    </row>
    <row r="1658" spans="1:12" x14ac:dyDescent="0.3">
      <c r="A1658" s="11" t="s">
        <v>934</v>
      </c>
      <c r="B1658" s="11" t="s">
        <v>391</v>
      </c>
      <c r="C1658" s="11" t="s">
        <v>13</v>
      </c>
      <c r="D1658" s="11" t="s">
        <v>1868</v>
      </c>
      <c r="E1658" s="11" t="s">
        <v>2481</v>
      </c>
      <c r="F1658" s="11" t="s">
        <v>2312</v>
      </c>
      <c r="G1658" s="11" t="s">
        <v>211</v>
      </c>
      <c r="H1658" s="11" t="s">
        <v>211</v>
      </c>
      <c r="I1658" s="11">
        <v>59450</v>
      </c>
      <c r="J1658" s="11">
        <v>0</v>
      </c>
      <c r="K1658" s="11">
        <v>432530</v>
      </c>
      <c r="L1658" s="11" t="str">
        <f t="shared" si="25"/>
        <v>Processed</v>
      </c>
    </row>
    <row r="1659" spans="1:12" x14ac:dyDescent="0.3">
      <c r="A1659" s="11" t="s">
        <v>934</v>
      </c>
      <c r="B1659" s="11" t="s">
        <v>391</v>
      </c>
      <c r="C1659" s="11" t="s">
        <v>13</v>
      </c>
      <c r="D1659" s="11" t="s">
        <v>1868</v>
      </c>
      <c r="E1659" s="11" t="s">
        <v>2481</v>
      </c>
      <c r="F1659" s="11" t="s">
        <v>2312</v>
      </c>
      <c r="G1659" s="11" t="s">
        <v>1696</v>
      </c>
      <c r="H1659" s="11" t="s">
        <v>1696</v>
      </c>
      <c r="I1659" s="11">
        <v>32730</v>
      </c>
      <c r="J1659" s="11">
        <v>0</v>
      </c>
      <c r="K1659" s="11">
        <v>189681</v>
      </c>
      <c r="L1659" s="11" t="str">
        <f t="shared" si="25"/>
        <v>Processed</v>
      </c>
    </row>
    <row r="1660" spans="1:12" x14ac:dyDescent="0.3">
      <c r="A1660" s="11" t="s">
        <v>934</v>
      </c>
      <c r="B1660" s="11" t="s">
        <v>391</v>
      </c>
      <c r="C1660" s="11" t="s">
        <v>13</v>
      </c>
      <c r="D1660" s="11" t="s">
        <v>1868</v>
      </c>
      <c r="E1660" s="11" t="s">
        <v>2481</v>
      </c>
      <c r="F1660" s="11" t="s">
        <v>2312</v>
      </c>
      <c r="G1660" s="11" t="s">
        <v>375</v>
      </c>
      <c r="H1660" s="11" t="s">
        <v>375</v>
      </c>
      <c r="I1660" s="11">
        <v>119310</v>
      </c>
      <c r="J1660" s="11">
        <v>0</v>
      </c>
      <c r="K1660" s="11">
        <v>721221</v>
      </c>
      <c r="L1660" s="11" t="str">
        <f t="shared" si="25"/>
        <v>Processed</v>
      </c>
    </row>
    <row r="1661" spans="1:12" x14ac:dyDescent="0.3">
      <c r="A1661" s="11" t="s">
        <v>934</v>
      </c>
      <c r="B1661" s="11" t="s">
        <v>391</v>
      </c>
      <c r="C1661" s="11" t="s">
        <v>13</v>
      </c>
      <c r="D1661" s="11" t="s">
        <v>1868</v>
      </c>
      <c r="E1661" s="11" t="s">
        <v>2482</v>
      </c>
      <c r="F1661" s="11" t="s">
        <v>2312</v>
      </c>
      <c r="G1661" s="11" t="s">
        <v>211</v>
      </c>
      <c r="H1661" s="11" t="s">
        <v>211</v>
      </c>
      <c r="I1661" s="11">
        <v>58670</v>
      </c>
      <c r="J1661" s="11">
        <v>0</v>
      </c>
      <c r="K1661" s="11">
        <v>426432</v>
      </c>
      <c r="L1661" s="11" t="str">
        <f t="shared" si="25"/>
        <v>Processed</v>
      </c>
    </row>
    <row r="1662" spans="1:12" x14ac:dyDescent="0.3">
      <c r="A1662" s="11" t="s">
        <v>934</v>
      </c>
      <c r="B1662" s="11" t="s">
        <v>391</v>
      </c>
      <c r="C1662" s="11" t="s">
        <v>13</v>
      </c>
      <c r="D1662" s="11" t="s">
        <v>1868</v>
      </c>
      <c r="E1662" s="11" t="s">
        <v>2482</v>
      </c>
      <c r="F1662" s="11" t="s">
        <v>2312</v>
      </c>
      <c r="G1662" s="11" t="s">
        <v>1696</v>
      </c>
      <c r="H1662" s="11" t="s">
        <v>1696</v>
      </c>
      <c r="I1662" s="11">
        <v>27010</v>
      </c>
      <c r="J1662" s="11">
        <v>0</v>
      </c>
      <c r="K1662" s="11">
        <v>156557</v>
      </c>
      <c r="L1662" s="11" t="str">
        <f t="shared" si="25"/>
        <v>Processed</v>
      </c>
    </row>
    <row r="1663" spans="1:12" x14ac:dyDescent="0.3">
      <c r="A1663" s="11" t="s">
        <v>934</v>
      </c>
      <c r="B1663" s="11" t="s">
        <v>391</v>
      </c>
      <c r="C1663" s="11" t="s">
        <v>13</v>
      </c>
      <c r="D1663" s="11" t="s">
        <v>1868</v>
      </c>
      <c r="E1663" s="11" t="s">
        <v>2482</v>
      </c>
      <c r="F1663" s="11" t="s">
        <v>2312</v>
      </c>
      <c r="G1663" s="11" t="s">
        <v>375</v>
      </c>
      <c r="H1663" s="11" t="s">
        <v>375</v>
      </c>
      <c r="I1663" s="11">
        <v>101070</v>
      </c>
      <c r="J1663" s="11">
        <v>0</v>
      </c>
      <c r="K1663" s="11">
        <v>611016</v>
      </c>
      <c r="L1663" s="11" t="str">
        <f t="shared" si="25"/>
        <v>Processed</v>
      </c>
    </row>
    <row r="1664" spans="1:12" x14ac:dyDescent="0.3">
      <c r="A1664" s="11" t="s">
        <v>934</v>
      </c>
      <c r="B1664" s="11" t="s">
        <v>391</v>
      </c>
      <c r="C1664" s="11" t="s">
        <v>13</v>
      </c>
      <c r="D1664" s="11" t="s">
        <v>1868</v>
      </c>
      <c r="E1664" s="11" t="s">
        <v>1950</v>
      </c>
      <c r="F1664" s="11" t="s">
        <v>2312</v>
      </c>
      <c r="G1664" s="11" t="s">
        <v>211</v>
      </c>
      <c r="H1664" s="11" t="s">
        <v>211</v>
      </c>
      <c r="I1664" s="11">
        <v>13</v>
      </c>
      <c r="J1664" s="11">
        <v>0</v>
      </c>
      <c r="K1664" s="11">
        <v>166</v>
      </c>
      <c r="L1664" s="11" t="str">
        <f t="shared" si="25"/>
        <v>Processed</v>
      </c>
    </row>
    <row r="1665" spans="1:12" x14ac:dyDescent="0.3">
      <c r="A1665" s="11" t="s">
        <v>934</v>
      </c>
      <c r="B1665" s="11" t="s">
        <v>391</v>
      </c>
      <c r="C1665" s="11" t="s">
        <v>13</v>
      </c>
      <c r="D1665" s="11" t="s">
        <v>1868</v>
      </c>
      <c r="E1665" s="11" t="s">
        <v>1950</v>
      </c>
      <c r="F1665" s="11" t="s">
        <v>2312</v>
      </c>
      <c r="G1665" s="11" t="s">
        <v>1696</v>
      </c>
      <c r="H1665" s="11" t="s">
        <v>1696</v>
      </c>
      <c r="I1665" s="11">
        <v>199</v>
      </c>
      <c r="J1665" s="11">
        <v>0</v>
      </c>
      <c r="K1665" s="11">
        <v>1531</v>
      </c>
      <c r="L1665" s="11" t="str">
        <f t="shared" si="25"/>
        <v>Processed</v>
      </c>
    </row>
    <row r="1666" spans="1:12" x14ac:dyDescent="0.3">
      <c r="A1666" s="11" t="s">
        <v>934</v>
      </c>
      <c r="B1666" s="11" t="s">
        <v>391</v>
      </c>
      <c r="C1666" s="11" t="s">
        <v>13</v>
      </c>
      <c r="D1666" s="11" t="s">
        <v>1868</v>
      </c>
      <c r="E1666" s="11" t="s">
        <v>1950</v>
      </c>
      <c r="F1666" s="11" t="s">
        <v>2312</v>
      </c>
      <c r="G1666" s="11" t="s">
        <v>375</v>
      </c>
      <c r="H1666" s="11" t="s">
        <v>375</v>
      </c>
      <c r="I1666" s="11">
        <v>719</v>
      </c>
      <c r="J1666" s="11">
        <v>0</v>
      </c>
      <c r="K1666" s="11">
        <v>5762</v>
      </c>
      <c r="L1666" s="11" t="str">
        <f t="shared" ref="L1666:L1729" si="26">IF(OR(C1666="Condiments &amp; Snacks",
       C1666="Cheese",
       C1666="Butter",
       C1666="Meals",
       C1666="Beverages",
       C1666="Yogurt"), "Processed", "Whole")</f>
        <v>Processed</v>
      </c>
    </row>
    <row r="1667" spans="1:12" x14ac:dyDescent="0.3">
      <c r="A1667" s="11" t="s">
        <v>934</v>
      </c>
      <c r="B1667" s="11" t="s">
        <v>391</v>
      </c>
      <c r="C1667" s="11" t="s">
        <v>13</v>
      </c>
      <c r="D1667" s="11" t="s">
        <v>1868</v>
      </c>
      <c r="E1667" s="11" t="s">
        <v>1946</v>
      </c>
      <c r="F1667" s="11" t="s">
        <v>2312</v>
      </c>
      <c r="G1667" s="11" t="s">
        <v>211</v>
      </c>
      <c r="H1667" s="11" t="s">
        <v>211</v>
      </c>
      <c r="I1667" s="11">
        <v>22</v>
      </c>
      <c r="J1667" s="11">
        <v>0</v>
      </c>
      <c r="K1667" s="11">
        <v>278</v>
      </c>
      <c r="L1667" s="11" t="str">
        <f t="shared" si="26"/>
        <v>Processed</v>
      </c>
    </row>
    <row r="1668" spans="1:12" x14ac:dyDescent="0.3">
      <c r="A1668" s="11" t="s">
        <v>934</v>
      </c>
      <c r="B1668" s="11" t="s">
        <v>391</v>
      </c>
      <c r="C1668" s="11" t="s">
        <v>13</v>
      </c>
      <c r="D1668" s="11" t="s">
        <v>1868</v>
      </c>
      <c r="E1668" s="11" t="s">
        <v>1946</v>
      </c>
      <c r="F1668" s="11" t="s">
        <v>2312</v>
      </c>
      <c r="G1668" s="11" t="s">
        <v>1696</v>
      </c>
      <c r="H1668" s="11" t="s">
        <v>1696</v>
      </c>
      <c r="I1668" s="11">
        <v>176</v>
      </c>
      <c r="J1668" s="11">
        <v>0</v>
      </c>
      <c r="K1668" s="11">
        <v>1343</v>
      </c>
      <c r="L1668" s="11" t="str">
        <f t="shared" si="26"/>
        <v>Processed</v>
      </c>
    </row>
    <row r="1669" spans="1:12" x14ac:dyDescent="0.3">
      <c r="A1669" s="11" t="s">
        <v>934</v>
      </c>
      <c r="B1669" s="11" t="s">
        <v>391</v>
      </c>
      <c r="C1669" s="11" t="s">
        <v>13</v>
      </c>
      <c r="D1669" s="11" t="s">
        <v>1868</v>
      </c>
      <c r="E1669" s="11" t="s">
        <v>1946</v>
      </c>
      <c r="F1669" s="11" t="s">
        <v>2312</v>
      </c>
      <c r="G1669" s="11" t="s">
        <v>375</v>
      </c>
      <c r="H1669" s="11" t="s">
        <v>375</v>
      </c>
      <c r="I1669" s="11">
        <v>576</v>
      </c>
      <c r="J1669" s="11">
        <v>0</v>
      </c>
      <c r="K1669" s="11">
        <v>4741</v>
      </c>
      <c r="L1669" s="11" t="str">
        <f t="shared" si="26"/>
        <v>Processed</v>
      </c>
    </row>
    <row r="1670" spans="1:12" x14ac:dyDescent="0.3">
      <c r="A1670" s="11" t="s">
        <v>934</v>
      </c>
      <c r="B1670" s="11" t="s">
        <v>391</v>
      </c>
      <c r="C1670" s="11" t="s">
        <v>13</v>
      </c>
      <c r="D1670" s="11" t="s">
        <v>1868</v>
      </c>
      <c r="E1670" s="11" t="s">
        <v>1947</v>
      </c>
      <c r="F1670" s="11" t="s">
        <v>2312</v>
      </c>
      <c r="G1670" s="11" t="s">
        <v>211</v>
      </c>
      <c r="H1670" s="11" t="s">
        <v>211</v>
      </c>
      <c r="I1670" s="11">
        <v>17</v>
      </c>
      <c r="J1670" s="11">
        <v>0</v>
      </c>
      <c r="K1670" s="11">
        <v>218</v>
      </c>
      <c r="L1670" s="11" t="str">
        <f t="shared" si="26"/>
        <v>Processed</v>
      </c>
    </row>
    <row r="1671" spans="1:12" x14ac:dyDescent="0.3">
      <c r="A1671" s="11" t="s">
        <v>934</v>
      </c>
      <c r="B1671" s="11" t="s">
        <v>391</v>
      </c>
      <c r="C1671" s="11" t="s">
        <v>13</v>
      </c>
      <c r="D1671" s="11" t="s">
        <v>1868</v>
      </c>
      <c r="E1671" s="11" t="s">
        <v>1947</v>
      </c>
      <c r="F1671" s="11" t="s">
        <v>2312</v>
      </c>
      <c r="G1671" s="11" t="s">
        <v>1696</v>
      </c>
      <c r="H1671" s="11" t="s">
        <v>1696</v>
      </c>
      <c r="I1671" s="11">
        <v>153</v>
      </c>
      <c r="J1671" s="11">
        <v>0</v>
      </c>
      <c r="K1671" s="11">
        <v>1180</v>
      </c>
      <c r="L1671" s="11" t="str">
        <f t="shared" si="26"/>
        <v>Processed</v>
      </c>
    </row>
    <row r="1672" spans="1:12" x14ac:dyDescent="0.3">
      <c r="A1672" s="11" t="s">
        <v>934</v>
      </c>
      <c r="B1672" s="11" t="s">
        <v>391</v>
      </c>
      <c r="C1672" s="11" t="s">
        <v>13</v>
      </c>
      <c r="D1672" s="11" t="s">
        <v>1868</v>
      </c>
      <c r="E1672" s="11" t="s">
        <v>1947</v>
      </c>
      <c r="F1672" s="11" t="s">
        <v>2312</v>
      </c>
      <c r="G1672" s="11" t="s">
        <v>375</v>
      </c>
      <c r="H1672" s="11" t="s">
        <v>375</v>
      </c>
      <c r="I1672" s="11">
        <v>679</v>
      </c>
      <c r="J1672" s="11">
        <v>0</v>
      </c>
      <c r="K1672" s="11">
        <v>5610</v>
      </c>
      <c r="L1672" s="11" t="str">
        <f t="shared" si="26"/>
        <v>Processed</v>
      </c>
    </row>
    <row r="1673" spans="1:12" x14ac:dyDescent="0.3">
      <c r="A1673" s="11" t="s">
        <v>934</v>
      </c>
      <c r="B1673" s="11" t="s">
        <v>391</v>
      </c>
      <c r="C1673" s="11" t="s">
        <v>13</v>
      </c>
      <c r="D1673" s="11" t="s">
        <v>1868</v>
      </c>
      <c r="E1673" s="11" t="s">
        <v>1948</v>
      </c>
      <c r="F1673" s="11" t="s">
        <v>2312</v>
      </c>
      <c r="G1673" s="11" t="s">
        <v>211</v>
      </c>
      <c r="H1673" s="11" t="s">
        <v>211</v>
      </c>
      <c r="I1673" s="11">
        <v>24</v>
      </c>
      <c r="J1673" s="11">
        <v>0</v>
      </c>
      <c r="K1673" s="11">
        <v>78</v>
      </c>
      <c r="L1673" s="11" t="str">
        <f t="shared" si="26"/>
        <v>Processed</v>
      </c>
    </row>
    <row r="1674" spans="1:12" x14ac:dyDescent="0.3">
      <c r="A1674" s="11" t="s">
        <v>934</v>
      </c>
      <c r="B1674" s="11" t="s">
        <v>391</v>
      </c>
      <c r="C1674" s="11" t="s">
        <v>13</v>
      </c>
      <c r="D1674" s="11" t="s">
        <v>1868</v>
      </c>
      <c r="E1674" s="11" t="s">
        <v>1948</v>
      </c>
      <c r="F1674" s="11" t="s">
        <v>2312</v>
      </c>
      <c r="G1674" s="11" t="s">
        <v>1696</v>
      </c>
      <c r="H1674" s="11" t="s">
        <v>1696</v>
      </c>
      <c r="I1674" s="11">
        <v>157</v>
      </c>
      <c r="J1674" s="11">
        <v>0</v>
      </c>
      <c r="K1674" s="11">
        <v>1210</v>
      </c>
      <c r="L1674" s="11" t="str">
        <f t="shared" si="26"/>
        <v>Processed</v>
      </c>
    </row>
    <row r="1675" spans="1:12" x14ac:dyDescent="0.3">
      <c r="A1675" s="11" t="s">
        <v>934</v>
      </c>
      <c r="B1675" s="11" t="s">
        <v>391</v>
      </c>
      <c r="C1675" s="11" t="s">
        <v>13</v>
      </c>
      <c r="D1675" s="11" t="s">
        <v>1868</v>
      </c>
      <c r="E1675" s="11" t="s">
        <v>1948</v>
      </c>
      <c r="F1675" s="11" t="s">
        <v>2312</v>
      </c>
      <c r="G1675" s="11" t="s">
        <v>375</v>
      </c>
      <c r="H1675" s="11" t="s">
        <v>375</v>
      </c>
      <c r="I1675" s="11">
        <v>716</v>
      </c>
      <c r="J1675" s="11">
        <v>0</v>
      </c>
      <c r="K1675" s="11">
        <v>5908</v>
      </c>
      <c r="L1675" s="11" t="str">
        <f t="shared" si="26"/>
        <v>Processed</v>
      </c>
    </row>
    <row r="1676" spans="1:12" x14ac:dyDescent="0.3">
      <c r="A1676" s="11" t="s">
        <v>934</v>
      </c>
      <c r="B1676" s="11" t="s">
        <v>391</v>
      </c>
      <c r="C1676" s="11" t="s">
        <v>13</v>
      </c>
      <c r="D1676" s="11" t="s">
        <v>1868</v>
      </c>
      <c r="E1676" s="11" t="s">
        <v>1949</v>
      </c>
      <c r="F1676" s="11" t="s">
        <v>2312</v>
      </c>
      <c r="G1676" s="11" t="s">
        <v>211</v>
      </c>
      <c r="H1676" s="11" t="s">
        <v>211</v>
      </c>
      <c r="I1676" s="11">
        <v>25</v>
      </c>
      <c r="J1676" s="11">
        <v>0</v>
      </c>
      <c r="K1676" s="11">
        <v>317</v>
      </c>
      <c r="L1676" s="11" t="str">
        <f t="shared" si="26"/>
        <v>Processed</v>
      </c>
    </row>
    <row r="1677" spans="1:12" x14ac:dyDescent="0.3">
      <c r="A1677" s="11" t="s">
        <v>934</v>
      </c>
      <c r="B1677" s="11" t="s">
        <v>391</v>
      </c>
      <c r="C1677" s="11" t="s">
        <v>13</v>
      </c>
      <c r="D1677" s="11" t="s">
        <v>1868</v>
      </c>
      <c r="E1677" s="11" t="s">
        <v>1949</v>
      </c>
      <c r="F1677" s="11" t="s">
        <v>2312</v>
      </c>
      <c r="G1677" s="11" t="s">
        <v>1696</v>
      </c>
      <c r="H1677" s="11" t="s">
        <v>1696</v>
      </c>
      <c r="I1677" s="11">
        <v>238</v>
      </c>
      <c r="J1677" s="11">
        <v>0</v>
      </c>
      <c r="K1677" s="11">
        <v>1826</v>
      </c>
      <c r="L1677" s="11" t="str">
        <f t="shared" si="26"/>
        <v>Processed</v>
      </c>
    </row>
    <row r="1678" spans="1:12" x14ac:dyDescent="0.3">
      <c r="A1678" s="11" t="s">
        <v>934</v>
      </c>
      <c r="B1678" s="11" t="s">
        <v>391</v>
      </c>
      <c r="C1678" s="11" t="s">
        <v>13</v>
      </c>
      <c r="D1678" s="11" t="s">
        <v>1868</v>
      </c>
      <c r="E1678" s="11" t="s">
        <v>1949</v>
      </c>
      <c r="F1678" s="11" t="s">
        <v>2312</v>
      </c>
      <c r="G1678" s="11" t="s">
        <v>375</v>
      </c>
      <c r="H1678" s="11" t="s">
        <v>375</v>
      </c>
      <c r="I1678" s="11">
        <v>874</v>
      </c>
      <c r="J1678" s="11">
        <v>0</v>
      </c>
      <c r="K1678" s="11">
        <v>7213</v>
      </c>
      <c r="L1678" s="11" t="str">
        <f t="shared" si="26"/>
        <v>Processed</v>
      </c>
    </row>
    <row r="1679" spans="1:12" x14ac:dyDescent="0.3">
      <c r="A1679" s="11" t="s">
        <v>934</v>
      </c>
      <c r="B1679" s="11" t="s">
        <v>391</v>
      </c>
      <c r="C1679" s="11" t="s">
        <v>13</v>
      </c>
      <c r="D1679" s="11" t="s">
        <v>1868</v>
      </c>
      <c r="E1679" s="11" t="s">
        <v>1951</v>
      </c>
      <c r="F1679" s="11" t="s">
        <v>2312</v>
      </c>
      <c r="G1679" s="11" t="s">
        <v>211</v>
      </c>
      <c r="H1679" s="11" t="s">
        <v>211</v>
      </c>
      <c r="I1679" s="11">
        <v>28</v>
      </c>
      <c r="J1679" s="11">
        <v>0</v>
      </c>
      <c r="K1679" s="11">
        <v>355</v>
      </c>
      <c r="L1679" s="11" t="str">
        <f t="shared" si="26"/>
        <v>Processed</v>
      </c>
    </row>
    <row r="1680" spans="1:12" x14ac:dyDescent="0.3">
      <c r="A1680" s="11" t="s">
        <v>934</v>
      </c>
      <c r="B1680" s="11" t="s">
        <v>391</v>
      </c>
      <c r="C1680" s="11" t="s">
        <v>13</v>
      </c>
      <c r="D1680" s="11" t="s">
        <v>1868</v>
      </c>
      <c r="E1680" s="11" t="s">
        <v>1951</v>
      </c>
      <c r="F1680" s="11" t="s">
        <v>2312</v>
      </c>
      <c r="G1680" s="11" t="s">
        <v>1696</v>
      </c>
      <c r="H1680" s="11" t="s">
        <v>1696</v>
      </c>
      <c r="I1680" s="11">
        <v>206</v>
      </c>
      <c r="J1680" s="11">
        <v>0</v>
      </c>
      <c r="K1680" s="11">
        <v>1581</v>
      </c>
      <c r="L1680" s="11" t="str">
        <f t="shared" si="26"/>
        <v>Processed</v>
      </c>
    </row>
    <row r="1681" spans="1:12" x14ac:dyDescent="0.3">
      <c r="A1681" s="11" t="s">
        <v>934</v>
      </c>
      <c r="B1681" s="11" t="s">
        <v>391</v>
      </c>
      <c r="C1681" s="11" t="s">
        <v>13</v>
      </c>
      <c r="D1681" s="11" t="s">
        <v>1868</v>
      </c>
      <c r="E1681" s="11" t="s">
        <v>1951</v>
      </c>
      <c r="F1681" s="11" t="s">
        <v>2312</v>
      </c>
      <c r="G1681" s="11" t="s">
        <v>375</v>
      </c>
      <c r="H1681" s="11" t="s">
        <v>375</v>
      </c>
      <c r="I1681" s="11">
        <v>889</v>
      </c>
      <c r="J1681" s="11">
        <v>0</v>
      </c>
      <c r="K1681" s="11">
        <v>7334</v>
      </c>
      <c r="L1681" s="11" t="str">
        <f t="shared" si="26"/>
        <v>Processed</v>
      </c>
    </row>
    <row r="1682" spans="1:12" x14ac:dyDescent="0.3">
      <c r="A1682" s="11" t="s">
        <v>934</v>
      </c>
      <c r="B1682" s="11" t="s">
        <v>391</v>
      </c>
      <c r="C1682" s="11" t="s">
        <v>13</v>
      </c>
      <c r="D1682" s="11" t="s">
        <v>1868</v>
      </c>
      <c r="E1682" s="11" t="s">
        <v>1874</v>
      </c>
      <c r="F1682" s="11" t="s">
        <v>2312</v>
      </c>
      <c r="G1682" s="11" t="s">
        <v>211</v>
      </c>
      <c r="H1682" s="11" t="s">
        <v>211</v>
      </c>
      <c r="I1682" s="11">
        <v>27</v>
      </c>
      <c r="J1682" s="11">
        <v>0</v>
      </c>
      <c r="K1682" s="11">
        <v>342</v>
      </c>
      <c r="L1682" s="11" t="str">
        <f t="shared" si="26"/>
        <v>Processed</v>
      </c>
    </row>
    <row r="1683" spans="1:12" x14ac:dyDescent="0.3">
      <c r="A1683" s="11" t="s">
        <v>934</v>
      </c>
      <c r="B1683" s="11" t="s">
        <v>391</v>
      </c>
      <c r="C1683" s="11" t="s">
        <v>13</v>
      </c>
      <c r="D1683" s="11" t="s">
        <v>1868</v>
      </c>
      <c r="E1683" s="11" t="s">
        <v>1874</v>
      </c>
      <c r="F1683" s="11" t="s">
        <v>2312</v>
      </c>
      <c r="G1683" s="11" t="s">
        <v>1696</v>
      </c>
      <c r="H1683" s="11" t="s">
        <v>1696</v>
      </c>
      <c r="I1683" s="11">
        <v>186</v>
      </c>
      <c r="J1683" s="11">
        <v>0</v>
      </c>
      <c r="K1683" s="11">
        <v>1417</v>
      </c>
      <c r="L1683" s="11" t="str">
        <f t="shared" si="26"/>
        <v>Processed</v>
      </c>
    </row>
    <row r="1684" spans="1:12" x14ac:dyDescent="0.3">
      <c r="A1684" s="11" t="s">
        <v>934</v>
      </c>
      <c r="B1684" s="11" t="s">
        <v>391</v>
      </c>
      <c r="C1684" s="11" t="s">
        <v>13</v>
      </c>
      <c r="D1684" s="11" t="s">
        <v>1868</v>
      </c>
      <c r="E1684" s="11" t="s">
        <v>1874</v>
      </c>
      <c r="F1684" s="11" t="s">
        <v>2312</v>
      </c>
      <c r="G1684" s="11" t="s">
        <v>375</v>
      </c>
      <c r="H1684" s="11" t="s">
        <v>375</v>
      </c>
      <c r="I1684" s="11">
        <v>735</v>
      </c>
      <c r="J1684" s="11">
        <v>0</v>
      </c>
      <c r="K1684" s="11">
        <v>6052</v>
      </c>
      <c r="L1684" s="11" t="str">
        <f t="shared" si="26"/>
        <v>Processed</v>
      </c>
    </row>
    <row r="1685" spans="1:12" x14ac:dyDescent="0.3">
      <c r="A1685" s="11" t="s">
        <v>934</v>
      </c>
      <c r="B1685" s="11" t="s">
        <v>391</v>
      </c>
      <c r="C1685" s="11" t="s">
        <v>13</v>
      </c>
      <c r="D1685" s="11" t="s">
        <v>1868</v>
      </c>
      <c r="E1685" s="11" t="s">
        <v>2057</v>
      </c>
      <c r="F1685" s="11" t="s">
        <v>2479</v>
      </c>
      <c r="G1685" s="11" t="s">
        <v>1696</v>
      </c>
      <c r="H1685" s="11" t="s">
        <v>1696</v>
      </c>
      <c r="I1685" s="11">
        <v>167</v>
      </c>
      <c r="J1685" s="11">
        <v>0</v>
      </c>
      <c r="K1685" s="11">
        <v>1284</v>
      </c>
      <c r="L1685" s="11" t="str">
        <f t="shared" si="26"/>
        <v>Processed</v>
      </c>
    </row>
    <row r="1686" spans="1:12" x14ac:dyDescent="0.3">
      <c r="A1686" s="11" t="s">
        <v>934</v>
      </c>
      <c r="B1686" s="11" t="s">
        <v>391</v>
      </c>
      <c r="C1686" s="11" t="s">
        <v>13</v>
      </c>
      <c r="D1686" s="11" t="s">
        <v>1868</v>
      </c>
      <c r="E1686" s="11" t="s">
        <v>2057</v>
      </c>
      <c r="F1686" s="11" t="s">
        <v>2312</v>
      </c>
      <c r="G1686" s="11" t="s">
        <v>211</v>
      </c>
      <c r="H1686" s="11" t="s">
        <v>211</v>
      </c>
      <c r="I1686" s="11">
        <v>24</v>
      </c>
      <c r="J1686" s="11">
        <v>0</v>
      </c>
      <c r="K1686" s="11">
        <v>304</v>
      </c>
      <c r="L1686" s="11" t="str">
        <f t="shared" si="26"/>
        <v>Processed</v>
      </c>
    </row>
    <row r="1687" spans="1:12" x14ac:dyDescent="0.3">
      <c r="A1687" s="11" t="s">
        <v>934</v>
      </c>
      <c r="B1687" s="11" t="s">
        <v>391</v>
      </c>
      <c r="C1687" s="11" t="s">
        <v>13</v>
      </c>
      <c r="D1687" s="11" t="s">
        <v>1868</v>
      </c>
      <c r="E1687" s="11" t="s">
        <v>2057</v>
      </c>
      <c r="F1687" s="11" t="s">
        <v>2312</v>
      </c>
      <c r="G1687" s="11" t="s">
        <v>375</v>
      </c>
      <c r="H1687" s="11" t="s">
        <v>375</v>
      </c>
      <c r="I1687" s="11">
        <v>784</v>
      </c>
      <c r="J1687" s="11">
        <v>0</v>
      </c>
      <c r="K1687" s="11">
        <v>6469</v>
      </c>
      <c r="L1687" s="11" t="str">
        <f t="shared" si="26"/>
        <v>Processed</v>
      </c>
    </row>
    <row r="1688" spans="1:12" x14ac:dyDescent="0.3">
      <c r="A1688" s="11" t="s">
        <v>934</v>
      </c>
      <c r="B1688" s="11" t="s">
        <v>391</v>
      </c>
      <c r="C1688" s="11" t="s">
        <v>13</v>
      </c>
      <c r="D1688" s="11" t="s">
        <v>1868</v>
      </c>
      <c r="E1688" s="11" t="s">
        <v>1945</v>
      </c>
      <c r="F1688" s="11" t="s">
        <v>2312</v>
      </c>
      <c r="G1688" s="11" t="s">
        <v>211</v>
      </c>
      <c r="H1688" s="11" t="s">
        <v>211</v>
      </c>
      <c r="I1688" s="11">
        <v>25</v>
      </c>
      <c r="J1688" s="11">
        <v>0</v>
      </c>
      <c r="K1688" s="11">
        <v>317</v>
      </c>
      <c r="L1688" s="11" t="str">
        <f t="shared" si="26"/>
        <v>Processed</v>
      </c>
    </row>
    <row r="1689" spans="1:12" x14ac:dyDescent="0.3">
      <c r="A1689" s="11" t="s">
        <v>934</v>
      </c>
      <c r="B1689" s="11" t="s">
        <v>391</v>
      </c>
      <c r="C1689" s="11" t="s">
        <v>13</v>
      </c>
      <c r="D1689" s="11" t="s">
        <v>1868</v>
      </c>
      <c r="E1689" s="11" t="s">
        <v>1945</v>
      </c>
      <c r="F1689" s="11" t="s">
        <v>2312</v>
      </c>
      <c r="G1689" s="11" t="s">
        <v>1696</v>
      </c>
      <c r="H1689" s="11" t="s">
        <v>1696</v>
      </c>
      <c r="I1689" s="11">
        <v>248</v>
      </c>
      <c r="J1689" s="11">
        <v>0</v>
      </c>
      <c r="K1689" s="11">
        <v>1897</v>
      </c>
      <c r="L1689" s="11" t="str">
        <f t="shared" si="26"/>
        <v>Processed</v>
      </c>
    </row>
    <row r="1690" spans="1:12" x14ac:dyDescent="0.3">
      <c r="A1690" s="11" t="s">
        <v>934</v>
      </c>
      <c r="B1690" s="11" t="s">
        <v>391</v>
      </c>
      <c r="C1690" s="11" t="s">
        <v>13</v>
      </c>
      <c r="D1690" s="11" t="s">
        <v>1868</v>
      </c>
      <c r="E1690" s="11" t="s">
        <v>1945</v>
      </c>
      <c r="F1690" s="11" t="s">
        <v>2312</v>
      </c>
      <c r="G1690" s="11" t="s">
        <v>375</v>
      </c>
      <c r="H1690" s="11" t="s">
        <v>375</v>
      </c>
      <c r="I1690" s="11">
        <v>764</v>
      </c>
      <c r="J1690" s="11">
        <v>0</v>
      </c>
      <c r="K1690" s="11">
        <v>6302</v>
      </c>
      <c r="L1690" s="11" t="str">
        <f t="shared" si="26"/>
        <v>Processed</v>
      </c>
    </row>
    <row r="1691" spans="1:12" x14ac:dyDescent="0.3">
      <c r="A1691" s="11" t="s">
        <v>934</v>
      </c>
      <c r="B1691" s="11" t="s">
        <v>391</v>
      </c>
      <c r="C1691" s="11" t="s">
        <v>13</v>
      </c>
      <c r="D1691" s="11" t="s">
        <v>1868</v>
      </c>
      <c r="E1691" s="11" t="s">
        <v>1944</v>
      </c>
      <c r="F1691" s="11" t="s">
        <v>2312</v>
      </c>
      <c r="G1691" s="11" t="s">
        <v>211</v>
      </c>
      <c r="H1691" s="11" t="s">
        <v>211</v>
      </c>
      <c r="I1691" s="11">
        <v>23</v>
      </c>
      <c r="J1691" s="11">
        <v>0</v>
      </c>
      <c r="K1691" s="11">
        <v>291</v>
      </c>
      <c r="L1691" s="11" t="str">
        <f t="shared" si="26"/>
        <v>Processed</v>
      </c>
    </row>
    <row r="1692" spans="1:12" x14ac:dyDescent="0.3">
      <c r="A1692" s="11" t="s">
        <v>934</v>
      </c>
      <c r="B1692" s="11" t="s">
        <v>391</v>
      </c>
      <c r="C1692" s="11" t="s">
        <v>13</v>
      </c>
      <c r="D1692" s="11" t="s">
        <v>1868</v>
      </c>
      <c r="E1692" s="11" t="s">
        <v>1944</v>
      </c>
      <c r="F1692" s="11" t="s">
        <v>2312</v>
      </c>
      <c r="G1692" s="11" t="s">
        <v>1696</v>
      </c>
      <c r="H1692" s="11" t="s">
        <v>1696</v>
      </c>
      <c r="I1692" s="11">
        <v>174</v>
      </c>
      <c r="J1692" s="11">
        <v>0</v>
      </c>
      <c r="K1692" s="11">
        <v>1332</v>
      </c>
      <c r="L1692" s="11" t="str">
        <f t="shared" si="26"/>
        <v>Processed</v>
      </c>
    </row>
    <row r="1693" spans="1:12" x14ac:dyDescent="0.3">
      <c r="A1693" s="11" t="s">
        <v>934</v>
      </c>
      <c r="B1693" s="11" t="s">
        <v>391</v>
      </c>
      <c r="C1693" s="11" t="s">
        <v>13</v>
      </c>
      <c r="D1693" s="11" t="s">
        <v>1868</v>
      </c>
      <c r="E1693" s="11" t="s">
        <v>1944</v>
      </c>
      <c r="F1693" s="11" t="s">
        <v>2312</v>
      </c>
      <c r="G1693" s="11" t="s">
        <v>375</v>
      </c>
      <c r="H1693" s="11" t="s">
        <v>375</v>
      </c>
      <c r="I1693" s="11">
        <v>597</v>
      </c>
      <c r="J1693" s="11">
        <v>0</v>
      </c>
      <c r="K1693" s="11">
        <v>4910</v>
      </c>
      <c r="L1693" s="11" t="str">
        <f t="shared" si="26"/>
        <v>Processed</v>
      </c>
    </row>
    <row r="1694" spans="1:12" x14ac:dyDescent="0.3">
      <c r="A1694" s="11" t="s">
        <v>934</v>
      </c>
      <c r="B1694" s="11" t="s">
        <v>391</v>
      </c>
      <c r="C1694" s="11" t="s">
        <v>13</v>
      </c>
      <c r="D1694" s="11" t="s">
        <v>1868</v>
      </c>
      <c r="E1694" s="11" t="s">
        <v>1869</v>
      </c>
      <c r="F1694" s="11" t="s">
        <v>2479</v>
      </c>
      <c r="G1694" s="11" t="s">
        <v>211</v>
      </c>
      <c r="H1694" s="11" t="s">
        <v>211</v>
      </c>
      <c r="I1694" s="11">
        <v>5</v>
      </c>
      <c r="J1694" s="11">
        <v>0</v>
      </c>
      <c r="K1694" s="11">
        <v>74</v>
      </c>
      <c r="L1694" s="11" t="str">
        <f t="shared" si="26"/>
        <v>Processed</v>
      </c>
    </row>
    <row r="1695" spans="1:12" x14ac:dyDescent="0.3">
      <c r="A1695" s="11" t="s">
        <v>934</v>
      </c>
      <c r="B1695" s="11" t="s">
        <v>391</v>
      </c>
      <c r="C1695" s="11" t="s">
        <v>13</v>
      </c>
      <c r="D1695" s="11" t="s">
        <v>1868</v>
      </c>
      <c r="E1695" s="11" t="s">
        <v>1869</v>
      </c>
      <c r="F1695" s="11" t="s">
        <v>2479</v>
      </c>
      <c r="G1695" s="11" t="s">
        <v>1696</v>
      </c>
      <c r="H1695" s="11" t="s">
        <v>1696</v>
      </c>
      <c r="I1695" s="11">
        <v>56</v>
      </c>
      <c r="J1695" s="11">
        <v>0</v>
      </c>
      <c r="K1695" s="11">
        <v>424</v>
      </c>
      <c r="L1695" s="11" t="str">
        <f t="shared" si="26"/>
        <v>Processed</v>
      </c>
    </row>
    <row r="1696" spans="1:12" x14ac:dyDescent="0.3">
      <c r="A1696" s="11" t="s">
        <v>934</v>
      </c>
      <c r="B1696" s="11" t="s">
        <v>391</v>
      </c>
      <c r="C1696" s="11" t="s">
        <v>13</v>
      </c>
      <c r="D1696" s="11" t="s">
        <v>1868</v>
      </c>
      <c r="E1696" s="11" t="s">
        <v>1869</v>
      </c>
      <c r="F1696" s="11" t="s">
        <v>2479</v>
      </c>
      <c r="G1696" s="11" t="s">
        <v>375</v>
      </c>
      <c r="H1696" s="11" t="s">
        <v>375</v>
      </c>
      <c r="I1696" s="11">
        <v>177</v>
      </c>
      <c r="J1696" s="11">
        <v>0</v>
      </c>
      <c r="K1696" s="11">
        <v>1424</v>
      </c>
      <c r="L1696" s="11" t="str">
        <f t="shared" si="26"/>
        <v>Processed</v>
      </c>
    </row>
    <row r="1697" spans="1:12" x14ac:dyDescent="0.3">
      <c r="A1697" s="11" t="s">
        <v>934</v>
      </c>
      <c r="B1697" s="11" t="s">
        <v>391</v>
      </c>
      <c r="C1697" s="11" t="s">
        <v>13</v>
      </c>
      <c r="D1697" s="11" t="s">
        <v>1013</v>
      </c>
      <c r="E1697" s="11" t="s">
        <v>1878</v>
      </c>
      <c r="F1697" s="11" t="s">
        <v>2483</v>
      </c>
      <c r="G1697" s="11" t="s">
        <v>211</v>
      </c>
      <c r="H1697" s="11" t="s">
        <v>211</v>
      </c>
      <c r="I1697" s="11">
        <v>27</v>
      </c>
      <c r="J1697" s="11">
        <v>810</v>
      </c>
      <c r="K1697" s="11">
        <v>1359</v>
      </c>
      <c r="L1697" s="11" t="str">
        <f t="shared" si="26"/>
        <v>Processed</v>
      </c>
    </row>
    <row r="1698" spans="1:12" x14ac:dyDescent="0.3">
      <c r="A1698" s="11" t="s">
        <v>934</v>
      </c>
      <c r="B1698" s="11" t="s">
        <v>391</v>
      </c>
      <c r="C1698" s="11" t="s">
        <v>13</v>
      </c>
      <c r="D1698" s="11" t="s">
        <v>1013</v>
      </c>
      <c r="E1698" s="11" t="s">
        <v>1878</v>
      </c>
      <c r="F1698" s="11" t="s">
        <v>2483</v>
      </c>
      <c r="G1698" s="11" t="s">
        <v>1696</v>
      </c>
      <c r="H1698" s="11" t="s">
        <v>1696</v>
      </c>
      <c r="I1698" s="11">
        <v>43</v>
      </c>
      <c r="J1698" s="11">
        <v>1290</v>
      </c>
      <c r="K1698" s="11">
        <v>2272</v>
      </c>
      <c r="L1698" s="11" t="str">
        <f t="shared" si="26"/>
        <v>Processed</v>
      </c>
    </row>
    <row r="1699" spans="1:12" x14ac:dyDescent="0.3">
      <c r="A1699" s="11" t="s">
        <v>934</v>
      </c>
      <c r="B1699" s="11" t="s">
        <v>391</v>
      </c>
      <c r="C1699" s="11" t="s">
        <v>13</v>
      </c>
      <c r="D1699" s="11" t="s">
        <v>1013</v>
      </c>
      <c r="E1699" s="11" t="s">
        <v>1878</v>
      </c>
      <c r="F1699" s="11" t="s">
        <v>2483</v>
      </c>
      <c r="G1699" s="11" t="s">
        <v>375</v>
      </c>
      <c r="H1699" s="11" t="s">
        <v>375</v>
      </c>
      <c r="I1699" s="11">
        <v>621</v>
      </c>
      <c r="J1699" s="11">
        <v>18630</v>
      </c>
      <c r="K1699" s="11">
        <v>32214</v>
      </c>
      <c r="L1699" s="11" t="str">
        <f t="shared" si="26"/>
        <v>Processed</v>
      </c>
    </row>
    <row r="1700" spans="1:12" x14ac:dyDescent="0.3">
      <c r="A1700" s="11" t="s">
        <v>934</v>
      </c>
      <c r="B1700" s="11" t="s">
        <v>391</v>
      </c>
      <c r="C1700" s="11" t="s">
        <v>13</v>
      </c>
      <c r="D1700" s="11" t="s">
        <v>1958</v>
      </c>
      <c r="E1700" s="11" t="s">
        <v>1959</v>
      </c>
      <c r="F1700" s="11" t="s">
        <v>2484</v>
      </c>
      <c r="G1700" s="11" t="s">
        <v>1957</v>
      </c>
      <c r="H1700" s="11" t="s">
        <v>1957</v>
      </c>
      <c r="I1700" s="11">
        <v>30890</v>
      </c>
      <c r="J1700" s="11">
        <v>185340</v>
      </c>
      <c r="K1700" s="11">
        <v>404966</v>
      </c>
      <c r="L1700" s="11" t="str">
        <f t="shared" si="26"/>
        <v>Processed</v>
      </c>
    </row>
    <row r="1701" spans="1:12" x14ac:dyDescent="0.3">
      <c r="A1701" s="11" t="s">
        <v>934</v>
      </c>
      <c r="B1701" s="11" t="s">
        <v>391</v>
      </c>
      <c r="C1701" s="11" t="s">
        <v>13</v>
      </c>
      <c r="D1701" s="11" t="s">
        <v>1960</v>
      </c>
      <c r="E1701" s="11" t="s">
        <v>1961</v>
      </c>
      <c r="F1701" s="11" t="s">
        <v>2484</v>
      </c>
      <c r="G1701" s="11" t="s">
        <v>1957</v>
      </c>
      <c r="H1701" s="11" t="s">
        <v>1957</v>
      </c>
      <c r="I1701" s="11">
        <v>17378</v>
      </c>
      <c r="J1701" s="11">
        <v>453566</v>
      </c>
      <c r="K1701" s="11">
        <v>807583</v>
      </c>
      <c r="L1701" s="11" t="str">
        <f t="shared" si="26"/>
        <v>Processed</v>
      </c>
    </row>
    <row r="1702" spans="1:12" x14ac:dyDescent="0.3">
      <c r="A1702" s="11" t="s">
        <v>934</v>
      </c>
      <c r="B1702" s="11" t="s">
        <v>391</v>
      </c>
      <c r="C1702" s="11" t="s">
        <v>13</v>
      </c>
      <c r="D1702" s="11" t="s">
        <v>2485</v>
      </c>
      <c r="E1702" s="11" t="s">
        <v>2486</v>
      </c>
      <c r="F1702" s="11" t="s">
        <v>2487</v>
      </c>
      <c r="G1702" s="11" t="s">
        <v>1957</v>
      </c>
      <c r="H1702" s="11" t="s">
        <v>1957</v>
      </c>
      <c r="I1702" s="11">
        <v>6235</v>
      </c>
      <c r="J1702" s="11">
        <v>87290</v>
      </c>
      <c r="K1702" s="11">
        <v>209496</v>
      </c>
      <c r="L1702" s="11" t="str">
        <f t="shared" si="26"/>
        <v>Processed</v>
      </c>
    </row>
    <row r="1703" spans="1:12" x14ac:dyDescent="0.3">
      <c r="A1703" s="11" t="s">
        <v>934</v>
      </c>
      <c r="B1703" s="11" t="s">
        <v>391</v>
      </c>
      <c r="C1703" s="11" t="s">
        <v>13</v>
      </c>
      <c r="D1703" s="11" t="s">
        <v>2376</v>
      </c>
      <c r="E1703" s="11" t="s">
        <v>2377</v>
      </c>
      <c r="F1703" s="11" t="s">
        <v>2378</v>
      </c>
      <c r="G1703" s="11" t="s">
        <v>211</v>
      </c>
      <c r="H1703" s="11" t="s">
        <v>211</v>
      </c>
      <c r="I1703" s="11">
        <v>10915</v>
      </c>
      <c r="J1703" s="11">
        <v>349280</v>
      </c>
      <c r="K1703" s="11">
        <v>688616</v>
      </c>
      <c r="L1703" s="11" t="str">
        <f t="shared" si="26"/>
        <v>Processed</v>
      </c>
    </row>
    <row r="1704" spans="1:12" x14ac:dyDescent="0.3">
      <c r="A1704" s="11" t="s">
        <v>934</v>
      </c>
      <c r="B1704" s="11" t="s">
        <v>391</v>
      </c>
      <c r="C1704" s="11" t="s">
        <v>13</v>
      </c>
      <c r="D1704" s="11" t="s">
        <v>1014</v>
      </c>
      <c r="E1704" s="11" t="s">
        <v>1832</v>
      </c>
      <c r="F1704" s="11" t="s">
        <v>2488</v>
      </c>
      <c r="G1704" s="11" t="s">
        <v>211</v>
      </c>
      <c r="H1704" s="11" t="s">
        <v>211</v>
      </c>
      <c r="I1704" s="11">
        <v>24306</v>
      </c>
      <c r="J1704" s="11">
        <v>607650</v>
      </c>
      <c r="K1704" s="11">
        <v>457889</v>
      </c>
      <c r="L1704" s="11" t="str">
        <f t="shared" si="26"/>
        <v>Processed</v>
      </c>
    </row>
    <row r="1705" spans="1:12" x14ac:dyDescent="0.3">
      <c r="A1705" s="11" t="s">
        <v>934</v>
      </c>
      <c r="B1705" s="11" t="s">
        <v>391</v>
      </c>
      <c r="C1705" s="11" t="s">
        <v>13</v>
      </c>
      <c r="D1705" s="11" t="s">
        <v>1014</v>
      </c>
      <c r="E1705" s="11" t="s">
        <v>1832</v>
      </c>
      <c r="F1705" s="11" t="s">
        <v>2488</v>
      </c>
      <c r="G1705" s="11" t="s">
        <v>1696</v>
      </c>
      <c r="H1705" s="11" t="s">
        <v>1696</v>
      </c>
      <c r="I1705" s="11">
        <v>7559</v>
      </c>
      <c r="J1705" s="11">
        <v>188975</v>
      </c>
      <c r="K1705" s="11">
        <v>161250</v>
      </c>
      <c r="L1705" s="11" t="str">
        <f t="shared" si="26"/>
        <v>Processed</v>
      </c>
    </row>
    <row r="1706" spans="1:12" x14ac:dyDescent="0.3">
      <c r="A1706" s="11" t="s">
        <v>934</v>
      </c>
      <c r="B1706" s="11" t="s">
        <v>391</v>
      </c>
      <c r="C1706" s="11" t="s">
        <v>13</v>
      </c>
      <c r="D1706" s="11" t="s">
        <v>1014</v>
      </c>
      <c r="E1706" s="11" t="s">
        <v>1832</v>
      </c>
      <c r="F1706" s="11" t="s">
        <v>2488</v>
      </c>
      <c r="G1706" s="11" t="s">
        <v>375</v>
      </c>
      <c r="H1706" s="11" t="s">
        <v>375</v>
      </c>
      <c r="I1706" s="11">
        <v>16720</v>
      </c>
      <c r="J1706" s="11">
        <v>418000</v>
      </c>
      <c r="K1706" s="11">
        <v>353362</v>
      </c>
      <c r="L1706" s="11" t="str">
        <f t="shared" si="26"/>
        <v>Processed</v>
      </c>
    </row>
    <row r="1707" spans="1:12" x14ac:dyDescent="0.3">
      <c r="A1707" s="11" t="s">
        <v>934</v>
      </c>
      <c r="B1707" s="11" t="s">
        <v>391</v>
      </c>
      <c r="C1707" s="11" t="s">
        <v>13</v>
      </c>
      <c r="D1707" s="11" t="s">
        <v>1015</v>
      </c>
      <c r="E1707" s="11" t="s">
        <v>2151</v>
      </c>
      <c r="F1707" s="11" t="s">
        <v>2489</v>
      </c>
      <c r="G1707" s="11" t="s">
        <v>211</v>
      </c>
      <c r="H1707" s="11" t="s">
        <v>211</v>
      </c>
      <c r="I1707" s="11">
        <v>2233</v>
      </c>
      <c r="J1707" s="11">
        <v>89320</v>
      </c>
      <c r="K1707" s="11">
        <v>188989</v>
      </c>
      <c r="L1707" s="11" t="str">
        <f t="shared" si="26"/>
        <v>Processed</v>
      </c>
    </row>
    <row r="1708" spans="1:12" x14ac:dyDescent="0.3">
      <c r="A1708" s="11" t="s">
        <v>934</v>
      </c>
      <c r="B1708" s="11" t="s">
        <v>391</v>
      </c>
      <c r="C1708" s="11" t="s">
        <v>13</v>
      </c>
      <c r="D1708" s="11" t="s">
        <v>1015</v>
      </c>
      <c r="E1708" s="11" t="s">
        <v>2151</v>
      </c>
      <c r="F1708" s="11" t="s">
        <v>2489</v>
      </c>
      <c r="G1708" s="11" t="s">
        <v>1696</v>
      </c>
      <c r="H1708" s="11" t="s">
        <v>1696</v>
      </c>
      <c r="I1708" s="11">
        <v>610</v>
      </c>
      <c r="J1708" s="11">
        <v>24400</v>
      </c>
      <c r="K1708" s="11">
        <v>52848</v>
      </c>
      <c r="L1708" s="11" t="str">
        <f t="shared" si="26"/>
        <v>Processed</v>
      </c>
    </row>
    <row r="1709" spans="1:12" x14ac:dyDescent="0.3">
      <c r="A1709" s="11" t="s">
        <v>934</v>
      </c>
      <c r="B1709" s="11" t="s">
        <v>391</v>
      </c>
      <c r="C1709" s="11" t="s">
        <v>13</v>
      </c>
      <c r="D1709" s="11" t="s">
        <v>1015</v>
      </c>
      <c r="E1709" s="11" t="s">
        <v>2151</v>
      </c>
      <c r="F1709" s="11" t="s">
        <v>2489</v>
      </c>
      <c r="G1709" s="11" t="s">
        <v>375</v>
      </c>
      <c r="H1709" s="11" t="s">
        <v>375</v>
      </c>
      <c r="I1709" s="11">
        <v>1368</v>
      </c>
      <c r="J1709" s="11">
        <v>54720</v>
      </c>
      <c r="K1709" s="11">
        <v>117196</v>
      </c>
      <c r="L1709" s="11" t="str">
        <f t="shared" si="26"/>
        <v>Processed</v>
      </c>
    </row>
    <row r="1710" spans="1:12" x14ac:dyDescent="0.3">
      <c r="A1710" s="11" t="s">
        <v>934</v>
      </c>
      <c r="B1710" s="11" t="s">
        <v>391</v>
      </c>
      <c r="C1710" s="11" t="s">
        <v>13</v>
      </c>
      <c r="D1710" s="11" t="s">
        <v>1879</v>
      </c>
      <c r="E1710" s="11" t="s">
        <v>1880</v>
      </c>
      <c r="F1710" s="11" t="s">
        <v>2430</v>
      </c>
      <c r="G1710" s="11" t="s">
        <v>211</v>
      </c>
      <c r="H1710" s="11" t="s">
        <v>211</v>
      </c>
      <c r="I1710" s="11">
        <v>18602</v>
      </c>
      <c r="J1710" s="11">
        <v>576290</v>
      </c>
      <c r="K1710" s="11">
        <v>918180</v>
      </c>
      <c r="L1710" s="11" t="str">
        <f t="shared" si="26"/>
        <v>Processed</v>
      </c>
    </row>
    <row r="1711" spans="1:12" x14ac:dyDescent="0.3">
      <c r="A1711" s="11" t="s">
        <v>934</v>
      </c>
      <c r="B1711" s="11" t="s">
        <v>391</v>
      </c>
      <c r="C1711" s="11" t="s">
        <v>13</v>
      </c>
      <c r="D1711" s="11" t="s">
        <v>1879</v>
      </c>
      <c r="E1711" s="11" t="s">
        <v>1880</v>
      </c>
      <c r="F1711" s="11" t="s">
        <v>2430</v>
      </c>
      <c r="G1711" s="11" t="s">
        <v>1696</v>
      </c>
      <c r="H1711" s="11" t="s">
        <v>1696</v>
      </c>
      <c r="I1711" s="11">
        <v>4000</v>
      </c>
      <c r="J1711" s="11">
        <v>123920</v>
      </c>
      <c r="K1711" s="11">
        <v>205721</v>
      </c>
      <c r="L1711" s="11" t="str">
        <f t="shared" si="26"/>
        <v>Processed</v>
      </c>
    </row>
    <row r="1712" spans="1:12" x14ac:dyDescent="0.3">
      <c r="A1712" s="11" t="s">
        <v>934</v>
      </c>
      <c r="B1712" s="11" t="s">
        <v>391</v>
      </c>
      <c r="C1712" s="11" t="s">
        <v>13</v>
      </c>
      <c r="D1712" s="11" t="s">
        <v>1879</v>
      </c>
      <c r="E1712" s="11" t="s">
        <v>1880</v>
      </c>
      <c r="F1712" s="11" t="s">
        <v>2430</v>
      </c>
      <c r="G1712" s="11" t="s">
        <v>375</v>
      </c>
      <c r="H1712" s="11" t="s">
        <v>375</v>
      </c>
      <c r="I1712" s="11">
        <v>11014</v>
      </c>
      <c r="J1712" s="11">
        <v>341214</v>
      </c>
      <c r="K1712" s="11">
        <v>562625</v>
      </c>
      <c r="L1712" s="11" t="str">
        <f t="shared" si="26"/>
        <v>Processed</v>
      </c>
    </row>
    <row r="1713" spans="1:12" x14ac:dyDescent="0.3">
      <c r="A1713" s="11" t="s">
        <v>934</v>
      </c>
      <c r="B1713" s="11" t="s">
        <v>391</v>
      </c>
      <c r="C1713" s="11" t="s">
        <v>13</v>
      </c>
      <c r="D1713" s="11" t="s">
        <v>1909</v>
      </c>
      <c r="E1713" s="11" t="s">
        <v>1910</v>
      </c>
      <c r="F1713" s="11" t="s">
        <v>2490</v>
      </c>
      <c r="G1713" s="11" t="s">
        <v>375</v>
      </c>
      <c r="H1713" s="11" t="s">
        <v>375</v>
      </c>
      <c r="I1713" s="11">
        <v>10</v>
      </c>
      <c r="J1713" s="11">
        <v>100</v>
      </c>
      <c r="K1713" s="11">
        <v>294</v>
      </c>
      <c r="L1713" s="11" t="str">
        <f t="shared" si="26"/>
        <v>Processed</v>
      </c>
    </row>
    <row r="1714" spans="1:12" x14ac:dyDescent="0.3">
      <c r="A1714" s="11" t="s">
        <v>934</v>
      </c>
      <c r="B1714" s="11" t="s">
        <v>391</v>
      </c>
      <c r="C1714" s="11" t="s">
        <v>13</v>
      </c>
      <c r="D1714" s="11" t="s">
        <v>1882</v>
      </c>
      <c r="E1714" s="11" t="s">
        <v>1883</v>
      </c>
      <c r="F1714" s="11" t="s">
        <v>2490</v>
      </c>
      <c r="G1714" s="11" t="s">
        <v>211</v>
      </c>
      <c r="H1714" s="11" t="s">
        <v>211</v>
      </c>
      <c r="I1714" s="11">
        <v>7204</v>
      </c>
      <c r="J1714" s="11">
        <v>151284</v>
      </c>
      <c r="K1714" s="11">
        <v>421517</v>
      </c>
      <c r="L1714" s="11" t="str">
        <f t="shared" si="26"/>
        <v>Processed</v>
      </c>
    </row>
    <row r="1715" spans="1:12" x14ac:dyDescent="0.3">
      <c r="A1715" s="11" t="s">
        <v>934</v>
      </c>
      <c r="B1715" s="11" t="s">
        <v>391</v>
      </c>
      <c r="C1715" s="11" t="s">
        <v>13</v>
      </c>
      <c r="D1715" s="11" t="s">
        <v>1882</v>
      </c>
      <c r="E1715" s="11" t="s">
        <v>1883</v>
      </c>
      <c r="F1715" s="11" t="s">
        <v>2490</v>
      </c>
      <c r="G1715" s="11" t="s">
        <v>1696</v>
      </c>
      <c r="H1715" s="11" t="s">
        <v>1696</v>
      </c>
      <c r="I1715" s="11">
        <v>2691</v>
      </c>
      <c r="J1715" s="11">
        <v>56511</v>
      </c>
      <c r="K1715" s="11">
        <v>163440</v>
      </c>
      <c r="L1715" s="11" t="str">
        <f t="shared" si="26"/>
        <v>Processed</v>
      </c>
    </row>
    <row r="1716" spans="1:12" x14ac:dyDescent="0.3">
      <c r="A1716" s="11" t="s">
        <v>934</v>
      </c>
      <c r="B1716" s="11" t="s">
        <v>391</v>
      </c>
      <c r="C1716" s="11" t="s">
        <v>13</v>
      </c>
      <c r="D1716" s="11" t="s">
        <v>1882</v>
      </c>
      <c r="E1716" s="11" t="s">
        <v>1883</v>
      </c>
      <c r="F1716" s="11" t="s">
        <v>2490</v>
      </c>
      <c r="G1716" s="11" t="s">
        <v>375</v>
      </c>
      <c r="H1716" s="11" t="s">
        <v>375</v>
      </c>
      <c r="I1716" s="11">
        <v>7964</v>
      </c>
      <c r="J1716" s="11">
        <v>167244</v>
      </c>
      <c r="K1716" s="11">
        <v>479605</v>
      </c>
      <c r="L1716" s="11" t="str">
        <f t="shared" si="26"/>
        <v>Processed</v>
      </c>
    </row>
    <row r="1717" spans="1:12" x14ac:dyDescent="0.3">
      <c r="A1717" s="11" t="s">
        <v>934</v>
      </c>
      <c r="B1717" s="11" t="s">
        <v>391</v>
      </c>
      <c r="C1717" s="11" t="s">
        <v>13</v>
      </c>
      <c r="D1717" s="11" t="s">
        <v>1895</v>
      </c>
      <c r="E1717" s="11" t="s">
        <v>1896</v>
      </c>
      <c r="F1717" s="11" t="s">
        <v>2490</v>
      </c>
      <c r="G1717" s="11" t="s">
        <v>375</v>
      </c>
      <c r="H1717" s="11" t="s">
        <v>375</v>
      </c>
      <c r="I1717" s="11">
        <v>10</v>
      </c>
      <c r="J1717" s="11">
        <v>125</v>
      </c>
      <c r="K1717" s="11">
        <v>338</v>
      </c>
      <c r="L1717" s="11" t="str">
        <f t="shared" si="26"/>
        <v>Processed</v>
      </c>
    </row>
    <row r="1718" spans="1:12" x14ac:dyDescent="0.3">
      <c r="A1718" s="11" t="s">
        <v>934</v>
      </c>
      <c r="B1718" s="11" t="s">
        <v>391</v>
      </c>
      <c r="C1718" s="11" t="s">
        <v>13</v>
      </c>
      <c r="D1718" s="11" t="s">
        <v>2491</v>
      </c>
      <c r="E1718" s="11" t="s">
        <v>1891</v>
      </c>
      <c r="F1718" s="11" t="s">
        <v>2492</v>
      </c>
      <c r="G1718" s="11" t="s">
        <v>211</v>
      </c>
      <c r="H1718" s="11" t="s">
        <v>211</v>
      </c>
      <c r="I1718" s="11">
        <v>13281</v>
      </c>
      <c r="J1718" s="11">
        <v>149411</v>
      </c>
      <c r="K1718" s="11">
        <v>495892</v>
      </c>
      <c r="L1718" s="11" t="str">
        <f t="shared" si="26"/>
        <v>Processed</v>
      </c>
    </row>
    <row r="1719" spans="1:12" x14ac:dyDescent="0.3">
      <c r="A1719" s="11" t="s">
        <v>934</v>
      </c>
      <c r="B1719" s="11" t="s">
        <v>391</v>
      </c>
      <c r="C1719" s="11" t="s">
        <v>13</v>
      </c>
      <c r="D1719" s="11" t="s">
        <v>2491</v>
      </c>
      <c r="E1719" s="11" t="s">
        <v>1891</v>
      </c>
      <c r="F1719" s="11" t="s">
        <v>2492</v>
      </c>
      <c r="G1719" s="11" t="s">
        <v>1696</v>
      </c>
      <c r="H1719" s="11" t="s">
        <v>1696</v>
      </c>
      <c r="I1719" s="11">
        <v>3876</v>
      </c>
      <c r="J1719" s="11">
        <v>43605</v>
      </c>
      <c r="K1719" s="11">
        <v>150842</v>
      </c>
      <c r="L1719" s="11" t="str">
        <f t="shared" si="26"/>
        <v>Processed</v>
      </c>
    </row>
    <row r="1720" spans="1:12" x14ac:dyDescent="0.3">
      <c r="A1720" s="11" t="s">
        <v>934</v>
      </c>
      <c r="B1720" s="11" t="s">
        <v>391</v>
      </c>
      <c r="C1720" s="11" t="s">
        <v>13</v>
      </c>
      <c r="D1720" s="11" t="s">
        <v>2491</v>
      </c>
      <c r="E1720" s="11" t="s">
        <v>1891</v>
      </c>
      <c r="F1720" s="11" t="s">
        <v>2493</v>
      </c>
      <c r="G1720" s="11" t="s">
        <v>375</v>
      </c>
      <c r="H1720" s="11" t="s">
        <v>375</v>
      </c>
      <c r="I1720" s="11">
        <v>12291</v>
      </c>
      <c r="J1720" s="11">
        <v>138274</v>
      </c>
      <c r="K1720" s="11">
        <v>480046</v>
      </c>
      <c r="L1720" s="11" t="str">
        <f t="shared" si="26"/>
        <v>Processed</v>
      </c>
    </row>
    <row r="1721" spans="1:12" x14ac:dyDescent="0.3">
      <c r="A1721" s="11" t="s">
        <v>934</v>
      </c>
      <c r="B1721" s="11" t="s">
        <v>391</v>
      </c>
      <c r="C1721" s="11" t="s">
        <v>13</v>
      </c>
      <c r="D1721" s="11" t="s">
        <v>1017</v>
      </c>
      <c r="E1721" s="11" t="s">
        <v>1885</v>
      </c>
      <c r="F1721" s="11" t="s">
        <v>2490</v>
      </c>
      <c r="G1721" s="11" t="s">
        <v>211</v>
      </c>
      <c r="H1721" s="11" t="s">
        <v>211</v>
      </c>
      <c r="I1721" s="11">
        <v>16107</v>
      </c>
      <c r="J1721" s="11">
        <v>201338</v>
      </c>
      <c r="K1721" s="11">
        <v>512141</v>
      </c>
      <c r="L1721" s="11" t="str">
        <f t="shared" si="26"/>
        <v>Processed</v>
      </c>
    </row>
    <row r="1722" spans="1:12" x14ac:dyDescent="0.3">
      <c r="A1722" s="11" t="s">
        <v>934</v>
      </c>
      <c r="B1722" s="11" t="s">
        <v>391</v>
      </c>
      <c r="C1722" s="11" t="s">
        <v>13</v>
      </c>
      <c r="D1722" s="11" t="s">
        <v>1017</v>
      </c>
      <c r="E1722" s="11" t="s">
        <v>1885</v>
      </c>
      <c r="F1722" s="11" t="s">
        <v>2490</v>
      </c>
      <c r="G1722" s="11" t="s">
        <v>1696</v>
      </c>
      <c r="H1722" s="11" t="s">
        <v>1696</v>
      </c>
      <c r="I1722" s="11">
        <v>9234</v>
      </c>
      <c r="J1722" s="11">
        <v>115425</v>
      </c>
      <c r="K1722" s="11">
        <v>314248</v>
      </c>
      <c r="L1722" s="11" t="str">
        <f t="shared" si="26"/>
        <v>Processed</v>
      </c>
    </row>
    <row r="1723" spans="1:12" x14ac:dyDescent="0.3">
      <c r="A1723" s="11" t="s">
        <v>934</v>
      </c>
      <c r="B1723" s="11" t="s">
        <v>391</v>
      </c>
      <c r="C1723" s="11" t="s">
        <v>13</v>
      </c>
      <c r="D1723" s="11" t="s">
        <v>1017</v>
      </c>
      <c r="E1723" s="11" t="s">
        <v>1885</v>
      </c>
      <c r="F1723" s="11" t="s">
        <v>2490</v>
      </c>
      <c r="G1723" s="11" t="s">
        <v>375</v>
      </c>
      <c r="H1723" s="11" t="s">
        <v>375</v>
      </c>
      <c r="I1723" s="11">
        <v>14502</v>
      </c>
      <c r="J1723" s="11">
        <v>181275</v>
      </c>
      <c r="K1723" s="11">
        <v>486283</v>
      </c>
      <c r="L1723" s="11" t="str">
        <f t="shared" si="26"/>
        <v>Processed</v>
      </c>
    </row>
    <row r="1724" spans="1:12" x14ac:dyDescent="0.3">
      <c r="A1724" s="11" t="s">
        <v>934</v>
      </c>
      <c r="B1724" s="11" t="s">
        <v>391</v>
      </c>
      <c r="C1724" s="11" t="s">
        <v>13</v>
      </c>
      <c r="D1724" s="11" t="s">
        <v>1017</v>
      </c>
      <c r="E1724" s="11" t="s">
        <v>1908</v>
      </c>
      <c r="F1724" s="11" t="s">
        <v>2490</v>
      </c>
      <c r="G1724" s="11" t="s">
        <v>211</v>
      </c>
      <c r="H1724" s="11" t="s">
        <v>211</v>
      </c>
      <c r="I1724" s="11">
        <v>5</v>
      </c>
      <c r="J1724" s="11">
        <v>56</v>
      </c>
      <c r="K1724" s="11">
        <v>156</v>
      </c>
      <c r="L1724" s="11" t="str">
        <f t="shared" si="26"/>
        <v>Processed</v>
      </c>
    </row>
    <row r="1725" spans="1:12" x14ac:dyDescent="0.3">
      <c r="A1725" s="11" t="s">
        <v>934</v>
      </c>
      <c r="B1725" s="11" t="s">
        <v>391</v>
      </c>
      <c r="C1725" s="11" t="s">
        <v>13</v>
      </c>
      <c r="D1725" s="11" t="s">
        <v>1017</v>
      </c>
      <c r="E1725" s="11" t="s">
        <v>1908</v>
      </c>
      <c r="F1725" s="11" t="s">
        <v>2490</v>
      </c>
      <c r="G1725" s="11" t="s">
        <v>375</v>
      </c>
      <c r="H1725" s="11" t="s">
        <v>375</v>
      </c>
      <c r="I1725" s="11">
        <v>13</v>
      </c>
      <c r="J1725" s="11">
        <v>147</v>
      </c>
      <c r="K1725" s="11">
        <v>427</v>
      </c>
      <c r="L1725" s="11" t="str">
        <f t="shared" si="26"/>
        <v>Processed</v>
      </c>
    </row>
    <row r="1726" spans="1:12" x14ac:dyDescent="0.3">
      <c r="A1726" s="11" t="s">
        <v>934</v>
      </c>
      <c r="B1726" s="11" t="s">
        <v>391</v>
      </c>
      <c r="C1726" s="11" t="s">
        <v>13</v>
      </c>
      <c r="D1726" s="11" t="s">
        <v>1018</v>
      </c>
      <c r="E1726" s="11" t="s">
        <v>1884</v>
      </c>
      <c r="F1726" s="11" t="s">
        <v>2493</v>
      </c>
      <c r="G1726" s="11" t="s">
        <v>211</v>
      </c>
      <c r="H1726" s="11" t="s">
        <v>211</v>
      </c>
      <c r="I1726" s="11">
        <v>10303</v>
      </c>
      <c r="J1726" s="11">
        <v>118485</v>
      </c>
      <c r="K1726" s="11">
        <v>402531</v>
      </c>
      <c r="L1726" s="11" t="str">
        <f t="shared" si="26"/>
        <v>Processed</v>
      </c>
    </row>
    <row r="1727" spans="1:12" x14ac:dyDescent="0.3">
      <c r="A1727" s="11" t="s">
        <v>934</v>
      </c>
      <c r="B1727" s="11" t="s">
        <v>391</v>
      </c>
      <c r="C1727" s="11" t="s">
        <v>13</v>
      </c>
      <c r="D1727" s="11" t="s">
        <v>1018</v>
      </c>
      <c r="E1727" s="11" t="s">
        <v>1884</v>
      </c>
      <c r="F1727" s="11" t="s">
        <v>2493</v>
      </c>
      <c r="G1727" s="11" t="s">
        <v>1696</v>
      </c>
      <c r="H1727" s="11" t="s">
        <v>1696</v>
      </c>
      <c r="I1727" s="11">
        <v>3446</v>
      </c>
      <c r="J1727" s="11">
        <v>39629</v>
      </c>
      <c r="K1727" s="11">
        <v>140782</v>
      </c>
      <c r="L1727" s="11" t="str">
        <f t="shared" si="26"/>
        <v>Processed</v>
      </c>
    </row>
    <row r="1728" spans="1:12" x14ac:dyDescent="0.3">
      <c r="A1728" s="11" t="s">
        <v>934</v>
      </c>
      <c r="B1728" s="11" t="s">
        <v>391</v>
      </c>
      <c r="C1728" s="11" t="s">
        <v>13</v>
      </c>
      <c r="D1728" s="11" t="s">
        <v>1018</v>
      </c>
      <c r="E1728" s="11" t="s">
        <v>1884</v>
      </c>
      <c r="F1728" s="11" t="s">
        <v>2493</v>
      </c>
      <c r="G1728" s="11" t="s">
        <v>375</v>
      </c>
      <c r="H1728" s="11" t="s">
        <v>375</v>
      </c>
      <c r="I1728" s="11">
        <v>14769</v>
      </c>
      <c r="J1728" s="11">
        <v>169844</v>
      </c>
      <c r="K1728" s="11">
        <v>602957</v>
      </c>
      <c r="L1728" s="11" t="str">
        <f t="shared" si="26"/>
        <v>Processed</v>
      </c>
    </row>
    <row r="1729" spans="1:12" x14ac:dyDescent="0.3">
      <c r="A1729" s="11" t="s">
        <v>934</v>
      </c>
      <c r="B1729" s="11" t="s">
        <v>391</v>
      </c>
      <c r="C1729" s="11" t="s">
        <v>13</v>
      </c>
      <c r="D1729" s="11" t="s">
        <v>1024</v>
      </c>
      <c r="E1729" s="11" t="s">
        <v>2102</v>
      </c>
      <c r="F1729" s="11" t="s">
        <v>2494</v>
      </c>
      <c r="G1729" s="11" t="s">
        <v>375</v>
      </c>
      <c r="H1729" s="11" t="s">
        <v>375</v>
      </c>
      <c r="I1729" s="11">
        <v>23441</v>
      </c>
      <c r="J1729" s="11">
        <v>403185</v>
      </c>
      <c r="K1729" s="11">
        <v>783223</v>
      </c>
      <c r="L1729" s="11" t="str">
        <f t="shared" si="26"/>
        <v>Processed</v>
      </c>
    </row>
    <row r="1730" spans="1:12" x14ac:dyDescent="0.3">
      <c r="A1730" s="11" t="s">
        <v>934</v>
      </c>
      <c r="B1730" s="11" t="s">
        <v>391</v>
      </c>
      <c r="C1730" s="11" t="s">
        <v>13</v>
      </c>
      <c r="D1730" s="11" t="s">
        <v>1024</v>
      </c>
      <c r="E1730" s="11" t="s">
        <v>2102</v>
      </c>
      <c r="F1730" s="11" t="s">
        <v>2495</v>
      </c>
      <c r="G1730" s="11" t="s">
        <v>1696</v>
      </c>
      <c r="H1730" s="11" t="s">
        <v>1696</v>
      </c>
      <c r="I1730" s="11">
        <v>29</v>
      </c>
      <c r="J1730" s="11">
        <v>499</v>
      </c>
      <c r="K1730" s="11">
        <v>995</v>
      </c>
      <c r="L1730" s="11" t="str">
        <f t="shared" ref="L1730:L1793" si="27">IF(OR(C1730="Condiments &amp; Snacks",
       C1730="Cheese",
       C1730="Butter",
       C1730="Meals",
       C1730="Beverages",
       C1730="Yogurt"), "Processed", "Whole")</f>
        <v>Processed</v>
      </c>
    </row>
    <row r="1731" spans="1:12" x14ac:dyDescent="0.3">
      <c r="A1731" s="11" t="s">
        <v>934</v>
      </c>
      <c r="B1731" s="11" t="s">
        <v>391</v>
      </c>
      <c r="C1731" s="11" t="s">
        <v>13</v>
      </c>
      <c r="D1731" s="11" t="s">
        <v>1024</v>
      </c>
      <c r="E1731" s="11" t="s">
        <v>2102</v>
      </c>
      <c r="F1731" s="11" t="s">
        <v>2496</v>
      </c>
      <c r="G1731" s="11" t="s">
        <v>211</v>
      </c>
      <c r="H1731" s="11" t="s">
        <v>211</v>
      </c>
      <c r="I1731" s="11">
        <v>31389</v>
      </c>
      <c r="J1731" s="11">
        <v>539891</v>
      </c>
      <c r="K1731" s="11">
        <v>994990</v>
      </c>
      <c r="L1731" s="11" t="str">
        <f t="shared" si="27"/>
        <v>Processed</v>
      </c>
    </row>
    <row r="1732" spans="1:12" x14ac:dyDescent="0.3">
      <c r="A1732" s="11" t="s">
        <v>934</v>
      </c>
      <c r="B1732" s="11" t="s">
        <v>391</v>
      </c>
      <c r="C1732" s="11" t="s">
        <v>13</v>
      </c>
      <c r="D1732" s="11" t="s">
        <v>1024</v>
      </c>
      <c r="E1732" s="11" t="s">
        <v>2102</v>
      </c>
      <c r="F1732" s="11" t="s">
        <v>2496</v>
      </c>
      <c r="G1732" s="11" t="s">
        <v>1696</v>
      </c>
      <c r="H1732" s="11" t="s">
        <v>1696</v>
      </c>
      <c r="I1732" s="11">
        <v>7666</v>
      </c>
      <c r="J1732" s="11">
        <v>131855</v>
      </c>
      <c r="K1732" s="11">
        <v>259708</v>
      </c>
      <c r="L1732" s="11" t="str">
        <f t="shared" si="27"/>
        <v>Processed</v>
      </c>
    </row>
    <row r="1733" spans="1:12" x14ac:dyDescent="0.3">
      <c r="A1733" s="11" t="s">
        <v>934</v>
      </c>
      <c r="B1733" s="11" t="s">
        <v>391</v>
      </c>
      <c r="C1733" s="11" t="s">
        <v>13</v>
      </c>
      <c r="D1733" s="11" t="s">
        <v>2497</v>
      </c>
      <c r="E1733" s="11" t="s">
        <v>2498</v>
      </c>
      <c r="F1733" s="11" t="s">
        <v>2499</v>
      </c>
      <c r="G1733" s="11" t="s">
        <v>1957</v>
      </c>
      <c r="H1733" s="11" t="s">
        <v>1957</v>
      </c>
      <c r="I1733" s="11">
        <v>37377</v>
      </c>
      <c r="J1733" s="11">
        <v>411147</v>
      </c>
      <c r="K1733" s="11">
        <v>1168796</v>
      </c>
      <c r="L1733" s="11" t="str">
        <f t="shared" si="27"/>
        <v>Processed</v>
      </c>
    </row>
    <row r="1734" spans="1:12" x14ac:dyDescent="0.3">
      <c r="A1734" s="11" t="s">
        <v>934</v>
      </c>
      <c r="B1734" s="11" t="s">
        <v>391</v>
      </c>
      <c r="C1734" s="11" t="s">
        <v>13</v>
      </c>
      <c r="D1734" s="11" t="s">
        <v>158</v>
      </c>
      <c r="E1734" s="11" t="s">
        <v>1966</v>
      </c>
      <c r="F1734" s="11" t="s">
        <v>2500</v>
      </c>
      <c r="G1734" s="11" t="s">
        <v>1957</v>
      </c>
      <c r="H1734" s="11" t="s">
        <v>1957</v>
      </c>
      <c r="I1734" s="11">
        <v>27169</v>
      </c>
      <c r="J1734" s="11">
        <v>317877</v>
      </c>
      <c r="K1734" s="11">
        <v>481276</v>
      </c>
      <c r="L1734" s="11" t="str">
        <f t="shared" si="27"/>
        <v>Processed</v>
      </c>
    </row>
    <row r="1735" spans="1:12" x14ac:dyDescent="0.3">
      <c r="A1735" s="11" t="s">
        <v>934</v>
      </c>
      <c r="B1735" s="11" t="s">
        <v>391</v>
      </c>
      <c r="C1735" s="11" t="s">
        <v>66</v>
      </c>
      <c r="D1735" s="11" t="s">
        <v>1028</v>
      </c>
      <c r="E1735" s="11" t="s">
        <v>1881</v>
      </c>
      <c r="F1735" s="11" t="s">
        <v>2501</v>
      </c>
      <c r="G1735" s="11" t="s">
        <v>375</v>
      </c>
      <c r="H1735" s="11" t="s">
        <v>375</v>
      </c>
      <c r="I1735" s="11">
        <v>1322</v>
      </c>
      <c r="J1735" s="11">
        <v>28093</v>
      </c>
      <c r="K1735" s="11">
        <v>95546</v>
      </c>
      <c r="L1735" s="11" t="str">
        <f t="shared" si="27"/>
        <v>Whole</v>
      </c>
    </row>
    <row r="1736" spans="1:12" x14ac:dyDescent="0.3">
      <c r="A1736" s="11" t="s">
        <v>934</v>
      </c>
      <c r="B1736" s="11" t="s">
        <v>391</v>
      </c>
      <c r="C1736" s="11" t="s">
        <v>66</v>
      </c>
      <c r="D1736" s="11" t="s">
        <v>1028</v>
      </c>
      <c r="E1736" s="11" t="s">
        <v>1881</v>
      </c>
      <c r="F1736" s="11" t="s">
        <v>2502</v>
      </c>
      <c r="G1736" s="11" t="s">
        <v>1696</v>
      </c>
      <c r="H1736" s="11" t="s">
        <v>1696</v>
      </c>
      <c r="I1736" s="11">
        <v>735</v>
      </c>
      <c r="J1736" s="11">
        <v>15619</v>
      </c>
      <c r="K1736" s="11">
        <v>53382</v>
      </c>
      <c r="L1736" s="11" t="str">
        <f t="shared" si="27"/>
        <v>Whole</v>
      </c>
    </row>
    <row r="1737" spans="1:12" x14ac:dyDescent="0.3">
      <c r="A1737" s="11" t="s">
        <v>934</v>
      </c>
      <c r="B1737" s="11" t="s">
        <v>391</v>
      </c>
      <c r="C1737" s="11" t="s">
        <v>66</v>
      </c>
      <c r="D1737" s="11" t="s">
        <v>1028</v>
      </c>
      <c r="E1737" s="11" t="s">
        <v>1881</v>
      </c>
      <c r="F1737" s="11" t="s">
        <v>2503</v>
      </c>
      <c r="G1737" s="11" t="s">
        <v>211</v>
      </c>
      <c r="H1737" s="11" t="s">
        <v>211</v>
      </c>
      <c r="I1737" s="11">
        <v>1968</v>
      </c>
      <c r="J1737" s="11">
        <v>41820</v>
      </c>
      <c r="K1737" s="11">
        <v>139054</v>
      </c>
      <c r="L1737" s="11" t="str">
        <f t="shared" si="27"/>
        <v>Whole</v>
      </c>
    </row>
    <row r="1738" spans="1:12" x14ac:dyDescent="0.3">
      <c r="A1738" s="11" t="s">
        <v>934</v>
      </c>
      <c r="B1738" s="11" t="s">
        <v>391</v>
      </c>
      <c r="C1738" s="11" t="s">
        <v>66</v>
      </c>
      <c r="D1738" s="11" t="s">
        <v>1028</v>
      </c>
      <c r="E1738" s="11" t="s">
        <v>2504</v>
      </c>
      <c r="F1738" s="11" t="s">
        <v>2505</v>
      </c>
      <c r="G1738" s="11" t="s">
        <v>1696</v>
      </c>
      <c r="H1738" s="11" t="s">
        <v>1696</v>
      </c>
      <c r="I1738" s="11">
        <v>805</v>
      </c>
      <c r="J1738" s="11">
        <v>17106</v>
      </c>
      <c r="K1738" s="11">
        <v>79536</v>
      </c>
      <c r="L1738" s="11" t="str">
        <f t="shared" si="27"/>
        <v>Whole</v>
      </c>
    </row>
    <row r="1739" spans="1:12" x14ac:dyDescent="0.3">
      <c r="A1739" s="11" t="s">
        <v>934</v>
      </c>
      <c r="B1739" s="11" t="s">
        <v>391</v>
      </c>
      <c r="C1739" s="11" t="s">
        <v>66</v>
      </c>
      <c r="D1739" s="11" t="s">
        <v>1028</v>
      </c>
      <c r="E1739" s="11" t="s">
        <v>2504</v>
      </c>
      <c r="F1739" s="11" t="s">
        <v>2506</v>
      </c>
      <c r="G1739" s="11" t="s">
        <v>211</v>
      </c>
      <c r="H1739" s="11" t="s">
        <v>211</v>
      </c>
      <c r="I1739" s="11">
        <v>4425</v>
      </c>
      <c r="J1739" s="11">
        <v>94031</v>
      </c>
      <c r="K1739" s="11">
        <v>429351</v>
      </c>
      <c r="L1739" s="11" t="str">
        <f t="shared" si="27"/>
        <v>Whole</v>
      </c>
    </row>
    <row r="1740" spans="1:12" x14ac:dyDescent="0.3">
      <c r="A1740" s="11" t="s">
        <v>934</v>
      </c>
      <c r="B1740" s="11" t="s">
        <v>391</v>
      </c>
      <c r="C1740" s="11" t="s">
        <v>66</v>
      </c>
      <c r="D1740" s="11" t="s">
        <v>1028</v>
      </c>
      <c r="E1740" s="11" t="s">
        <v>2504</v>
      </c>
      <c r="F1740" s="11" t="s">
        <v>2506</v>
      </c>
      <c r="G1740" s="11" t="s">
        <v>375</v>
      </c>
      <c r="H1740" s="11" t="s">
        <v>375</v>
      </c>
      <c r="I1740" s="11">
        <v>2397</v>
      </c>
      <c r="J1740" s="11">
        <v>50936</v>
      </c>
      <c r="K1740" s="11">
        <v>235567</v>
      </c>
      <c r="L1740" s="11" t="str">
        <f t="shared" si="27"/>
        <v>Whole</v>
      </c>
    </row>
    <row r="1741" spans="1:12" x14ac:dyDescent="0.3">
      <c r="A1741" s="11" t="s">
        <v>934</v>
      </c>
      <c r="B1741" s="11" t="s">
        <v>391</v>
      </c>
      <c r="C1741" s="11" t="s">
        <v>66</v>
      </c>
      <c r="D1741" s="11" t="s">
        <v>1029</v>
      </c>
      <c r="E1741" s="11" t="s">
        <v>2120</v>
      </c>
      <c r="F1741" s="11" t="s">
        <v>2507</v>
      </c>
      <c r="G1741" s="11" t="s">
        <v>211</v>
      </c>
      <c r="H1741" s="11" t="s">
        <v>211</v>
      </c>
      <c r="I1741" s="11">
        <v>486</v>
      </c>
      <c r="J1741" s="11">
        <v>14580</v>
      </c>
      <c r="K1741" s="11">
        <v>48992</v>
      </c>
      <c r="L1741" s="11" t="str">
        <f t="shared" si="27"/>
        <v>Whole</v>
      </c>
    </row>
    <row r="1742" spans="1:12" x14ac:dyDescent="0.3">
      <c r="A1742" s="11" t="s">
        <v>934</v>
      </c>
      <c r="B1742" s="11" t="s">
        <v>391</v>
      </c>
      <c r="C1742" s="11" t="s">
        <v>66</v>
      </c>
      <c r="D1742" s="11" t="s">
        <v>1029</v>
      </c>
      <c r="E1742" s="11" t="s">
        <v>2120</v>
      </c>
      <c r="F1742" s="11" t="s">
        <v>2508</v>
      </c>
      <c r="G1742" s="11" t="s">
        <v>1696</v>
      </c>
      <c r="H1742" s="11" t="s">
        <v>1696</v>
      </c>
      <c r="I1742" s="11">
        <v>87</v>
      </c>
      <c r="J1742" s="11">
        <v>2610</v>
      </c>
      <c r="K1742" s="11">
        <v>9282</v>
      </c>
      <c r="L1742" s="11" t="str">
        <f t="shared" si="27"/>
        <v>Whole</v>
      </c>
    </row>
    <row r="1743" spans="1:12" x14ac:dyDescent="0.3">
      <c r="A1743" s="11" t="s">
        <v>934</v>
      </c>
      <c r="B1743" s="11" t="s">
        <v>391</v>
      </c>
      <c r="C1743" s="11" t="s">
        <v>66</v>
      </c>
      <c r="D1743" s="11" t="s">
        <v>1029</v>
      </c>
      <c r="E1743" s="11" t="s">
        <v>2120</v>
      </c>
      <c r="F1743" s="11" t="s">
        <v>2508</v>
      </c>
      <c r="G1743" s="11" t="s">
        <v>375</v>
      </c>
      <c r="H1743" s="11" t="s">
        <v>375</v>
      </c>
      <c r="I1743" s="11">
        <v>86</v>
      </c>
      <c r="J1743" s="11">
        <v>2580</v>
      </c>
      <c r="K1743" s="11">
        <v>9070</v>
      </c>
      <c r="L1743" s="11" t="str">
        <f t="shared" si="27"/>
        <v>Whole</v>
      </c>
    </row>
    <row r="1744" spans="1:12" x14ac:dyDescent="0.3">
      <c r="A1744" s="11" t="s">
        <v>934</v>
      </c>
      <c r="B1744" s="11" t="s">
        <v>391</v>
      </c>
      <c r="C1744" s="11" t="s">
        <v>170</v>
      </c>
      <c r="D1744" s="11" t="s">
        <v>2208</v>
      </c>
      <c r="E1744" s="11" t="s">
        <v>2509</v>
      </c>
      <c r="F1744" s="11" t="s">
        <v>2510</v>
      </c>
      <c r="G1744" s="11" t="s">
        <v>211</v>
      </c>
      <c r="H1744" s="11" t="s">
        <v>211</v>
      </c>
      <c r="I1744" s="11">
        <v>40969</v>
      </c>
      <c r="J1744" s="11">
        <v>1229070</v>
      </c>
      <c r="K1744" s="11">
        <v>2399188</v>
      </c>
      <c r="L1744" s="11" t="str">
        <f t="shared" si="27"/>
        <v>Whole</v>
      </c>
    </row>
    <row r="1745" spans="1:12" x14ac:dyDescent="0.3">
      <c r="A1745" s="11" t="s">
        <v>934</v>
      </c>
      <c r="B1745" s="11" t="s">
        <v>391</v>
      </c>
      <c r="C1745" s="11" t="s">
        <v>170</v>
      </c>
      <c r="D1745" s="11" t="s">
        <v>2208</v>
      </c>
      <c r="E1745" s="11" t="s">
        <v>2509</v>
      </c>
      <c r="F1745" s="11" t="s">
        <v>2510</v>
      </c>
      <c r="G1745" s="11" t="s">
        <v>1696</v>
      </c>
      <c r="H1745" s="11" t="s">
        <v>1696</v>
      </c>
      <c r="I1745" s="11">
        <v>9567</v>
      </c>
      <c r="J1745" s="11">
        <v>287010</v>
      </c>
      <c r="K1745" s="11">
        <v>579162</v>
      </c>
      <c r="L1745" s="11" t="str">
        <f t="shared" si="27"/>
        <v>Whole</v>
      </c>
    </row>
    <row r="1746" spans="1:12" x14ac:dyDescent="0.3">
      <c r="A1746" s="11" t="s">
        <v>934</v>
      </c>
      <c r="B1746" s="11" t="s">
        <v>391</v>
      </c>
      <c r="C1746" s="11" t="s">
        <v>170</v>
      </c>
      <c r="D1746" s="11" t="s">
        <v>2208</v>
      </c>
      <c r="E1746" s="11" t="s">
        <v>2509</v>
      </c>
      <c r="F1746" s="11" t="s">
        <v>2510</v>
      </c>
      <c r="G1746" s="11" t="s">
        <v>375</v>
      </c>
      <c r="H1746" s="11" t="s">
        <v>375</v>
      </c>
      <c r="I1746" s="11">
        <v>27732</v>
      </c>
      <c r="J1746" s="11">
        <v>831960</v>
      </c>
      <c r="K1746" s="11">
        <v>1672213</v>
      </c>
      <c r="L1746" s="11" t="str">
        <f t="shared" si="27"/>
        <v>Whole</v>
      </c>
    </row>
    <row r="1747" spans="1:12" x14ac:dyDescent="0.3">
      <c r="A1747" s="11" t="s">
        <v>934</v>
      </c>
      <c r="B1747" s="11" t="s">
        <v>391</v>
      </c>
      <c r="C1747" s="11" t="s">
        <v>170</v>
      </c>
      <c r="D1747" s="11" t="s">
        <v>2283</v>
      </c>
      <c r="E1747" s="11" t="s">
        <v>2284</v>
      </c>
      <c r="F1747" s="11" t="s">
        <v>2511</v>
      </c>
      <c r="G1747" s="11" t="s">
        <v>211</v>
      </c>
      <c r="H1747" s="11" t="s">
        <v>211</v>
      </c>
      <c r="I1747" s="11">
        <v>461</v>
      </c>
      <c r="J1747" s="11">
        <v>13830</v>
      </c>
      <c r="K1747" s="11">
        <v>33197</v>
      </c>
      <c r="L1747" s="11" t="str">
        <f t="shared" si="27"/>
        <v>Whole</v>
      </c>
    </row>
    <row r="1748" spans="1:12" x14ac:dyDescent="0.3">
      <c r="A1748" s="11" t="s">
        <v>934</v>
      </c>
      <c r="B1748" s="11" t="s">
        <v>391</v>
      </c>
      <c r="C1748" s="11" t="s">
        <v>170</v>
      </c>
      <c r="D1748" s="11" t="s">
        <v>2283</v>
      </c>
      <c r="E1748" s="11" t="s">
        <v>2284</v>
      </c>
      <c r="F1748" s="11" t="s">
        <v>2511</v>
      </c>
      <c r="G1748" s="11" t="s">
        <v>1696</v>
      </c>
      <c r="H1748" s="11" t="s">
        <v>1696</v>
      </c>
      <c r="I1748" s="11">
        <v>267</v>
      </c>
      <c r="J1748" s="11">
        <v>8010</v>
      </c>
      <c r="K1748" s="11">
        <v>19621</v>
      </c>
      <c r="L1748" s="11" t="str">
        <f t="shared" si="27"/>
        <v>Whole</v>
      </c>
    </row>
    <row r="1749" spans="1:12" x14ac:dyDescent="0.3">
      <c r="A1749" s="11" t="s">
        <v>934</v>
      </c>
      <c r="B1749" s="11" t="s">
        <v>391</v>
      </c>
      <c r="C1749" s="11" t="s">
        <v>170</v>
      </c>
      <c r="D1749" s="11" t="s">
        <v>2283</v>
      </c>
      <c r="E1749" s="11" t="s">
        <v>2284</v>
      </c>
      <c r="F1749" s="11" t="s">
        <v>2511</v>
      </c>
      <c r="G1749" s="11" t="s">
        <v>375</v>
      </c>
      <c r="H1749" s="11" t="s">
        <v>375</v>
      </c>
      <c r="I1749" s="11">
        <v>405</v>
      </c>
      <c r="J1749" s="11">
        <v>12150</v>
      </c>
      <c r="K1749" s="11">
        <v>29874</v>
      </c>
      <c r="L1749" s="11" t="str">
        <f t="shared" si="27"/>
        <v>Whole</v>
      </c>
    </row>
    <row r="1750" spans="1:12" x14ac:dyDescent="0.3">
      <c r="A1750" s="11" t="s">
        <v>934</v>
      </c>
      <c r="B1750" s="11" t="s">
        <v>391</v>
      </c>
      <c r="C1750" s="11" t="s">
        <v>170</v>
      </c>
      <c r="D1750" s="11" t="s">
        <v>1721</v>
      </c>
      <c r="E1750" s="11" t="s">
        <v>2209</v>
      </c>
      <c r="F1750" s="11" t="s">
        <v>2512</v>
      </c>
      <c r="G1750" s="11" t="s">
        <v>211</v>
      </c>
      <c r="H1750" s="11" t="s">
        <v>211</v>
      </c>
      <c r="I1750" s="11">
        <v>5205</v>
      </c>
      <c r="J1750" s="11">
        <v>104100</v>
      </c>
      <c r="K1750" s="11">
        <v>231509</v>
      </c>
      <c r="L1750" s="11" t="str">
        <f t="shared" si="27"/>
        <v>Whole</v>
      </c>
    </row>
    <row r="1751" spans="1:12" x14ac:dyDescent="0.3">
      <c r="A1751" s="11" t="s">
        <v>934</v>
      </c>
      <c r="B1751" s="11" t="s">
        <v>391</v>
      </c>
      <c r="C1751" s="11" t="s">
        <v>170</v>
      </c>
      <c r="D1751" s="11" t="s">
        <v>1721</v>
      </c>
      <c r="E1751" s="11" t="s">
        <v>2209</v>
      </c>
      <c r="F1751" s="11" t="s">
        <v>2512</v>
      </c>
      <c r="G1751" s="11" t="s">
        <v>1696</v>
      </c>
      <c r="H1751" s="11" t="s">
        <v>1696</v>
      </c>
      <c r="I1751" s="11">
        <v>1698</v>
      </c>
      <c r="J1751" s="11">
        <v>33960</v>
      </c>
      <c r="K1751" s="11">
        <v>78884</v>
      </c>
      <c r="L1751" s="11" t="str">
        <f t="shared" si="27"/>
        <v>Whole</v>
      </c>
    </row>
    <row r="1752" spans="1:12" x14ac:dyDescent="0.3">
      <c r="A1752" s="11" t="s">
        <v>934</v>
      </c>
      <c r="B1752" s="11" t="s">
        <v>391</v>
      </c>
      <c r="C1752" s="11" t="s">
        <v>170</v>
      </c>
      <c r="D1752" s="11" t="s">
        <v>1721</v>
      </c>
      <c r="E1752" s="11" t="s">
        <v>2209</v>
      </c>
      <c r="F1752" s="11" t="s">
        <v>2512</v>
      </c>
      <c r="G1752" s="11" t="s">
        <v>375</v>
      </c>
      <c r="H1752" s="11" t="s">
        <v>375</v>
      </c>
      <c r="I1752" s="11">
        <v>6953</v>
      </c>
      <c r="J1752" s="11">
        <v>139060</v>
      </c>
      <c r="K1752" s="11">
        <v>320909</v>
      </c>
      <c r="L1752" s="11" t="str">
        <f t="shared" si="27"/>
        <v>Whole</v>
      </c>
    </row>
    <row r="1753" spans="1:12" x14ac:dyDescent="0.3">
      <c r="A1753" s="11" t="s">
        <v>934</v>
      </c>
      <c r="B1753" s="11" t="s">
        <v>391</v>
      </c>
      <c r="C1753" s="11" t="s">
        <v>170</v>
      </c>
      <c r="D1753" s="11" t="s">
        <v>2513</v>
      </c>
      <c r="E1753" s="11" t="s">
        <v>2514</v>
      </c>
      <c r="F1753" s="11" t="s">
        <v>2510</v>
      </c>
      <c r="G1753" s="11" t="s">
        <v>211</v>
      </c>
      <c r="H1753" s="11" t="s">
        <v>211</v>
      </c>
      <c r="I1753" s="11">
        <v>6686</v>
      </c>
      <c r="J1753" s="11">
        <v>200580</v>
      </c>
      <c r="K1753" s="11">
        <v>453777</v>
      </c>
      <c r="L1753" s="11" t="str">
        <f t="shared" si="27"/>
        <v>Whole</v>
      </c>
    </row>
    <row r="1754" spans="1:12" x14ac:dyDescent="0.3">
      <c r="A1754" s="11" t="s">
        <v>934</v>
      </c>
      <c r="B1754" s="11" t="s">
        <v>391</v>
      </c>
      <c r="C1754" s="11" t="s">
        <v>170</v>
      </c>
      <c r="D1754" s="11" t="s">
        <v>2513</v>
      </c>
      <c r="E1754" s="11" t="s">
        <v>2514</v>
      </c>
      <c r="F1754" s="11" t="s">
        <v>2510</v>
      </c>
      <c r="G1754" s="11" t="s">
        <v>1696</v>
      </c>
      <c r="H1754" s="11" t="s">
        <v>1696</v>
      </c>
      <c r="I1754" s="11">
        <v>2075</v>
      </c>
      <c r="J1754" s="11">
        <v>62250</v>
      </c>
      <c r="K1754" s="11">
        <v>145211</v>
      </c>
      <c r="L1754" s="11" t="str">
        <f t="shared" si="27"/>
        <v>Whole</v>
      </c>
    </row>
    <row r="1755" spans="1:12" x14ac:dyDescent="0.3">
      <c r="A1755" s="11" t="s">
        <v>934</v>
      </c>
      <c r="B1755" s="11" t="s">
        <v>391</v>
      </c>
      <c r="C1755" s="11" t="s">
        <v>170</v>
      </c>
      <c r="D1755" s="11" t="s">
        <v>2513</v>
      </c>
      <c r="E1755" s="11" t="s">
        <v>2514</v>
      </c>
      <c r="F1755" s="11" t="s">
        <v>2510</v>
      </c>
      <c r="G1755" s="11" t="s">
        <v>375</v>
      </c>
      <c r="H1755" s="11" t="s">
        <v>375</v>
      </c>
      <c r="I1755" s="11">
        <v>3811</v>
      </c>
      <c r="J1755" s="11">
        <v>114330</v>
      </c>
      <c r="K1755" s="11">
        <v>265189</v>
      </c>
      <c r="L1755" s="11" t="str">
        <f t="shared" si="27"/>
        <v>Whole</v>
      </c>
    </row>
    <row r="1756" spans="1:12" x14ac:dyDescent="0.3">
      <c r="A1756" s="11" t="s">
        <v>934</v>
      </c>
      <c r="B1756" s="11" t="s">
        <v>391</v>
      </c>
      <c r="C1756" s="11" t="s">
        <v>170</v>
      </c>
      <c r="D1756" s="11" t="s">
        <v>2515</v>
      </c>
      <c r="E1756" s="11" t="s">
        <v>2516</v>
      </c>
      <c r="F1756" s="11" t="s">
        <v>2517</v>
      </c>
      <c r="G1756" s="11" t="s">
        <v>211</v>
      </c>
      <c r="H1756" s="11" t="s">
        <v>211</v>
      </c>
      <c r="I1756" s="11">
        <v>18278</v>
      </c>
      <c r="J1756" s="11">
        <v>548340</v>
      </c>
      <c r="K1756" s="11">
        <v>927040</v>
      </c>
      <c r="L1756" s="11" t="str">
        <f t="shared" si="27"/>
        <v>Whole</v>
      </c>
    </row>
    <row r="1757" spans="1:12" x14ac:dyDescent="0.3">
      <c r="A1757" s="11" t="s">
        <v>934</v>
      </c>
      <c r="B1757" s="11" t="s">
        <v>391</v>
      </c>
      <c r="C1757" s="11" t="s">
        <v>170</v>
      </c>
      <c r="D1757" s="11" t="s">
        <v>2515</v>
      </c>
      <c r="E1757" s="11" t="s">
        <v>2516</v>
      </c>
      <c r="F1757" s="11" t="s">
        <v>2517</v>
      </c>
      <c r="G1757" s="11" t="s">
        <v>1696</v>
      </c>
      <c r="H1757" s="11" t="s">
        <v>1696</v>
      </c>
      <c r="I1757" s="11">
        <v>4465</v>
      </c>
      <c r="J1757" s="11">
        <v>133950</v>
      </c>
      <c r="K1757" s="11">
        <v>235022</v>
      </c>
      <c r="L1757" s="11" t="str">
        <f t="shared" si="27"/>
        <v>Whole</v>
      </c>
    </row>
    <row r="1758" spans="1:12" x14ac:dyDescent="0.3">
      <c r="A1758" s="11" t="s">
        <v>934</v>
      </c>
      <c r="B1758" s="11" t="s">
        <v>391</v>
      </c>
      <c r="C1758" s="11" t="s">
        <v>170</v>
      </c>
      <c r="D1758" s="11" t="s">
        <v>2515</v>
      </c>
      <c r="E1758" s="11" t="s">
        <v>2516</v>
      </c>
      <c r="F1758" s="11" t="s">
        <v>2517</v>
      </c>
      <c r="G1758" s="11" t="s">
        <v>375</v>
      </c>
      <c r="H1758" s="11" t="s">
        <v>375</v>
      </c>
      <c r="I1758" s="11">
        <v>12637</v>
      </c>
      <c r="J1758" s="11">
        <v>379110</v>
      </c>
      <c r="K1758" s="11">
        <v>662666</v>
      </c>
      <c r="L1758" s="11" t="str">
        <f t="shared" si="27"/>
        <v>Whole</v>
      </c>
    </row>
    <row r="1759" spans="1:12" x14ac:dyDescent="0.3">
      <c r="A1759" s="11" t="s">
        <v>934</v>
      </c>
      <c r="B1759" s="11" t="s">
        <v>391</v>
      </c>
      <c r="C1759" s="11" t="s">
        <v>170</v>
      </c>
      <c r="D1759" s="11" t="s">
        <v>2518</v>
      </c>
      <c r="E1759" s="11" t="s">
        <v>2519</v>
      </c>
      <c r="F1759" s="11" t="s">
        <v>2520</v>
      </c>
      <c r="G1759" s="11" t="s">
        <v>211</v>
      </c>
      <c r="H1759" s="11" t="s">
        <v>211</v>
      </c>
      <c r="I1759" s="11">
        <v>1040</v>
      </c>
      <c r="J1759" s="11">
        <v>20800</v>
      </c>
      <c r="K1759" s="11">
        <v>42045</v>
      </c>
      <c r="L1759" s="11" t="str">
        <f t="shared" si="27"/>
        <v>Whole</v>
      </c>
    </row>
    <row r="1760" spans="1:12" x14ac:dyDescent="0.3">
      <c r="A1760" s="11" t="s">
        <v>934</v>
      </c>
      <c r="B1760" s="11" t="s">
        <v>391</v>
      </c>
      <c r="C1760" s="11" t="s">
        <v>170</v>
      </c>
      <c r="D1760" s="11" t="s">
        <v>2518</v>
      </c>
      <c r="E1760" s="11" t="s">
        <v>2519</v>
      </c>
      <c r="F1760" s="11" t="s">
        <v>2520</v>
      </c>
      <c r="G1760" s="11" t="s">
        <v>1696</v>
      </c>
      <c r="H1760" s="11" t="s">
        <v>1696</v>
      </c>
      <c r="I1760" s="11">
        <v>689</v>
      </c>
      <c r="J1760" s="11">
        <v>13780</v>
      </c>
      <c r="K1760" s="11">
        <v>29284</v>
      </c>
      <c r="L1760" s="11" t="str">
        <f t="shared" si="27"/>
        <v>Whole</v>
      </c>
    </row>
    <row r="1761" spans="1:12" x14ac:dyDescent="0.3">
      <c r="A1761" s="11" t="s">
        <v>934</v>
      </c>
      <c r="B1761" s="11" t="s">
        <v>391</v>
      </c>
      <c r="C1761" s="11" t="s">
        <v>170</v>
      </c>
      <c r="D1761" s="11" t="s">
        <v>2518</v>
      </c>
      <c r="E1761" s="11" t="s">
        <v>2519</v>
      </c>
      <c r="F1761" s="11" t="s">
        <v>2520</v>
      </c>
      <c r="G1761" s="11" t="s">
        <v>375</v>
      </c>
      <c r="H1761" s="11" t="s">
        <v>375</v>
      </c>
      <c r="I1761" s="11">
        <v>2580</v>
      </c>
      <c r="J1761" s="11">
        <v>51600</v>
      </c>
      <c r="K1761" s="11">
        <v>108878</v>
      </c>
      <c r="L1761" s="11" t="str">
        <f t="shared" si="27"/>
        <v>Whole</v>
      </c>
    </row>
    <row r="1762" spans="1:12" x14ac:dyDescent="0.3">
      <c r="A1762" s="11" t="s">
        <v>934</v>
      </c>
      <c r="B1762" s="11" t="s">
        <v>391</v>
      </c>
      <c r="C1762" s="11" t="s">
        <v>170</v>
      </c>
      <c r="D1762" s="11" t="s">
        <v>1034</v>
      </c>
      <c r="E1762" s="11" t="s">
        <v>2211</v>
      </c>
      <c r="F1762" s="11" t="s">
        <v>2521</v>
      </c>
      <c r="G1762" s="11" t="s">
        <v>211</v>
      </c>
      <c r="H1762" s="11" t="s">
        <v>211</v>
      </c>
      <c r="I1762" s="11">
        <v>762</v>
      </c>
      <c r="J1762" s="11">
        <v>25718</v>
      </c>
      <c r="K1762" s="11">
        <v>74746</v>
      </c>
      <c r="L1762" s="11" t="str">
        <f t="shared" si="27"/>
        <v>Whole</v>
      </c>
    </row>
    <row r="1763" spans="1:12" x14ac:dyDescent="0.3">
      <c r="A1763" s="11" t="s">
        <v>934</v>
      </c>
      <c r="B1763" s="11" t="s">
        <v>391</v>
      </c>
      <c r="C1763" s="11" t="s">
        <v>170</v>
      </c>
      <c r="D1763" s="11" t="s">
        <v>1034</v>
      </c>
      <c r="E1763" s="11" t="s">
        <v>2211</v>
      </c>
      <c r="F1763" s="11" t="s">
        <v>2521</v>
      </c>
      <c r="G1763" s="11" t="s">
        <v>1696</v>
      </c>
      <c r="H1763" s="11" t="s">
        <v>1696</v>
      </c>
      <c r="I1763" s="11">
        <v>375</v>
      </c>
      <c r="J1763" s="11">
        <v>12656</v>
      </c>
      <c r="K1763" s="11">
        <v>37656</v>
      </c>
      <c r="L1763" s="11" t="str">
        <f t="shared" si="27"/>
        <v>Whole</v>
      </c>
    </row>
    <row r="1764" spans="1:12" x14ac:dyDescent="0.3">
      <c r="A1764" s="11" t="s">
        <v>934</v>
      </c>
      <c r="B1764" s="11" t="s">
        <v>391</v>
      </c>
      <c r="C1764" s="11" t="s">
        <v>170</v>
      </c>
      <c r="D1764" s="11" t="s">
        <v>1034</v>
      </c>
      <c r="E1764" s="11" t="s">
        <v>2211</v>
      </c>
      <c r="F1764" s="11" t="s">
        <v>2521</v>
      </c>
      <c r="G1764" s="11" t="s">
        <v>375</v>
      </c>
      <c r="H1764" s="11" t="s">
        <v>375</v>
      </c>
      <c r="I1764" s="11">
        <v>1080</v>
      </c>
      <c r="J1764" s="11">
        <v>36450</v>
      </c>
      <c r="K1764" s="11">
        <v>107815</v>
      </c>
      <c r="L1764" s="11" t="str">
        <f t="shared" si="27"/>
        <v>Whole</v>
      </c>
    </row>
    <row r="1765" spans="1:12" x14ac:dyDescent="0.3">
      <c r="A1765" s="11" t="s">
        <v>934</v>
      </c>
      <c r="B1765" s="11" t="s">
        <v>391</v>
      </c>
      <c r="C1765" s="11" t="s">
        <v>170</v>
      </c>
      <c r="D1765" s="11" t="s">
        <v>1685</v>
      </c>
      <c r="E1765" s="11" t="s">
        <v>2522</v>
      </c>
      <c r="F1765" s="11" t="s">
        <v>2520</v>
      </c>
      <c r="G1765" s="11" t="s">
        <v>211</v>
      </c>
      <c r="H1765" s="11" t="s">
        <v>211</v>
      </c>
      <c r="I1765" s="11">
        <v>17117</v>
      </c>
      <c r="J1765" s="11">
        <v>342340</v>
      </c>
      <c r="K1765" s="11">
        <v>660765</v>
      </c>
      <c r="L1765" s="11" t="str">
        <f t="shared" si="27"/>
        <v>Whole</v>
      </c>
    </row>
    <row r="1766" spans="1:12" x14ac:dyDescent="0.3">
      <c r="A1766" s="11" t="s">
        <v>934</v>
      </c>
      <c r="B1766" s="11" t="s">
        <v>391</v>
      </c>
      <c r="C1766" s="11" t="s">
        <v>170</v>
      </c>
      <c r="D1766" s="11" t="s">
        <v>1685</v>
      </c>
      <c r="E1766" s="11" t="s">
        <v>2522</v>
      </c>
      <c r="F1766" s="11" t="s">
        <v>2520</v>
      </c>
      <c r="G1766" s="11" t="s">
        <v>1696</v>
      </c>
      <c r="H1766" s="11" t="s">
        <v>1696</v>
      </c>
      <c r="I1766" s="11">
        <v>5208</v>
      </c>
      <c r="J1766" s="11">
        <v>104160</v>
      </c>
      <c r="K1766" s="11">
        <v>211147</v>
      </c>
      <c r="L1766" s="11" t="str">
        <f t="shared" si="27"/>
        <v>Whole</v>
      </c>
    </row>
    <row r="1767" spans="1:12" x14ac:dyDescent="0.3">
      <c r="A1767" s="11" t="s">
        <v>934</v>
      </c>
      <c r="B1767" s="11" t="s">
        <v>391</v>
      </c>
      <c r="C1767" s="11" t="s">
        <v>170</v>
      </c>
      <c r="D1767" s="11" t="s">
        <v>1685</v>
      </c>
      <c r="E1767" s="11" t="s">
        <v>2522</v>
      </c>
      <c r="F1767" s="11" t="s">
        <v>2520</v>
      </c>
      <c r="G1767" s="11" t="s">
        <v>375</v>
      </c>
      <c r="H1767" s="11" t="s">
        <v>375</v>
      </c>
      <c r="I1767" s="11">
        <v>11085</v>
      </c>
      <c r="J1767" s="11">
        <v>221700</v>
      </c>
      <c r="K1767" s="11">
        <v>447048</v>
      </c>
      <c r="L1767" s="11" t="str">
        <f t="shared" si="27"/>
        <v>Whole</v>
      </c>
    </row>
    <row r="1768" spans="1:12" x14ac:dyDescent="0.3">
      <c r="A1768" s="11" t="s">
        <v>934</v>
      </c>
      <c r="B1768" s="11" t="s">
        <v>391</v>
      </c>
      <c r="C1768" s="11" t="s">
        <v>170</v>
      </c>
      <c r="D1768" s="11" t="s">
        <v>1685</v>
      </c>
      <c r="E1768" s="11" t="s">
        <v>2210</v>
      </c>
      <c r="F1768" s="11" t="s">
        <v>2512</v>
      </c>
      <c r="G1768" s="11" t="s">
        <v>211</v>
      </c>
      <c r="H1768" s="11" t="s">
        <v>211</v>
      </c>
      <c r="I1768" s="11">
        <v>51</v>
      </c>
      <c r="J1768" s="11">
        <v>1020</v>
      </c>
      <c r="K1768" s="11">
        <v>2772</v>
      </c>
      <c r="L1768" s="11" t="str">
        <f t="shared" si="27"/>
        <v>Whole</v>
      </c>
    </row>
    <row r="1769" spans="1:12" x14ac:dyDescent="0.3">
      <c r="A1769" s="11" t="s">
        <v>934</v>
      </c>
      <c r="B1769" s="11" t="s">
        <v>391</v>
      </c>
      <c r="C1769" s="11" t="s">
        <v>170</v>
      </c>
      <c r="D1769" s="11" t="s">
        <v>1685</v>
      </c>
      <c r="E1769" s="11" t="s">
        <v>2210</v>
      </c>
      <c r="F1769" s="11" t="s">
        <v>2512</v>
      </c>
      <c r="G1769" s="11" t="s">
        <v>1696</v>
      </c>
      <c r="H1769" s="11" t="s">
        <v>1696</v>
      </c>
      <c r="I1769" s="11">
        <v>18</v>
      </c>
      <c r="J1769" s="11">
        <v>360</v>
      </c>
      <c r="K1769" s="11">
        <v>991</v>
      </c>
      <c r="L1769" s="11" t="str">
        <f t="shared" si="27"/>
        <v>Whole</v>
      </c>
    </row>
    <row r="1770" spans="1:12" x14ac:dyDescent="0.3">
      <c r="A1770" s="11" t="s">
        <v>934</v>
      </c>
      <c r="B1770" s="11" t="s">
        <v>391</v>
      </c>
      <c r="C1770" s="11" t="s">
        <v>170</v>
      </c>
      <c r="D1770" s="11" t="s">
        <v>1685</v>
      </c>
      <c r="E1770" s="11" t="s">
        <v>2523</v>
      </c>
      <c r="F1770" s="11" t="s">
        <v>2520</v>
      </c>
      <c r="G1770" s="11" t="s">
        <v>211</v>
      </c>
      <c r="H1770" s="11" t="s">
        <v>211</v>
      </c>
      <c r="I1770" s="11">
        <v>4086</v>
      </c>
      <c r="J1770" s="11">
        <v>81720</v>
      </c>
      <c r="K1770" s="11">
        <v>202746</v>
      </c>
      <c r="L1770" s="11" t="str">
        <f t="shared" si="27"/>
        <v>Whole</v>
      </c>
    </row>
    <row r="1771" spans="1:12" x14ac:dyDescent="0.3">
      <c r="A1771" s="11" t="s">
        <v>934</v>
      </c>
      <c r="B1771" s="11" t="s">
        <v>391</v>
      </c>
      <c r="C1771" s="11" t="s">
        <v>170</v>
      </c>
      <c r="D1771" s="11" t="s">
        <v>1685</v>
      </c>
      <c r="E1771" s="11" t="s">
        <v>2523</v>
      </c>
      <c r="F1771" s="11" t="s">
        <v>2520</v>
      </c>
      <c r="G1771" s="11" t="s">
        <v>1696</v>
      </c>
      <c r="H1771" s="11" t="s">
        <v>1696</v>
      </c>
      <c r="I1771" s="11">
        <v>576</v>
      </c>
      <c r="J1771" s="11">
        <v>11520</v>
      </c>
      <c r="K1771" s="11">
        <v>29254</v>
      </c>
      <c r="L1771" s="11" t="str">
        <f t="shared" si="27"/>
        <v>Whole</v>
      </c>
    </row>
    <row r="1772" spans="1:12" x14ac:dyDescent="0.3">
      <c r="A1772" s="11" t="s">
        <v>934</v>
      </c>
      <c r="B1772" s="11" t="s">
        <v>391</v>
      </c>
      <c r="C1772" s="11" t="s">
        <v>170</v>
      </c>
      <c r="D1772" s="11" t="s">
        <v>1685</v>
      </c>
      <c r="E1772" s="11" t="s">
        <v>2523</v>
      </c>
      <c r="F1772" s="11" t="s">
        <v>2520</v>
      </c>
      <c r="G1772" s="11" t="s">
        <v>375</v>
      </c>
      <c r="H1772" s="11" t="s">
        <v>375</v>
      </c>
      <c r="I1772" s="11">
        <v>1425</v>
      </c>
      <c r="J1772" s="11">
        <v>28500</v>
      </c>
      <c r="K1772" s="11">
        <v>73167</v>
      </c>
      <c r="L1772" s="11" t="str">
        <f t="shared" si="27"/>
        <v>Whole</v>
      </c>
    </row>
    <row r="1773" spans="1:12" x14ac:dyDescent="0.3">
      <c r="A1773" s="11" t="s">
        <v>934</v>
      </c>
      <c r="B1773" s="11" t="s">
        <v>391</v>
      </c>
      <c r="C1773" s="11" t="s">
        <v>170</v>
      </c>
      <c r="D1773" s="11" t="s">
        <v>1706</v>
      </c>
      <c r="E1773" s="11" t="s">
        <v>2524</v>
      </c>
      <c r="F1773" s="11" t="s">
        <v>2521</v>
      </c>
      <c r="G1773" s="11" t="s">
        <v>211</v>
      </c>
      <c r="H1773" s="11" t="s">
        <v>211</v>
      </c>
      <c r="I1773" s="11">
        <v>8284</v>
      </c>
      <c r="J1773" s="11">
        <v>248520</v>
      </c>
      <c r="K1773" s="11">
        <v>793399</v>
      </c>
      <c r="L1773" s="11" t="str">
        <f t="shared" si="27"/>
        <v>Whole</v>
      </c>
    </row>
    <row r="1774" spans="1:12" x14ac:dyDescent="0.3">
      <c r="A1774" s="11" t="s">
        <v>934</v>
      </c>
      <c r="B1774" s="11" t="s">
        <v>391</v>
      </c>
      <c r="C1774" s="11" t="s">
        <v>170</v>
      </c>
      <c r="D1774" s="11" t="s">
        <v>1706</v>
      </c>
      <c r="E1774" s="11" t="s">
        <v>2524</v>
      </c>
      <c r="F1774" s="11" t="s">
        <v>2521</v>
      </c>
      <c r="G1774" s="11" t="s">
        <v>1696</v>
      </c>
      <c r="H1774" s="11" t="s">
        <v>1696</v>
      </c>
      <c r="I1774" s="11">
        <v>2179</v>
      </c>
      <c r="J1774" s="11">
        <v>65370</v>
      </c>
      <c r="K1774" s="11">
        <v>212955</v>
      </c>
      <c r="L1774" s="11" t="str">
        <f t="shared" si="27"/>
        <v>Whole</v>
      </c>
    </row>
    <row r="1775" spans="1:12" x14ac:dyDescent="0.3">
      <c r="A1775" s="11" t="s">
        <v>934</v>
      </c>
      <c r="B1775" s="11" t="s">
        <v>391</v>
      </c>
      <c r="C1775" s="11" t="s">
        <v>170</v>
      </c>
      <c r="D1775" s="11" t="s">
        <v>1706</v>
      </c>
      <c r="E1775" s="11" t="s">
        <v>2524</v>
      </c>
      <c r="F1775" s="11" t="s">
        <v>2521</v>
      </c>
      <c r="G1775" s="11" t="s">
        <v>375</v>
      </c>
      <c r="H1775" s="11" t="s">
        <v>375</v>
      </c>
      <c r="I1775" s="11">
        <v>5400</v>
      </c>
      <c r="J1775" s="11">
        <v>162000</v>
      </c>
      <c r="K1775" s="11">
        <v>526228</v>
      </c>
      <c r="L1775" s="11" t="str">
        <f t="shared" si="27"/>
        <v>Whole</v>
      </c>
    </row>
    <row r="1776" spans="1:12" x14ac:dyDescent="0.3">
      <c r="A1776" s="11" t="s">
        <v>934</v>
      </c>
      <c r="B1776" s="11" t="s">
        <v>391</v>
      </c>
      <c r="C1776" s="11" t="s">
        <v>170</v>
      </c>
      <c r="D1776" s="11" t="s">
        <v>1036</v>
      </c>
      <c r="E1776" s="11" t="s">
        <v>2525</v>
      </c>
      <c r="F1776" s="11" t="s">
        <v>2466</v>
      </c>
      <c r="G1776" s="11" t="s">
        <v>211</v>
      </c>
      <c r="H1776" s="11" t="s">
        <v>211</v>
      </c>
      <c r="I1776" s="11">
        <v>25503</v>
      </c>
      <c r="J1776" s="11">
        <v>765090</v>
      </c>
      <c r="K1776" s="11">
        <v>1423672</v>
      </c>
      <c r="L1776" s="11" t="str">
        <f t="shared" si="27"/>
        <v>Whole</v>
      </c>
    </row>
    <row r="1777" spans="1:12" x14ac:dyDescent="0.3">
      <c r="A1777" s="11" t="s">
        <v>934</v>
      </c>
      <c r="B1777" s="11" t="s">
        <v>391</v>
      </c>
      <c r="C1777" s="11" t="s">
        <v>170</v>
      </c>
      <c r="D1777" s="11" t="s">
        <v>1036</v>
      </c>
      <c r="E1777" s="11" t="s">
        <v>2525</v>
      </c>
      <c r="F1777" s="11" t="s">
        <v>2466</v>
      </c>
      <c r="G1777" s="11" t="s">
        <v>1696</v>
      </c>
      <c r="H1777" s="11" t="s">
        <v>1696</v>
      </c>
      <c r="I1777" s="11">
        <v>7588</v>
      </c>
      <c r="J1777" s="11">
        <v>227640</v>
      </c>
      <c r="K1777" s="11">
        <v>439537</v>
      </c>
      <c r="L1777" s="11" t="str">
        <f t="shared" si="27"/>
        <v>Whole</v>
      </c>
    </row>
    <row r="1778" spans="1:12" x14ac:dyDescent="0.3">
      <c r="A1778" s="11" t="s">
        <v>934</v>
      </c>
      <c r="B1778" s="11" t="s">
        <v>391</v>
      </c>
      <c r="C1778" s="11" t="s">
        <v>170</v>
      </c>
      <c r="D1778" s="11" t="s">
        <v>1036</v>
      </c>
      <c r="E1778" s="11" t="s">
        <v>2525</v>
      </c>
      <c r="F1778" s="11" t="s">
        <v>2466</v>
      </c>
      <c r="G1778" s="11" t="s">
        <v>375</v>
      </c>
      <c r="H1778" s="11" t="s">
        <v>375</v>
      </c>
      <c r="I1778" s="11">
        <v>17141</v>
      </c>
      <c r="J1778" s="11">
        <v>514230</v>
      </c>
      <c r="K1778" s="11">
        <v>985911</v>
      </c>
      <c r="L1778" s="11" t="str">
        <f t="shared" si="27"/>
        <v>Whole</v>
      </c>
    </row>
    <row r="1779" spans="1:12" x14ac:dyDescent="0.3">
      <c r="A1779" s="11" t="s">
        <v>934</v>
      </c>
      <c r="B1779" s="11" t="s">
        <v>391</v>
      </c>
      <c r="C1779" s="11" t="s">
        <v>170</v>
      </c>
      <c r="D1779" s="11" t="s">
        <v>2526</v>
      </c>
      <c r="E1779" s="11" t="s">
        <v>2285</v>
      </c>
      <c r="F1779" s="11" t="s">
        <v>2511</v>
      </c>
      <c r="G1779" s="11" t="s">
        <v>211</v>
      </c>
      <c r="H1779" s="11" t="s">
        <v>211</v>
      </c>
      <c r="I1779" s="11">
        <v>466</v>
      </c>
      <c r="J1779" s="11">
        <v>13980</v>
      </c>
      <c r="K1779" s="11">
        <v>33587</v>
      </c>
      <c r="L1779" s="11" t="str">
        <f t="shared" si="27"/>
        <v>Whole</v>
      </c>
    </row>
    <row r="1780" spans="1:12" x14ac:dyDescent="0.3">
      <c r="A1780" s="11" t="s">
        <v>934</v>
      </c>
      <c r="B1780" s="11" t="s">
        <v>391</v>
      </c>
      <c r="C1780" s="11" t="s">
        <v>170</v>
      </c>
      <c r="D1780" s="11" t="s">
        <v>2526</v>
      </c>
      <c r="E1780" s="11" t="s">
        <v>2285</v>
      </c>
      <c r="F1780" s="11" t="s">
        <v>2511</v>
      </c>
      <c r="G1780" s="11" t="s">
        <v>1696</v>
      </c>
      <c r="H1780" s="11" t="s">
        <v>1696</v>
      </c>
      <c r="I1780" s="11">
        <v>240</v>
      </c>
      <c r="J1780" s="11">
        <v>7200</v>
      </c>
      <c r="K1780" s="11">
        <v>17754</v>
      </c>
      <c r="L1780" s="11" t="str">
        <f t="shared" si="27"/>
        <v>Whole</v>
      </c>
    </row>
    <row r="1781" spans="1:12" x14ac:dyDescent="0.3">
      <c r="A1781" s="11" t="s">
        <v>934</v>
      </c>
      <c r="B1781" s="11" t="s">
        <v>391</v>
      </c>
      <c r="C1781" s="11" t="s">
        <v>170</v>
      </c>
      <c r="D1781" s="11" t="s">
        <v>2526</v>
      </c>
      <c r="E1781" s="11" t="s">
        <v>2285</v>
      </c>
      <c r="F1781" s="11" t="s">
        <v>2511</v>
      </c>
      <c r="G1781" s="11" t="s">
        <v>375</v>
      </c>
      <c r="H1781" s="11" t="s">
        <v>375</v>
      </c>
      <c r="I1781" s="11">
        <v>480</v>
      </c>
      <c r="J1781" s="11">
        <v>14400</v>
      </c>
      <c r="K1781" s="11">
        <v>35491</v>
      </c>
      <c r="L1781" s="11" t="str">
        <f t="shared" si="27"/>
        <v>Whole</v>
      </c>
    </row>
    <row r="1782" spans="1:12" x14ac:dyDescent="0.3">
      <c r="A1782" s="11" t="s">
        <v>934</v>
      </c>
      <c r="B1782" s="11" t="s">
        <v>391</v>
      </c>
      <c r="C1782" s="11" t="s">
        <v>170</v>
      </c>
      <c r="D1782" s="11" t="s">
        <v>2527</v>
      </c>
      <c r="E1782" s="11" t="s">
        <v>2528</v>
      </c>
      <c r="F1782" s="11" t="s">
        <v>2517</v>
      </c>
      <c r="G1782" s="11" t="s">
        <v>211</v>
      </c>
      <c r="H1782" s="11" t="s">
        <v>211</v>
      </c>
      <c r="I1782" s="11">
        <v>6425</v>
      </c>
      <c r="J1782" s="11">
        <v>192750</v>
      </c>
      <c r="K1782" s="11">
        <v>648853</v>
      </c>
      <c r="L1782" s="11" t="str">
        <f t="shared" si="27"/>
        <v>Whole</v>
      </c>
    </row>
    <row r="1783" spans="1:12" x14ac:dyDescent="0.3">
      <c r="A1783" s="11" t="s">
        <v>934</v>
      </c>
      <c r="B1783" s="11" t="s">
        <v>391</v>
      </c>
      <c r="C1783" s="11" t="s">
        <v>170</v>
      </c>
      <c r="D1783" s="11" t="s">
        <v>2527</v>
      </c>
      <c r="E1783" s="11" t="s">
        <v>2528</v>
      </c>
      <c r="F1783" s="11" t="s">
        <v>2517</v>
      </c>
      <c r="G1783" s="11" t="s">
        <v>1696</v>
      </c>
      <c r="H1783" s="11" t="s">
        <v>1696</v>
      </c>
      <c r="I1783" s="11">
        <v>2427</v>
      </c>
      <c r="J1783" s="11">
        <v>72810</v>
      </c>
      <c r="K1783" s="11">
        <v>250451</v>
      </c>
      <c r="L1783" s="11" t="str">
        <f t="shared" si="27"/>
        <v>Whole</v>
      </c>
    </row>
    <row r="1784" spans="1:12" x14ac:dyDescent="0.3">
      <c r="A1784" s="11" t="s">
        <v>934</v>
      </c>
      <c r="B1784" s="11" t="s">
        <v>391</v>
      </c>
      <c r="C1784" s="11" t="s">
        <v>170</v>
      </c>
      <c r="D1784" s="11" t="s">
        <v>2527</v>
      </c>
      <c r="E1784" s="11" t="s">
        <v>2528</v>
      </c>
      <c r="F1784" s="11" t="s">
        <v>2517</v>
      </c>
      <c r="G1784" s="11" t="s">
        <v>375</v>
      </c>
      <c r="H1784" s="11" t="s">
        <v>375</v>
      </c>
      <c r="I1784" s="11">
        <v>4475</v>
      </c>
      <c r="J1784" s="11">
        <v>134250</v>
      </c>
      <c r="K1784" s="11">
        <v>459775</v>
      </c>
      <c r="L1784" s="11" t="str">
        <f t="shared" si="27"/>
        <v>Whole</v>
      </c>
    </row>
    <row r="1785" spans="1:12" x14ac:dyDescent="0.3">
      <c r="A1785" s="11" t="s">
        <v>934</v>
      </c>
      <c r="B1785" s="11" t="s">
        <v>391</v>
      </c>
      <c r="C1785" s="11" t="s">
        <v>75</v>
      </c>
      <c r="D1785" s="11" t="s">
        <v>2225</v>
      </c>
      <c r="E1785" s="11" t="s">
        <v>2226</v>
      </c>
      <c r="F1785" s="11" t="s">
        <v>2529</v>
      </c>
      <c r="G1785" s="11" t="s">
        <v>211</v>
      </c>
      <c r="H1785" s="11" t="s">
        <v>211</v>
      </c>
      <c r="I1785" s="11">
        <v>250</v>
      </c>
      <c r="J1785" s="11">
        <v>4500</v>
      </c>
      <c r="K1785" s="11">
        <v>10998</v>
      </c>
      <c r="L1785" s="11" t="str">
        <f t="shared" si="27"/>
        <v>Whole</v>
      </c>
    </row>
    <row r="1786" spans="1:12" x14ac:dyDescent="0.3">
      <c r="A1786" s="11" t="s">
        <v>934</v>
      </c>
      <c r="B1786" s="11" t="s">
        <v>391</v>
      </c>
      <c r="C1786" s="11" t="s">
        <v>75</v>
      </c>
      <c r="D1786" s="11" t="s">
        <v>2225</v>
      </c>
      <c r="E1786" s="11" t="s">
        <v>2226</v>
      </c>
      <c r="F1786" s="11" t="s">
        <v>2529</v>
      </c>
      <c r="G1786" s="11" t="s">
        <v>1696</v>
      </c>
      <c r="H1786" s="11" t="s">
        <v>1696</v>
      </c>
      <c r="I1786" s="11">
        <v>96</v>
      </c>
      <c r="J1786" s="11">
        <v>1728</v>
      </c>
      <c r="K1786" s="11">
        <v>4394</v>
      </c>
      <c r="L1786" s="11" t="str">
        <f t="shared" si="27"/>
        <v>Whole</v>
      </c>
    </row>
    <row r="1787" spans="1:12" x14ac:dyDescent="0.3">
      <c r="A1787" s="11" t="s">
        <v>934</v>
      </c>
      <c r="B1787" s="11" t="s">
        <v>391</v>
      </c>
      <c r="C1787" s="11" t="s">
        <v>75</v>
      </c>
      <c r="D1787" s="11" t="s">
        <v>2225</v>
      </c>
      <c r="E1787" s="11" t="s">
        <v>2226</v>
      </c>
      <c r="F1787" s="11" t="s">
        <v>2529</v>
      </c>
      <c r="G1787" s="11" t="s">
        <v>375</v>
      </c>
      <c r="H1787" s="11" t="s">
        <v>375</v>
      </c>
      <c r="I1787" s="11">
        <v>286</v>
      </c>
      <c r="J1787" s="11">
        <v>5148</v>
      </c>
      <c r="K1787" s="11">
        <v>13077</v>
      </c>
      <c r="L1787" s="11" t="str">
        <f t="shared" si="27"/>
        <v>Whole</v>
      </c>
    </row>
    <row r="1788" spans="1:12" x14ac:dyDescent="0.3">
      <c r="A1788" s="11" t="s">
        <v>934</v>
      </c>
      <c r="B1788" s="11" t="s">
        <v>391</v>
      </c>
      <c r="C1788" s="11" t="s">
        <v>75</v>
      </c>
      <c r="D1788" s="11" t="s">
        <v>1710</v>
      </c>
      <c r="E1788" s="11" t="s">
        <v>2229</v>
      </c>
      <c r="F1788" s="11" t="s">
        <v>2529</v>
      </c>
      <c r="G1788" s="11" t="s">
        <v>211</v>
      </c>
      <c r="H1788" s="11" t="s">
        <v>211</v>
      </c>
      <c r="I1788" s="11">
        <v>22002</v>
      </c>
      <c r="J1788" s="11">
        <v>396036</v>
      </c>
      <c r="K1788" s="11">
        <v>1325147</v>
      </c>
      <c r="L1788" s="11" t="str">
        <f t="shared" si="27"/>
        <v>Whole</v>
      </c>
    </row>
    <row r="1789" spans="1:12" x14ac:dyDescent="0.3">
      <c r="A1789" s="11" t="s">
        <v>934</v>
      </c>
      <c r="B1789" s="11" t="s">
        <v>391</v>
      </c>
      <c r="C1789" s="11" t="s">
        <v>75</v>
      </c>
      <c r="D1789" s="11" t="s">
        <v>1710</v>
      </c>
      <c r="E1789" s="11" t="s">
        <v>2229</v>
      </c>
      <c r="F1789" s="11" t="s">
        <v>2529</v>
      </c>
      <c r="G1789" s="11" t="s">
        <v>1696</v>
      </c>
      <c r="H1789" s="11" t="s">
        <v>1696</v>
      </c>
      <c r="I1789" s="11">
        <v>6633</v>
      </c>
      <c r="J1789" s="11">
        <v>119394</v>
      </c>
      <c r="K1789" s="11">
        <v>411828</v>
      </c>
      <c r="L1789" s="11" t="str">
        <f t="shared" si="27"/>
        <v>Whole</v>
      </c>
    </row>
    <row r="1790" spans="1:12" x14ac:dyDescent="0.3">
      <c r="A1790" s="11" t="s">
        <v>934</v>
      </c>
      <c r="B1790" s="11" t="s">
        <v>391</v>
      </c>
      <c r="C1790" s="11" t="s">
        <v>75</v>
      </c>
      <c r="D1790" s="11" t="s">
        <v>1710</v>
      </c>
      <c r="E1790" s="11" t="s">
        <v>2229</v>
      </c>
      <c r="F1790" s="11" t="s">
        <v>2529</v>
      </c>
      <c r="G1790" s="11" t="s">
        <v>375</v>
      </c>
      <c r="H1790" s="11" t="s">
        <v>375</v>
      </c>
      <c r="I1790" s="11">
        <v>11851</v>
      </c>
      <c r="J1790" s="11">
        <v>213318</v>
      </c>
      <c r="K1790" s="11">
        <v>734442</v>
      </c>
      <c r="L1790" s="11" t="str">
        <f t="shared" si="27"/>
        <v>Whole</v>
      </c>
    </row>
    <row r="1791" spans="1:12" x14ac:dyDescent="0.3">
      <c r="A1791" s="11" t="s">
        <v>934</v>
      </c>
      <c r="B1791" s="11" t="s">
        <v>391</v>
      </c>
      <c r="C1791" s="11" t="s">
        <v>75</v>
      </c>
      <c r="D1791" s="11" t="s">
        <v>2227</v>
      </c>
      <c r="E1791" s="11" t="s">
        <v>2228</v>
      </c>
      <c r="F1791" s="11" t="s">
        <v>2529</v>
      </c>
      <c r="G1791" s="11" t="s">
        <v>211</v>
      </c>
      <c r="H1791" s="11" t="s">
        <v>211</v>
      </c>
      <c r="I1791" s="11">
        <v>367</v>
      </c>
      <c r="J1791" s="11">
        <v>11010</v>
      </c>
      <c r="K1791" s="11">
        <v>33849</v>
      </c>
      <c r="L1791" s="11" t="str">
        <f t="shared" si="27"/>
        <v>Whole</v>
      </c>
    </row>
    <row r="1792" spans="1:12" x14ac:dyDescent="0.3">
      <c r="A1792" s="11" t="s">
        <v>934</v>
      </c>
      <c r="B1792" s="11" t="s">
        <v>391</v>
      </c>
      <c r="C1792" s="11" t="s">
        <v>75</v>
      </c>
      <c r="D1792" s="11" t="s">
        <v>2227</v>
      </c>
      <c r="E1792" s="11" t="s">
        <v>2228</v>
      </c>
      <c r="F1792" s="11" t="s">
        <v>2529</v>
      </c>
      <c r="G1792" s="11" t="s">
        <v>1696</v>
      </c>
      <c r="H1792" s="11" t="s">
        <v>1696</v>
      </c>
      <c r="I1792" s="11">
        <v>101</v>
      </c>
      <c r="J1792" s="11">
        <v>3030</v>
      </c>
      <c r="K1792" s="11">
        <v>9548</v>
      </c>
      <c r="L1792" s="11" t="str">
        <f t="shared" si="27"/>
        <v>Whole</v>
      </c>
    </row>
    <row r="1793" spans="1:12" x14ac:dyDescent="0.3">
      <c r="A1793" s="11" t="s">
        <v>934</v>
      </c>
      <c r="B1793" s="11" t="s">
        <v>391</v>
      </c>
      <c r="C1793" s="11" t="s">
        <v>75</v>
      </c>
      <c r="D1793" s="11" t="s">
        <v>2227</v>
      </c>
      <c r="E1793" s="11" t="s">
        <v>2228</v>
      </c>
      <c r="F1793" s="11" t="s">
        <v>2529</v>
      </c>
      <c r="G1793" s="11" t="s">
        <v>375</v>
      </c>
      <c r="H1793" s="11" t="s">
        <v>375</v>
      </c>
      <c r="I1793" s="11">
        <v>275</v>
      </c>
      <c r="J1793" s="11">
        <v>8250</v>
      </c>
      <c r="K1793" s="11">
        <v>25794</v>
      </c>
      <c r="L1793" s="11" t="str">
        <f t="shared" si="27"/>
        <v>Whole</v>
      </c>
    </row>
    <row r="1794" spans="1:12" x14ac:dyDescent="0.3">
      <c r="A1794" s="11" t="s">
        <v>934</v>
      </c>
      <c r="B1794" s="11" t="s">
        <v>391</v>
      </c>
      <c r="C1794" s="11" t="s">
        <v>75</v>
      </c>
      <c r="D1794" s="11" t="s">
        <v>1041</v>
      </c>
      <c r="E1794" s="11" t="s">
        <v>2001</v>
      </c>
      <c r="F1794" s="11" t="s">
        <v>2530</v>
      </c>
      <c r="G1794" s="11" t="s">
        <v>211</v>
      </c>
      <c r="H1794" s="11" t="s">
        <v>211</v>
      </c>
      <c r="I1794" s="11">
        <v>535</v>
      </c>
      <c r="J1794" s="11">
        <v>14980</v>
      </c>
      <c r="K1794" s="11">
        <v>43854</v>
      </c>
      <c r="L1794" s="11" t="str">
        <f t="shared" ref="L1794:L1857" si="28">IF(OR(C1794="Condiments &amp; Snacks",
       C1794="Cheese",
       C1794="Butter",
       C1794="Meals",
       C1794="Beverages",
       C1794="Yogurt"), "Processed", "Whole")</f>
        <v>Whole</v>
      </c>
    </row>
    <row r="1795" spans="1:12" x14ac:dyDescent="0.3">
      <c r="A1795" s="11" t="s">
        <v>934</v>
      </c>
      <c r="B1795" s="11" t="s">
        <v>391</v>
      </c>
      <c r="C1795" s="11" t="s">
        <v>75</v>
      </c>
      <c r="D1795" s="11" t="s">
        <v>1041</v>
      </c>
      <c r="E1795" s="11" t="s">
        <v>2001</v>
      </c>
      <c r="F1795" s="11" t="s">
        <v>2530</v>
      </c>
      <c r="G1795" s="11" t="s">
        <v>1696</v>
      </c>
      <c r="H1795" s="11" t="s">
        <v>1696</v>
      </c>
      <c r="I1795" s="11">
        <v>118</v>
      </c>
      <c r="J1795" s="11">
        <v>3304</v>
      </c>
      <c r="K1795" s="11">
        <v>9939</v>
      </c>
      <c r="L1795" s="11" t="str">
        <f t="shared" si="28"/>
        <v>Whole</v>
      </c>
    </row>
    <row r="1796" spans="1:12" x14ac:dyDescent="0.3">
      <c r="A1796" s="11" t="s">
        <v>934</v>
      </c>
      <c r="B1796" s="11" t="s">
        <v>391</v>
      </c>
      <c r="C1796" s="11" t="s">
        <v>75</v>
      </c>
      <c r="D1796" s="11" t="s">
        <v>1041</v>
      </c>
      <c r="E1796" s="11" t="s">
        <v>2001</v>
      </c>
      <c r="F1796" s="11" t="s">
        <v>2530</v>
      </c>
      <c r="G1796" s="11" t="s">
        <v>375</v>
      </c>
      <c r="H1796" s="11" t="s">
        <v>375</v>
      </c>
      <c r="I1796" s="11">
        <v>381</v>
      </c>
      <c r="J1796" s="11">
        <v>10668</v>
      </c>
      <c r="K1796" s="11">
        <v>31868</v>
      </c>
      <c r="L1796" s="11" t="str">
        <f t="shared" si="28"/>
        <v>Whole</v>
      </c>
    </row>
    <row r="1797" spans="1:12" x14ac:dyDescent="0.3">
      <c r="A1797" s="11" t="s">
        <v>934</v>
      </c>
      <c r="B1797" s="11" t="s">
        <v>391</v>
      </c>
      <c r="C1797" s="11" t="s">
        <v>75</v>
      </c>
      <c r="D1797" s="11" t="s">
        <v>1851</v>
      </c>
      <c r="E1797" s="11" t="s">
        <v>1042</v>
      </c>
      <c r="F1797" s="11" t="s">
        <v>2531</v>
      </c>
      <c r="G1797" s="11" t="s">
        <v>211</v>
      </c>
      <c r="H1797" s="11" t="s">
        <v>211</v>
      </c>
      <c r="I1797" s="11">
        <v>13488</v>
      </c>
      <c r="J1797" s="11">
        <v>134880</v>
      </c>
      <c r="K1797" s="11">
        <v>377646</v>
      </c>
      <c r="L1797" s="11" t="str">
        <f t="shared" si="28"/>
        <v>Whole</v>
      </c>
    </row>
    <row r="1798" spans="1:12" x14ac:dyDescent="0.3">
      <c r="A1798" s="11" t="s">
        <v>934</v>
      </c>
      <c r="B1798" s="11" t="s">
        <v>391</v>
      </c>
      <c r="C1798" s="11" t="s">
        <v>75</v>
      </c>
      <c r="D1798" s="11" t="s">
        <v>1851</v>
      </c>
      <c r="E1798" s="11" t="s">
        <v>1042</v>
      </c>
      <c r="F1798" s="11" t="s">
        <v>2531</v>
      </c>
      <c r="G1798" s="11" t="s">
        <v>1696</v>
      </c>
      <c r="H1798" s="11" t="s">
        <v>1696</v>
      </c>
      <c r="I1798" s="11">
        <v>3994</v>
      </c>
      <c r="J1798" s="11">
        <v>39940</v>
      </c>
      <c r="K1798" s="11">
        <v>125875</v>
      </c>
      <c r="L1798" s="11" t="str">
        <f t="shared" si="28"/>
        <v>Whole</v>
      </c>
    </row>
    <row r="1799" spans="1:12" x14ac:dyDescent="0.3">
      <c r="A1799" s="11" t="s">
        <v>934</v>
      </c>
      <c r="B1799" s="11" t="s">
        <v>391</v>
      </c>
      <c r="C1799" s="11" t="s">
        <v>75</v>
      </c>
      <c r="D1799" s="11" t="s">
        <v>1851</v>
      </c>
      <c r="E1799" s="11" t="s">
        <v>1042</v>
      </c>
      <c r="F1799" s="11" t="s">
        <v>2531</v>
      </c>
      <c r="G1799" s="11" t="s">
        <v>375</v>
      </c>
      <c r="H1799" s="11" t="s">
        <v>375</v>
      </c>
      <c r="I1799" s="11">
        <v>8620</v>
      </c>
      <c r="J1799" s="11">
        <v>86200</v>
      </c>
      <c r="K1799" s="11">
        <v>271624</v>
      </c>
      <c r="L1799" s="11" t="str">
        <f t="shared" si="28"/>
        <v>Whole</v>
      </c>
    </row>
    <row r="1800" spans="1:12" x14ac:dyDescent="0.3">
      <c r="A1800" s="11" t="s">
        <v>934</v>
      </c>
      <c r="B1800" s="11" t="s">
        <v>391</v>
      </c>
      <c r="C1800" s="11" t="s">
        <v>75</v>
      </c>
      <c r="D1800" s="11" t="s">
        <v>2223</v>
      </c>
      <c r="E1800" s="11" t="s">
        <v>2224</v>
      </c>
      <c r="F1800" s="11" t="s">
        <v>2529</v>
      </c>
      <c r="G1800" s="11" t="s">
        <v>211</v>
      </c>
      <c r="H1800" s="11" t="s">
        <v>211</v>
      </c>
      <c r="I1800" s="11">
        <v>2588</v>
      </c>
      <c r="J1800" s="11">
        <v>46584</v>
      </c>
      <c r="K1800" s="11">
        <v>117286</v>
      </c>
      <c r="L1800" s="11" t="str">
        <f t="shared" si="28"/>
        <v>Whole</v>
      </c>
    </row>
    <row r="1801" spans="1:12" x14ac:dyDescent="0.3">
      <c r="A1801" s="11" t="s">
        <v>934</v>
      </c>
      <c r="B1801" s="11" t="s">
        <v>391</v>
      </c>
      <c r="C1801" s="11" t="s">
        <v>75</v>
      </c>
      <c r="D1801" s="11" t="s">
        <v>2223</v>
      </c>
      <c r="E1801" s="11" t="s">
        <v>2224</v>
      </c>
      <c r="F1801" s="11" t="s">
        <v>2529</v>
      </c>
      <c r="G1801" s="11" t="s">
        <v>1696</v>
      </c>
      <c r="H1801" s="11" t="s">
        <v>1696</v>
      </c>
      <c r="I1801" s="11">
        <v>929</v>
      </c>
      <c r="J1801" s="11">
        <v>16722</v>
      </c>
      <c r="K1801" s="11">
        <v>43766</v>
      </c>
      <c r="L1801" s="11" t="str">
        <f t="shared" si="28"/>
        <v>Whole</v>
      </c>
    </row>
    <row r="1802" spans="1:12" x14ac:dyDescent="0.3">
      <c r="A1802" s="11" t="s">
        <v>934</v>
      </c>
      <c r="B1802" s="11" t="s">
        <v>391</v>
      </c>
      <c r="C1802" s="11" t="s">
        <v>75</v>
      </c>
      <c r="D1802" s="11" t="s">
        <v>2223</v>
      </c>
      <c r="E1802" s="11" t="s">
        <v>2224</v>
      </c>
      <c r="F1802" s="11" t="s">
        <v>2529</v>
      </c>
      <c r="G1802" s="11" t="s">
        <v>375</v>
      </c>
      <c r="H1802" s="11" t="s">
        <v>375</v>
      </c>
      <c r="I1802" s="11">
        <v>1332</v>
      </c>
      <c r="J1802" s="11">
        <v>23976</v>
      </c>
      <c r="K1802" s="11">
        <v>62766</v>
      </c>
      <c r="L1802" s="11" t="str">
        <f t="shared" si="28"/>
        <v>Whole</v>
      </c>
    </row>
    <row r="1803" spans="1:12" x14ac:dyDescent="0.3">
      <c r="A1803" s="11" t="s">
        <v>934</v>
      </c>
      <c r="B1803" s="11" t="s">
        <v>391</v>
      </c>
      <c r="C1803" s="11" t="s">
        <v>648</v>
      </c>
      <c r="D1803" s="11" t="s">
        <v>1044</v>
      </c>
      <c r="E1803" s="11" t="s">
        <v>2075</v>
      </c>
      <c r="F1803" s="11" t="s">
        <v>2532</v>
      </c>
      <c r="G1803" s="11" t="s">
        <v>1696</v>
      </c>
      <c r="H1803" s="11" t="s">
        <v>1696</v>
      </c>
      <c r="I1803" s="11">
        <v>51</v>
      </c>
      <c r="J1803" s="11">
        <v>413</v>
      </c>
      <c r="K1803" s="11">
        <v>1628</v>
      </c>
      <c r="L1803" s="11" t="str">
        <f t="shared" si="28"/>
        <v>Processed</v>
      </c>
    </row>
    <row r="1804" spans="1:12" x14ac:dyDescent="0.3">
      <c r="A1804" s="11" t="s">
        <v>934</v>
      </c>
      <c r="B1804" s="11" t="s">
        <v>391</v>
      </c>
      <c r="C1804" s="11" t="s">
        <v>72</v>
      </c>
      <c r="D1804" s="11" t="s">
        <v>2533</v>
      </c>
      <c r="E1804" s="11" t="s">
        <v>1935</v>
      </c>
      <c r="F1804" s="11" t="s">
        <v>2534</v>
      </c>
      <c r="G1804" s="11" t="s">
        <v>211</v>
      </c>
      <c r="H1804" s="11" t="s">
        <v>211</v>
      </c>
      <c r="I1804" s="11">
        <v>1</v>
      </c>
      <c r="J1804" s="11">
        <v>30</v>
      </c>
      <c r="K1804" s="11">
        <v>83</v>
      </c>
      <c r="L1804" s="11" t="str">
        <f t="shared" si="28"/>
        <v>Processed</v>
      </c>
    </row>
    <row r="1805" spans="1:12" x14ac:dyDescent="0.3">
      <c r="A1805" s="11" t="s">
        <v>934</v>
      </c>
      <c r="B1805" s="11" t="s">
        <v>391</v>
      </c>
      <c r="C1805" s="11" t="s">
        <v>72</v>
      </c>
      <c r="D1805" s="11" t="s">
        <v>1955</v>
      </c>
      <c r="E1805" s="11" t="s">
        <v>1956</v>
      </c>
      <c r="F1805" s="11" t="s">
        <v>2535</v>
      </c>
      <c r="G1805" s="11" t="s">
        <v>211</v>
      </c>
      <c r="H1805" s="11" t="s">
        <v>211</v>
      </c>
      <c r="I1805" s="11">
        <v>1</v>
      </c>
      <c r="J1805" s="11">
        <v>12</v>
      </c>
      <c r="K1805" s="11">
        <v>43</v>
      </c>
      <c r="L1805" s="11" t="str">
        <f t="shared" si="28"/>
        <v>Processed</v>
      </c>
    </row>
    <row r="1806" spans="1:12" x14ac:dyDescent="0.3">
      <c r="A1806" s="11" t="s">
        <v>934</v>
      </c>
      <c r="B1806" s="11" t="s">
        <v>391</v>
      </c>
      <c r="C1806" s="11" t="s">
        <v>72</v>
      </c>
      <c r="D1806" s="11" t="s">
        <v>1722</v>
      </c>
      <c r="E1806" s="11" t="s">
        <v>2042</v>
      </c>
      <c r="F1806" s="11" t="s">
        <v>2536</v>
      </c>
      <c r="G1806" s="11" t="s">
        <v>1696</v>
      </c>
      <c r="H1806" s="11" t="s">
        <v>1696</v>
      </c>
      <c r="I1806" s="11">
        <v>1773</v>
      </c>
      <c r="J1806" s="11">
        <v>1773</v>
      </c>
      <c r="K1806" s="11">
        <v>7594</v>
      </c>
      <c r="L1806" s="11" t="str">
        <f t="shared" si="28"/>
        <v>Processed</v>
      </c>
    </row>
    <row r="1807" spans="1:12" x14ac:dyDescent="0.3">
      <c r="A1807" s="11" t="s">
        <v>934</v>
      </c>
      <c r="B1807" s="11" t="s">
        <v>391</v>
      </c>
      <c r="C1807" s="11" t="s">
        <v>72</v>
      </c>
      <c r="D1807" s="11" t="s">
        <v>1722</v>
      </c>
      <c r="E1807" s="11" t="s">
        <v>2042</v>
      </c>
      <c r="F1807" s="11" t="s">
        <v>2537</v>
      </c>
      <c r="G1807" s="11" t="s">
        <v>211</v>
      </c>
      <c r="H1807" s="11" t="s">
        <v>211</v>
      </c>
      <c r="I1807" s="11">
        <v>9356</v>
      </c>
      <c r="J1807" s="11">
        <v>9356</v>
      </c>
      <c r="K1807" s="11">
        <v>55173</v>
      </c>
      <c r="L1807" s="11" t="str">
        <f t="shared" si="28"/>
        <v>Processed</v>
      </c>
    </row>
    <row r="1808" spans="1:12" x14ac:dyDescent="0.3">
      <c r="A1808" s="11" t="s">
        <v>934</v>
      </c>
      <c r="B1808" s="11" t="s">
        <v>391</v>
      </c>
      <c r="C1808" s="11" t="s">
        <v>72</v>
      </c>
      <c r="D1808" s="11" t="s">
        <v>1722</v>
      </c>
      <c r="E1808" s="11" t="s">
        <v>2042</v>
      </c>
      <c r="F1808" s="11" t="s">
        <v>2537</v>
      </c>
      <c r="G1808" s="11" t="s">
        <v>375</v>
      </c>
      <c r="H1808" s="11" t="s">
        <v>375</v>
      </c>
      <c r="I1808" s="11">
        <v>5283</v>
      </c>
      <c r="J1808" s="11">
        <v>5283</v>
      </c>
      <c r="K1808" s="11">
        <v>24078</v>
      </c>
      <c r="L1808" s="11" t="str">
        <f t="shared" si="28"/>
        <v>Processed</v>
      </c>
    </row>
    <row r="1809" spans="1:12" x14ac:dyDescent="0.3">
      <c r="A1809" s="11" t="s">
        <v>934</v>
      </c>
      <c r="B1809" s="11" t="s">
        <v>391</v>
      </c>
      <c r="C1809" s="11" t="s">
        <v>72</v>
      </c>
      <c r="D1809" s="11" t="s">
        <v>1047</v>
      </c>
      <c r="E1809" s="11" t="s">
        <v>2097</v>
      </c>
      <c r="F1809" s="11" t="s">
        <v>2538</v>
      </c>
      <c r="G1809" s="11" t="s">
        <v>211</v>
      </c>
      <c r="H1809" s="11" t="s">
        <v>211</v>
      </c>
      <c r="I1809" s="11">
        <v>184</v>
      </c>
      <c r="J1809" s="11">
        <v>920</v>
      </c>
      <c r="K1809" s="11">
        <v>2151</v>
      </c>
      <c r="L1809" s="11" t="str">
        <f t="shared" si="28"/>
        <v>Processed</v>
      </c>
    </row>
    <row r="1810" spans="1:12" x14ac:dyDescent="0.3">
      <c r="A1810" s="11" t="s">
        <v>934</v>
      </c>
      <c r="B1810" s="11" t="s">
        <v>391</v>
      </c>
      <c r="C1810" s="11" t="s">
        <v>72</v>
      </c>
      <c r="D1810" s="11" t="s">
        <v>1047</v>
      </c>
      <c r="E1810" s="11" t="s">
        <v>2097</v>
      </c>
      <c r="F1810" s="11" t="s">
        <v>2538</v>
      </c>
      <c r="G1810" s="11" t="s">
        <v>1696</v>
      </c>
      <c r="H1810" s="11" t="s">
        <v>1696</v>
      </c>
      <c r="I1810" s="11">
        <v>45</v>
      </c>
      <c r="J1810" s="11">
        <v>225</v>
      </c>
      <c r="K1810" s="11">
        <v>470</v>
      </c>
      <c r="L1810" s="11" t="str">
        <f t="shared" si="28"/>
        <v>Processed</v>
      </c>
    </row>
    <row r="1811" spans="1:12" x14ac:dyDescent="0.3">
      <c r="A1811" s="11" t="s">
        <v>934</v>
      </c>
      <c r="B1811" s="11" t="s">
        <v>391</v>
      </c>
      <c r="C1811" s="11" t="s">
        <v>72</v>
      </c>
      <c r="D1811" s="11" t="s">
        <v>1047</v>
      </c>
      <c r="E1811" s="11" t="s">
        <v>2097</v>
      </c>
      <c r="F1811" s="11" t="s">
        <v>2538</v>
      </c>
      <c r="G1811" s="11" t="s">
        <v>375</v>
      </c>
      <c r="H1811" s="11" t="s">
        <v>375</v>
      </c>
      <c r="I1811" s="11">
        <v>371</v>
      </c>
      <c r="J1811" s="11">
        <v>1855</v>
      </c>
      <c r="K1811" s="11">
        <v>3598</v>
      </c>
      <c r="L1811" s="11" t="str">
        <f t="shared" si="28"/>
        <v>Processed</v>
      </c>
    </row>
    <row r="1812" spans="1:12" x14ac:dyDescent="0.3">
      <c r="A1812" s="11" t="s">
        <v>934</v>
      </c>
      <c r="B1812" s="11" t="s">
        <v>391</v>
      </c>
      <c r="C1812" s="11" t="s">
        <v>72</v>
      </c>
      <c r="D1812" s="11" t="s">
        <v>660</v>
      </c>
      <c r="E1812" s="11" t="s">
        <v>2149</v>
      </c>
      <c r="F1812" s="11" t="s">
        <v>2538</v>
      </c>
      <c r="G1812" s="11" t="s">
        <v>211</v>
      </c>
      <c r="H1812" s="11" t="s">
        <v>211</v>
      </c>
      <c r="I1812" s="11">
        <v>30662</v>
      </c>
      <c r="J1812" s="11">
        <v>191638</v>
      </c>
      <c r="K1812" s="11">
        <v>491315</v>
      </c>
      <c r="L1812" s="11" t="str">
        <f t="shared" si="28"/>
        <v>Processed</v>
      </c>
    </row>
    <row r="1813" spans="1:12" x14ac:dyDescent="0.3">
      <c r="A1813" s="11" t="s">
        <v>934</v>
      </c>
      <c r="B1813" s="11" t="s">
        <v>391</v>
      </c>
      <c r="C1813" s="11" t="s">
        <v>72</v>
      </c>
      <c r="D1813" s="11" t="s">
        <v>660</v>
      </c>
      <c r="E1813" s="11" t="s">
        <v>2149</v>
      </c>
      <c r="F1813" s="11" t="s">
        <v>2538</v>
      </c>
      <c r="G1813" s="11" t="s">
        <v>1696</v>
      </c>
      <c r="H1813" s="11" t="s">
        <v>1696</v>
      </c>
      <c r="I1813" s="11">
        <v>8336</v>
      </c>
      <c r="J1813" s="11">
        <v>52100</v>
      </c>
      <c r="K1813" s="11">
        <v>150120</v>
      </c>
      <c r="L1813" s="11" t="str">
        <f t="shared" si="28"/>
        <v>Processed</v>
      </c>
    </row>
    <row r="1814" spans="1:12" x14ac:dyDescent="0.3">
      <c r="A1814" s="11" t="s">
        <v>934</v>
      </c>
      <c r="B1814" s="11" t="s">
        <v>391</v>
      </c>
      <c r="C1814" s="11" t="s">
        <v>72</v>
      </c>
      <c r="D1814" s="11" t="s">
        <v>660</v>
      </c>
      <c r="E1814" s="11" t="s">
        <v>2149</v>
      </c>
      <c r="F1814" s="11" t="s">
        <v>2538</v>
      </c>
      <c r="G1814" s="11" t="s">
        <v>375</v>
      </c>
      <c r="H1814" s="11" t="s">
        <v>375</v>
      </c>
      <c r="I1814" s="11">
        <v>21620</v>
      </c>
      <c r="J1814" s="11">
        <v>135125</v>
      </c>
      <c r="K1814" s="11">
        <v>403398</v>
      </c>
      <c r="L1814" s="11" t="str">
        <f t="shared" si="28"/>
        <v>Processed</v>
      </c>
    </row>
    <row r="1815" spans="1:12" x14ac:dyDescent="0.3">
      <c r="A1815" s="11" t="s">
        <v>934</v>
      </c>
      <c r="B1815" s="11" t="s">
        <v>391</v>
      </c>
      <c r="C1815" s="11" t="s">
        <v>72</v>
      </c>
      <c r="D1815" s="11" t="s">
        <v>2110</v>
      </c>
      <c r="E1815" s="11" t="s">
        <v>2138</v>
      </c>
      <c r="F1815" s="11" t="s">
        <v>2538</v>
      </c>
      <c r="G1815" s="11" t="s">
        <v>211</v>
      </c>
      <c r="H1815" s="11" t="s">
        <v>211</v>
      </c>
      <c r="I1815" s="11">
        <v>36</v>
      </c>
      <c r="J1815" s="11">
        <v>180</v>
      </c>
      <c r="K1815" s="11">
        <v>447</v>
      </c>
      <c r="L1815" s="11" t="str">
        <f t="shared" si="28"/>
        <v>Processed</v>
      </c>
    </row>
    <row r="1816" spans="1:12" x14ac:dyDescent="0.3">
      <c r="A1816" s="11" t="s">
        <v>934</v>
      </c>
      <c r="B1816" s="11" t="s">
        <v>391</v>
      </c>
      <c r="C1816" s="11" t="s">
        <v>72</v>
      </c>
      <c r="D1816" s="11" t="s">
        <v>2110</v>
      </c>
      <c r="E1816" s="11" t="s">
        <v>2138</v>
      </c>
      <c r="F1816" s="11" t="s">
        <v>2538</v>
      </c>
      <c r="G1816" s="11" t="s">
        <v>1696</v>
      </c>
      <c r="H1816" s="11" t="s">
        <v>1696</v>
      </c>
      <c r="I1816" s="11">
        <v>7</v>
      </c>
      <c r="J1816" s="11">
        <v>35</v>
      </c>
      <c r="K1816" s="11">
        <v>75</v>
      </c>
      <c r="L1816" s="11" t="str">
        <f t="shared" si="28"/>
        <v>Processed</v>
      </c>
    </row>
    <row r="1817" spans="1:12" x14ac:dyDescent="0.3">
      <c r="A1817" s="11" t="s">
        <v>934</v>
      </c>
      <c r="B1817" s="11" t="s">
        <v>391</v>
      </c>
      <c r="C1817" s="11" t="s">
        <v>72</v>
      </c>
      <c r="D1817" s="11" t="s">
        <v>2110</v>
      </c>
      <c r="E1817" s="11" t="s">
        <v>2138</v>
      </c>
      <c r="F1817" s="11" t="s">
        <v>2538</v>
      </c>
      <c r="G1817" s="11" t="s">
        <v>375</v>
      </c>
      <c r="H1817" s="11" t="s">
        <v>375</v>
      </c>
      <c r="I1817" s="11">
        <v>16</v>
      </c>
      <c r="J1817" s="11">
        <v>80</v>
      </c>
      <c r="K1817" s="11">
        <v>160</v>
      </c>
      <c r="L1817" s="11" t="str">
        <f t="shared" si="28"/>
        <v>Processed</v>
      </c>
    </row>
    <row r="1818" spans="1:12" x14ac:dyDescent="0.3">
      <c r="A1818" s="11" t="s">
        <v>934</v>
      </c>
      <c r="B1818" s="11" t="s">
        <v>391</v>
      </c>
      <c r="C1818" s="11" t="s">
        <v>72</v>
      </c>
      <c r="D1818" s="11" t="s">
        <v>1048</v>
      </c>
      <c r="E1818" s="11" t="s">
        <v>2111</v>
      </c>
      <c r="F1818" s="11" t="s">
        <v>2538</v>
      </c>
      <c r="G1818" s="11" t="s">
        <v>211</v>
      </c>
      <c r="H1818" s="11" t="s">
        <v>211</v>
      </c>
      <c r="I1818" s="11">
        <v>4269</v>
      </c>
      <c r="J1818" s="11">
        <v>26681</v>
      </c>
      <c r="K1818" s="11">
        <v>70290</v>
      </c>
      <c r="L1818" s="11" t="str">
        <f t="shared" si="28"/>
        <v>Processed</v>
      </c>
    </row>
    <row r="1819" spans="1:12" x14ac:dyDescent="0.3">
      <c r="A1819" s="11" t="s">
        <v>934</v>
      </c>
      <c r="B1819" s="11" t="s">
        <v>391</v>
      </c>
      <c r="C1819" s="11" t="s">
        <v>72</v>
      </c>
      <c r="D1819" s="11" t="s">
        <v>1048</v>
      </c>
      <c r="E1819" s="11" t="s">
        <v>2111</v>
      </c>
      <c r="F1819" s="11" t="s">
        <v>2538</v>
      </c>
      <c r="G1819" s="11" t="s">
        <v>1696</v>
      </c>
      <c r="H1819" s="11" t="s">
        <v>1696</v>
      </c>
      <c r="I1819" s="11">
        <v>1035</v>
      </c>
      <c r="J1819" s="11">
        <v>6469</v>
      </c>
      <c r="K1819" s="11">
        <v>19512</v>
      </c>
      <c r="L1819" s="11" t="str">
        <f t="shared" si="28"/>
        <v>Processed</v>
      </c>
    </row>
    <row r="1820" spans="1:12" x14ac:dyDescent="0.3">
      <c r="A1820" s="11" t="s">
        <v>934</v>
      </c>
      <c r="B1820" s="11" t="s">
        <v>391</v>
      </c>
      <c r="C1820" s="11" t="s">
        <v>72</v>
      </c>
      <c r="D1820" s="11" t="s">
        <v>1048</v>
      </c>
      <c r="E1820" s="11" t="s">
        <v>2111</v>
      </c>
      <c r="F1820" s="11" t="s">
        <v>2538</v>
      </c>
      <c r="G1820" s="11" t="s">
        <v>375</v>
      </c>
      <c r="H1820" s="11" t="s">
        <v>375</v>
      </c>
      <c r="I1820" s="11">
        <v>2385</v>
      </c>
      <c r="J1820" s="11">
        <v>14906</v>
      </c>
      <c r="K1820" s="11">
        <v>45723</v>
      </c>
      <c r="L1820" s="11" t="str">
        <f t="shared" si="28"/>
        <v>Processed</v>
      </c>
    </row>
    <row r="1821" spans="1:12" x14ac:dyDescent="0.3">
      <c r="A1821" s="11" t="s">
        <v>934</v>
      </c>
      <c r="B1821" s="11" t="s">
        <v>391</v>
      </c>
      <c r="C1821" s="11" t="s">
        <v>663</v>
      </c>
      <c r="D1821" s="11" t="s">
        <v>664</v>
      </c>
      <c r="E1821" s="11" t="s">
        <v>1049</v>
      </c>
      <c r="F1821" s="11" t="s">
        <v>2539</v>
      </c>
      <c r="G1821" s="11" t="s">
        <v>375</v>
      </c>
      <c r="H1821" s="11" t="s">
        <v>375</v>
      </c>
      <c r="I1821" s="11">
        <v>30559</v>
      </c>
      <c r="J1821" s="11">
        <v>427826</v>
      </c>
      <c r="K1821" s="11">
        <v>533944</v>
      </c>
      <c r="L1821" s="11" t="str">
        <f t="shared" si="28"/>
        <v>Whole</v>
      </c>
    </row>
    <row r="1822" spans="1:12" x14ac:dyDescent="0.3">
      <c r="A1822" s="11" t="s">
        <v>934</v>
      </c>
      <c r="B1822" s="11" t="s">
        <v>391</v>
      </c>
      <c r="C1822" s="11" t="s">
        <v>663</v>
      </c>
      <c r="D1822" s="11" t="s">
        <v>664</v>
      </c>
      <c r="E1822" s="11" t="s">
        <v>1049</v>
      </c>
      <c r="F1822" s="11" t="s">
        <v>2540</v>
      </c>
      <c r="G1822" s="11" t="s">
        <v>211</v>
      </c>
      <c r="H1822" s="11" t="s">
        <v>211</v>
      </c>
      <c r="I1822" s="11">
        <v>48555</v>
      </c>
      <c r="J1822" s="11">
        <v>679770</v>
      </c>
      <c r="K1822" s="11">
        <v>769067</v>
      </c>
      <c r="L1822" s="11" t="str">
        <f t="shared" si="28"/>
        <v>Whole</v>
      </c>
    </row>
    <row r="1823" spans="1:12" x14ac:dyDescent="0.3">
      <c r="A1823" s="11" t="s">
        <v>934</v>
      </c>
      <c r="B1823" s="11" t="s">
        <v>391</v>
      </c>
      <c r="C1823" s="11" t="s">
        <v>663</v>
      </c>
      <c r="D1823" s="11" t="s">
        <v>664</v>
      </c>
      <c r="E1823" s="11" t="s">
        <v>1049</v>
      </c>
      <c r="F1823" s="11" t="s">
        <v>2540</v>
      </c>
      <c r="G1823" s="11" t="s">
        <v>1696</v>
      </c>
      <c r="H1823" s="11" t="s">
        <v>1696</v>
      </c>
      <c r="I1823" s="11">
        <v>17515</v>
      </c>
      <c r="J1823" s="11">
        <v>245210</v>
      </c>
      <c r="K1823" s="11">
        <v>324039</v>
      </c>
      <c r="L1823" s="11" t="str">
        <f t="shared" si="28"/>
        <v>Whole</v>
      </c>
    </row>
    <row r="1824" spans="1:12" x14ac:dyDescent="0.3">
      <c r="A1824" s="11" t="s">
        <v>934</v>
      </c>
      <c r="B1824" s="11" t="s">
        <v>391</v>
      </c>
      <c r="C1824" s="11" t="s">
        <v>663</v>
      </c>
      <c r="D1824" s="11" t="s">
        <v>664</v>
      </c>
      <c r="E1824" s="11" t="s">
        <v>1702</v>
      </c>
      <c r="F1824" s="11" t="s">
        <v>1703</v>
      </c>
      <c r="G1824" s="11" t="s">
        <v>1696</v>
      </c>
      <c r="H1824" s="11" t="s">
        <v>1696</v>
      </c>
      <c r="I1824" s="11">
        <v>5117862</v>
      </c>
      <c r="J1824" s="11">
        <v>2558931</v>
      </c>
      <c r="K1824" s="11">
        <v>1422838</v>
      </c>
      <c r="L1824" s="11" t="str">
        <f t="shared" si="28"/>
        <v>Whole</v>
      </c>
    </row>
    <row r="1825" spans="1:12" x14ac:dyDescent="0.3">
      <c r="A1825" s="11" t="s">
        <v>934</v>
      </c>
      <c r="B1825" s="11" t="s">
        <v>391</v>
      </c>
      <c r="C1825" s="11" t="s">
        <v>663</v>
      </c>
      <c r="D1825" s="11" t="s">
        <v>664</v>
      </c>
      <c r="E1825" s="11" t="s">
        <v>1702</v>
      </c>
      <c r="F1825" s="11" t="s">
        <v>2541</v>
      </c>
      <c r="G1825" s="11" t="s">
        <v>2542</v>
      </c>
      <c r="H1825" s="11" t="s">
        <v>2542</v>
      </c>
      <c r="I1825" s="11">
        <v>11922006</v>
      </c>
      <c r="J1825" s="11">
        <v>5961003</v>
      </c>
      <c r="K1825" s="11">
        <v>3068552</v>
      </c>
      <c r="L1825" s="11" t="str">
        <f t="shared" si="28"/>
        <v>Whole</v>
      </c>
    </row>
    <row r="1826" spans="1:12" x14ac:dyDescent="0.3">
      <c r="A1826" s="11" t="s">
        <v>934</v>
      </c>
      <c r="B1826" s="11" t="s">
        <v>391</v>
      </c>
      <c r="C1826" s="11" t="s">
        <v>663</v>
      </c>
      <c r="D1826" s="11" t="s">
        <v>664</v>
      </c>
      <c r="E1826" s="11" t="s">
        <v>1702</v>
      </c>
      <c r="F1826" s="11" t="s">
        <v>2543</v>
      </c>
      <c r="G1826" s="11" t="s">
        <v>922</v>
      </c>
      <c r="H1826" s="11" t="s">
        <v>922</v>
      </c>
      <c r="I1826" s="11">
        <v>15562250</v>
      </c>
      <c r="J1826" s="11">
        <v>7781125</v>
      </c>
      <c r="K1826" s="11">
        <v>3925486</v>
      </c>
      <c r="L1826" s="11" t="str">
        <f t="shared" si="28"/>
        <v>Whole</v>
      </c>
    </row>
    <row r="1827" spans="1:12" x14ac:dyDescent="0.3">
      <c r="A1827" s="11" t="s">
        <v>934</v>
      </c>
      <c r="B1827" s="11" t="s">
        <v>391</v>
      </c>
      <c r="C1827" s="11" t="s">
        <v>663</v>
      </c>
      <c r="D1827" s="11" t="s">
        <v>1050</v>
      </c>
      <c r="E1827" s="11" t="s">
        <v>1967</v>
      </c>
      <c r="F1827" s="11" t="s">
        <v>1703</v>
      </c>
      <c r="G1827" s="11" t="s">
        <v>1696</v>
      </c>
      <c r="H1827" s="11" t="s">
        <v>1696</v>
      </c>
      <c r="I1827" s="11">
        <v>860151</v>
      </c>
      <c r="J1827" s="11">
        <v>430076</v>
      </c>
      <c r="K1827" s="11">
        <v>230386</v>
      </c>
      <c r="L1827" s="11" t="str">
        <f t="shared" si="28"/>
        <v>Whole</v>
      </c>
    </row>
    <row r="1828" spans="1:12" x14ac:dyDescent="0.3">
      <c r="A1828" s="11" t="s">
        <v>934</v>
      </c>
      <c r="B1828" s="11" t="s">
        <v>391</v>
      </c>
      <c r="C1828" s="11" t="s">
        <v>663</v>
      </c>
      <c r="D1828" s="11" t="s">
        <v>1050</v>
      </c>
      <c r="E1828" s="11" t="s">
        <v>1967</v>
      </c>
      <c r="F1828" s="11" t="s">
        <v>2541</v>
      </c>
      <c r="G1828" s="11" t="s">
        <v>2542</v>
      </c>
      <c r="H1828" s="11" t="s">
        <v>2542</v>
      </c>
      <c r="I1828" s="11">
        <v>6132600</v>
      </c>
      <c r="J1828" s="11">
        <v>3066300</v>
      </c>
      <c r="K1828" s="11">
        <v>1516068</v>
      </c>
      <c r="L1828" s="11" t="str">
        <f t="shared" si="28"/>
        <v>Whole</v>
      </c>
    </row>
    <row r="1829" spans="1:12" x14ac:dyDescent="0.3">
      <c r="A1829" s="11" t="s">
        <v>934</v>
      </c>
      <c r="B1829" s="11" t="s">
        <v>391</v>
      </c>
      <c r="C1829" s="11" t="s">
        <v>663</v>
      </c>
      <c r="D1829" s="11" t="s">
        <v>1050</v>
      </c>
      <c r="E1829" s="11" t="s">
        <v>1967</v>
      </c>
      <c r="F1829" s="11" t="s">
        <v>2543</v>
      </c>
      <c r="G1829" s="11" t="s">
        <v>922</v>
      </c>
      <c r="H1829" s="11" t="s">
        <v>922</v>
      </c>
      <c r="I1829" s="11">
        <v>5296240</v>
      </c>
      <c r="J1829" s="11">
        <v>2648120</v>
      </c>
      <c r="K1829" s="11">
        <v>1284633</v>
      </c>
      <c r="L1829" s="11" t="str">
        <f t="shared" si="28"/>
        <v>Whole</v>
      </c>
    </row>
    <row r="1830" spans="1:12" x14ac:dyDescent="0.3">
      <c r="A1830" s="11" t="s">
        <v>934</v>
      </c>
      <c r="B1830" s="11" t="s">
        <v>391</v>
      </c>
      <c r="C1830" s="11" t="s">
        <v>663</v>
      </c>
      <c r="D1830" s="11" t="s">
        <v>1968</v>
      </c>
      <c r="E1830" s="11" t="s">
        <v>1969</v>
      </c>
      <c r="F1830" s="11" t="s">
        <v>1703</v>
      </c>
      <c r="G1830" s="11" t="s">
        <v>1696</v>
      </c>
      <c r="H1830" s="11" t="s">
        <v>1696</v>
      </c>
      <c r="I1830" s="11">
        <v>6351677</v>
      </c>
      <c r="J1830" s="11">
        <v>3175839</v>
      </c>
      <c r="K1830" s="11">
        <v>1813012</v>
      </c>
      <c r="L1830" s="11" t="str">
        <f t="shared" si="28"/>
        <v>Whole</v>
      </c>
    </row>
    <row r="1831" spans="1:12" x14ac:dyDescent="0.3">
      <c r="A1831" s="11" t="s">
        <v>934</v>
      </c>
      <c r="B1831" s="11" t="s">
        <v>391</v>
      </c>
      <c r="C1831" s="11" t="s">
        <v>663</v>
      </c>
      <c r="D1831" s="11" t="s">
        <v>1968</v>
      </c>
      <c r="E1831" s="11" t="s">
        <v>1969</v>
      </c>
      <c r="F1831" s="11" t="s">
        <v>2541</v>
      </c>
      <c r="G1831" s="11" t="s">
        <v>2542</v>
      </c>
      <c r="H1831" s="11" t="s">
        <v>2542</v>
      </c>
      <c r="I1831" s="11">
        <v>13959700</v>
      </c>
      <c r="J1831" s="11">
        <v>6979850</v>
      </c>
      <c r="K1831" s="11">
        <v>3639597</v>
      </c>
      <c r="L1831" s="11" t="str">
        <f t="shared" si="28"/>
        <v>Whole</v>
      </c>
    </row>
    <row r="1832" spans="1:12" x14ac:dyDescent="0.3">
      <c r="A1832" s="11" t="s">
        <v>934</v>
      </c>
      <c r="B1832" s="11" t="s">
        <v>391</v>
      </c>
      <c r="C1832" s="11" t="s">
        <v>663</v>
      </c>
      <c r="D1832" s="11" t="s">
        <v>1968</v>
      </c>
      <c r="E1832" s="11" t="s">
        <v>1969</v>
      </c>
      <c r="F1832" s="11" t="s">
        <v>2543</v>
      </c>
      <c r="G1832" s="11" t="s">
        <v>922</v>
      </c>
      <c r="H1832" s="11" t="s">
        <v>922</v>
      </c>
      <c r="I1832" s="11">
        <v>21931000</v>
      </c>
      <c r="J1832" s="11">
        <v>10965500</v>
      </c>
      <c r="K1832" s="11">
        <v>5616960</v>
      </c>
      <c r="L1832" s="11" t="str">
        <f t="shared" si="28"/>
        <v>Whole</v>
      </c>
    </row>
    <row r="1833" spans="1:12" x14ac:dyDescent="0.3">
      <c r="A1833" s="11" t="s">
        <v>934</v>
      </c>
      <c r="B1833" s="11" t="s">
        <v>391</v>
      </c>
      <c r="C1833" s="11" t="s">
        <v>663</v>
      </c>
      <c r="D1833" s="11" t="s">
        <v>1968</v>
      </c>
      <c r="E1833" s="11" t="s">
        <v>2026</v>
      </c>
      <c r="F1833" s="11" t="s">
        <v>2539</v>
      </c>
      <c r="G1833" s="11" t="s">
        <v>375</v>
      </c>
      <c r="H1833" s="11" t="s">
        <v>375</v>
      </c>
      <c r="I1833" s="11">
        <v>19544</v>
      </c>
      <c r="J1833" s="11">
        <v>527688</v>
      </c>
      <c r="K1833" s="11">
        <v>852538</v>
      </c>
      <c r="L1833" s="11" t="str">
        <f t="shared" si="28"/>
        <v>Whole</v>
      </c>
    </row>
    <row r="1834" spans="1:12" x14ac:dyDescent="0.3">
      <c r="A1834" s="11" t="s">
        <v>934</v>
      </c>
      <c r="B1834" s="11" t="s">
        <v>391</v>
      </c>
      <c r="C1834" s="11" t="s">
        <v>663</v>
      </c>
      <c r="D1834" s="11" t="s">
        <v>1968</v>
      </c>
      <c r="E1834" s="11" t="s">
        <v>2026</v>
      </c>
      <c r="F1834" s="11" t="s">
        <v>2540</v>
      </c>
      <c r="G1834" s="11" t="s">
        <v>211</v>
      </c>
      <c r="H1834" s="11" t="s">
        <v>211</v>
      </c>
      <c r="I1834" s="11">
        <v>22319</v>
      </c>
      <c r="J1834" s="11">
        <v>602613</v>
      </c>
      <c r="K1834" s="11">
        <v>860863</v>
      </c>
      <c r="L1834" s="11" t="str">
        <f t="shared" si="28"/>
        <v>Whole</v>
      </c>
    </row>
    <row r="1835" spans="1:12" x14ac:dyDescent="0.3">
      <c r="A1835" s="11" t="s">
        <v>934</v>
      </c>
      <c r="B1835" s="11" t="s">
        <v>391</v>
      </c>
      <c r="C1835" s="11" t="s">
        <v>663</v>
      </c>
      <c r="D1835" s="11" t="s">
        <v>1968</v>
      </c>
      <c r="E1835" s="11" t="s">
        <v>2026</v>
      </c>
      <c r="F1835" s="11" t="s">
        <v>2540</v>
      </c>
      <c r="G1835" s="11" t="s">
        <v>1696</v>
      </c>
      <c r="H1835" s="11" t="s">
        <v>1696</v>
      </c>
      <c r="I1835" s="11">
        <v>8967</v>
      </c>
      <c r="J1835" s="11">
        <v>242109</v>
      </c>
      <c r="K1835" s="11">
        <v>393344</v>
      </c>
      <c r="L1835" s="11" t="str">
        <f t="shared" si="28"/>
        <v>Whole</v>
      </c>
    </row>
    <row r="1836" spans="1:12" x14ac:dyDescent="0.3">
      <c r="A1836" s="11" t="s">
        <v>934</v>
      </c>
      <c r="B1836" s="11" t="s">
        <v>391</v>
      </c>
      <c r="C1836" s="11" t="s">
        <v>663</v>
      </c>
      <c r="D1836" s="11" t="s">
        <v>1051</v>
      </c>
      <c r="E1836" s="11" t="s">
        <v>1867</v>
      </c>
      <c r="F1836" s="11" t="s">
        <v>2540</v>
      </c>
      <c r="G1836" s="11" t="s">
        <v>211</v>
      </c>
      <c r="H1836" s="11" t="s">
        <v>211</v>
      </c>
      <c r="I1836" s="11">
        <v>1020</v>
      </c>
      <c r="J1836" s="11">
        <v>9180</v>
      </c>
      <c r="K1836" s="11">
        <v>16176</v>
      </c>
      <c r="L1836" s="11" t="str">
        <f t="shared" si="28"/>
        <v>Whole</v>
      </c>
    </row>
    <row r="1837" spans="1:12" x14ac:dyDescent="0.3">
      <c r="A1837" s="11" t="s">
        <v>934</v>
      </c>
      <c r="B1837" s="11" t="s">
        <v>391</v>
      </c>
      <c r="C1837" s="11" t="s">
        <v>663</v>
      </c>
      <c r="D1837" s="11" t="s">
        <v>1051</v>
      </c>
      <c r="E1837" s="11" t="s">
        <v>1867</v>
      </c>
      <c r="F1837" s="11" t="s">
        <v>2540</v>
      </c>
      <c r="G1837" s="11" t="s">
        <v>1696</v>
      </c>
      <c r="H1837" s="11" t="s">
        <v>1696</v>
      </c>
      <c r="I1837" s="11">
        <v>948</v>
      </c>
      <c r="J1837" s="11">
        <v>8532</v>
      </c>
      <c r="K1837" s="11">
        <v>17579</v>
      </c>
      <c r="L1837" s="11" t="str">
        <f t="shared" si="28"/>
        <v>Whole</v>
      </c>
    </row>
    <row r="1838" spans="1:12" x14ac:dyDescent="0.3">
      <c r="A1838" s="11" t="s">
        <v>934</v>
      </c>
      <c r="B1838" s="11" t="s">
        <v>391</v>
      </c>
      <c r="C1838" s="11" t="s">
        <v>663</v>
      </c>
      <c r="D1838" s="11" t="s">
        <v>1051</v>
      </c>
      <c r="E1838" s="11" t="s">
        <v>1867</v>
      </c>
      <c r="F1838" s="11" t="s">
        <v>2540</v>
      </c>
      <c r="G1838" s="11" t="s">
        <v>375</v>
      </c>
      <c r="H1838" s="11" t="s">
        <v>375</v>
      </c>
      <c r="I1838" s="11">
        <v>848</v>
      </c>
      <c r="J1838" s="11">
        <v>7632</v>
      </c>
      <c r="K1838" s="11">
        <v>14523</v>
      </c>
      <c r="L1838" s="11" t="str">
        <f t="shared" si="28"/>
        <v>Whole</v>
      </c>
    </row>
    <row r="1839" spans="1:12" x14ac:dyDescent="0.3">
      <c r="A1839" s="11" t="s">
        <v>934</v>
      </c>
      <c r="B1839" s="11" t="s">
        <v>391</v>
      </c>
      <c r="C1839" s="11" t="s">
        <v>663</v>
      </c>
      <c r="D1839" s="11" t="s">
        <v>926</v>
      </c>
      <c r="E1839" s="11" t="s">
        <v>1052</v>
      </c>
      <c r="F1839" s="11" t="s">
        <v>1703</v>
      </c>
      <c r="G1839" s="11" t="s">
        <v>1696</v>
      </c>
      <c r="H1839" s="11" t="s">
        <v>1696</v>
      </c>
      <c r="I1839" s="11">
        <v>44250</v>
      </c>
      <c r="J1839" s="11">
        <v>22125</v>
      </c>
      <c r="K1839" s="11">
        <v>13078</v>
      </c>
      <c r="L1839" s="11" t="str">
        <f t="shared" si="28"/>
        <v>Whole</v>
      </c>
    </row>
    <row r="1840" spans="1:12" x14ac:dyDescent="0.3">
      <c r="A1840" s="11" t="s">
        <v>934</v>
      </c>
      <c r="B1840" s="11" t="s">
        <v>391</v>
      </c>
      <c r="C1840" s="11" t="s">
        <v>663</v>
      </c>
      <c r="D1840" s="11" t="s">
        <v>926</v>
      </c>
      <c r="E1840" s="11" t="s">
        <v>1052</v>
      </c>
      <c r="F1840" s="11" t="s">
        <v>2541</v>
      </c>
      <c r="G1840" s="11" t="s">
        <v>2542</v>
      </c>
      <c r="H1840" s="11" t="s">
        <v>2542</v>
      </c>
      <c r="I1840" s="11">
        <v>141200</v>
      </c>
      <c r="J1840" s="11">
        <v>70600</v>
      </c>
      <c r="K1840" s="11">
        <v>38533</v>
      </c>
      <c r="L1840" s="11" t="str">
        <f t="shared" si="28"/>
        <v>Whole</v>
      </c>
    </row>
    <row r="1841" spans="1:12" x14ac:dyDescent="0.3">
      <c r="A1841" s="11" t="s">
        <v>934</v>
      </c>
      <c r="B1841" s="11" t="s">
        <v>391</v>
      </c>
      <c r="C1841" s="11" t="s">
        <v>663</v>
      </c>
      <c r="D1841" s="11" t="s">
        <v>926</v>
      </c>
      <c r="E1841" s="11" t="s">
        <v>1052</v>
      </c>
      <c r="F1841" s="11" t="s">
        <v>2543</v>
      </c>
      <c r="G1841" s="11" t="s">
        <v>922</v>
      </c>
      <c r="H1841" s="11" t="s">
        <v>922</v>
      </c>
      <c r="I1841" s="11">
        <v>192000</v>
      </c>
      <c r="J1841" s="11">
        <v>96000</v>
      </c>
      <c r="K1841" s="11">
        <v>50724</v>
      </c>
      <c r="L1841" s="11" t="str">
        <f t="shared" si="28"/>
        <v>Whole</v>
      </c>
    </row>
    <row r="1842" spans="1:12" x14ac:dyDescent="0.3">
      <c r="A1842" s="11" t="s">
        <v>934</v>
      </c>
      <c r="B1842" s="11" t="s">
        <v>391</v>
      </c>
      <c r="C1842" s="11" t="s">
        <v>663</v>
      </c>
      <c r="D1842" s="11" t="s">
        <v>1236</v>
      </c>
      <c r="E1842" s="11" t="s">
        <v>2015</v>
      </c>
      <c r="F1842" s="11" t="s">
        <v>2544</v>
      </c>
      <c r="G1842" s="11" t="s">
        <v>2542</v>
      </c>
      <c r="H1842" s="11" t="s">
        <v>2542</v>
      </c>
      <c r="I1842" s="11">
        <v>780</v>
      </c>
      <c r="J1842" s="11">
        <v>0</v>
      </c>
      <c r="K1842" s="11">
        <v>836</v>
      </c>
      <c r="L1842" s="11" t="str">
        <f t="shared" si="28"/>
        <v>Whole</v>
      </c>
    </row>
    <row r="1843" spans="1:12" x14ac:dyDescent="0.3">
      <c r="A1843" s="11" t="s">
        <v>934</v>
      </c>
      <c r="B1843" s="11" t="s">
        <v>391</v>
      </c>
      <c r="C1843" s="11" t="s">
        <v>71</v>
      </c>
      <c r="D1843" s="11" t="s">
        <v>1054</v>
      </c>
      <c r="E1843" s="11" t="s">
        <v>2017</v>
      </c>
      <c r="F1843" s="11" t="s">
        <v>2545</v>
      </c>
      <c r="G1843" s="11" t="s">
        <v>1696</v>
      </c>
      <c r="H1843" s="11" t="s">
        <v>1696</v>
      </c>
      <c r="I1843" s="11">
        <v>111</v>
      </c>
      <c r="J1843" s="11">
        <v>0</v>
      </c>
      <c r="K1843" s="11">
        <v>169</v>
      </c>
      <c r="L1843" s="11" t="str">
        <f t="shared" si="28"/>
        <v>Whole</v>
      </c>
    </row>
    <row r="1844" spans="1:12" x14ac:dyDescent="0.3">
      <c r="A1844" s="11" t="s">
        <v>934</v>
      </c>
      <c r="B1844" s="11" t="s">
        <v>391</v>
      </c>
      <c r="C1844" s="11" t="s">
        <v>71</v>
      </c>
      <c r="D1844" s="11" t="s">
        <v>1054</v>
      </c>
      <c r="E1844" s="11" t="s">
        <v>2017</v>
      </c>
      <c r="F1844" s="11" t="s">
        <v>2544</v>
      </c>
      <c r="G1844" s="11" t="s">
        <v>2542</v>
      </c>
      <c r="H1844" s="11" t="s">
        <v>2542</v>
      </c>
      <c r="I1844" s="11">
        <v>987</v>
      </c>
      <c r="J1844" s="11">
        <v>0</v>
      </c>
      <c r="K1844" s="11">
        <v>1365</v>
      </c>
      <c r="L1844" s="11" t="str">
        <f t="shared" si="28"/>
        <v>Whole</v>
      </c>
    </row>
    <row r="1845" spans="1:12" x14ac:dyDescent="0.3">
      <c r="A1845" s="11" t="s">
        <v>934</v>
      </c>
      <c r="B1845" s="11" t="s">
        <v>391</v>
      </c>
      <c r="C1845" s="11" t="s">
        <v>71</v>
      </c>
      <c r="D1845" s="11" t="s">
        <v>1054</v>
      </c>
      <c r="E1845" s="11" t="s">
        <v>2017</v>
      </c>
      <c r="F1845" s="11" t="s">
        <v>2546</v>
      </c>
      <c r="G1845" s="11" t="s">
        <v>922</v>
      </c>
      <c r="H1845" s="11" t="s">
        <v>922</v>
      </c>
      <c r="I1845" s="11">
        <v>494</v>
      </c>
      <c r="J1845" s="11">
        <v>0</v>
      </c>
      <c r="K1845" s="11">
        <v>637</v>
      </c>
      <c r="L1845" s="11" t="str">
        <f t="shared" si="28"/>
        <v>Whole</v>
      </c>
    </row>
    <row r="1846" spans="1:12" x14ac:dyDescent="0.3">
      <c r="A1846" s="11" t="s">
        <v>934</v>
      </c>
      <c r="B1846" s="11" t="s">
        <v>391</v>
      </c>
      <c r="C1846" s="11" t="s">
        <v>207</v>
      </c>
      <c r="D1846" s="11" t="s">
        <v>2205</v>
      </c>
      <c r="E1846" s="11" t="s">
        <v>2206</v>
      </c>
      <c r="F1846" s="11" t="s">
        <v>2547</v>
      </c>
      <c r="G1846" s="11" t="s">
        <v>211</v>
      </c>
      <c r="H1846" s="11" t="s">
        <v>211</v>
      </c>
      <c r="I1846" s="11">
        <v>13059</v>
      </c>
      <c r="J1846" s="11">
        <v>156708</v>
      </c>
      <c r="K1846" s="11">
        <v>223437</v>
      </c>
      <c r="L1846" s="11" t="str">
        <f t="shared" si="28"/>
        <v>Processed</v>
      </c>
    </row>
    <row r="1847" spans="1:12" x14ac:dyDescent="0.3">
      <c r="A1847" s="11" t="s">
        <v>934</v>
      </c>
      <c r="B1847" s="11" t="s">
        <v>391</v>
      </c>
      <c r="C1847" s="11" t="s">
        <v>207</v>
      </c>
      <c r="D1847" s="11" t="s">
        <v>2205</v>
      </c>
      <c r="E1847" s="11" t="s">
        <v>2206</v>
      </c>
      <c r="F1847" s="11" t="s">
        <v>2547</v>
      </c>
      <c r="G1847" s="11" t="s">
        <v>1696</v>
      </c>
      <c r="H1847" s="11" t="s">
        <v>1696</v>
      </c>
      <c r="I1847" s="11">
        <v>4515</v>
      </c>
      <c r="J1847" s="11">
        <v>54180</v>
      </c>
      <c r="K1847" s="11">
        <v>84802</v>
      </c>
      <c r="L1847" s="11" t="str">
        <f t="shared" si="28"/>
        <v>Processed</v>
      </c>
    </row>
    <row r="1848" spans="1:12" x14ac:dyDescent="0.3">
      <c r="A1848" s="11" t="s">
        <v>934</v>
      </c>
      <c r="B1848" s="11" t="s">
        <v>391</v>
      </c>
      <c r="C1848" s="11" t="s">
        <v>207</v>
      </c>
      <c r="D1848" s="11" t="s">
        <v>2205</v>
      </c>
      <c r="E1848" s="11" t="s">
        <v>2206</v>
      </c>
      <c r="F1848" s="11" t="s">
        <v>2547</v>
      </c>
      <c r="G1848" s="11" t="s">
        <v>375</v>
      </c>
      <c r="H1848" s="11" t="s">
        <v>375</v>
      </c>
      <c r="I1848" s="11">
        <v>10508</v>
      </c>
      <c r="J1848" s="11">
        <v>126096</v>
      </c>
      <c r="K1848" s="11">
        <v>207513</v>
      </c>
      <c r="L1848" s="11" t="str">
        <f t="shared" si="28"/>
        <v>Processed</v>
      </c>
    </row>
    <row r="1849" spans="1:12" x14ac:dyDescent="0.3">
      <c r="A1849" s="11" t="s">
        <v>934</v>
      </c>
      <c r="B1849" s="11" t="s">
        <v>391</v>
      </c>
      <c r="C1849" s="11" t="s">
        <v>207</v>
      </c>
      <c r="D1849" s="11" t="s">
        <v>1875</v>
      </c>
      <c r="E1849" s="11" t="s">
        <v>1876</v>
      </c>
      <c r="F1849" s="11" t="s">
        <v>2339</v>
      </c>
      <c r="G1849" s="11" t="s">
        <v>211</v>
      </c>
      <c r="H1849" s="11" t="s">
        <v>211</v>
      </c>
      <c r="I1849" s="11">
        <v>51252</v>
      </c>
      <c r="J1849" s="11">
        <v>563772</v>
      </c>
      <c r="K1849" s="11">
        <v>2571140</v>
      </c>
      <c r="L1849" s="11" t="str">
        <f t="shared" si="28"/>
        <v>Processed</v>
      </c>
    </row>
    <row r="1850" spans="1:12" x14ac:dyDescent="0.3">
      <c r="A1850" s="11" t="s">
        <v>934</v>
      </c>
      <c r="B1850" s="11" t="s">
        <v>391</v>
      </c>
      <c r="C1850" s="11" t="s">
        <v>207</v>
      </c>
      <c r="D1850" s="11" t="s">
        <v>1875</v>
      </c>
      <c r="E1850" s="11" t="s">
        <v>1876</v>
      </c>
      <c r="F1850" s="11" t="s">
        <v>2339</v>
      </c>
      <c r="G1850" s="11" t="s">
        <v>1696</v>
      </c>
      <c r="H1850" s="11" t="s">
        <v>1696</v>
      </c>
      <c r="I1850" s="11">
        <v>15860</v>
      </c>
      <c r="J1850" s="11">
        <v>174460</v>
      </c>
      <c r="K1850" s="11">
        <v>826871</v>
      </c>
      <c r="L1850" s="11" t="str">
        <f t="shared" si="28"/>
        <v>Processed</v>
      </c>
    </row>
    <row r="1851" spans="1:12" x14ac:dyDescent="0.3">
      <c r="A1851" s="11" t="s">
        <v>934</v>
      </c>
      <c r="B1851" s="11" t="s">
        <v>391</v>
      </c>
      <c r="C1851" s="11" t="s">
        <v>207</v>
      </c>
      <c r="D1851" s="11" t="s">
        <v>1875</v>
      </c>
      <c r="E1851" s="11" t="s">
        <v>1876</v>
      </c>
      <c r="F1851" s="11" t="s">
        <v>2339</v>
      </c>
      <c r="G1851" s="11" t="s">
        <v>375</v>
      </c>
      <c r="H1851" s="11" t="s">
        <v>375</v>
      </c>
      <c r="I1851" s="11">
        <v>33465</v>
      </c>
      <c r="J1851" s="11">
        <v>368115</v>
      </c>
      <c r="K1851" s="11">
        <v>1764869</v>
      </c>
      <c r="L1851" s="11" t="str">
        <f t="shared" si="28"/>
        <v>Processed</v>
      </c>
    </row>
    <row r="1852" spans="1:12" x14ac:dyDescent="0.3">
      <c r="A1852" s="11" t="s">
        <v>934</v>
      </c>
      <c r="B1852" s="11" t="s">
        <v>391</v>
      </c>
      <c r="C1852" s="11" t="s">
        <v>207</v>
      </c>
      <c r="D1852" s="11" t="s">
        <v>1691</v>
      </c>
      <c r="E1852" s="11" t="s">
        <v>2207</v>
      </c>
      <c r="F1852" s="11" t="s">
        <v>2547</v>
      </c>
      <c r="G1852" s="11" t="s">
        <v>211</v>
      </c>
      <c r="H1852" s="11" t="s">
        <v>211</v>
      </c>
      <c r="I1852" s="11">
        <v>17101</v>
      </c>
      <c r="J1852" s="11">
        <v>205212</v>
      </c>
      <c r="K1852" s="11">
        <v>292473</v>
      </c>
      <c r="L1852" s="11" t="str">
        <f t="shared" si="28"/>
        <v>Processed</v>
      </c>
    </row>
    <row r="1853" spans="1:12" x14ac:dyDescent="0.3">
      <c r="A1853" s="11" t="s">
        <v>934</v>
      </c>
      <c r="B1853" s="11" t="s">
        <v>391</v>
      </c>
      <c r="C1853" s="11" t="s">
        <v>207</v>
      </c>
      <c r="D1853" s="11" t="s">
        <v>1691</v>
      </c>
      <c r="E1853" s="11" t="s">
        <v>2207</v>
      </c>
      <c r="F1853" s="11" t="s">
        <v>2547</v>
      </c>
      <c r="G1853" s="11" t="s">
        <v>1696</v>
      </c>
      <c r="H1853" s="11" t="s">
        <v>1696</v>
      </c>
      <c r="I1853" s="11">
        <v>4583</v>
      </c>
      <c r="J1853" s="11">
        <v>54996</v>
      </c>
      <c r="K1853" s="11">
        <v>87537</v>
      </c>
      <c r="L1853" s="11" t="str">
        <f t="shared" si="28"/>
        <v>Processed</v>
      </c>
    </row>
    <row r="1854" spans="1:12" x14ac:dyDescent="0.3">
      <c r="A1854" s="11" t="s">
        <v>934</v>
      </c>
      <c r="B1854" s="11" t="s">
        <v>391</v>
      </c>
      <c r="C1854" s="11" t="s">
        <v>207</v>
      </c>
      <c r="D1854" s="11" t="s">
        <v>1691</v>
      </c>
      <c r="E1854" s="11" t="s">
        <v>2207</v>
      </c>
      <c r="F1854" s="11" t="s">
        <v>2547</v>
      </c>
      <c r="G1854" s="11" t="s">
        <v>375</v>
      </c>
      <c r="H1854" s="11" t="s">
        <v>375</v>
      </c>
      <c r="I1854" s="11">
        <v>10696</v>
      </c>
      <c r="J1854" s="11">
        <v>128352</v>
      </c>
      <c r="K1854" s="11">
        <v>211434</v>
      </c>
      <c r="L1854" s="11" t="str">
        <f t="shared" si="28"/>
        <v>Processed</v>
      </c>
    </row>
    <row r="1855" spans="1:12" x14ac:dyDescent="0.3">
      <c r="A1855" s="11" t="s">
        <v>934</v>
      </c>
      <c r="B1855" s="11" t="s">
        <v>391</v>
      </c>
      <c r="C1855" s="11" t="s">
        <v>207</v>
      </c>
      <c r="D1855" s="11" t="s">
        <v>925</v>
      </c>
      <c r="E1855" s="11" t="s">
        <v>2155</v>
      </c>
      <c r="F1855" s="11" t="s">
        <v>2548</v>
      </c>
      <c r="G1855" s="11" t="s">
        <v>211</v>
      </c>
      <c r="H1855" s="11" t="s">
        <v>211</v>
      </c>
      <c r="I1855" s="11">
        <v>16386</v>
      </c>
      <c r="J1855" s="11">
        <v>196632</v>
      </c>
      <c r="K1855" s="11">
        <v>324853</v>
      </c>
      <c r="L1855" s="11" t="str">
        <f t="shared" si="28"/>
        <v>Processed</v>
      </c>
    </row>
    <row r="1856" spans="1:12" x14ac:dyDescent="0.3">
      <c r="A1856" s="11" t="s">
        <v>934</v>
      </c>
      <c r="B1856" s="11" t="s">
        <v>391</v>
      </c>
      <c r="C1856" s="11" t="s">
        <v>207</v>
      </c>
      <c r="D1856" s="11" t="s">
        <v>925</v>
      </c>
      <c r="E1856" s="11" t="s">
        <v>2155</v>
      </c>
      <c r="F1856" s="11" t="s">
        <v>2548</v>
      </c>
      <c r="G1856" s="11" t="s">
        <v>1696</v>
      </c>
      <c r="H1856" s="11" t="s">
        <v>1696</v>
      </c>
      <c r="I1856" s="11">
        <v>3910</v>
      </c>
      <c r="J1856" s="11">
        <v>46920</v>
      </c>
      <c r="K1856" s="11">
        <v>84353</v>
      </c>
      <c r="L1856" s="11" t="str">
        <f t="shared" si="28"/>
        <v>Processed</v>
      </c>
    </row>
    <row r="1857" spans="1:12" x14ac:dyDescent="0.3">
      <c r="A1857" s="11" t="s">
        <v>934</v>
      </c>
      <c r="B1857" s="11" t="s">
        <v>391</v>
      </c>
      <c r="C1857" s="11" t="s">
        <v>207</v>
      </c>
      <c r="D1857" s="11" t="s">
        <v>925</v>
      </c>
      <c r="E1857" s="11" t="s">
        <v>2155</v>
      </c>
      <c r="F1857" s="11" t="s">
        <v>2548</v>
      </c>
      <c r="G1857" s="11" t="s">
        <v>375</v>
      </c>
      <c r="H1857" s="11" t="s">
        <v>375</v>
      </c>
      <c r="I1857" s="11">
        <v>10487</v>
      </c>
      <c r="J1857" s="11">
        <v>125844</v>
      </c>
      <c r="K1857" s="11">
        <v>263296</v>
      </c>
      <c r="L1857" s="11" t="str">
        <f t="shared" si="28"/>
        <v>Processed</v>
      </c>
    </row>
    <row r="1858" spans="1:12" x14ac:dyDescent="0.3">
      <c r="A1858" s="11" t="s">
        <v>934</v>
      </c>
      <c r="B1858" s="11" t="s">
        <v>391</v>
      </c>
      <c r="C1858" s="11" t="s">
        <v>207</v>
      </c>
      <c r="D1858" s="11" t="s">
        <v>1723</v>
      </c>
      <c r="E1858" s="11" t="s">
        <v>2203</v>
      </c>
      <c r="F1858" s="11" t="s">
        <v>2547</v>
      </c>
      <c r="G1858" s="11" t="s">
        <v>211</v>
      </c>
      <c r="H1858" s="11" t="s">
        <v>211</v>
      </c>
      <c r="I1858" s="11">
        <v>18628</v>
      </c>
      <c r="J1858" s="11">
        <v>223536</v>
      </c>
      <c r="K1858" s="11">
        <v>318648</v>
      </c>
      <c r="L1858" s="11" t="str">
        <f t="shared" ref="L1858:L1921" si="29">IF(OR(C1858="Condiments &amp; Snacks",
       C1858="Cheese",
       C1858="Butter",
       C1858="Meals",
       C1858="Beverages",
       C1858="Yogurt"), "Processed", "Whole")</f>
        <v>Processed</v>
      </c>
    </row>
    <row r="1859" spans="1:12" x14ac:dyDescent="0.3">
      <c r="A1859" s="11" t="s">
        <v>934</v>
      </c>
      <c r="B1859" s="11" t="s">
        <v>391</v>
      </c>
      <c r="C1859" s="11" t="s">
        <v>207</v>
      </c>
      <c r="D1859" s="11" t="s">
        <v>1723</v>
      </c>
      <c r="E1859" s="11" t="s">
        <v>2203</v>
      </c>
      <c r="F1859" s="11" t="s">
        <v>2547</v>
      </c>
      <c r="G1859" s="11" t="s">
        <v>1696</v>
      </c>
      <c r="H1859" s="11" t="s">
        <v>1696</v>
      </c>
      <c r="I1859" s="11">
        <v>6537</v>
      </c>
      <c r="J1859" s="11">
        <v>78444</v>
      </c>
      <c r="K1859" s="11">
        <v>124733</v>
      </c>
      <c r="L1859" s="11" t="str">
        <f t="shared" si="29"/>
        <v>Processed</v>
      </c>
    </row>
    <row r="1860" spans="1:12" x14ac:dyDescent="0.3">
      <c r="A1860" s="11" t="s">
        <v>934</v>
      </c>
      <c r="B1860" s="11" t="s">
        <v>391</v>
      </c>
      <c r="C1860" s="11" t="s">
        <v>207</v>
      </c>
      <c r="D1860" s="11" t="s">
        <v>1723</v>
      </c>
      <c r="E1860" s="11" t="s">
        <v>2203</v>
      </c>
      <c r="F1860" s="11" t="s">
        <v>2547</v>
      </c>
      <c r="G1860" s="11" t="s">
        <v>375</v>
      </c>
      <c r="H1860" s="11" t="s">
        <v>375</v>
      </c>
      <c r="I1860" s="11">
        <v>13835</v>
      </c>
      <c r="J1860" s="11">
        <v>166020</v>
      </c>
      <c r="K1860" s="11">
        <v>273362</v>
      </c>
      <c r="L1860" s="11" t="str">
        <f t="shared" si="29"/>
        <v>Processed</v>
      </c>
    </row>
    <row r="1861" spans="1:12" x14ac:dyDescent="0.3">
      <c r="A1861" s="11" t="s">
        <v>934</v>
      </c>
      <c r="B1861" s="11" t="s">
        <v>391</v>
      </c>
      <c r="C1861" s="11" t="s">
        <v>207</v>
      </c>
      <c r="D1861" s="11" t="s">
        <v>1692</v>
      </c>
      <c r="E1861" s="11" t="s">
        <v>2204</v>
      </c>
      <c r="F1861" s="11" t="s">
        <v>2547</v>
      </c>
      <c r="G1861" s="11" t="s">
        <v>211</v>
      </c>
      <c r="H1861" s="11" t="s">
        <v>211</v>
      </c>
      <c r="I1861" s="11">
        <v>16414</v>
      </c>
      <c r="J1861" s="11">
        <v>196968</v>
      </c>
      <c r="K1861" s="11">
        <v>280658</v>
      </c>
      <c r="L1861" s="11" t="str">
        <f t="shared" si="29"/>
        <v>Processed</v>
      </c>
    </row>
    <row r="1862" spans="1:12" x14ac:dyDescent="0.3">
      <c r="A1862" s="11" t="s">
        <v>934</v>
      </c>
      <c r="B1862" s="11" t="s">
        <v>391</v>
      </c>
      <c r="C1862" s="11" t="s">
        <v>207</v>
      </c>
      <c r="D1862" s="11" t="s">
        <v>1692</v>
      </c>
      <c r="E1862" s="11" t="s">
        <v>2204</v>
      </c>
      <c r="F1862" s="11" t="s">
        <v>2547</v>
      </c>
      <c r="G1862" s="11" t="s">
        <v>1696</v>
      </c>
      <c r="H1862" s="11" t="s">
        <v>1696</v>
      </c>
      <c r="I1862" s="11">
        <v>4948</v>
      </c>
      <c r="J1862" s="11">
        <v>59376</v>
      </c>
      <c r="K1862" s="11">
        <v>94629</v>
      </c>
      <c r="L1862" s="11" t="str">
        <f t="shared" si="29"/>
        <v>Processed</v>
      </c>
    </row>
    <row r="1863" spans="1:12" x14ac:dyDescent="0.3">
      <c r="A1863" s="11" t="s">
        <v>934</v>
      </c>
      <c r="B1863" s="11" t="s">
        <v>391</v>
      </c>
      <c r="C1863" s="11" t="s">
        <v>207</v>
      </c>
      <c r="D1863" s="11" t="s">
        <v>1692</v>
      </c>
      <c r="E1863" s="11" t="s">
        <v>2204</v>
      </c>
      <c r="F1863" s="11" t="s">
        <v>2547</v>
      </c>
      <c r="G1863" s="11" t="s">
        <v>375</v>
      </c>
      <c r="H1863" s="11" t="s">
        <v>375</v>
      </c>
      <c r="I1863" s="11">
        <v>9539</v>
      </c>
      <c r="J1863" s="11">
        <v>114468</v>
      </c>
      <c r="K1863" s="11">
        <v>188443</v>
      </c>
      <c r="L1863" s="11" t="str">
        <f t="shared" si="29"/>
        <v>Processed</v>
      </c>
    </row>
    <row r="1864" spans="1:12" x14ac:dyDescent="0.3">
      <c r="A1864" s="11" t="s">
        <v>934</v>
      </c>
      <c r="B1864" s="11" t="s">
        <v>391</v>
      </c>
      <c r="C1864" s="11" t="s">
        <v>131</v>
      </c>
      <c r="D1864" s="11" t="s">
        <v>203</v>
      </c>
      <c r="E1864" s="11" t="s">
        <v>2549</v>
      </c>
      <c r="F1864" s="11" t="s">
        <v>2550</v>
      </c>
      <c r="G1864" s="11" t="s">
        <v>1696</v>
      </c>
      <c r="H1864" s="11" t="s">
        <v>1696</v>
      </c>
      <c r="I1864" s="11">
        <v>1</v>
      </c>
      <c r="J1864" s="11">
        <v>35</v>
      </c>
      <c r="K1864" s="11">
        <v>28</v>
      </c>
      <c r="L1864" s="11" t="str">
        <f t="shared" si="29"/>
        <v>Whole</v>
      </c>
    </row>
    <row r="1865" spans="1:12" x14ac:dyDescent="0.3">
      <c r="A1865" s="11" t="s">
        <v>934</v>
      </c>
      <c r="B1865" s="11" t="s">
        <v>391</v>
      </c>
      <c r="C1865" s="11" t="s">
        <v>131</v>
      </c>
      <c r="D1865" s="11" t="s">
        <v>203</v>
      </c>
      <c r="E1865" s="11" t="s">
        <v>2551</v>
      </c>
      <c r="F1865" s="11" t="s">
        <v>2550</v>
      </c>
      <c r="G1865" s="11" t="s">
        <v>211</v>
      </c>
      <c r="H1865" s="11" t="s">
        <v>211</v>
      </c>
      <c r="I1865" s="11">
        <v>39201</v>
      </c>
      <c r="J1865" s="11">
        <v>1411236</v>
      </c>
      <c r="K1865" s="11">
        <v>854868</v>
      </c>
      <c r="L1865" s="11" t="str">
        <f t="shared" si="29"/>
        <v>Whole</v>
      </c>
    </row>
    <row r="1866" spans="1:12" x14ac:dyDescent="0.3">
      <c r="A1866" s="11" t="s">
        <v>934</v>
      </c>
      <c r="B1866" s="11" t="s">
        <v>391</v>
      </c>
      <c r="C1866" s="11" t="s">
        <v>131</v>
      </c>
      <c r="D1866" s="11" t="s">
        <v>203</v>
      </c>
      <c r="E1866" s="11" t="s">
        <v>2551</v>
      </c>
      <c r="F1866" s="11" t="s">
        <v>2550</v>
      </c>
      <c r="G1866" s="11" t="s">
        <v>1696</v>
      </c>
      <c r="H1866" s="11" t="s">
        <v>1696</v>
      </c>
      <c r="I1866" s="11">
        <v>8771</v>
      </c>
      <c r="J1866" s="11">
        <v>315756</v>
      </c>
      <c r="K1866" s="11">
        <v>211253</v>
      </c>
      <c r="L1866" s="11" t="str">
        <f t="shared" si="29"/>
        <v>Whole</v>
      </c>
    </row>
    <row r="1867" spans="1:12" x14ac:dyDescent="0.3">
      <c r="A1867" s="11" t="s">
        <v>934</v>
      </c>
      <c r="B1867" s="11" t="s">
        <v>391</v>
      </c>
      <c r="C1867" s="11" t="s">
        <v>131</v>
      </c>
      <c r="D1867" s="11" t="s">
        <v>203</v>
      </c>
      <c r="E1867" s="11" t="s">
        <v>2551</v>
      </c>
      <c r="F1867" s="11" t="s">
        <v>2550</v>
      </c>
      <c r="G1867" s="11" t="s">
        <v>375</v>
      </c>
      <c r="H1867" s="11" t="s">
        <v>375</v>
      </c>
      <c r="I1867" s="11">
        <v>31499</v>
      </c>
      <c r="J1867" s="11">
        <v>1133964</v>
      </c>
      <c r="K1867" s="11">
        <v>828512</v>
      </c>
      <c r="L1867" s="11" t="str">
        <f t="shared" si="29"/>
        <v>Whole</v>
      </c>
    </row>
    <row r="1868" spans="1:12" x14ac:dyDescent="0.3">
      <c r="A1868" s="11" t="s">
        <v>934</v>
      </c>
      <c r="B1868" s="11" t="s">
        <v>391</v>
      </c>
      <c r="C1868" s="11" t="s">
        <v>131</v>
      </c>
      <c r="D1868" s="11" t="s">
        <v>1698</v>
      </c>
      <c r="E1868" s="11" t="s">
        <v>1892</v>
      </c>
      <c r="F1868" s="11" t="s">
        <v>2552</v>
      </c>
      <c r="G1868" s="11" t="s">
        <v>211</v>
      </c>
      <c r="H1868" s="11" t="s">
        <v>211</v>
      </c>
      <c r="I1868" s="11">
        <v>5065</v>
      </c>
      <c r="J1868" s="11">
        <v>79166</v>
      </c>
      <c r="K1868" s="11">
        <v>164249</v>
      </c>
      <c r="L1868" s="11" t="str">
        <f t="shared" si="29"/>
        <v>Whole</v>
      </c>
    </row>
    <row r="1869" spans="1:12" x14ac:dyDescent="0.3">
      <c r="A1869" s="11" t="s">
        <v>934</v>
      </c>
      <c r="B1869" s="11" t="s">
        <v>391</v>
      </c>
      <c r="C1869" s="11" t="s">
        <v>131</v>
      </c>
      <c r="D1869" s="11" t="s">
        <v>1698</v>
      </c>
      <c r="E1869" s="11" t="s">
        <v>1892</v>
      </c>
      <c r="F1869" s="11" t="s">
        <v>2552</v>
      </c>
      <c r="G1869" s="11" t="s">
        <v>1696</v>
      </c>
      <c r="H1869" s="11" t="s">
        <v>1696</v>
      </c>
      <c r="I1869" s="11">
        <v>1162</v>
      </c>
      <c r="J1869" s="11">
        <v>18162</v>
      </c>
      <c r="K1869" s="11">
        <v>39116</v>
      </c>
      <c r="L1869" s="11" t="str">
        <f t="shared" si="29"/>
        <v>Whole</v>
      </c>
    </row>
    <row r="1870" spans="1:12" x14ac:dyDescent="0.3">
      <c r="A1870" s="11" t="s">
        <v>934</v>
      </c>
      <c r="B1870" s="11" t="s">
        <v>391</v>
      </c>
      <c r="C1870" s="11" t="s">
        <v>131</v>
      </c>
      <c r="D1870" s="11" t="s">
        <v>1698</v>
      </c>
      <c r="E1870" s="11" t="s">
        <v>1892</v>
      </c>
      <c r="F1870" s="11" t="s">
        <v>2552</v>
      </c>
      <c r="G1870" s="11" t="s">
        <v>375</v>
      </c>
      <c r="H1870" s="11" t="s">
        <v>375</v>
      </c>
      <c r="I1870" s="11">
        <v>3989</v>
      </c>
      <c r="J1870" s="11">
        <v>62348</v>
      </c>
      <c r="K1870" s="11">
        <v>135560</v>
      </c>
      <c r="L1870" s="11" t="str">
        <f t="shared" si="29"/>
        <v>Whole</v>
      </c>
    </row>
    <row r="1871" spans="1:12" x14ac:dyDescent="0.3">
      <c r="A1871" s="11" t="s">
        <v>934</v>
      </c>
      <c r="B1871" s="11" t="s">
        <v>391</v>
      </c>
      <c r="C1871" s="11" t="s">
        <v>131</v>
      </c>
      <c r="D1871" s="11" t="s">
        <v>917</v>
      </c>
      <c r="E1871" s="11" t="s">
        <v>2086</v>
      </c>
      <c r="F1871" s="11" t="s">
        <v>2553</v>
      </c>
      <c r="G1871" s="11" t="s">
        <v>375</v>
      </c>
      <c r="H1871" s="11" t="s">
        <v>375</v>
      </c>
      <c r="I1871" s="11">
        <v>253</v>
      </c>
      <c r="J1871" s="11">
        <v>9867</v>
      </c>
      <c r="K1871" s="11">
        <v>6534</v>
      </c>
      <c r="L1871" s="11" t="str">
        <f t="shared" si="29"/>
        <v>Whole</v>
      </c>
    </row>
    <row r="1872" spans="1:12" x14ac:dyDescent="0.3">
      <c r="A1872" s="11" t="s">
        <v>934</v>
      </c>
      <c r="B1872" s="11" t="s">
        <v>391</v>
      </c>
      <c r="C1872" s="11" t="s">
        <v>131</v>
      </c>
      <c r="D1872" s="11" t="s">
        <v>917</v>
      </c>
      <c r="E1872" s="11" t="s">
        <v>2086</v>
      </c>
      <c r="F1872" s="11" t="s">
        <v>2554</v>
      </c>
      <c r="G1872" s="11" t="s">
        <v>211</v>
      </c>
      <c r="H1872" s="11" t="s">
        <v>211</v>
      </c>
      <c r="I1872" s="11">
        <v>1258</v>
      </c>
      <c r="J1872" s="11">
        <v>49062</v>
      </c>
      <c r="K1872" s="11">
        <v>35603</v>
      </c>
      <c r="L1872" s="11" t="str">
        <f t="shared" si="29"/>
        <v>Whole</v>
      </c>
    </row>
    <row r="1873" spans="1:12" x14ac:dyDescent="0.3">
      <c r="A1873" s="11" t="s">
        <v>934</v>
      </c>
      <c r="B1873" s="11" t="s">
        <v>391</v>
      </c>
      <c r="C1873" s="11" t="s">
        <v>131</v>
      </c>
      <c r="D1873" s="11" t="s">
        <v>917</v>
      </c>
      <c r="E1873" s="11" t="s">
        <v>2086</v>
      </c>
      <c r="F1873" s="11" t="s">
        <v>2554</v>
      </c>
      <c r="G1873" s="11" t="s">
        <v>1696</v>
      </c>
      <c r="H1873" s="11" t="s">
        <v>1696</v>
      </c>
      <c r="I1873" s="11">
        <v>145</v>
      </c>
      <c r="J1873" s="11">
        <v>5655</v>
      </c>
      <c r="K1873" s="11">
        <v>3860</v>
      </c>
      <c r="L1873" s="11" t="str">
        <f t="shared" si="29"/>
        <v>Whole</v>
      </c>
    </row>
    <row r="1874" spans="1:12" x14ac:dyDescent="0.3">
      <c r="A1874" s="11" t="s">
        <v>934</v>
      </c>
      <c r="B1874" s="11" t="s">
        <v>391</v>
      </c>
      <c r="C1874" s="11" t="s">
        <v>131</v>
      </c>
      <c r="D1874" s="11" t="s">
        <v>1920</v>
      </c>
      <c r="E1874" s="11" t="s">
        <v>1921</v>
      </c>
      <c r="F1874" s="11" t="s">
        <v>2555</v>
      </c>
      <c r="G1874" s="11" t="s">
        <v>211</v>
      </c>
      <c r="H1874" s="11" t="s">
        <v>211</v>
      </c>
      <c r="I1874" s="11">
        <v>4048</v>
      </c>
      <c r="J1874" s="11">
        <v>109296</v>
      </c>
      <c r="K1874" s="11">
        <v>108045</v>
      </c>
      <c r="L1874" s="11" t="str">
        <f t="shared" si="29"/>
        <v>Whole</v>
      </c>
    </row>
    <row r="1875" spans="1:12" x14ac:dyDescent="0.3">
      <c r="A1875" s="11" t="s">
        <v>934</v>
      </c>
      <c r="B1875" s="11" t="s">
        <v>391</v>
      </c>
      <c r="C1875" s="11" t="s">
        <v>131</v>
      </c>
      <c r="D1875" s="11" t="s">
        <v>1920</v>
      </c>
      <c r="E1875" s="11" t="s">
        <v>1921</v>
      </c>
      <c r="F1875" s="11" t="s">
        <v>2555</v>
      </c>
      <c r="G1875" s="11" t="s">
        <v>1696</v>
      </c>
      <c r="H1875" s="11" t="s">
        <v>1696</v>
      </c>
      <c r="I1875" s="11">
        <v>1816</v>
      </c>
      <c r="J1875" s="11">
        <v>49032</v>
      </c>
      <c r="K1875" s="11">
        <v>53054</v>
      </c>
      <c r="L1875" s="11" t="str">
        <f t="shared" si="29"/>
        <v>Whole</v>
      </c>
    </row>
    <row r="1876" spans="1:12" x14ac:dyDescent="0.3">
      <c r="A1876" s="11" t="s">
        <v>934</v>
      </c>
      <c r="B1876" s="11" t="s">
        <v>391</v>
      </c>
      <c r="C1876" s="11" t="s">
        <v>131</v>
      </c>
      <c r="D1876" s="11" t="s">
        <v>1920</v>
      </c>
      <c r="E1876" s="11" t="s">
        <v>1921</v>
      </c>
      <c r="F1876" s="11" t="s">
        <v>2555</v>
      </c>
      <c r="G1876" s="11" t="s">
        <v>375</v>
      </c>
      <c r="H1876" s="11" t="s">
        <v>375</v>
      </c>
      <c r="I1876" s="11">
        <v>3174</v>
      </c>
      <c r="J1876" s="11">
        <v>85698</v>
      </c>
      <c r="K1876" s="11">
        <v>88503</v>
      </c>
      <c r="L1876" s="11" t="str">
        <f t="shared" si="29"/>
        <v>Whole</v>
      </c>
    </row>
    <row r="1877" spans="1:12" x14ac:dyDescent="0.3">
      <c r="A1877" s="11" t="s">
        <v>934</v>
      </c>
      <c r="B1877" s="11" t="s">
        <v>391</v>
      </c>
      <c r="C1877" s="11" t="s">
        <v>131</v>
      </c>
      <c r="D1877" s="11" t="s">
        <v>1915</v>
      </c>
      <c r="E1877" s="11" t="s">
        <v>1916</v>
      </c>
      <c r="F1877" s="11" t="s">
        <v>2555</v>
      </c>
      <c r="G1877" s="11" t="s">
        <v>211</v>
      </c>
      <c r="H1877" s="11" t="s">
        <v>211</v>
      </c>
      <c r="I1877" s="11">
        <v>4967</v>
      </c>
      <c r="J1877" s="11">
        <v>134109</v>
      </c>
      <c r="K1877" s="11">
        <v>132535</v>
      </c>
      <c r="L1877" s="11" t="str">
        <f t="shared" si="29"/>
        <v>Whole</v>
      </c>
    </row>
    <row r="1878" spans="1:12" x14ac:dyDescent="0.3">
      <c r="A1878" s="11" t="s">
        <v>934</v>
      </c>
      <c r="B1878" s="11" t="s">
        <v>391</v>
      </c>
      <c r="C1878" s="11" t="s">
        <v>131</v>
      </c>
      <c r="D1878" s="11" t="s">
        <v>1915</v>
      </c>
      <c r="E1878" s="11" t="s">
        <v>1916</v>
      </c>
      <c r="F1878" s="11" t="s">
        <v>2555</v>
      </c>
      <c r="G1878" s="11" t="s">
        <v>1696</v>
      </c>
      <c r="H1878" s="11" t="s">
        <v>1696</v>
      </c>
      <c r="I1878" s="11">
        <v>2072</v>
      </c>
      <c r="J1878" s="11">
        <v>55944</v>
      </c>
      <c r="K1878" s="11">
        <v>60365</v>
      </c>
      <c r="L1878" s="11" t="str">
        <f t="shared" si="29"/>
        <v>Whole</v>
      </c>
    </row>
    <row r="1879" spans="1:12" x14ac:dyDescent="0.3">
      <c r="A1879" s="11" t="s">
        <v>934</v>
      </c>
      <c r="B1879" s="11" t="s">
        <v>391</v>
      </c>
      <c r="C1879" s="11" t="s">
        <v>131</v>
      </c>
      <c r="D1879" s="11" t="s">
        <v>1915</v>
      </c>
      <c r="E1879" s="11" t="s">
        <v>1916</v>
      </c>
      <c r="F1879" s="11" t="s">
        <v>2555</v>
      </c>
      <c r="G1879" s="11" t="s">
        <v>375</v>
      </c>
      <c r="H1879" s="11" t="s">
        <v>375</v>
      </c>
      <c r="I1879" s="11">
        <v>3594</v>
      </c>
      <c r="J1879" s="11">
        <v>97038</v>
      </c>
      <c r="K1879" s="11">
        <v>99886</v>
      </c>
      <c r="L1879" s="11" t="str">
        <f t="shared" si="29"/>
        <v>Whole</v>
      </c>
    </row>
    <row r="1880" spans="1:12" x14ac:dyDescent="0.3">
      <c r="A1880" s="11" t="s">
        <v>934</v>
      </c>
      <c r="B1880" s="11" t="s">
        <v>391</v>
      </c>
      <c r="C1880" s="11" t="s">
        <v>131</v>
      </c>
      <c r="D1880" s="11" t="s">
        <v>1057</v>
      </c>
      <c r="E1880" s="11" t="s">
        <v>2278</v>
      </c>
      <c r="F1880" s="11" t="s">
        <v>2556</v>
      </c>
      <c r="G1880" s="11" t="s">
        <v>211</v>
      </c>
      <c r="H1880" s="11" t="s">
        <v>211</v>
      </c>
      <c r="I1880" s="11">
        <v>17930</v>
      </c>
      <c r="J1880" s="11">
        <v>484110</v>
      </c>
      <c r="K1880" s="11">
        <v>461873</v>
      </c>
      <c r="L1880" s="11" t="str">
        <f t="shared" si="29"/>
        <v>Whole</v>
      </c>
    </row>
    <row r="1881" spans="1:12" x14ac:dyDescent="0.3">
      <c r="A1881" s="11" t="s">
        <v>934</v>
      </c>
      <c r="B1881" s="11" t="s">
        <v>391</v>
      </c>
      <c r="C1881" s="11" t="s">
        <v>131</v>
      </c>
      <c r="D1881" s="11" t="s">
        <v>1057</v>
      </c>
      <c r="E1881" s="11" t="s">
        <v>2278</v>
      </c>
      <c r="F1881" s="11" t="s">
        <v>2556</v>
      </c>
      <c r="G1881" s="11" t="s">
        <v>1696</v>
      </c>
      <c r="H1881" s="11" t="s">
        <v>1696</v>
      </c>
      <c r="I1881" s="11">
        <v>8797</v>
      </c>
      <c r="J1881" s="11">
        <v>237519</v>
      </c>
      <c r="K1881" s="11">
        <v>247489</v>
      </c>
      <c r="L1881" s="11" t="str">
        <f t="shared" si="29"/>
        <v>Whole</v>
      </c>
    </row>
    <row r="1882" spans="1:12" x14ac:dyDescent="0.3">
      <c r="A1882" s="11" t="s">
        <v>934</v>
      </c>
      <c r="B1882" s="11" t="s">
        <v>391</v>
      </c>
      <c r="C1882" s="11" t="s">
        <v>131</v>
      </c>
      <c r="D1882" s="11" t="s">
        <v>1057</v>
      </c>
      <c r="E1882" s="11" t="s">
        <v>2278</v>
      </c>
      <c r="F1882" s="11" t="s">
        <v>2556</v>
      </c>
      <c r="G1882" s="11" t="s">
        <v>375</v>
      </c>
      <c r="H1882" s="11" t="s">
        <v>375</v>
      </c>
      <c r="I1882" s="11">
        <v>12134</v>
      </c>
      <c r="J1882" s="11">
        <v>327618</v>
      </c>
      <c r="K1882" s="11">
        <v>326301</v>
      </c>
      <c r="L1882" s="11" t="str">
        <f t="shared" si="29"/>
        <v>Whole</v>
      </c>
    </row>
    <row r="1883" spans="1:12" x14ac:dyDescent="0.3">
      <c r="A1883" s="11" t="s">
        <v>934</v>
      </c>
      <c r="B1883" s="11" t="s">
        <v>391</v>
      </c>
      <c r="C1883" s="11" t="s">
        <v>131</v>
      </c>
      <c r="D1883" s="11" t="s">
        <v>1925</v>
      </c>
      <c r="E1883" s="11" t="s">
        <v>1926</v>
      </c>
      <c r="F1883" s="11" t="s">
        <v>2555</v>
      </c>
      <c r="G1883" s="11" t="s">
        <v>211</v>
      </c>
      <c r="H1883" s="11" t="s">
        <v>211</v>
      </c>
      <c r="I1883" s="11">
        <v>3029</v>
      </c>
      <c r="J1883" s="11">
        <v>81783</v>
      </c>
      <c r="K1883" s="11">
        <v>80869</v>
      </c>
      <c r="L1883" s="11" t="str">
        <f t="shared" si="29"/>
        <v>Whole</v>
      </c>
    </row>
    <row r="1884" spans="1:12" x14ac:dyDescent="0.3">
      <c r="A1884" s="11" t="s">
        <v>934</v>
      </c>
      <c r="B1884" s="11" t="s">
        <v>391</v>
      </c>
      <c r="C1884" s="11" t="s">
        <v>131</v>
      </c>
      <c r="D1884" s="11" t="s">
        <v>1925</v>
      </c>
      <c r="E1884" s="11" t="s">
        <v>1926</v>
      </c>
      <c r="F1884" s="11" t="s">
        <v>2555</v>
      </c>
      <c r="G1884" s="11" t="s">
        <v>1696</v>
      </c>
      <c r="H1884" s="11" t="s">
        <v>1696</v>
      </c>
      <c r="I1884" s="11">
        <v>1110</v>
      </c>
      <c r="J1884" s="11">
        <v>29970</v>
      </c>
      <c r="K1884" s="11">
        <v>32000</v>
      </c>
      <c r="L1884" s="11" t="str">
        <f t="shared" si="29"/>
        <v>Whole</v>
      </c>
    </row>
    <row r="1885" spans="1:12" x14ac:dyDescent="0.3">
      <c r="A1885" s="11" t="s">
        <v>934</v>
      </c>
      <c r="B1885" s="11" t="s">
        <v>391</v>
      </c>
      <c r="C1885" s="11" t="s">
        <v>131</v>
      </c>
      <c r="D1885" s="11" t="s">
        <v>1925</v>
      </c>
      <c r="E1885" s="11" t="s">
        <v>1926</v>
      </c>
      <c r="F1885" s="11" t="s">
        <v>2555</v>
      </c>
      <c r="G1885" s="11" t="s">
        <v>375</v>
      </c>
      <c r="H1885" s="11" t="s">
        <v>375</v>
      </c>
      <c r="I1885" s="11">
        <v>2863</v>
      </c>
      <c r="J1885" s="11">
        <v>77301</v>
      </c>
      <c r="K1885" s="11">
        <v>79869</v>
      </c>
      <c r="L1885" s="11" t="str">
        <f t="shared" si="29"/>
        <v>Whole</v>
      </c>
    </row>
    <row r="1886" spans="1:12" x14ac:dyDescent="0.3">
      <c r="A1886" s="11" t="s">
        <v>934</v>
      </c>
      <c r="B1886" s="11" t="s">
        <v>391</v>
      </c>
      <c r="C1886" s="11" t="s">
        <v>131</v>
      </c>
      <c r="D1886" s="11" t="s">
        <v>241</v>
      </c>
      <c r="E1886" s="11" t="s">
        <v>2557</v>
      </c>
      <c r="F1886" s="11" t="s">
        <v>2558</v>
      </c>
      <c r="G1886" s="11" t="s">
        <v>375</v>
      </c>
      <c r="H1886" s="11" t="s">
        <v>375</v>
      </c>
      <c r="I1886" s="11">
        <v>4</v>
      </c>
      <c r="J1886" s="11">
        <v>0</v>
      </c>
      <c r="K1886" s="11">
        <v>22</v>
      </c>
      <c r="L1886" s="11" t="str">
        <f t="shared" si="29"/>
        <v>Whole</v>
      </c>
    </row>
    <row r="1887" spans="1:12" x14ac:dyDescent="0.3">
      <c r="A1887" s="11" t="s">
        <v>934</v>
      </c>
      <c r="B1887" s="11" t="s">
        <v>391</v>
      </c>
      <c r="C1887" s="11" t="s">
        <v>131</v>
      </c>
      <c r="D1887" s="11" t="s">
        <v>670</v>
      </c>
      <c r="E1887" s="11" t="s">
        <v>1971</v>
      </c>
      <c r="F1887" s="11" t="s">
        <v>2559</v>
      </c>
      <c r="G1887" s="11" t="s">
        <v>211</v>
      </c>
      <c r="H1887" s="11" t="s">
        <v>211</v>
      </c>
      <c r="I1887" s="11">
        <v>28051</v>
      </c>
      <c r="J1887" s="11">
        <v>1122040</v>
      </c>
      <c r="K1887" s="11">
        <v>560622</v>
      </c>
      <c r="L1887" s="11" t="str">
        <f t="shared" si="29"/>
        <v>Whole</v>
      </c>
    </row>
    <row r="1888" spans="1:12" x14ac:dyDescent="0.3">
      <c r="A1888" s="11" t="s">
        <v>934</v>
      </c>
      <c r="B1888" s="11" t="s">
        <v>391</v>
      </c>
      <c r="C1888" s="11" t="s">
        <v>131</v>
      </c>
      <c r="D1888" s="11" t="s">
        <v>670</v>
      </c>
      <c r="E1888" s="11" t="s">
        <v>1971</v>
      </c>
      <c r="F1888" s="11" t="s">
        <v>2559</v>
      </c>
      <c r="G1888" s="11" t="s">
        <v>1696</v>
      </c>
      <c r="H1888" s="11" t="s">
        <v>1696</v>
      </c>
      <c r="I1888" s="11">
        <v>6236</v>
      </c>
      <c r="J1888" s="11">
        <v>249440</v>
      </c>
      <c r="K1888" s="11">
        <v>153847</v>
      </c>
      <c r="L1888" s="11" t="str">
        <f t="shared" si="29"/>
        <v>Whole</v>
      </c>
    </row>
    <row r="1889" spans="1:12" x14ac:dyDescent="0.3">
      <c r="A1889" s="11" t="s">
        <v>934</v>
      </c>
      <c r="B1889" s="11" t="s">
        <v>391</v>
      </c>
      <c r="C1889" s="11" t="s">
        <v>131</v>
      </c>
      <c r="D1889" s="11" t="s">
        <v>670</v>
      </c>
      <c r="E1889" s="11" t="s">
        <v>1971</v>
      </c>
      <c r="F1889" s="11" t="s">
        <v>2559</v>
      </c>
      <c r="G1889" s="11" t="s">
        <v>375</v>
      </c>
      <c r="H1889" s="11" t="s">
        <v>375</v>
      </c>
      <c r="I1889" s="11">
        <v>16495</v>
      </c>
      <c r="J1889" s="11">
        <v>659800</v>
      </c>
      <c r="K1889" s="11">
        <v>412261</v>
      </c>
      <c r="L1889" s="11" t="str">
        <f t="shared" si="29"/>
        <v>Whole</v>
      </c>
    </row>
    <row r="1890" spans="1:12" x14ac:dyDescent="0.3">
      <c r="A1890" s="11" t="s">
        <v>934</v>
      </c>
      <c r="B1890" s="11" t="s">
        <v>391</v>
      </c>
      <c r="C1890" s="11" t="s">
        <v>131</v>
      </c>
      <c r="D1890" s="11" t="s">
        <v>673</v>
      </c>
      <c r="E1890" s="11" t="s">
        <v>2560</v>
      </c>
      <c r="F1890" s="11" t="s">
        <v>2561</v>
      </c>
      <c r="G1890" s="11" t="s">
        <v>1696</v>
      </c>
      <c r="H1890" s="11" t="s">
        <v>1696</v>
      </c>
      <c r="I1890" s="11">
        <v>363</v>
      </c>
      <c r="J1890" s="11">
        <v>2904</v>
      </c>
      <c r="K1890" s="11">
        <v>13003</v>
      </c>
      <c r="L1890" s="11" t="str">
        <f t="shared" si="29"/>
        <v>Whole</v>
      </c>
    </row>
    <row r="1891" spans="1:12" x14ac:dyDescent="0.3">
      <c r="A1891" s="11" t="s">
        <v>934</v>
      </c>
      <c r="B1891" s="11" t="s">
        <v>391</v>
      </c>
      <c r="C1891" s="11" t="s">
        <v>131</v>
      </c>
      <c r="D1891" s="11" t="s">
        <v>2279</v>
      </c>
      <c r="E1891" s="11" t="s">
        <v>2280</v>
      </c>
      <c r="F1891" s="11" t="s">
        <v>2562</v>
      </c>
      <c r="G1891" s="11" t="s">
        <v>211</v>
      </c>
      <c r="H1891" s="11" t="s">
        <v>211</v>
      </c>
      <c r="I1891" s="11">
        <v>6101</v>
      </c>
      <c r="J1891" s="11">
        <v>88465</v>
      </c>
      <c r="K1891" s="11">
        <v>273778</v>
      </c>
      <c r="L1891" s="11" t="str">
        <f t="shared" si="29"/>
        <v>Whole</v>
      </c>
    </row>
    <row r="1892" spans="1:12" x14ac:dyDescent="0.3">
      <c r="A1892" s="11" t="s">
        <v>934</v>
      </c>
      <c r="B1892" s="11" t="s">
        <v>391</v>
      </c>
      <c r="C1892" s="11" t="s">
        <v>131</v>
      </c>
      <c r="D1892" s="11" t="s">
        <v>2279</v>
      </c>
      <c r="E1892" s="11" t="s">
        <v>2280</v>
      </c>
      <c r="F1892" s="11" t="s">
        <v>2562</v>
      </c>
      <c r="G1892" s="11" t="s">
        <v>1696</v>
      </c>
      <c r="H1892" s="11" t="s">
        <v>1696</v>
      </c>
      <c r="I1892" s="11">
        <v>2257</v>
      </c>
      <c r="J1892" s="11">
        <v>32727</v>
      </c>
      <c r="K1892" s="11">
        <v>106326</v>
      </c>
      <c r="L1892" s="11" t="str">
        <f t="shared" si="29"/>
        <v>Whole</v>
      </c>
    </row>
    <row r="1893" spans="1:12" x14ac:dyDescent="0.3">
      <c r="A1893" s="11" t="s">
        <v>934</v>
      </c>
      <c r="B1893" s="11" t="s">
        <v>391</v>
      </c>
      <c r="C1893" s="11" t="s">
        <v>131</v>
      </c>
      <c r="D1893" s="11" t="s">
        <v>2279</v>
      </c>
      <c r="E1893" s="11" t="s">
        <v>2280</v>
      </c>
      <c r="F1893" s="11" t="s">
        <v>2562</v>
      </c>
      <c r="G1893" s="11" t="s">
        <v>375</v>
      </c>
      <c r="H1893" s="11" t="s">
        <v>375</v>
      </c>
      <c r="I1893" s="11">
        <v>5463</v>
      </c>
      <c r="J1893" s="11">
        <v>79214</v>
      </c>
      <c r="K1893" s="11">
        <v>252228</v>
      </c>
      <c r="L1893" s="11" t="str">
        <f t="shared" si="29"/>
        <v>Whole</v>
      </c>
    </row>
    <row r="1894" spans="1:12" x14ac:dyDescent="0.3">
      <c r="A1894" s="11" t="s">
        <v>934</v>
      </c>
      <c r="B1894" s="11" t="s">
        <v>391</v>
      </c>
      <c r="C1894" s="11" t="s">
        <v>131</v>
      </c>
      <c r="D1894" s="11" t="s">
        <v>1977</v>
      </c>
      <c r="E1894" s="11" t="s">
        <v>1978</v>
      </c>
      <c r="F1894" s="11" t="s">
        <v>2559</v>
      </c>
      <c r="G1894" s="11" t="s">
        <v>1696</v>
      </c>
      <c r="H1894" s="11" t="s">
        <v>1696</v>
      </c>
      <c r="I1894" s="11">
        <v>249</v>
      </c>
      <c r="J1894" s="11">
        <v>4482</v>
      </c>
      <c r="K1894" s="11">
        <v>10100</v>
      </c>
      <c r="L1894" s="11" t="str">
        <f t="shared" si="29"/>
        <v>Whole</v>
      </c>
    </row>
    <row r="1895" spans="1:12" x14ac:dyDescent="0.3">
      <c r="A1895" s="11" t="s">
        <v>934</v>
      </c>
      <c r="B1895" s="11" t="s">
        <v>391</v>
      </c>
      <c r="C1895" s="11" t="s">
        <v>131</v>
      </c>
      <c r="D1895" s="11" t="s">
        <v>1977</v>
      </c>
      <c r="E1895" s="11" t="s">
        <v>1978</v>
      </c>
      <c r="F1895" s="11" t="s">
        <v>2559</v>
      </c>
      <c r="G1895" s="11" t="s">
        <v>375</v>
      </c>
      <c r="H1895" s="11" t="s">
        <v>375</v>
      </c>
      <c r="I1895" s="11">
        <v>680</v>
      </c>
      <c r="J1895" s="11">
        <v>12240</v>
      </c>
      <c r="K1895" s="11">
        <v>26548</v>
      </c>
      <c r="L1895" s="11" t="str">
        <f t="shared" si="29"/>
        <v>Whole</v>
      </c>
    </row>
    <row r="1896" spans="1:12" x14ac:dyDescent="0.3">
      <c r="A1896" s="11" t="s">
        <v>934</v>
      </c>
      <c r="B1896" s="11" t="s">
        <v>391</v>
      </c>
      <c r="C1896" s="11" t="s">
        <v>131</v>
      </c>
      <c r="D1896" s="11" t="s">
        <v>1060</v>
      </c>
      <c r="E1896" s="11" t="s">
        <v>1912</v>
      </c>
      <c r="F1896" s="11" t="s">
        <v>2559</v>
      </c>
      <c r="G1896" s="11" t="s">
        <v>211</v>
      </c>
      <c r="H1896" s="11" t="s">
        <v>211</v>
      </c>
      <c r="I1896" s="11">
        <v>3324</v>
      </c>
      <c r="J1896" s="11">
        <v>59832</v>
      </c>
      <c r="K1896" s="11">
        <v>105525</v>
      </c>
      <c r="L1896" s="11" t="str">
        <f t="shared" si="29"/>
        <v>Whole</v>
      </c>
    </row>
    <row r="1897" spans="1:12" x14ac:dyDescent="0.3">
      <c r="A1897" s="11" t="s">
        <v>934</v>
      </c>
      <c r="B1897" s="11" t="s">
        <v>391</v>
      </c>
      <c r="C1897" s="11" t="s">
        <v>131</v>
      </c>
      <c r="D1897" s="11" t="s">
        <v>1060</v>
      </c>
      <c r="E1897" s="11" t="s">
        <v>1912</v>
      </c>
      <c r="F1897" s="11" t="s">
        <v>2559</v>
      </c>
      <c r="G1897" s="11" t="s">
        <v>1696</v>
      </c>
      <c r="H1897" s="11" t="s">
        <v>1696</v>
      </c>
      <c r="I1897" s="11">
        <v>694</v>
      </c>
      <c r="J1897" s="11">
        <v>12492</v>
      </c>
      <c r="K1897" s="11">
        <v>26072</v>
      </c>
      <c r="L1897" s="11" t="str">
        <f t="shared" si="29"/>
        <v>Whole</v>
      </c>
    </row>
    <row r="1898" spans="1:12" x14ac:dyDescent="0.3">
      <c r="A1898" s="11" t="s">
        <v>934</v>
      </c>
      <c r="B1898" s="11" t="s">
        <v>391</v>
      </c>
      <c r="C1898" s="11" t="s">
        <v>131</v>
      </c>
      <c r="D1898" s="11" t="s">
        <v>1060</v>
      </c>
      <c r="E1898" s="11" t="s">
        <v>1912</v>
      </c>
      <c r="F1898" s="11" t="s">
        <v>2559</v>
      </c>
      <c r="G1898" s="11" t="s">
        <v>375</v>
      </c>
      <c r="H1898" s="11" t="s">
        <v>375</v>
      </c>
      <c r="I1898" s="11">
        <v>1648</v>
      </c>
      <c r="J1898" s="11">
        <v>29664</v>
      </c>
      <c r="K1898" s="11">
        <v>64765</v>
      </c>
      <c r="L1898" s="11" t="str">
        <f t="shared" si="29"/>
        <v>Whole</v>
      </c>
    </row>
    <row r="1899" spans="1:12" x14ac:dyDescent="0.3">
      <c r="A1899" s="11" t="s">
        <v>934</v>
      </c>
      <c r="B1899" s="11" t="s">
        <v>391</v>
      </c>
      <c r="C1899" s="11" t="s">
        <v>131</v>
      </c>
      <c r="D1899" s="11" t="s">
        <v>1061</v>
      </c>
      <c r="E1899" s="11" t="s">
        <v>2021</v>
      </c>
      <c r="F1899" s="11" t="s">
        <v>2559</v>
      </c>
      <c r="G1899" s="11" t="s">
        <v>211</v>
      </c>
      <c r="H1899" s="11" t="s">
        <v>211</v>
      </c>
      <c r="I1899" s="11">
        <v>50</v>
      </c>
      <c r="J1899" s="11">
        <v>1000</v>
      </c>
      <c r="K1899" s="11">
        <v>2155</v>
      </c>
      <c r="L1899" s="11" t="str">
        <f t="shared" si="29"/>
        <v>Whole</v>
      </c>
    </row>
    <row r="1900" spans="1:12" x14ac:dyDescent="0.3">
      <c r="A1900" s="11" t="s">
        <v>934</v>
      </c>
      <c r="B1900" s="11" t="s">
        <v>391</v>
      </c>
      <c r="C1900" s="11" t="s">
        <v>131</v>
      </c>
      <c r="D1900" s="11" t="s">
        <v>1061</v>
      </c>
      <c r="E1900" s="11" t="s">
        <v>2021</v>
      </c>
      <c r="F1900" s="11" t="s">
        <v>2559</v>
      </c>
      <c r="G1900" s="11" t="s">
        <v>375</v>
      </c>
      <c r="H1900" s="11" t="s">
        <v>375</v>
      </c>
      <c r="I1900" s="11">
        <v>21</v>
      </c>
      <c r="J1900" s="11">
        <v>420</v>
      </c>
      <c r="K1900" s="11">
        <v>730</v>
      </c>
      <c r="L1900" s="11" t="str">
        <f t="shared" si="29"/>
        <v>Whole</v>
      </c>
    </row>
    <row r="1901" spans="1:12" x14ac:dyDescent="0.3">
      <c r="A1901" s="11" t="s">
        <v>934</v>
      </c>
      <c r="B1901" s="11" t="s">
        <v>391</v>
      </c>
      <c r="C1901" s="11" t="s">
        <v>131</v>
      </c>
      <c r="D1901" s="11" t="s">
        <v>1062</v>
      </c>
      <c r="E1901" s="11" t="s">
        <v>1988</v>
      </c>
      <c r="F1901" s="11" t="s">
        <v>2559</v>
      </c>
      <c r="G1901" s="11" t="s">
        <v>211</v>
      </c>
      <c r="H1901" s="11" t="s">
        <v>211</v>
      </c>
      <c r="I1901" s="11">
        <v>24</v>
      </c>
      <c r="J1901" s="11">
        <v>139</v>
      </c>
      <c r="K1901" s="11">
        <v>424</v>
      </c>
      <c r="L1901" s="11" t="str">
        <f t="shared" si="29"/>
        <v>Whole</v>
      </c>
    </row>
    <row r="1902" spans="1:12" x14ac:dyDescent="0.3">
      <c r="A1902" s="11" t="s">
        <v>934</v>
      </c>
      <c r="B1902" s="11" t="s">
        <v>391</v>
      </c>
      <c r="C1902" s="11" t="s">
        <v>131</v>
      </c>
      <c r="D1902" s="11" t="s">
        <v>1062</v>
      </c>
      <c r="E1902" s="11" t="s">
        <v>1988</v>
      </c>
      <c r="F1902" s="11" t="s">
        <v>2559</v>
      </c>
      <c r="G1902" s="11" t="s">
        <v>1696</v>
      </c>
      <c r="H1902" s="11" t="s">
        <v>1696</v>
      </c>
      <c r="I1902" s="11">
        <v>1</v>
      </c>
      <c r="J1902" s="11">
        <v>6</v>
      </c>
      <c r="K1902" s="11">
        <v>19</v>
      </c>
      <c r="L1902" s="11" t="str">
        <f t="shared" si="29"/>
        <v>Whole</v>
      </c>
    </row>
    <row r="1903" spans="1:12" x14ac:dyDescent="0.3">
      <c r="A1903" s="11" t="s">
        <v>934</v>
      </c>
      <c r="B1903" s="11" t="s">
        <v>391</v>
      </c>
      <c r="C1903" s="11" t="s">
        <v>131</v>
      </c>
      <c r="D1903" s="11" t="s">
        <v>1062</v>
      </c>
      <c r="E1903" s="11" t="s">
        <v>1988</v>
      </c>
      <c r="F1903" s="11" t="s">
        <v>2559</v>
      </c>
      <c r="G1903" s="11" t="s">
        <v>375</v>
      </c>
      <c r="H1903" s="11" t="s">
        <v>375</v>
      </c>
      <c r="I1903" s="11">
        <v>106</v>
      </c>
      <c r="J1903" s="11">
        <v>615</v>
      </c>
      <c r="K1903" s="11">
        <v>1917</v>
      </c>
      <c r="L1903" s="11" t="str">
        <f t="shared" si="29"/>
        <v>Whole</v>
      </c>
    </row>
    <row r="1904" spans="1:12" x14ac:dyDescent="0.3">
      <c r="A1904" s="11" t="s">
        <v>934</v>
      </c>
      <c r="B1904" s="11" t="s">
        <v>391</v>
      </c>
      <c r="C1904" s="11" t="s">
        <v>131</v>
      </c>
      <c r="D1904" s="11" t="s">
        <v>323</v>
      </c>
      <c r="E1904" s="11" t="s">
        <v>1981</v>
      </c>
      <c r="F1904" s="11" t="s">
        <v>2559</v>
      </c>
      <c r="G1904" s="11" t="s">
        <v>211</v>
      </c>
      <c r="H1904" s="11" t="s">
        <v>211</v>
      </c>
      <c r="I1904" s="11">
        <v>6288</v>
      </c>
      <c r="J1904" s="11">
        <v>9432</v>
      </c>
      <c r="K1904" s="11">
        <v>38197</v>
      </c>
      <c r="L1904" s="11" t="str">
        <f t="shared" si="29"/>
        <v>Whole</v>
      </c>
    </row>
    <row r="1905" spans="1:12" x14ac:dyDescent="0.3">
      <c r="A1905" s="11" t="s">
        <v>934</v>
      </c>
      <c r="B1905" s="11" t="s">
        <v>391</v>
      </c>
      <c r="C1905" s="11" t="s">
        <v>131</v>
      </c>
      <c r="D1905" s="11" t="s">
        <v>323</v>
      </c>
      <c r="E1905" s="11" t="s">
        <v>1981</v>
      </c>
      <c r="F1905" s="11" t="s">
        <v>2559</v>
      </c>
      <c r="G1905" s="11" t="s">
        <v>1696</v>
      </c>
      <c r="H1905" s="11" t="s">
        <v>1696</v>
      </c>
      <c r="I1905" s="11">
        <v>1580</v>
      </c>
      <c r="J1905" s="11">
        <v>2370</v>
      </c>
      <c r="K1905" s="11">
        <v>6942</v>
      </c>
      <c r="L1905" s="11" t="str">
        <f t="shared" si="29"/>
        <v>Whole</v>
      </c>
    </row>
    <row r="1906" spans="1:12" x14ac:dyDescent="0.3">
      <c r="A1906" s="11" t="s">
        <v>934</v>
      </c>
      <c r="B1906" s="11" t="s">
        <v>391</v>
      </c>
      <c r="C1906" s="11" t="s">
        <v>131</v>
      </c>
      <c r="D1906" s="11" t="s">
        <v>323</v>
      </c>
      <c r="E1906" s="11" t="s">
        <v>1981</v>
      </c>
      <c r="F1906" s="11" t="s">
        <v>2559</v>
      </c>
      <c r="G1906" s="11" t="s">
        <v>375</v>
      </c>
      <c r="H1906" s="11" t="s">
        <v>375</v>
      </c>
      <c r="I1906" s="11">
        <v>3276</v>
      </c>
      <c r="J1906" s="11">
        <v>4914</v>
      </c>
      <c r="K1906" s="11">
        <v>15433</v>
      </c>
      <c r="L1906" s="11" t="str">
        <f t="shared" si="29"/>
        <v>Whole</v>
      </c>
    </row>
    <row r="1907" spans="1:12" x14ac:dyDescent="0.3">
      <c r="A1907" s="11" t="s">
        <v>934</v>
      </c>
      <c r="B1907" s="11" t="s">
        <v>391</v>
      </c>
      <c r="C1907" s="11" t="s">
        <v>131</v>
      </c>
      <c r="D1907" s="11" t="s">
        <v>1716</v>
      </c>
      <c r="E1907" s="11" t="s">
        <v>2563</v>
      </c>
      <c r="F1907" s="11" t="s">
        <v>2564</v>
      </c>
      <c r="G1907" s="11" t="s">
        <v>1696</v>
      </c>
      <c r="H1907" s="11" t="s">
        <v>1696</v>
      </c>
      <c r="I1907" s="11">
        <v>112</v>
      </c>
      <c r="J1907" s="11">
        <v>130</v>
      </c>
      <c r="K1907" s="11">
        <v>5145</v>
      </c>
      <c r="L1907" s="11" t="str">
        <f t="shared" si="29"/>
        <v>Whole</v>
      </c>
    </row>
    <row r="1908" spans="1:12" x14ac:dyDescent="0.3">
      <c r="A1908" s="11" t="s">
        <v>934</v>
      </c>
      <c r="B1908" s="11" t="s">
        <v>391</v>
      </c>
      <c r="C1908" s="11" t="s">
        <v>131</v>
      </c>
      <c r="D1908" s="11" t="s">
        <v>847</v>
      </c>
      <c r="E1908" s="11" t="s">
        <v>2133</v>
      </c>
      <c r="F1908" s="11" t="s">
        <v>2559</v>
      </c>
      <c r="G1908" s="11" t="s">
        <v>211</v>
      </c>
      <c r="H1908" s="11" t="s">
        <v>211</v>
      </c>
      <c r="I1908" s="11">
        <v>3102</v>
      </c>
      <c r="J1908" s="11">
        <v>104693</v>
      </c>
      <c r="K1908" s="11">
        <v>82093</v>
      </c>
      <c r="L1908" s="11" t="str">
        <f t="shared" si="29"/>
        <v>Whole</v>
      </c>
    </row>
    <row r="1909" spans="1:12" x14ac:dyDescent="0.3">
      <c r="A1909" s="11" t="s">
        <v>934</v>
      </c>
      <c r="B1909" s="11" t="s">
        <v>391</v>
      </c>
      <c r="C1909" s="11" t="s">
        <v>131</v>
      </c>
      <c r="D1909" s="11" t="s">
        <v>847</v>
      </c>
      <c r="E1909" s="11" t="s">
        <v>2133</v>
      </c>
      <c r="F1909" s="11" t="s">
        <v>2559</v>
      </c>
      <c r="G1909" s="11" t="s">
        <v>1696</v>
      </c>
      <c r="H1909" s="11" t="s">
        <v>1696</v>
      </c>
      <c r="I1909" s="11">
        <v>872</v>
      </c>
      <c r="J1909" s="11">
        <v>29430</v>
      </c>
      <c r="K1909" s="11">
        <v>27991</v>
      </c>
      <c r="L1909" s="11" t="str">
        <f t="shared" si="29"/>
        <v>Whole</v>
      </c>
    </row>
    <row r="1910" spans="1:12" x14ac:dyDescent="0.3">
      <c r="A1910" s="11" t="s">
        <v>934</v>
      </c>
      <c r="B1910" s="11" t="s">
        <v>391</v>
      </c>
      <c r="C1910" s="11" t="s">
        <v>131</v>
      </c>
      <c r="D1910" s="11" t="s">
        <v>847</v>
      </c>
      <c r="E1910" s="11" t="s">
        <v>2133</v>
      </c>
      <c r="F1910" s="11" t="s">
        <v>2559</v>
      </c>
      <c r="G1910" s="11" t="s">
        <v>375</v>
      </c>
      <c r="H1910" s="11" t="s">
        <v>375</v>
      </c>
      <c r="I1910" s="11">
        <v>1677</v>
      </c>
      <c r="J1910" s="11">
        <v>56599</v>
      </c>
      <c r="K1910" s="11">
        <v>55829</v>
      </c>
      <c r="L1910" s="11" t="str">
        <f t="shared" si="29"/>
        <v>Whole</v>
      </c>
    </row>
    <row r="1911" spans="1:12" x14ac:dyDescent="0.3">
      <c r="A1911" s="11" t="s">
        <v>934</v>
      </c>
      <c r="B1911" s="11" t="s">
        <v>391</v>
      </c>
      <c r="C1911" s="11" t="s">
        <v>131</v>
      </c>
      <c r="D1911" s="11" t="s">
        <v>849</v>
      </c>
      <c r="E1911" s="11" t="s">
        <v>2119</v>
      </c>
      <c r="F1911" s="11" t="s">
        <v>2559</v>
      </c>
      <c r="G1911" s="11" t="s">
        <v>211</v>
      </c>
      <c r="H1911" s="11" t="s">
        <v>211</v>
      </c>
      <c r="I1911" s="11">
        <v>2770</v>
      </c>
      <c r="J1911" s="11">
        <v>66480</v>
      </c>
      <c r="K1911" s="11">
        <v>72683</v>
      </c>
      <c r="L1911" s="11" t="str">
        <f t="shared" si="29"/>
        <v>Whole</v>
      </c>
    </row>
    <row r="1912" spans="1:12" x14ac:dyDescent="0.3">
      <c r="A1912" s="11" t="s">
        <v>934</v>
      </c>
      <c r="B1912" s="11" t="s">
        <v>391</v>
      </c>
      <c r="C1912" s="11" t="s">
        <v>131</v>
      </c>
      <c r="D1912" s="11" t="s">
        <v>849</v>
      </c>
      <c r="E1912" s="11" t="s">
        <v>2119</v>
      </c>
      <c r="F1912" s="11" t="s">
        <v>2559</v>
      </c>
      <c r="G1912" s="11" t="s">
        <v>1696</v>
      </c>
      <c r="H1912" s="11" t="s">
        <v>1696</v>
      </c>
      <c r="I1912" s="11">
        <v>633</v>
      </c>
      <c r="J1912" s="11">
        <v>15192</v>
      </c>
      <c r="K1912" s="11">
        <v>19241</v>
      </c>
      <c r="L1912" s="11" t="str">
        <f t="shared" si="29"/>
        <v>Whole</v>
      </c>
    </row>
    <row r="1913" spans="1:12" x14ac:dyDescent="0.3">
      <c r="A1913" s="11" t="s">
        <v>934</v>
      </c>
      <c r="B1913" s="11" t="s">
        <v>391</v>
      </c>
      <c r="C1913" s="11" t="s">
        <v>131</v>
      </c>
      <c r="D1913" s="11" t="s">
        <v>849</v>
      </c>
      <c r="E1913" s="11" t="s">
        <v>2119</v>
      </c>
      <c r="F1913" s="11" t="s">
        <v>2559</v>
      </c>
      <c r="G1913" s="11" t="s">
        <v>375</v>
      </c>
      <c r="H1913" s="11" t="s">
        <v>375</v>
      </c>
      <c r="I1913" s="11">
        <v>1642</v>
      </c>
      <c r="J1913" s="11">
        <v>39408</v>
      </c>
      <c r="K1913" s="11">
        <v>48194</v>
      </c>
      <c r="L1913" s="11" t="str">
        <f t="shared" si="29"/>
        <v>Whole</v>
      </c>
    </row>
    <row r="1914" spans="1:12" x14ac:dyDescent="0.3">
      <c r="A1914" s="11" t="s">
        <v>934</v>
      </c>
      <c r="B1914" s="11" t="s">
        <v>391</v>
      </c>
      <c r="C1914" s="11" t="s">
        <v>131</v>
      </c>
      <c r="D1914" s="11" t="s">
        <v>1063</v>
      </c>
      <c r="E1914" s="11" t="s">
        <v>1976</v>
      </c>
      <c r="F1914" s="11" t="s">
        <v>2559</v>
      </c>
      <c r="G1914" s="11" t="s">
        <v>211</v>
      </c>
      <c r="H1914" s="11" t="s">
        <v>211</v>
      </c>
      <c r="I1914" s="11">
        <v>1709</v>
      </c>
      <c r="J1914" s="11">
        <v>37598</v>
      </c>
      <c r="K1914" s="11">
        <v>21875</v>
      </c>
      <c r="L1914" s="11" t="str">
        <f t="shared" si="29"/>
        <v>Whole</v>
      </c>
    </row>
    <row r="1915" spans="1:12" x14ac:dyDescent="0.3">
      <c r="A1915" s="11" t="s">
        <v>934</v>
      </c>
      <c r="B1915" s="11" t="s">
        <v>391</v>
      </c>
      <c r="C1915" s="11" t="s">
        <v>131</v>
      </c>
      <c r="D1915" s="11" t="s">
        <v>1063</v>
      </c>
      <c r="E1915" s="11" t="s">
        <v>1976</v>
      </c>
      <c r="F1915" s="11" t="s">
        <v>2559</v>
      </c>
      <c r="G1915" s="11" t="s">
        <v>1696</v>
      </c>
      <c r="H1915" s="11" t="s">
        <v>1696</v>
      </c>
      <c r="I1915" s="11">
        <v>422</v>
      </c>
      <c r="J1915" s="11">
        <v>9284</v>
      </c>
      <c r="K1915" s="11">
        <v>7432</v>
      </c>
      <c r="L1915" s="11" t="str">
        <f t="shared" si="29"/>
        <v>Whole</v>
      </c>
    </row>
    <row r="1916" spans="1:12" x14ac:dyDescent="0.3">
      <c r="A1916" s="11" t="s">
        <v>934</v>
      </c>
      <c r="B1916" s="11" t="s">
        <v>391</v>
      </c>
      <c r="C1916" s="11" t="s">
        <v>131</v>
      </c>
      <c r="D1916" s="11" t="s">
        <v>1063</v>
      </c>
      <c r="E1916" s="11" t="s">
        <v>1976</v>
      </c>
      <c r="F1916" s="11" t="s">
        <v>2559</v>
      </c>
      <c r="G1916" s="11" t="s">
        <v>375</v>
      </c>
      <c r="H1916" s="11" t="s">
        <v>375</v>
      </c>
      <c r="I1916" s="11">
        <v>1198</v>
      </c>
      <c r="J1916" s="11">
        <v>26356</v>
      </c>
      <c r="K1916" s="11">
        <v>18267</v>
      </c>
      <c r="L1916" s="11" t="str">
        <f t="shared" si="29"/>
        <v>Whole</v>
      </c>
    </row>
    <row r="1917" spans="1:12" x14ac:dyDescent="0.3">
      <c r="A1917" s="11" t="s">
        <v>934</v>
      </c>
      <c r="B1917" s="11" t="s">
        <v>391</v>
      </c>
      <c r="C1917" s="11" t="s">
        <v>131</v>
      </c>
      <c r="D1917" s="11" t="s">
        <v>685</v>
      </c>
      <c r="E1917" s="11" t="s">
        <v>1975</v>
      </c>
      <c r="F1917" s="11" t="s">
        <v>2559</v>
      </c>
      <c r="G1917" s="11" t="s">
        <v>211</v>
      </c>
      <c r="H1917" s="11" t="s">
        <v>211</v>
      </c>
      <c r="I1917" s="11">
        <v>1994</v>
      </c>
      <c r="J1917" s="11">
        <v>61615</v>
      </c>
      <c r="K1917" s="11">
        <v>48638</v>
      </c>
      <c r="L1917" s="11" t="str">
        <f t="shared" si="29"/>
        <v>Whole</v>
      </c>
    </row>
    <row r="1918" spans="1:12" x14ac:dyDescent="0.3">
      <c r="A1918" s="11" t="s">
        <v>934</v>
      </c>
      <c r="B1918" s="11" t="s">
        <v>391</v>
      </c>
      <c r="C1918" s="11" t="s">
        <v>131</v>
      </c>
      <c r="D1918" s="11" t="s">
        <v>685</v>
      </c>
      <c r="E1918" s="11" t="s">
        <v>1975</v>
      </c>
      <c r="F1918" s="11" t="s">
        <v>2559</v>
      </c>
      <c r="G1918" s="11" t="s">
        <v>1696</v>
      </c>
      <c r="H1918" s="11" t="s">
        <v>1696</v>
      </c>
      <c r="I1918" s="11">
        <v>751</v>
      </c>
      <c r="J1918" s="11">
        <v>23206</v>
      </c>
      <c r="K1918" s="11">
        <v>23278</v>
      </c>
      <c r="L1918" s="11" t="str">
        <f t="shared" si="29"/>
        <v>Whole</v>
      </c>
    </row>
    <row r="1919" spans="1:12" x14ac:dyDescent="0.3">
      <c r="A1919" s="11" t="s">
        <v>934</v>
      </c>
      <c r="B1919" s="11" t="s">
        <v>391</v>
      </c>
      <c r="C1919" s="11" t="s">
        <v>131</v>
      </c>
      <c r="D1919" s="11" t="s">
        <v>685</v>
      </c>
      <c r="E1919" s="11" t="s">
        <v>1975</v>
      </c>
      <c r="F1919" s="11" t="s">
        <v>2559</v>
      </c>
      <c r="G1919" s="11" t="s">
        <v>375</v>
      </c>
      <c r="H1919" s="11" t="s">
        <v>375</v>
      </c>
      <c r="I1919" s="11">
        <v>1588</v>
      </c>
      <c r="J1919" s="11">
        <v>49069</v>
      </c>
      <c r="K1919" s="11">
        <v>39609</v>
      </c>
      <c r="L1919" s="11" t="str">
        <f t="shared" si="29"/>
        <v>Whole</v>
      </c>
    </row>
    <row r="1920" spans="1:12" x14ac:dyDescent="0.3">
      <c r="A1920" s="11" t="s">
        <v>934</v>
      </c>
      <c r="B1920" s="11" t="s">
        <v>391</v>
      </c>
      <c r="C1920" s="11" t="s">
        <v>131</v>
      </c>
      <c r="D1920" s="11" t="s">
        <v>919</v>
      </c>
      <c r="E1920" s="11" t="s">
        <v>1970</v>
      </c>
      <c r="F1920" s="11" t="s">
        <v>2559</v>
      </c>
      <c r="G1920" s="11" t="s">
        <v>211</v>
      </c>
      <c r="H1920" s="11" t="s">
        <v>211</v>
      </c>
      <c r="I1920" s="11">
        <v>28531</v>
      </c>
      <c r="J1920" s="11">
        <v>1084178</v>
      </c>
      <c r="K1920" s="11">
        <v>641395</v>
      </c>
      <c r="L1920" s="11" t="str">
        <f t="shared" si="29"/>
        <v>Whole</v>
      </c>
    </row>
    <row r="1921" spans="1:12" x14ac:dyDescent="0.3">
      <c r="A1921" s="11" t="s">
        <v>934</v>
      </c>
      <c r="B1921" s="11" t="s">
        <v>391</v>
      </c>
      <c r="C1921" s="11" t="s">
        <v>131</v>
      </c>
      <c r="D1921" s="11" t="s">
        <v>919</v>
      </c>
      <c r="E1921" s="11" t="s">
        <v>1970</v>
      </c>
      <c r="F1921" s="11" t="s">
        <v>2559</v>
      </c>
      <c r="G1921" s="11" t="s">
        <v>1696</v>
      </c>
      <c r="H1921" s="11" t="s">
        <v>1696</v>
      </c>
      <c r="I1921" s="11">
        <v>6169</v>
      </c>
      <c r="J1921" s="11">
        <v>234422</v>
      </c>
      <c r="K1921" s="11">
        <v>178593</v>
      </c>
      <c r="L1921" s="11" t="str">
        <f t="shared" si="29"/>
        <v>Whole</v>
      </c>
    </row>
    <row r="1922" spans="1:12" x14ac:dyDescent="0.3">
      <c r="A1922" s="11" t="s">
        <v>934</v>
      </c>
      <c r="B1922" s="11" t="s">
        <v>391</v>
      </c>
      <c r="C1922" s="11" t="s">
        <v>131</v>
      </c>
      <c r="D1922" s="11" t="s">
        <v>919</v>
      </c>
      <c r="E1922" s="11" t="s">
        <v>1970</v>
      </c>
      <c r="F1922" s="11" t="s">
        <v>2559</v>
      </c>
      <c r="G1922" s="11" t="s">
        <v>375</v>
      </c>
      <c r="H1922" s="11" t="s">
        <v>375</v>
      </c>
      <c r="I1922" s="11">
        <v>15080</v>
      </c>
      <c r="J1922" s="11">
        <v>573040</v>
      </c>
      <c r="K1922" s="11">
        <v>475904</v>
      </c>
      <c r="L1922" s="11" t="str">
        <f t="shared" ref="L1922:L1985" si="30">IF(OR(C1922="Condiments &amp; Snacks",
       C1922="Cheese",
       C1922="Butter",
       C1922="Meals",
       C1922="Beverages",
       C1922="Yogurt"), "Processed", "Whole")</f>
        <v>Whole</v>
      </c>
    </row>
    <row r="1923" spans="1:12" x14ac:dyDescent="0.3">
      <c r="A1923" s="11" t="s">
        <v>934</v>
      </c>
      <c r="B1923" s="11" t="s">
        <v>391</v>
      </c>
      <c r="C1923" s="11" t="s">
        <v>131</v>
      </c>
      <c r="D1923" s="11" t="s">
        <v>688</v>
      </c>
      <c r="E1923" s="11" t="s">
        <v>1588</v>
      </c>
      <c r="F1923" s="11" t="s">
        <v>2559</v>
      </c>
      <c r="G1923" s="11" t="s">
        <v>211</v>
      </c>
      <c r="H1923" s="11" t="s">
        <v>211</v>
      </c>
      <c r="I1923" s="11">
        <v>12624</v>
      </c>
      <c r="J1923" s="11">
        <v>315603</v>
      </c>
      <c r="K1923" s="11">
        <v>244353</v>
      </c>
      <c r="L1923" s="11" t="str">
        <f t="shared" si="30"/>
        <v>Whole</v>
      </c>
    </row>
    <row r="1924" spans="1:12" x14ac:dyDescent="0.3">
      <c r="A1924" s="11" t="s">
        <v>934</v>
      </c>
      <c r="B1924" s="11" t="s">
        <v>391</v>
      </c>
      <c r="C1924" s="11" t="s">
        <v>131</v>
      </c>
      <c r="D1924" s="11" t="s">
        <v>688</v>
      </c>
      <c r="E1924" s="11" t="s">
        <v>1588</v>
      </c>
      <c r="F1924" s="11" t="s">
        <v>2559</v>
      </c>
      <c r="G1924" s="11" t="s">
        <v>1696</v>
      </c>
      <c r="H1924" s="11" t="s">
        <v>1696</v>
      </c>
      <c r="I1924" s="11">
        <v>3945</v>
      </c>
      <c r="J1924" s="11">
        <v>101840</v>
      </c>
      <c r="K1924" s="11">
        <v>92293</v>
      </c>
      <c r="L1924" s="11" t="str">
        <f t="shared" si="30"/>
        <v>Whole</v>
      </c>
    </row>
    <row r="1925" spans="1:12" x14ac:dyDescent="0.3">
      <c r="A1925" s="11" t="s">
        <v>934</v>
      </c>
      <c r="B1925" s="11" t="s">
        <v>391</v>
      </c>
      <c r="C1925" s="11" t="s">
        <v>131</v>
      </c>
      <c r="D1925" s="11" t="s">
        <v>688</v>
      </c>
      <c r="E1925" s="11" t="s">
        <v>1588</v>
      </c>
      <c r="F1925" s="11" t="s">
        <v>2559</v>
      </c>
      <c r="G1925" s="11" t="s">
        <v>375</v>
      </c>
      <c r="H1925" s="11" t="s">
        <v>375</v>
      </c>
      <c r="I1925" s="11">
        <v>9523</v>
      </c>
      <c r="J1925" s="11">
        <v>238075</v>
      </c>
      <c r="K1925" s="11">
        <v>217576</v>
      </c>
      <c r="L1925" s="11" t="str">
        <f t="shared" si="30"/>
        <v>Whole</v>
      </c>
    </row>
    <row r="1926" spans="1:12" x14ac:dyDescent="0.3">
      <c r="A1926" s="11" t="s">
        <v>934</v>
      </c>
      <c r="B1926" s="11" t="s">
        <v>391</v>
      </c>
      <c r="C1926" s="11" t="s">
        <v>131</v>
      </c>
      <c r="D1926" s="11" t="s">
        <v>2039</v>
      </c>
      <c r="E1926" s="11" t="s">
        <v>2040</v>
      </c>
      <c r="F1926" s="11" t="s">
        <v>2553</v>
      </c>
      <c r="G1926" s="11" t="s">
        <v>375</v>
      </c>
      <c r="H1926" s="11" t="s">
        <v>375</v>
      </c>
      <c r="I1926" s="11">
        <v>2708</v>
      </c>
      <c r="J1926" s="11">
        <v>182790</v>
      </c>
      <c r="K1926" s="11">
        <v>99922</v>
      </c>
      <c r="L1926" s="11" t="str">
        <f t="shared" si="30"/>
        <v>Whole</v>
      </c>
    </row>
    <row r="1927" spans="1:12" x14ac:dyDescent="0.3">
      <c r="A1927" s="11" t="s">
        <v>934</v>
      </c>
      <c r="B1927" s="11" t="s">
        <v>391</v>
      </c>
      <c r="C1927" s="11" t="s">
        <v>131</v>
      </c>
      <c r="D1927" s="11" t="s">
        <v>2039</v>
      </c>
      <c r="E1927" s="11" t="s">
        <v>2040</v>
      </c>
      <c r="F1927" s="11" t="s">
        <v>2554</v>
      </c>
      <c r="G1927" s="11" t="s">
        <v>211</v>
      </c>
      <c r="H1927" s="11" t="s">
        <v>211</v>
      </c>
      <c r="I1927" s="11">
        <v>5766</v>
      </c>
      <c r="J1927" s="11">
        <v>389205</v>
      </c>
      <c r="K1927" s="11">
        <v>187594</v>
      </c>
      <c r="L1927" s="11" t="str">
        <f t="shared" si="30"/>
        <v>Whole</v>
      </c>
    </row>
    <row r="1928" spans="1:12" x14ac:dyDescent="0.3">
      <c r="A1928" s="11" t="s">
        <v>934</v>
      </c>
      <c r="B1928" s="11" t="s">
        <v>391</v>
      </c>
      <c r="C1928" s="11" t="s">
        <v>131</v>
      </c>
      <c r="D1928" s="11" t="s">
        <v>2039</v>
      </c>
      <c r="E1928" s="11" t="s">
        <v>2040</v>
      </c>
      <c r="F1928" s="11" t="s">
        <v>2554</v>
      </c>
      <c r="G1928" s="11" t="s">
        <v>1696</v>
      </c>
      <c r="H1928" s="11" t="s">
        <v>1696</v>
      </c>
      <c r="I1928" s="11">
        <v>1312</v>
      </c>
      <c r="J1928" s="11">
        <v>88560</v>
      </c>
      <c r="K1928" s="11">
        <v>45879</v>
      </c>
      <c r="L1928" s="11" t="str">
        <f t="shared" si="30"/>
        <v>Whole</v>
      </c>
    </row>
    <row r="1929" spans="1:12" x14ac:dyDescent="0.3">
      <c r="A1929" s="11" t="s">
        <v>934</v>
      </c>
      <c r="B1929" s="11" t="s">
        <v>391</v>
      </c>
      <c r="C1929" s="11" t="s">
        <v>131</v>
      </c>
      <c r="D1929" s="11" t="s">
        <v>690</v>
      </c>
      <c r="E1929" s="11" t="s">
        <v>1877</v>
      </c>
      <c r="F1929" s="11" t="s">
        <v>2559</v>
      </c>
      <c r="G1929" s="11" t="s">
        <v>211</v>
      </c>
      <c r="H1929" s="11" t="s">
        <v>211</v>
      </c>
      <c r="I1929" s="11">
        <v>30481</v>
      </c>
      <c r="J1929" s="11">
        <v>1280202</v>
      </c>
      <c r="K1929" s="11">
        <v>971971</v>
      </c>
      <c r="L1929" s="11" t="str">
        <f t="shared" si="30"/>
        <v>Whole</v>
      </c>
    </row>
    <row r="1930" spans="1:12" x14ac:dyDescent="0.3">
      <c r="A1930" s="11" t="s">
        <v>934</v>
      </c>
      <c r="B1930" s="11" t="s">
        <v>391</v>
      </c>
      <c r="C1930" s="11" t="s">
        <v>131</v>
      </c>
      <c r="D1930" s="11" t="s">
        <v>690</v>
      </c>
      <c r="E1930" s="11" t="s">
        <v>1877</v>
      </c>
      <c r="F1930" s="11" t="s">
        <v>2559</v>
      </c>
      <c r="G1930" s="11" t="s">
        <v>1696</v>
      </c>
      <c r="H1930" s="11" t="s">
        <v>1696</v>
      </c>
      <c r="I1930" s="11">
        <v>3797</v>
      </c>
      <c r="J1930" s="11">
        <v>159474</v>
      </c>
      <c r="K1930" s="11">
        <v>132320</v>
      </c>
      <c r="L1930" s="11" t="str">
        <f t="shared" si="30"/>
        <v>Whole</v>
      </c>
    </row>
    <row r="1931" spans="1:12" x14ac:dyDescent="0.3">
      <c r="A1931" s="11" t="s">
        <v>934</v>
      </c>
      <c r="B1931" s="11" t="s">
        <v>391</v>
      </c>
      <c r="C1931" s="11" t="s">
        <v>131</v>
      </c>
      <c r="D1931" s="11" t="s">
        <v>690</v>
      </c>
      <c r="E1931" s="11" t="s">
        <v>1877</v>
      </c>
      <c r="F1931" s="11" t="s">
        <v>2559</v>
      </c>
      <c r="G1931" s="11" t="s">
        <v>375</v>
      </c>
      <c r="H1931" s="11" t="s">
        <v>375</v>
      </c>
      <c r="I1931" s="11">
        <v>14775</v>
      </c>
      <c r="J1931" s="11">
        <v>620550</v>
      </c>
      <c r="K1931" s="11">
        <v>531023</v>
      </c>
      <c r="L1931" s="11" t="str">
        <f t="shared" si="30"/>
        <v>Whole</v>
      </c>
    </row>
    <row r="1932" spans="1:12" x14ac:dyDescent="0.3">
      <c r="A1932" s="11" t="s">
        <v>934</v>
      </c>
      <c r="B1932" s="11" t="s">
        <v>391</v>
      </c>
      <c r="C1932" s="11" t="s">
        <v>131</v>
      </c>
      <c r="D1932" s="11" t="s">
        <v>1690</v>
      </c>
      <c r="E1932" s="11" t="s">
        <v>2085</v>
      </c>
      <c r="F1932" s="11" t="s">
        <v>2553</v>
      </c>
      <c r="G1932" s="11" t="s">
        <v>375</v>
      </c>
      <c r="H1932" s="11" t="s">
        <v>375</v>
      </c>
      <c r="I1932" s="11">
        <v>1761</v>
      </c>
      <c r="J1932" s="11">
        <v>68679</v>
      </c>
      <c r="K1932" s="11">
        <v>60809</v>
      </c>
      <c r="L1932" s="11" t="str">
        <f t="shared" si="30"/>
        <v>Whole</v>
      </c>
    </row>
    <row r="1933" spans="1:12" x14ac:dyDescent="0.3">
      <c r="A1933" s="11" t="s">
        <v>934</v>
      </c>
      <c r="B1933" s="11" t="s">
        <v>391</v>
      </c>
      <c r="C1933" s="11" t="s">
        <v>131</v>
      </c>
      <c r="D1933" s="11" t="s">
        <v>1690</v>
      </c>
      <c r="E1933" s="11" t="s">
        <v>2085</v>
      </c>
      <c r="F1933" s="11" t="s">
        <v>2554</v>
      </c>
      <c r="G1933" s="11" t="s">
        <v>211</v>
      </c>
      <c r="H1933" s="11" t="s">
        <v>211</v>
      </c>
      <c r="I1933" s="11">
        <v>4159</v>
      </c>
      <c r="J1933" s="11">
        <v>162201</v>
      </c>
      <c r="K1933" s="11">
        <v>120814</v>
      </c>
      <c r="L1933" s="11" t="str">
        <f t="shared" si="30"/>
        <v>Whole</v>
      </c>
    </row>
    <row r="1934" spans="1:12" x14ac:dyDescent="0.3">
      <c r="A1934" s="11" t="s">
        <v>934</v>
      </c>
      <c r="B1934" s="11" t="s">
        <v>391</v>
      </c>
      <c r="C1934" s="11" t="s">
        <v>131</v>
      </c>
      <c r="D1934" s="11" t="s">
        <v>1690</v>
      </c>
      <c r="E1934" s="11" t="s">
        <v>2085</v>
      </c>
      <c r="F1934" s="11" t="s">
        <v>2554</v>
      </c>
      <c r="G1934" s="11" t="s">
        <v>1696</v>
      </c>
      <c r="H1934" s="11" t="s">
        <v>1696</v>
      </c>
      <c r="I1934" s="11">
        <v>1029</v>
      </c>
      <c r="J1934" s="11">
        <v>40131</v>
      </c>
      <c r="K1934" s="11">
        <v>34684</v>
      </c>
      <c r="L1934" s="11" t="str">
        <f t="shared" si="30"/>
        <v>Whole</v>
      </c>
    </row>
    <row r="1935" spans="1:12" x14ac:dyDescent="0.3">
      <c r="A1935" s="11" t="s">
        <v>934</v>
      </c>
      <c r="B1935" s="11" t="s">
        <v>391</v>
      </c>
      <c r="C1935" s="11" t="s">
        <v>131</v>
      </c>
      <c r="D1935" s="11" t="s">
        <v>1064</v>
      </c>
      <c r="E1935" s="11" t="s">
        <v>1972</v>
      </c>
      <c r="F1935" s="11" t="s">
        <v>2559</v>
      </c>
      <c r="G1935" s="11" t="s">
        <v>211</v>
      </c>
      <c r="H1935" s="11" t="s">
        <v>211</v>
      </c>
      <c r="I1935" s="11">
        <v>3664</v>
      </c>
      <c r="J1935" s="11">
        <v>43968</v>
      </c>
      <c r="K1935" s="11">
        <v>70455</v>
      </c>
      <c r="L1935" s="11" t="str">
        <f t="shared" si="30"/>
        <v>Whole</v>
      </c>
    </row>
    <row r="1936" spans="1:12" x14ac:dyDescent="0.3">
      <c r="A1936" s="11" t="s">
        <v>934</v>
      </c>
      <c r="B1936" s="11" t="s">
        <v>391</v>
      </c>
      <c r="C1936" s="11" t="s">
        <v>131</v>
      </c>
      <c r="D1936" s="11" t="s">
        <v>1064</v>
      </c>
      <c r="E1936" s="11" t="s">
        <v>1972</v>
      </c>
      <c r="F1936" s="11" t="s">
        <v>2559</v>
      </c>
      <c r="G1936" s="11" t="s">
        <v>1696</v>
      </c>
      <c r="H1936" s="11" t="s">
        <v>1696</v>
      </c>
      <c r="I1936" s="11">
        <v>794</v>
      </c>
      <c r="J1936" s="11">
        <v>9528</v>
      </c>
      <c r="K1936" s="11">
        <v>17819</v>
      </c>
      <c r="L1936" s="11" t="str">
        <f t="shared" si="30"/>
        <v>Whole</v>
      </c>
    </row>
    <row r="1937" spans="1:12" x14ac:dyDescent="0.3">
      <c r="A1937" s="11" t="s">
        <v>934</v>
      </c>
      <c r="B1937" s="11" t="s">
        <v>391</v>
      </c>
      <c r="C1937" s="11" t="s">
        <v>131</v>
      </c>
      <c r="D1937" s="11" t="s">
        <v>1064</v>
      </c>
      <c r="E1937" s="11" t="s">
        <v>1972</v>
      </c>
      <c r="F1937" s="11" t="s">
        <v>2559</v>
      </c>
      <c r="G1937" s="11" t="s">
        <v>375</v>
      </c>
      <c r="H1937" s="11" t="s">
        <v>375</v>
      </c>
      <c r="I1937" s="11">
        <v>1257</v>
      </c>
      <c r="J1937" s="11">
        <v>15084</v>
      </c>
      <c r="K1937" s="11">
        <v>30735</v>
      </c>
      <c r="L1937" s="11" t="str">
        <f t="shared" si="30"/>
        <v>Whole</v>
      </c>
    </row>
    <row r="1938" spans="1:12" x14ac:dyDescent="0.3">
      <c r="A1938" s="11" t="s">
        <v>934</v>
      </c>
      <c r="B1938" s="11" t="s">
        <v>391</v>
      </c>
      <c r="C1938" s="11" t="s">
        <v>131</v>
      </c>
      <c r="D1938" s="11" t="s">
        <v>286</v>
      </c>
      <c r="E1938" s="11" t="s">
        <v>2038</v>
      </c>
      <c r="F1938" s="11" t="s">
        <v>2553</v>
      </c>
      <c r="G1938" s="11" t="s">
        <v>375</v>
      </c>
      <c r="H1938" s="11" t="s">
        <v>375</v>
      </c>
      <c r="I1938" s="11">
        <v>2605</v>
      </c>
      <c r="J1938" s="11">
        <v>105503</v>
      </c>
      <c r="K1938" s="11">
        <v>75240</v>
      </c>
      <c r="L1938" s="11" t="str">
        <f t="shared" si="30"/>
        <v>Whole</v>
      </c>
    </row>
    <row r="1939" spans="1:12" x14ac:dyDescent="0.3">
      <c r="A1939" s="11" t="s">
        <v>934</v>
      </c>
      <c r="B1939" s="11" t="s">
        <v>391</v>
      </c>
      <c r="C1939" s="11" t="s">
        <v>131</v>
      </c>
      <c r="D1939" s="11" t="s">
        <v>286</v>
      </c>
      <c r="E1939" s="11" t="s">
        <v>2038</v>
      </c>
      <c r="F1939" s="11" t="s">
        <v>2554</v>
      </c>
      <c r="G1939" s="11" t="s">
        <v>211</v>
      </c>
      <c r="H1939" s="11" t="s">
        <v>211</v>
      </c>
      <c r="I1939" s="11">
        <v>5267</v>
      </c>
      <c r="J1939" s="11">
        <v>213314</v>
      </c>
      <c r="K1939" s="11">
        <v>133166</v>
      </c>
      <c r="L1939" s="11" t="str">
        <f t="shared" si="30"/>
        <v>Whole</v>
      </c>
    </row>
    <row r="1940" spans="1:12" x14ac:dyDescent="0.3">
      <c r="A1940" s="11" t="s">
        <v>934</v>
      </c>
      <c r="B1940" s="11" t="s">
        <v>391</v>
      </c>
      <c r="C1940" s="11" t="s">
        <v>131</v>
      </c>
      <c r="D1940" s="11" t="s">
        <v>286</v>
      </c>
      <c r="E1940" s="11" t="s">
        <v>2038</v>
      </c>
      <c r="F1940" s="11" t="s">
        <v>2554</v>
      </c>
      <c r="G1940" s="11" t="s">
        <v>1696</v>
      </c>
      <c r="H1940" s="11" t="s">
        <v>1696</v>
      </c>
      <c r="I1940" s="11">
        <v>1126</v>
      </c>
      <c r="J1940" s="11">
        <v>45603</v>
      </c>
      <c r="K1940" s="11">
        <v>31631</v>
      </c>
      <c r="L1940" s="11" t="str">
        <f t="shared" si="30"/>
        <v>Whole</v>
      </c>
    </row>
    <row r="1941" spans="1:12" x14ac:dyDescent="0.3">
      <c r="A1941" s="11" t="s">
        <v>934</v>
      </c>
      <c r="B1941" s="11" t="s">
        <v>391</v>
      </c>
      <c r="C1941" s="11" t="s">
        <v>131</v>
      </c>
      <c r="D1941" s="11" t="s">
        <v>1065</v>
      </c>
      <c r="E1941" s="11" t="s">
        <v>1887</v>
      </c>
      <c r="F1941" s="11" t="s">
        <v>2565</v>
      </c>
      <c r="G1941" s="11" t="s">
        <v>211</v>
      </c>
      <c r="H1941" s="11" t="s">
        <v>211</v>
      </c>
      <c r="I1941" s="11">
        <v>4958</v>
      </c>
      <c r="J1941" s="11">
        <v>118992</v>
      </c>
      <c r="K1941" s="11">
        <v>135956</v>
      </c>
      <c r="L1941" s="11" t="str">
        <f t="shared" si="30"/>
        <v>Whole</v>
      </c>
    </row>
    <row r="1942" spans="1:12" x14ac:dyDescent="0.3">
      <c r="A1942" s="11" t="s">
        <v>934</v>
      </c>
      <c r="B1942" s="11" t="s">
        <v>391</v>
      </c>
      <c r="C1942" s="11" t="s">
        <v>131</v>
      </c>
      <c r="D1942" s="11" t="s">
        <v>1065</v>
      </c>
      <c r="E1942" s="11" t="s">
        <v>1887</v>
      </c>
      <c r="F1942" s="11" t="s">
        <v>2565</v>
      </c>
      <c r="G1942" s="11" t="s">
        <v>1696</v>
      </c>
      <c r="H1942" s="11" t="s">
        <v>1696</v>
      </c>
      <c r="I1942" s="11">
        <v>1754</v>
      </c>
      <c r="J1942" s="11">
        <v>42096</v>
      </c>
      <c r="K1942" s="11">
        <v>49616</v>
      </c>
      <c r="L1942" s="11" t="str">
        <f t="shared" si="30"/>
        <v>Whole</v>
      </c>
    </row>
    <row r="1943" spans="1:12" x14ac:dyDescent="0.3">
      <c r="A1943" s="11" t="s">
        <v>934</v>
      </c>
      <c r="B1943" s="11" t="s">
        <v>391</v>
      </c>
      <c r="C1943" s="11" t="s">
        <v>131</v>
      </c>
      <c r="D1943" s="11" t="s">
        <v>1065</v>
      </c>
      <c r="E1943" s="11" t="s">
        <v>1887</v>
      </c>
      <c r="F1943" s="11" t="s">
        <v>2565</v>
      </c>
      <c r="G1943" s="11" t="s">
        <v>375</v>
      </c>
      <c r="H1943" s="11" t="s">
        <v>375</v>
      </c>
      <c r="I1943" s="11">
        <v>3378</v>
      </c>
      <c r="J1943" s="11">
        <v>81072</v>
      </c>
      <c r="K1943" s="11">
        <v>95097</v>
      </c>
      <c r="L1943" s="11" t="str">
        <f t="shared" si="30"/>
        <v>Whole</v>
      </c>
    </row>
    <row r="1944" spans="1:12" x14ac:dyDescent="0.3">
      <c r="A1944" s="11" t="s">
        <v>934</v>
      </c>
      <c r="B1944" s="11" t="s">
        <v>391</v>
      </c>
      <c r="C1944" s="11" t="s">
        <v>131</v>
      </c>
      <c r="D1944" s="11" t="s">
        <v>698</v>
      </c>
      <c r="E1944" s="11" t="s">
        <v>2131</v>
      </c>
      <c r="F1944" s="11" t="s">
        <v>2559</v>
      </c>
      <c r="G1944" s="11" t="s">
        <v>211</v>
      </c>
      <c r="H1944" s="11" t="s">
        <v>211</v>
      </c>
      <c r="I1944" s="11">
        <v>1084</v>
      </c>
      <c r="J1944" s="11">
        <v>8672</v>
      </c>
      <c r="K1944" s="11">
        <v>25473</v>
      </c>
      <c r="L1944" s="11" t="str">
        <f t="shared" si="30"/>
        <v>Whole</v>
      </c>
    </row>
    <row r="1945" spans="1:12" x14ac:dyDescent="0.3">
      <c r="A1945" s="11" t="s">
        <v>934</v>
      </c>
      <c r="B1945" s="11" t="s">
        <v>391</v>
      </c>
      <c r="C1945" s="11" t="s">
        <v>131</v>
      </c>
      <c r="D1945" s="11" t="s">
        <v>698</v>
      </c>
      <c r="E1945" s="11" t="s">
        <v>2131</v>
      </c>
      <c r="F1945" s="11" t="s">
        <v>2559</v>
      </c>
      <c r="G1945" s="11" t="s">
        <v>1696</v>
      </c>
      <c r="H1945" s="11" t="s">
        <v>1696</v>
      </c>
      <c r="I1945" s="11">
        <v>1110</v>
      </c>
      <c r="J1945" s="11">
        <v>8880</v>
      </c>
      <c r="K1945" s="11">
        <v>35127</v>
      </c>
      <c r="L1945" s="11" t="str">
        <f t="shared" si="30"/>
        <v>Whole</v>
      </c>
    </row>
    <row r="1946" spans="1:12" x14ac:dyDescent="0.3">
      <c r="A1946" s="11" t="s">
        <v>934</v>
      </c>
      <c r="B1946" s="11" t="s">
        <v>391</v>
      </c>
      <c r="C1946" s="11" t="s">
        <v>131</v>
      </c>
      <c r="D1946" s="11" t="s">
        <v>698</v>
      </c>
      <c r="E1946" s="11" t="s">
        <v>2131</v>
      </c>
      <c r="F1946" s="11" t="s">
        <v>2559</v>
      </c>
      <c r="G1946" s="11" t="s">
        <v>375</v>
      </c>
      <c r="H1946" s="11" t="s">
        <v>375</v>
      </c>
      <c r="I1946" s="11">
        <v>2446</v>
      </c>
      <c r="J1946" s="11">
        <v>19568</v>
      </c>
      <c r="K1946" s="11">
        <v>65655</v>
      </c>
      <c r="L1946" s="11" t="str">
        <f t="shared" si="30"/>
        <v>Whole</v>
      </c>
    </row>
    <row r="1947" spans="1:12" x14ac:dyDescent="0.3">
      <c r="A1947" s="11" t="s">
        <v>934</v>
      </c>
      <c r="B1947" s="11" t="s">
        <v>391</v>
      </c>
      <c r="C1947" s="11" t="s">
        <v>701</v>
      </c>
      <c r="D1947" s="11" t="s">
        <v>702</v>
      </c>
      <c r="E1947" s="11" t="s">
        <v>1983</v>
      </c>
      <c r="F1947" s="11" t="s">
        <v>2559</v>
      </c>
      <c r="G1947" s="11" t="s">
        <v>211</v>
      </c>
      <c r="H1947" s="11" t="s">
        <v>211</v>
      </c>
      <c r="I1947" s="11">
        <v>15940</v>
      </c>
      <c r="J1947" s="11">
        <v>15940</v>
      </c>
      <c r="K1947" s="11">
        <v>15743</v>
      </c>
      <c r="L1947" s="11" t="str">
        <f t="shared" si="30"/>
        <v>Whole</v>
      </c>
    </row>
    <row r="1948" spans="1:12" x14ac:dyDescent="0.3">
      <c r="A1948" s="11" t="s">
        <v>934</v>
      </c>
      <c r="B1948" s="11" t="s">
        <v>391</v>
      </c>
      <c r="C1948" s="11" t="s">
        <v>701</v>
      </c>
      <c r="D1948" s="11" t="s">
        <v>702</v>
      </c>
      <c r="E1948" s="11" t="s">
        <v>1983</v>
      </c>
      <c r="F1948" s="11" t="s">
        <v>2559</v>
      </c>
      <c r="G1948" s="11" t="s">
        <v>1696</v>
      </c>
      <c r="H1948" s="11" t="s">
        <v>1696</v>
      </c>
      <c r="I1948" s="11">
        <v>4677</v>
      </c>
      <c r="J1948" s="11">
        <v>4677</v>
      </c>
      <c r="K1948" s="11">
        <v>6805</v>
      </c>
      <c r="L1948" s="11" t="str">
        <f t="shared" si="30"/>
        <v>Whole</v>
      </c>
    </row>
    <row r="1949" spans="1:12" x14ac:dyDescent="0.3">
      <c r="A1949" s="11" t="s">
        <v>934</v>
      </c>
      <c r="B1949" s="11" t="s">
        <v>391</v>
      </c>
      <c r="C1949" s="11" t="s">
        <v>701</v>
      </c>
      <c r="D1949" s="11" t="s">
        <v>702</v>
      </c>
      <c r="E1949" s="11" t="s">
        <v>1983</v>
      </c>
      <c r="F1949" s="11" t="s">
        <v>2559</v>
      </c>
      <c r="G1949" s="11" t="s">
        <v>375</v>
      </c>
      <c r="H1949" s="11" t="s">
        <v>375</v>
      </c>
      <c r="I1949" s="11">
        <v>8290</v>
      </c>
      <c r="J1949" s="11">
        <v>8290</v>
      </c>
      <c r="K1949" s="11">
        <v>8598</v>
      </c>
      <c r="L1949" s="11" t="str">
        <f t="shared" si="30"/>
        <v>Whole</v>
      </c>
    </row>
    <row r="1950" spans="1:12" x14ac:dyDescent="0.3">
      <c r="A1950" s="11" t="s">
        <v>934</v>
      </c>
      <c r="B1950" s="11" t="s">
        <v>391</v>
      </c>
      <c r="C1950" s="11" t="s">
        <v>701</v>
      </c>
      <c r="D1950" s="11" t="s">
        <v>2081</v>
      </c>
      <c r="E1950" s="11" t="s">
        <v>2082</v>
      </c>
      <c r="F1950" s="11" t="s">
        <v>2566</v>
      </c>
      <c r="G1950" s="11" t="s">
        <v>211</v>
      </c>
      <c r="H1950" s="11" t="s">
        <v>211</v>
      </c>
      <c r="I1950" s="11">
        <v>11698</v>
      </c>
      <c r="J1950" s="11">
        <v>280752</v>
      </c>
      <c r="K1950" s="11">
        <v>265555</v>
      </c>
      <c r="L1950" s="11" t="str">
        <f t="shared" si="30"/>
        <v>Whole</v>
      </c>
    </row>
    <row r="1951" spans="1:12" x14ac:dyDescent="0.3">
      <c r="A1951" s="11" t="s">
        <v>934</v>
      </c>
      <c r="B1951" s="11" t="s">
        <v>391</v>
      </c>
      <c r="C1951" s="11" t="s">
        <v>701</v>
      </c>
      <c r="D1951" s="11" t="s">
        <v>2081</v>
      </c>
      <c r="E1951" s="11" t="s">
        <v>2082</v>
      </c>
      <c r="F1951" s="11" t="s">
        <v>2566</v>
      </c>
      <c r="G1951" s="11" t="s">
        <v>375</v>
      </c>
      <c r="H1951" s="11" t="s">
        <v>375</v>
      </c>
      <c r="I1951" s="11">
        <v>4553</v>
      </c>
      <c r="J1951" s="11">
        <v>109272</v>
      </c>
      <c r="K1951" s="11">
        <v>93068</v>
      </c>
      <c r="L1951" s="11" t="str">
        <f t="shared" si="30"/>
        <v>Whole</v>
      </c>
    </row>
    <row r="1952" spans="1:12" x14ac:dyDescent="0.3">
      <c r="A1952" s="11" t="s">
        <v>934</v>
      </c>
      <c r="B1952" s="11" t="s">
        <v>391</v>
      </c>
      <c r="C1952" s="11" t="s">
        <v>701</v>
      </c>
      <c r="D1952" s="11" t="s">
        <v>2081</v>
      </c>
      <c r="E1952" s="11" t="s">
        <v>2082</v>
      </c>
      <c r="F1952" s="11" t="s">
        <v>2567</v>
      </c>
      <c r="G1952" s="11" t="s">
        <v>1696</v>
      </c>
      <c r="H1952" s="11" t="s">
        <v>1696</v>
      </c>
      <c r="I1952" s="11">
        <v>3132</v>
      </c>
      <c r="J1952" s="11">
        <v>75168</v>
      </c>
      <c r="K1952" s="11">
        <v>67490</v>
      </c>
      <c r="L1952" s="11" t="str">
        <f t="shared" si="30"/>
        <v>Whole</v>
      </c>
    </row>
    <row r="1953" spans="1:12" x14ac:dyDescent="0.3">
      <c r="A1953" s="11" t="s">
        <v>934</v>
      </c>
      <c r="B1953" s="11" t="s">
        <v>391</v>
      </c>
      <c r="C1953" s="11" t="s">
        <v>701</v>
      </c>
      <c r="D1953" s="11" t="s">
        <v>1069</v>
      </c>
      <c r="E1953" s="11" t="s">
        <v>2044</v>
      </c>
      <c r="F1953" s="11" t="s">
        <v>2568</v>
      </c>
      <c r="G1953" s="11" t="s">
        <v>1696</v>
      </c>
      <c r="H1953" s="11" t="s">
        <v>1696</v>
      </c>
      <c r="I1953" s="11">
        <v>50</v>
      </c>
      <c r="J1953" s="11">
        <v>1969</v>
      </c>
      <c r="K1953" s="11">
        <v>1127</v>
      </c>
      <c r="L1953" s="11" t="str">
        <f t="shared" si="30"/>
        <v>Whole</v>
      </c>
    </row>
    <row r="1954" spans="1:12" x14ac:dyDescent="0.3">
      <c r="A1954" s="11" t="s">
        <v>934</v>
      </c>
      <c r="B1954" s="11" t="s">
        <v>391</v>
      </c>
      <c r="C1954" s="11" t="s">
        <v>701</v>
      </c>
      <c r="D1954" s="11" t="s">
        <v>2028</v>
      </c>
      <c r="E1954" s="11" t="s">
        <v>2029</v>
      </c>
      <c r="F1954" s="11" t="s">
        <v>2552</v>
      </c>
      <c r="G1954" s="11" t="s">
        <v>1696</v>
      </c>
      <c r="H1954" s="11" t="s">
        <v>1696</v>
      </c>
      <c r="I1954" s="11">
        <v>4325</v>
      </c>
      <c r="J1954" s="11">
        <v>67600</v>
      </c>
      <c r="K1954" s="11">
        <v>145659</v>
      </c>
      <c r="L1954" s="11" t="str">
        <f t="shared" si="30"/>
        <v>Whole</v>
      </c>
    </row>
    <row r="1955" spans="1:12" x14ac:dyDescent="0.3">
      <c r="A1955" s="11" t="s">
        <v>934</v>
      </c>
      <c r="B1955" s="11" t="s">
        <v>391</v>
      </c>
      <c r="C1955" s="11" t="s">
        <v>701</v>
      </c>
      <c r="D1955" s="11" t="s">
        <v>2028</v>
      </c>
      <c r="E1955" s="11" t="s">
        <v>2029</v>
      </c>
      <c r="F1955" s="11" t="s">
        <v>2569</v>
      </c>
      <c r="G1955" s="11" t="s">
        <v>211</v>
      </c>
      <c r="H1955" s="11" t="s">
        <v>211</v>
      </c>
      <c r="I1955" s="11">
        <v>14527</v>
      </c>
      <c r="J1955" s="11">
        <v>227057</v>
      </c>
      <c r="K1955" s="11">
        <v>425009</v>
      </c>
      <c r="L1955" s="11" t="str">
        <f t="shared" si="30"/>
        <v>Whole</v>
      </c>
    </row>
    <row r="1956" spans="1:12" x14ac:dyDescent="0.3">
      <c r="A1956" s="11" t="s">
        <v>934</v>
      </c>
      <c r="B1956" s="11" t="s">
        <v>391</v>
      </c>
      <c r="C1956" s="11" t="s">
        <v>701</v>
      </c>
      <c r="D1956" s="11" t="s">
        <v>2028</v>
      </c>
      <c r="E1956" s="11" t="s">
        <v>2029</v>
      </c>
      <c r="F1956" s="11" t="s">
        <v>2569</v>
      </c>
      <c r="G1956" s="11" t="s">
        <v>375</v>
      </c>
      <c r="H1956" s="11" t="s">
        <v>375</v>
      </c>
      <c r="I1956" s="11">
        <v>18813</v>
      </c>
      <c r="J1956" s="11">
        <v>294047</v>
      </c>
      <c r="K1956" s="11">
        <v>644548</v>
      </c>
      <c r="L1956" s="11" t="str">
        <f t="shared" si="30"/>
        <v>Whole</v>
      </c>
    </row>
    <row r="1957" spans="1:12" x14ac:dyDescent="0.3">
      <c r="A1957" s="11" t="s">
        <v>934</v>
      </c>
      <c r="B1957" s="11" t="s">
        <v>391</v>
      </c>
      <c r="C1957" s="11" t="s">
        <v>701</v>
      </c>
      <c r="D1957" s="11" t="s">
        <v>1070</v>
      </c>
      <c r="E1957" s="11" t="s">
        <v>2080</v>
      </c>
      <c r="F1957" s="11" t="s">
        <v>2277</v>
      </c>
      <c r="G1957" s="11" t="s">
        <v>211</v>
      </c>
      <c r="H1957" s="11" t="s">
        <v>211</v>
      </c>
      <c r="I1957" s="11">
        <v>2083</v>
      </c>
      <c r="J1957" s="11">
        <v>24996</v>
      </c>
      <c r="K1957" s="11">
        <v>56286</v>
      </c>
      <c r="L1957" s="11" t="str">
        <f t="shared" si="30"/>
        <v>Whole</v>
      </c>
    </row>
    <row r="1958" spans="1:12" x14ac:dyDescent="0.3">
      <c r="A1958" s="11" t="s">
        <v>934</v>
      </c>
      <c r="B1958" s="11" t="s">
        <v>391</v>
      </c>
      <c r="C1958" s="11" t="s">
        <v>701</v>
      </c>
      <c r="D1958" s="11" t="s">
        <v>1070</v>
      </c>
      <c r="E1958" s="11" t="s">
        <v>2080</v>
      </c>
      <c r="F1958" s="11" t="s">
        <v>2277</v>
      </c>
      <c r="G1958" s="11" t="s">
        <v>1696</v>
      </c>
      <c r="H1958" s="11" t="s">
        <v>1696</v>
      </c>
      <c r="I1958" s="11">
        <v>647</v>
      </c>
      <c r="J1958" s="11">
        <v>7764</v>
      </c>
      <c r="K1958" s="11">
        <v>18832</v>
      </c>
      <c r="L1958" s="11" t="str">
        <f t="shared" si="30"/>
        <v>Whole</v>
      </c>
    </row>
    <row r="1959" spans="1:12" x14ac:dyDescent="0.3">
      <c r="A1959" s="11" t="s">
        <v>934</v>
      </c>
      <c r="B1959" s="11" t="s">
        <v>391</v>
      </c>
      <c r="C1959" s="11" t="s">
        <v>701</v>
      </c>
      <c r="D1959" s="11" t="s">
        <v>1070</v>
      </c>
      <c r="E1959" s="11" t="s">
        <v>2080</v>
      </c>
      <c r="F1959" s="11" t="s">
        <v>2570</v>
      </c>
      <c r="G1959" s="11" t="s">
        <v>375</v>
      </c>
      <c r="H1959" s="11" t="s">
        <v>375</v>
      </c>
      <c r="I1959" s="11">
        <v>1272</v>
      </c>
      <c r="J1959" s="11">
        <v>15264</v>
      </c>
      <c r="K1959" s="11">
        <v>29484</v>
      </c>
      <c r="L1959" s="11" t="str">
        <f t="shared" si="30"/>
        <v>Whole</v>
      </c>
    </row>
    <row r="1960" spans="1:12" x14ac:dyDescent="0.3">
      <c r="A1960" s="11" t="s">
        <v>934</v>
      </c>
      <c r="B1960" s="11" t="s">
        <v>391</v>
      </c>
      <c r="C1960" s="11" t="s">
        <v>701</v>
      </c>
      <c r="D1960" s="11" t="s">
        <v>871</v>
      </c>
      <c r="E1960" s="11" t="s">
        <v>2019</v>
      </c>
      <c r="F1960" s="11" t="s">
        <v>2559</v>
      </c>
      <c r="G1960" s="11" t="s">
        <v>211</v>
      </c>
      <c r="H1960" s="11" t="s">
        <v>211</v>
      </c>
      <c r="I1960" s="11">
        <v>8123</v>
      </c>
      <c r="J1960" s="11">
        <v>2031</v>
      </c>
      <c r="K1960" s="11">
        <v>31898</v>
      </c>
      <c r="L1960" s="11" t="str">
        <f t="shared" si="30"/>
        <v>Whole</v>
      </c>
    </row>
    <row r="1961" spans="1:12" x14ac:dyDescent="0.3">
      <c r="A1961" s="11" t="s">
        <v>934</v>
      </c>
      <c r="B1961" s="11" t="s">
        <v>391</v>
      </c>
      <c r="C1961" s="11" t="s">
        <v>701</v>
      </c>
      <c r="D1961" s="11" t="s">
        <v>871</v>
      </c>
      <c r="E1961" s="11" t="s">
        <v>2019</v>
      </c>
      <c r="F1961" s="11" t="s">
        <v>2559</v>
      </c>
      <c r="G1961" s="11" t="s">
        <v>1696</v>
      </c>
      <c r="H1961" s="11" t="s">
        <v>1696</v>
      </c>
      <c r="I1961" s="11">
        <v>943</v>
      </c>
      <c r="J1961" s="11">
        <v>236</v>
      </c>
      <c r="K1961" s="11">
        <v>4920</v>
      </c>
      <c r="L1961" s="11" t="str">
        <f t="shared" si="30"/>
        <v>Whole</v>
      </c>
    </row>
    <row r="1962" spans="1:12" x14ac:dyDescent="0.3">
      <c r="A1962" s="11" t="s">
        <v>934</v>
      </c>
      <c r="B1962" s="11" t="s">
        <v>391</v>
      </c>
      <c r="C1962" s="11" t="s">
        <v>701</v>
      </c>
      <c r="D1962" s="11" t="s">
        <v>871</v>
      </c>
      <c r="E1962" s="11" t="s">
        <v>2019</v>
      </c>
      <c r="F1962" s="11" t="s">
        <v>2559</v>
      </c>
      <c r="G1962" s="11" t="s">
        <v>375</v>
      </c>
      <c r="H1962" s="11" t="s">
        <v>375</v>
      </c>
      <c r="I1962" s="11">
        <v>3711</v>
      </c>
      <c r="J1962" s="11">
        <v>928</v>
      </c>
      <c r="K1962" s="11">
        <v>8705</v>
      </c>
      <c r="L1962" s="11" t="str">
        <f t="shared" si="30"/>
        <v>Whole</v>
      </c>
    </row>
    <row r="1963" spans="1:12" x14ac:dyDescent="0.3">
      <c r="A1963" s="11" t="s">
        <v>934</v>
      </c>
      <c r="B1963" s="11" t="s">
        <v>391</v>
      </c>
      <c r="C1963" s="11" t="s">
        <v>701</v>
      </c>
      <c r="D1963" s="11" t="s">
        <v>708</v>
      </c>
      <c r="E1963" s="11" t="s">
        <v>2022</v>
      </c>
      <c r="F1963" s="11" t="s">
        <v>2571</v>
      </c>
      <c r="G1963" s="11" t="s">
        <v>1696</v>
      </c>
      <c r="H1963" s="11" t="s">
        <v>1696</v>
      </c>
      <c r="I1963" s="11">
        <v>105</v>
      </c>
      <c r="J1963" s="11">
        <v>525</v>
      </c>
      <c r="K1963" s="11">
        <v>669</v>
      </c>
      <c r="L1963" s="11" t="str">
        <f t="shared" si="30"/>
        <v>Whole</v>
      </c>
    </row>
    <row r="1964" spans="1:12" x14ac:dyDescent="0.3">
      <c r="A1964" s="11" t="s">
        <v>934</v>
      </c>
      <c r="B1964" s="11" t="s">
        <v>391</v>
      </c>
      <c r="C1964" s="11" t="s">
        <v>701</v>
      </c>
      <c r="D1964" s="11" t="s">
        <v>708</v>
      </c>
      <c r="E1964" s="11" t="s">
        <v>2022</v>
      </c>
      <c r="F1964" s="11" t="s">
        <v>2571</v>
      </c>
      <c r="G1964" s="11" t="s">
        <v>375</v>
      </c>
      <c r="H1964" s="11" t="s">
        <v>375</v>
      </c>
      <c r="I1964" s="11">
        <v>160</v>
      </c>
      <c r="J1964" s="11">
        <v>800</v>
      </c>
      <c r="K1964" s="11">
        <v>741</v>
      </c>
      <c r="L1964" s="11" t="str">
        <f t="shared" si="30"/>
        <v>Whole</v>
      </c>
    </row>
    <row r="1965" spans="1:12" x14ac:dyDescent="0.3">
      <c r="A1965" s="11" t="s">
        <v>934</v>
      </c>
      <c r="B1965" s="11" t="s">
        <v>391</v>
      </c>
      <c r="C1965" s="11" t="s">
        <v>701</v>
      </c>
      <c r="D1965" s="11" t="s">
        <v>708</v>
      </c>
      <c r="E1965" s="11" t="s">
        <v>2022</v>
      </c>
      <c r="F1965" s="11" t="s">
        <v>2559</v>
      </c>
      <c r="G1965" s="11" t="s">
        <v>211</v>
      </c>
      <c r="H1965" s="11" t="s">
        <v>211</v>
      </c>
      <c r="I1965" s="11">
        <v>202</v>
      </c>
      <c r="J1965" s="11">
        <v>1010</v>
      </c>
      <c r="K1965" s="11">
        <v>1122</v>
      </c>
      <c r="L1965" s="11" t="str">
        <f t="shared" si="30"/>
        <v>Whole</v>
      </c>
    </row>
    <row r="1966" spans="1:12" x14ac:dyDescent="0.3">
      <c r="A1966" s="11" t="s">
        <v>934</v>
      </c>
      <c r="B1966" s="11" t="s">
        <v>391</v>
      </c>
      <c r="C1966" s="11" t="s">
        <v>701</v>
      </c>
      <c r="D1966" s="11" t="s">
        <v>711</v>
      </c>
      <c r="E1966" s="11" t="s">
        <v>2023</v>
      </c>
      <c r="F1966" s="11" t="s">
        <v>2559</v>
      </c>
      <c r="G1966" s="11" t="s">
        <v>211</v>
      </c>
      <c r="H1966" s="11" t="s">
        <v>211</v>
      </c>
      <c r="I1966" s="11">
        <v>130</v>
      </c>
      <c r="J1966" s="11">
        <v>1300</v>
      </c>
      <c r="K1966" s="11">
        <v>783</v>
      </c>
      <c r="L1966" s="11" t="str">
        <f t="shared" si="30"/>
        <v>Whole</v>
      </c>
    </row>
    <row r="1967" spans="1:12" x14ac:dyDescent="0.3">
      <c r="A1967" s="11" t="s">
        <v>934</v>
      </c>
      <c r="B1967" s="11" t="s">
        <v>391</v>
      </c>
      <c r="C1967" s="11" t="s">
        <v>701</v>
      </c>
      <c r="D1967" s="11" t="s">
        <v>711</v>
      </c>
      <c r="E1967" s="11" t="s">
        <v>2023</v>
      </c>
      <c r="F1967" s="11" t="s">
        <v>2559</v>
      </c>
      <c r="G1967" s="11" t="s">
        <v>1696</v>
      </c>
      <c r="H1967" s="11" t="s">
        <v>1696</v>
      </c>
      <c r="I1967" s="11">
        <v>53</v>
      </c>
      <c r="J1967" s="11">
        <v>530</v>
      </c>
      <c r="K1967" s="11">
        <v>573</v>
      </c>
      <c r="L1967" s="11" t="str">
        <f t="shared" si="30"/>
        <v>Whole</v>
      </c>
    </row>
    <row r="1968" spans="1:12" x14ac:dyDescent="0.3">
      <c r="A1968" s="11" t="s">
        <v>934</v>
      </c>
      <c r="B1968" s="11" t="s">
        <v>391</v>
      </c>
      <c r="C1968" s="11" t="s">
        <v>701</v>
      </c>
      <c r="D1968" s="11" t="s">
        <v>711</v>
      </c>
      <c r="E1968" s="11" t="s">
        <v>2023</v>
      </c>
      <c r="F1968" s="11" t="s">
        <v>2559</v>
      </c>
      <c r="G1968" s="11" t="s">
        <v>375</v>
      </c>
      <c r="H1968" s="11" t="s">
        <v>375</v>
      </c>
      <c r="I1968" s="11">
        <v>98</v>
      </c>
      <c r="J1968" s="11">
        <v>980</v>
      </c>
      <c r="K1968" s="11">
        <v>618</v>
      </c>
      <c r="L1968" s="11" t="str">
        <f t="shared" si="30"/>
        <v>Whole</v>
      </c>
    </row>
    <row r="1969" spans="1:12" x14ac:dyDescent="0.3">
      <c r="A1969" s="11" t="s">
        <v>934</v>
      </c>
      <c r="B1969" s="11" t="s">
        <v>391</v>
      </c>
      <c r="C1969" s="11" t="s">
        <v>422</v>
      </c>
      <c r="D1969" s="11" t="s">
        <v>2030</v>
      </c>
      <c r="E1969" s="11" t="s">
        <v>2031</v>
      </c>
      <c r="F1969" s="11" t="s">
        <v>2572</v>
      </c>
      <c r="G1969" s="11" t="s">
        <v>1696</v>
      </c>
      <c r="H1969" s="11" t="s">
        <v>1696</v>
      </c>
      <c r="I1969" s="11">
        <v>2516</v>
      </c>
      <c r="J1969" s="11">
        <v>60384</v>
      </c>
      <c r="K1969" s="11">
        <v>67867</v>
      </c>
      <c r="L1969" s="11" t="str">
        <f t="shared" si="30"/>
        <v>Whole</v>
      </c>
    </row>
    <row r="1970" spans="1:12" x14ac:dyDescent="0.3">
      <c r="A1970" s="11" t="s">
        <v>934</v>
      </c>
      <c r="B1970" s="11" t="s">
        <v>391</v>
      </c>
      <c r="C1970" s="11" t="s">
        <v>422</v>
      </c>
      <c r="D1970" s="11" t="s">
        <v>2030</v>
      </c>
      <c r="E1970" s="11" t="s">
        <v>2031</v>
      </c>
      <c r="F1970" s="11" t="s">
        <v>2573</v>
      </c>
      <c r="G1970" s="11" t="s">
        <v>211</v>
      </c>
      <c r="H1970" s="11" t="s">
        <v>211</v>
      </c>
      <c r="I1970" s="11">
        <v>8653</v>
      </c>
      <c r="J1970" s="11">
        <v>207672</v>
      </c>
      <c r="K1970" s="11">
        <v>218842</v>
      </c>
      <c r="L1970" s="11" t="str">
        <f t="shared" si="30"/>
        <v>Whole</v>
      </c>
    </row>
    <row r="1971" spans="1:12" x14ac:dyDescent="0.3">
      <c r="A1971" s="11" t="s">
        <v>934</v>
      </c>
      <c r="B1971" s="11" t="s">
        <v>391</v>
      </c>
      <c r="C1971" s="11" t="s">
        <v>422</v>
      </c>
      <c r="D1971" s="11" t="s">
        <v>2030</v>
      </c>
      <c r="E1971" s="11" t="s">
        <v>2031</v>
      </c>
      <c r="F1971" s="11" t="s">
        <v>2573</v>
      </c>
      <c r="G1971" s="11" t="s">
        <v>375</v>
      </c>
      <c r="H1971" s="11" t="s">
        <v>375</v>
      </c>
      <c r="I1971" s="11">
        <v>6814</v>
      </c>
      <c r="J1971" s="11">
        <v>163536</v>
      </c>
      <c r="K1971" s="11">
        <v>179872</v>
      </c>
      <c r="L1971" s="11" t="str">
        <f t="shared" si="30"/>
        <v>Whole</v>
      </c>
    </row>
    <row r="1972" spans="1:12" x14ac:dyDescent="0.3">
      <c r="A1972" s="11" t="s">
        <v>934</v>
      </c>
      <c r="B1972" s="11" t="s">
        <v>391</v>
      </c>
      <c r="C1972" s="11" t="s">
        <v>422</v>
      </c>
      <c r="D1972" s="11" t="s">
        <v>1073</v>
      </c>
      <c r="E1972" s="11" t="s">
        <v>1985</v>
      </c>
      <c r="F1972" s="11" t="s">
        <v>2559</v>
      </c>
      <c r="G1972" s="11" t="s">
        <v>211</v>
      </c>
      <c r="H1972" s="11" t="s">
        <v>211</v>
      </c>
      <c r="I1972" s="11">
        <v>2755</v>
      </c>
      <c r="J1972" s="11">
        <v>13775</v>
      </c>
      <c r="K1972" s="11">
        <v>14268</v>
      </c>
      <c r="L1972" s="11" t="str">
        <f t="shared" si="30"/>
        <v>Whole</v>
      </c>
    </row>
    <row r="1973" spans="1:12" x14ac:dyDescent="0.3">
      <c r="A1973" s="11" t="s">
        <v>934</v>
      </c>
      <c r="B1973" s="11" t="s">
        <v>391</v>
      </c>
      <c r="C1973" s="11" t="s">
        <v>422</v>
      </c>
      <c r="D1973" s="11" t="s">
        <v>1073</v>
      </c>
      <c r="E1973" s="11" t="s">
        <v>1985</v>
      </c>
      <c r="F1973" s="11" t="s">
        <v>2559</v>
      </c>
      <c r="G1973" s="11" t="s">
        <v>1696</v>
      </c>
      <c r="H1973" s="11" t="s">
        <v>1696</v>
      </c>
      <c r="I1973" s="11">
        <v>505</v>
      </c>
      <c r="J1973" s="11">
        <v>2525</v>
      </c>
      <c r="K1973" s="11">
        <v>3085</v>
      </c>
      <c r="L1973" s="11" t="str">
        <f t="shared" si="30"/>
        <v>Whole</v>
      </c>
    </row>
    <row r="1974" spans="1:12" x14ac:dyDescent="0.3">
      <c r="A1974" s="11" t="s">
        <v>934</v>
      </c>
      <c r="B1974" s="11" t="s">
        <v>391</v>
      </c>
      <c r="C1974" s="11" t="s">
        <v>422</v>
      </c>
      <c r="D1974" s="11" t="s">
        <v>1073</v>
      </c>
      <c r="E1974" s="11" t="s">
        <v>1985</v>
      </c>
      <c r="F1974" s="11" t="s">
        <v>2559</v>
      </c>
      <c r="G1974" s="11" t="s">
        <v>375</v>
      </c>
      <c r="H1974" s="11" t="s">
        <v>375</v>
      </c>
      <c r="I1974" s="11">
        <v>1061</v>
      </c>
      <c r="J1974" s="11">
        <v>5305</v>
      </c>
      <c r="K1974" s="11">
        <v>4447</v>
      </c>
      <c r="L1974" s="11" t="str">
        <f t="shared" si="30"/>
        <v>Whole</v>
      </c>
    </row>
    <row r="1975" spans="1:12" x14ac:dyDescent="0.3">
      <c r="A1975" s="11" t="s">
        <v>934</v>
      </c>
      <c r="B1975" s="11" t="s">
        <v>391</v>
      </c>
      <c r="C1975" s="11" t="s">
        <v>422</v>
      </c>
      <c r="D1975" s="11" t="s">
        <v>1074</v>
      </c>
      <c r="E1975" s="11" t="s">
        <v>1980</v>
      </c>
      <c r="F1975" s="11" t="s">
        <v>2559</v>
      </c>
      <c r="G1975" s="11" t="s">
        <v>211</v>
      </c>
      <c r="H1975" s="11" t="s">
        <v>211</v>
      </c>
      <c r="I1975" s="11">
        <v>2960</v>
      </c>
      <c r="J1975" s="11">
        <v>14800</v>
      </c>
      <c r="K1975" s="11">
        <v>21029</v>
      </c>
      <c r="L1975" s="11" t="str">
        <f t="shared" si="30"/>
        <v>Whole</v>
      </c>
    </row>
    <row r="1976" spans="1:12" x14ac:dyDescent="0.3">
      <c r="A1976" s="11" t="s">
        <v>934</v>
      </c>
      <c r="B1976" s="11" t="s">
        <v>391</v>
      </c>
      <c r="C1976" s="11" t="s">
        <v>422</v>
      </c>
      <c r="D1976" s="11" t="s">
        <v>1074</v>
      </c>
      <c r="E1976" s="11" t="s">
        <v>1980</v>
      </c>
      <c r="F1976" s="11" t="s">
        <v>2559</v>
      </c>
      <c r="G1976" s="11" t="s">
        <v>1696</v>
      </c>
      <c r="H1976" s="11" t="s">
        <v>1696</v>
      </c>
      <c r="I1976" s="11">
        <v>560</v>
      </c>
      <c r="J1976" s="11">
        <v>2800</v>
      </c>
      <c r="K1976" s="11">
        <v>4375</v>
      </c>
      <c r="L1976" s="11" t="str">
        <f t="shared" si="30"/>
        <v>Whole</v>
      </c>
    </row>
    <row r="1977" spans="1:12" x14ac:dyDescent="0.3">
      <c r="A1977" s="11" t="s">
        <v>934</v>
      </c>
      <c r="B1977" s="11" t="s">
        <v>391</v>
      </c>
      <c r="C1977" s="11" t="s">
        <v>422</v>
      </c>
      <c r="D1977" s="11" t="s">
        <v>1074</v>
      </c>
      <c r="E1977" s="11" t="s">
        <v>1980</v>
      </c>
      <c r="F1977" s="11" t="s">
        <v>2559</v>
      </c>
      <c r="G1977" s="11" t="s">
        <v>375</v>
      </c>
      <c r="H1977" s="11" t="s">
        <v>375</v>
      </c>
      <c r="I1977" s="11">
        <v>690</v>
      </c>
      <c r="J1977" s="11">
        <v>3450</v>
      </c>
      <c r="K1977" s="11">
        <v>4410</v>
      </c>
      <c r="L1977" s="11" t="str">
        <f t="shared" si="30"/>
        <v>Whole</v>
      </c>
    </row>
    <row r="1978" spans="1:12" x14ac:dyDescent="0.3">
      <c r="A1978" s="11" t="s">
        <v>934</v>
      </c>
      <c r="B1978" s="11" t="s">
        <v>391</v>
      </c>
      <c r="C1978" s="11" t="s">
        <v>422</v>
      </c>
      <c r="D1978" s="11" t="s">
        <v>888</v>
      </c>
      <c r="E1978" s="11" t="s">
        <v>1979</v>
      </c>
      <c r="F1978" s="11" t="s">
        <v>2559</v>
      </c>
      <c r="G1978" s="11" t="s">
        <v>211</v>
      </c>
      <c r="H1978" s="11" t="s">
        <v>211</v>
      </c>
      <c r="I1978" s="11">
        <v>330</v>
      </c>
      <c r="J1978" s="11">
        <v>330</v>
      </c>
      <c r="K1978" s="11">
        <v>416</v>
      </c>
      <c r="L1978" s="11" t="str">
        <f t="shared" si="30"/>
        <v>Whole</v>
      </c>
    </row>
    <row r="1979" spans="1:12" x14ac:dyDescent="0.3">
      <c r="A1979" s="11" t="s">
        <v>934</v>
      </c>
      <c r="B1979" s="11" t="s">
        <v>391</v>
      </c>
      <c r="C1979" s="11" t="s">
        <v>422</v>
      </c>
      <c r="D1979" s="11" t="s">
        <v>888</v>
      </c>
      <c r="E1979" s="11" t="s">
        <v>1979</v>
      </c>
      <c r="F1979" s="11" t="s">
        <v>2559</v>
      </c>
      <c r="G1979" s="11" t="s">
        <v>1696</v>
      </c>
      <c r="H1979" s="11" t="s">
        <v>1696</v>
      </c>
      <c r="I1979" s="11">
        <v>60</v>
      </c>
      <c r="J1979" s="11">
        <v>60</v>
      </c>
      <c r="K1979" s="11">
        <v>85</v>
      </c>
      <c r="L1979" s="11" t="str">
        <f t="shared" si="30"/>
        <v>Whole</v>
      </c>
    </row>
    <row r="1980" spans="1:12" x14ac:dyDescent="0.3">
      <c r="A1980" s="11" t="s">
        <v>934</v>
      </c>
      <c r="B1980" s="11" t="s">
        <v>391</v>
      </c>
      <c r="C1980" s="11" t="s">
        <v>422</v>
      </c>
      <c r="D1980" s="11" t="s">
        <v>888</v>
      </c>
      <c r="E1980" s="11" t="s">
        <v>1979</v>
      </c>
      <c r="F1980" s="11" t="s">
        <v>2559</v>
      </c>
      <c r="G1980" s="11" t="s">
        <v>375</v>
      </c>
      <c r="H1980" s="11" t="s">
        <v>375</v>
      </c>
      <c r="I1980" s="11">
        <v>330</v>
      </c>
      <c r="J1980" s="11">
        <v>330</v>
      </c>
      <c r="K1980" s="11">
        <v>482</v>
      </c>
      <c r="L1980" s="11" t="str">
        <f t="shared" si="30"/>
        <v>Whole</v>
      </c>
    </row>
    <row r="1981" spans="1:12" x14ac:dyDescent="0.3">
      <c r="A1981" s="11" t="s">
        <v>934</v>
      </c>
      <c r="B1981" s="11" t="s">
        <v>391</v>
      </c>
      <c r="C1981" s="11" t="s">
        <v>422</v>
      </c>
      <c r="D1981" s="11" t="s">
        <v>1075</v>
      </c>
      <c r="E1981" s="11" t="s">
        <v>2574</v>
      </c>
      <c r="F1981" s="11" t="s">
        <v>2575</v>
      </c>
      <c r="G1981" s="11" t="s">
        <v>211</v>
      </c>
      <c r="H1981" s="11" t="s">
        <v>211</v>
      </c>
      <c r="I1981" s="11">
        <v>6969</v>
      </c>
      <c r="J1981" s="11">
        <v>83628</v>
      </c>
      <c r="K1981" s="11">
        <v>268629</v>
      </c>
      <c r="L1981" s="11" t="str">
        <f t="shared" si="30"/>
        <v>Whole</v>
      </c>
    </row>
    <row r="1982" spans="1:12" x14ac:dyDescent="0.3">
      <c r="A1982" s="11" t="s">
        <v>934</v>
      </c>
      <c r="B1982" s="11" t="s">
        <v>391</v>
      </c>
      <c r="C1982" s="11" t="s">
        <v>422</v>
      </c>
      <c r="D1982" s="11" t="s">
        <v>1075</v>
      </c>
      <c r="E1982" s="11" t="s">
        <v>2574</v>
      </c>
      <c r="F1982" s="11" t="s">
        <v>2575</v>
      </c>
      <c r="G1982" s="11" t="s">
        <v>1696</v>
      </c>
      <c r="H1982" s="11" t="s">
        <v>1696</v>
      </c>
      <c r="I1982" s="11">
        <v>1399</v>
      </c>
      <c r="J1982" s="11">
        <v>16788</v>
      </c>
      <c r="K1982" s="11">
        <v>58512</v>
      </c>
      <c r="L1982" s="11" t="str">
        <f t="shared" si="30"/>
        <v>Whole</v>
      </c>
    </row>
    <row r="1983" spans="1:12" x14ac:dyDescent="0.3">
      <c r="A1983" s="11" t="s">
        <v>934</v>
      </c>
      <c r="B1983" s="11" t="s">
        <v>391</v>
      </c>
      <c r="C1983" s="11" t="s">
        <v>422</v>
      </c>
      <c r="D1983" s="11" t="s">
        <v>1076</v>
      </c>
      <c r="E1983" s="11" t="s">
        <v>2114</v>
      </c>
      <c r="F1983" s="11" t="s">
        <v>2559</v>
      </c>
      <c r="G1983" s="11" t="s">
        <v>211</v>
      </c>
      <c r="H1983" s="11" t="s">
        <v>211</v>
      </c>
      <c r="I1983" s="11">
        <v>1</v>
      </c>
      <c r="J1983" s="11">
        <v>5</v>
      </c>
      <c r="K1983" s="11">
        <v>9</v>
      </c>
      <c r="L1983" s="11" t="str">
        <f t="shared" si="30"/>
        <v>Whole</v>
      </c>
    </row>
    <row r="1984" spans="1:12" x14ac:dyDescent="0.3">
      <c r="A1984" s="11" t="s">
        <v>934</v>
      </c>
      <c r="B1984" s="11" t="s">
        <v>391</v>
      </c>
      <c r="C1984" s="11" t="s">
        <v>422</v>
      </c>
      <c r="D1984" s="11" t="s">
        <v>1076</v>
      </c>
      <c r="E1984" s="11" t="s">
        <v>2114</v>
      </c>
      <c r="F1984" s="11" t="s">
        <v>2559</v>
      </c>
      <c r="G1984" s="11" t="s">
        <v>1696</v>
      </c>
      <c r="H1984" s="11" t="s">
        <v>1696</v>
      </c>
      <c r="I1984" s="11">
        <v>11</v>
      </c>
      <c r="J1984" s="11">
        <v>55</v>
      </c>
      <c r="K1984" s="11">
        <v>220</v>
      </c>
      <c r="L1984" s="11" t="str">
        <f t="shared" si="30"/>
        <v>Whole</v>
      </c>
    </row>
    <row r="1985" spans="1:12" x14ac:dyDescent="0.3">
      <c r="A1985" s="11" t="s">
        <v>934</v>
      </c>
      <c r="B1985" s="11" t="s">
        <v>391</v>
      </c>
      <c r="C1985" s="11" t="s">
        <v>422</v>
      </c>
      <c r="D1985" s="11" t="s">
        <v>1077</v>
      </c>
      <c r="E1985" s="11" t="s">
        <v>2134</v>
      </c>
      <c r="F1985" s="11" t="s">
        <v>2576</v>
      </c>
      <c r="G1985" s="11" t="s">
        <v>211</v>
      </c>
      <c r="H1985" s="11" t="s">
        <v>211</v>
      </c>
      <c r="I1985" s="11">
        <v>8821</v>
      </c>
      <c r="J1985" s="11">
        <v>350635</v>
      </c>
      <c r="K1985" s="11">
        <v>218095</v>
      </c>
      <c r="L1985" s="11" t="str">
        <f t="shared" si="30"/>
        <v>Whole</v>
      </c>
    </row>
    <row r="1986" spans="1:12" x14ac:dyDescent="0.3">
      <c r="A1986" s="11" t="s">
        <v>934</v>
      </c>
      <c r="B1986" s="11" t="s">
        <v>391</v>
      </c>
      <c r="C1986" s="11" t="s">
        <v>422</v>
      </c>
      <c r="D1986" s="11" t="s">
        <v>1077</v>
      </c>
      <c r="E1986" s="11" t="s">
        <v>2134</v>
      </c>
      <c r="F1986" s="11" t="s">
        <v>2576</v>
      </c>
      <c r="G1986" s="11" t="s">
        <v>1696</v>
      </c>
      <c r="H1986" s="11" t="s">
        <v>1696</v>
      </c>
      <c r="I1986" s="11">
        <v>3369</v>
      </c>
      <c r="J1986" s="11">
        <v>133918</v>
      </c>
      <c r="K1986" s="11">
        <v>81716</v>
      </c>
      <c r="L1986" s="11" t="str">
        <f t="shared" ref="L1986:L2049" si="31">IF(OR(C1986="Condiments &amp; Snacks",
       C1986="Cheese",
       C1986="Butter",
       C1986="Meals",
       C1986="Beverages",
       C1986="Yogurt"), "Processed", "Whole")</f>
        <v>Whole</v>
      </c>
    </row>
    <row r="1987" spans="1:12" x14ac:dyDescent="0.3">
      <c r="A1987" s="11" t="s">
        <v>934</v>
      </c>
      <c r="B1987" s="11" t="s">
        <v>391</v>
      </c>
      <c r="C1987" s="11" t="s">
        <v>422</v>
      </c>
      <c r="D1987" s="11" t="s">
        <v>1077</v>
      </c>
      <c r="E1987" s="11" t="s">
        <v>2134</v>
      </c>
      <c r="F1987" s="11" t="s">
        <v>2576</v>
      </c>
      <c r="G1987" s="11" t="s">
        <v>375</v>
      </c>
      <c r="H1987" s="11" t="s">
        <v>375</v>
      </c>
      <c r="I1987" s="11">
        <v>4842</v>
      </c>
      <c r="J1987" s="11">
        <v>192470</v>
      </c>
      <c r="K1987" s="11">
        <v>125784</v>
      </c>
      <c r="L1987" s="11" t="str">
        <f t="shared" si="31"/>
        <v>Whole</v>
      </c>
    </row>
    <row r="1988" spans="1:12" x14ac:dyDescent="0.3">
      <c r="A1988" s="11" t="s">
        <v>934</v>
      </c>
      <c r="B1988" s="11" t="s">
        <v>391</v>
      </c>
      <c r="C1988" s="11" t="s">
        <v>422</v>
      </c>
      <c r="D1988" s="11" t="s">
        <v>1668</v>
      </c>
      <c r="E1988" s="11" t="s">
        <v>2084</v>
      </c>
      <c r="F1988" s="11" t="s">
        <v>2566</v>
      </c>
      <c r="G1988" s="11" t="s">
        <v>211</v>
      </c>
      <c r="H1988" s="11" t="s">
        <v>211</v>
      </c>
      <c r="I1988" s="11">
        <v>9344</v>
      </c>
      <c r="J1988" s="11">
        <v>280320</v>
      </c>
      <c r="K1988" s="11">
        <v>292494</v>
      </c>
      <c r="L1988" s="11" t="str">
        <f t="shared" si="31"/>
        <v>Whole</v>
      </c>
    </row>
    <row r="1989" spans="1:12" x14ac:dyDescent="0.3">
      <c r="A1989" s="11" t="s">
        <v>934</v>
      </c>
      <c r="B1989" s="11" t="s">
        <v>391</v>
      </c>
      <c r="C1989" s="11" t="s">
        <v>422</v>
      </c>
      <c r="D1989" s="11" t="s">
        <v>1668</v>
      </c>
      <c r="E1989" s="11" t="s">
        <v>2084</v>
      </c>
      <c r="F1989" s="11" t="s">
        <v>2566</v>
      </c>
      <c r="G1989" s="11" t="s">
        <v>375</v>
      </c>
      <c r="H1989" s="11" t="s">
        <v>375</v>
      </c>
      <c r="I1989" s="11">
        <v>5989</v>
      </c>
      <c r="J1989" s="11">
        <v>179670</v>
      </c>
      <c r="K1989" s="11">
        <v>189353</v>
      </c>
      <c r="L1989" s="11" t="str">
        <f t="shared" si="31"/>
        <v>Whole</v>
      </c>
    </row>
    <row r="1990" spans="1:12" x14ac:dyDescent="0.3">
      <c r="A1990" s="11" t="s">
        <v>934</v>
      </c>
      <c r="B1990" s="11" t="s">
        <v>391</v>
      </c>
      <c r="C1990" s="11" t="s">
        <v>422</v>
      </c>
      <c r="D1990" s="11" t="s">
        <v>1668</v>
      </c>
      <c r="E1990" s="11" t="s">
        <v>2084</v>
      </c>
      <c r="F1990" s="11" t="s">
        <v>2567</v>
      </c>
      <c r="G1990" s="11" t="s">
        <v>1696</v>
      </c>
      <c r="H1990" s="11" t="s">
        <v>1696</v>
      </c>
      <c r="I1990" s="11">
        <v>2012</v>
      </c>
      <c r="J1990" s="11">
        <v>60360</v>
      </c>
      <c r="K1990" s="11">
        <v>64814</v>
      </c>
      <c r="L1990" s="11" t="str">
        <f t="shared" si="31"/>
        <v>Whole</v>
      </c>
    </row>
    <row r="1991" spans="1:12" x14ac:dyDescent="0.3">
      <c r="A1991" s="11" t="s">
        <v>934</v>
      </c>
      <c r="B1991" s="11" t="s">
        <v>391</v>
      </c>
      <c r="C1991" s="11" t="s">
        <v>422</v>
      </c>
      <c r="D1991" s="11" t="s">
        <v>892</v>
      </c>
      <c r="E1991" s="11" t="s">
        <v>2132</v>
      </c>
      <c r="F1991" s="11" t="s">
        <v>2559</v>
      </c>
      <c r="G1991" s="11" t="s">
        <v>211</v>
      </c>
      <c r="H1991" s="11" t="s">
        <v>211</v>
      </c>
      <c r="I1991" s="11">
        <v>46209</v>
      </c>
      <c r="J1991" s="11">
        <v>231045</v>
      </c>
      <c r="K1991" s="11">
        <v>173618</v>
      </c>
      <c r="L1991" s="11" t="str">
        <f t="shared" si="31"/>
        <v>Whole</v>
      </c>
    </row>
    <row r="1992" spans="1:12" x14ac:dyDescent="0.3">
      <c r="A1992" s="11" t="s">
        <v>934</v>
      </c>
      <c r="B1992" s="11" t="s">
        <v>391</v>
      </c>
      <c r="C1992" s="11" t="s">
        <v>422</v>
      </c>
      <c r="D1992" s="11" t="s">
        <v>892</v>
      </c>
      <c r="E1992" s="11" t="s">
        <v>2132</v>
      </c>
      <c r="F1992" s="11" t="s">
        <v>2559</v>
      </c>
      <c r="G1992" s="11" t="s">
        <v>1696</v>
      </c>
      <c r="H1992" s="11" t="s">
        <v>1696</v>
      </c>
      <c r="I1992" s="11">
        <v>15083</v>
      </c>
      <c r="J1992" s="11">
        <v>75415</v>
      </c>
      <c r="K1992" s="11">
        <v>74505</v>
      </c>
      <c r="L1992" s="11" t="str">
        <f t="shared" si="31"/>
        <v>Whole</v>
      </c>
    </row>
    <row r="1993" spans="1:12" x14ac:dyDescent="0.3">
      <c r="A1993" s="11" t="s">
        <v>934</v>
      </c>
      <c r="B1993" s="11" t="s">
        <v>391</v>
      </c>
      <c r="C1993" s="11" t="s">
        <v>422</v>
      </c>
      <c r="D1993" s="11" t="s">
        <v>892</v>
      </c>
      <c r="E1993" s="11" t="s">
        <v>2132</v>
      </c>
      <c r="F1993" s="11" t="s">
        <v>2559</v>
      </c>
      <c r="G1993" s="11" t="s">
        <v>375</v>
      </c>
      <c r="H1993" s="11" t="s">
        <v>375</v>
      </c>
      <c r="I1993" s="11">
        <v>36170</v>
      </c>
      <c r="J1993" s="11">
        <v>180850</v>
      </c>
      <c r="K1993" s="11">
        <v>159737</v>
      </c>
      <c r="L1993" s="11" t="str">
        <f t="shared" si="31"/>
        <v>Whole</v>
      </c>
    </row>
    <row r="1994" spans="1:12" x14ac:dyDescent="0.3">
      <c r="A1994" s="11" t="s">
        <v>934</v>
      </c>
      <c r="B1994" s="11" t="s">
        <v>391</v>
      </c>
      <c r="C1994" s="11" t="s">
        <v>422</v>
      </c>
      <c r="D1994" s="11" t="s">
        <v>1082</v>
      </c>
      <c r="E1994" s="11" t="s">
        <v>2577</v>
      </c>
      <c r="F1994" s="11" t="s">
        <v>2576</v>
      </c>
      <c r="G1994" s="11" t="s">
        <v>211</v>
      </c>
      <c r="H1994" s="11" t="s">
        <v>211</v>
      </c>
      <c r="I1994" s="11">
        <v>7170</v>
      </c>
      <c r="J1994" s="11">
        <v>272460</v>
      </c>
      <c r="K1994" s="11">
        <v>151798</v>
      </c>
      <c r="L1994" s="11" t="str">
        <f t="shared" si="31"/>
        <v>Whole</v>
      </c>
    </row>
    <row r="1995" spans="1:12" x14ac:dyDescent="0.3">
      <c r="A1995" s="11" t="s">
        <v>934</v>
      </c>
      <c r="B1995" s="11" t="s">
        <v>391</v>
      </c>
      <c r="C1995" s="11" t="s">
        <v>422</v>
      </c>
      <c r="D1995" s="11" t="s">
        <v>1082</v>
      </c>
      <c r="E1995" s="11" t="s">
        <v>2577</v>
      </c>
      <c r="F1995" s="11" t="s">
        <v>2576</v>
      </c>
      <c r="G1995" s="11" t="s">
        <v>1696</v>
      </c>
      <c r="H1995" s="11" t="s">
        <v>1696</v>
      </c>
      <c r="I1995" s="11">
        <v>2562</v>
      </c>
      <c r="J1995" s="11">
        <v>97356</v>
      </c>
      <c r="K1995" s="11">
        <v>59637</v>
      </c>
      <c r="L1995" s="11" t="str">
        <f t="shared" si="31"/>
        <v>Whole</v>
      </c>
    </row>
    <row r="1996" spans="1:12" x14ac:dyDescent="0.3">
      <c r="A1996" s="11" t="s">
        <v>934</v>
      </c>
      <c r="B1996" s="11" t="s">
        <v>391</v>
      </c>
      <c r="C1996" s="11" t="s">
        <v>422</v>
      </c>
      <c r="D1996" s="11" t="s">
        <v>1082</v>
      </c>
      <c r="E1996" s="11" t="s">
        <v>2577</v>
      </c>
      <c r="F1996" s="11" t="s">
        <v>2576</v>
      </c>
      <c r="G1996" s="11" t="s">
        <v>375</v>
      </c>
      <c r="H1996" s="11" t="s">
        <v>375</v>
      </c>
      <c r="I1996" s="11">
        <v>1887</v>
      </c>
      <c r="J1996" s="11">
        <v>71706</v>
      </c>
      <c r="K1996" s="11">
        <v>48343</v>
      </c>
      <c r="L1996" s="11" t="str">
        <f t="shared" si="31"/>
        <v>Whole</v>
      </c>
    </row>
    <row r="1997" spans="1:12" x14ac:dyDescent="0.3">
      <c r="A1997" s="11" t="s">
        <v>934</v>
      </c>
      <c r="B1997" s="11" t="s">
        <v>391</v>
      </c>
      <c r="C1997" s="11" t="s">
        <v>422</v>
      </c>
      <c r="D1997" s="11" t="s">
        <v>1686</v>
      </c>
      <c r="E1997" s="11" t="s">
        <v>2160</v>
      </c>
      <c r="F1997" s="11" t="s">
        <v>2566</v>
      </c>
      <c r="G1997" s="11" t="s">
        <v>211</v>
      </c>
      <c r="H1997" s="11" t="s">
        <v>211</v>
      </c>
      <c r="I1997" s="11">
        <v>12583</v>
      </c>
      <c r="J1997" s="11">
        <v>301992</v>
      </c>
      <c r="K1997" s="11">
        <v>354135</v>
      </c>
      <c r="L1997" s="11" t="str">
        <f t="shared" si="31"/>
        <v>Whole</v>
      </c>
    </row>
    <row r="1998" spans="1:12" x14ac:dyDescent="0.3">
      <c r="A1998" s="11" t="s">
        <v>934</v>
      </c>
      <c r="B1998" s="11" t="s">
        <v>391</v>
      </c>
      <c r="C1998" s="11" t="s">
        <v>422</v>
      </c>
      <c r="D1998" s="11" t="s">
        <v>1686</v>
      </c>
      <c r="E1998" s="11" t="s">
        <v>2160</v>
      </c>
      <c r="F1998" s="11" t="s">
        <v>2566</v>
      </c>
      <c r="G1998" s="11" t="s">
        <v>375</v>
      </c>
      <c r="H1998" s="11" t="s">
        <v>375</v>
      </c>
      <c r="I1998" s="11">
        <v>5908</v>
      </c>
      <c r="J1998" s="11">
        <v>141792</v>
      </c>
      <c r="K1998" s="11">
        <v>156672</v>
      </c>
      <c r="L1998" s="11" t="str">
        <f t="shared" si="31"/>
        <v>Whole</v>
      </c>
    </row>
    <row r="1999" spans="1:12" x14ac:dyDescent="0.3">
      <c r="A1999" s="11" t="s">
        <v>934</v>
      </c>
      <c r="B1999" s="11" t="s">
        <v>391</v>
      </c>
      <c r="C1999" s="11" t="s">
        <v>422</v>
      </c>
      <c r="D1999" s="11" t="s">
        <v>1686</v>
      </c>
      <c r="E1999" s="11" t="s">
        <v>2160</v>
      </c>
      <c r="F1999" s="11" t="s">
        <v>2567</v>
      </c>
      <c r="G1999" s="11" t="s">
        <v>1696</v>
      </c>
      <c r="H1999" s="11" t="s">
        <v>1696</v>
      </c>
      <c r="I1999" s="11">
        <v>2533</v>
      </c>
      <c r="J1999" s="11">
        <v>60792</v>
      </c>
      <c r="K1999" s="11">
        <v>69745</v>
      </c>
      <c r="L1999" s="11" t="str">
        <f t="shared" si="31"/>
        <v>Whole</v>
      </c>
    </row>
    <row r="2000" spans="1:12" x14ac:dyDescent="0.3">
      <c r="A2000" s="11" t="s">
        <v>934</v>
      </c>
      <c r="B2000" s="11" t="s">
        <v>391</v>
      </c>
      <c r="C2000" s="11" t="s">
        <v>422</v>
      </c>
      <c r="D2000" s="11" t="s">
        <v>1083</v>
      </c>
      <c r="E2000" s="11" t="s">
        <v>1982</v>
      </c>
      <c r="F2000" s="11" t="s">
        <v>2559</v>
      </c>
      <c r="G2000" s="11" t="s">
        <v>211</v>
      </c>
      <c r="H2000" s="11" t="s">
        <v>211</v>
      </c>
      <c r="I2000" s="11">
        <v>2931</v>
      </c>
      <c r="J2000" s="11">
        <v>0</v>
      </c>
      <c r="K2000" s="11">
        <v>15542</v>
      </c>
      <c r="L2000" s="11" t="str">
        <f t="shared" si="31"/>
        <v>Whole</v>
      </c>
    </row>
    <row r="2001" spans="1:12" x14ac:dyDescent="0.3">
      <c r="A2001" s="11" t="s">
        <v>934</v>
      </c>
      <c r="B2001" s="11" t="s">
        <v>391</v>
      </c>
      <c r="C2001" s="11" t="s">
        <v>422</v>
      </c>
      <c r="D2001" s="11" t="s">
        <v>1083</v>
      </c>
      <c r="E2001" s="11" t="s">
        <v>1982</v>
      </c>
      <c r="F2001" s="11" t="s">
        <v>2559</v>
      </c>
      <c r="G2001" s="11" t="s">
        <v>1696</v>
      </c>
      <c r="H2001" s="11" t="s">
        <v>1696</v>
      </c>
      <c r="I2001" s="11">
        <v>727</v>
      </c>
      <c r="J2001" s="11">
        <v>0</v>
      </c>
      <c r="K2001" s="11">
        <v>4457</v>
      </c>
      <c r="L2001" s="11" t="str">
        <f t="shared" si="31"/>
        <v>Whole</v>
      </c>
    </row>
    <row r="2002" spans="1:12" x14ac:dyDescent="0.3">
      <c r="A2002" s="11" t="s">
        <v>934</v>
      </c>
      <c r="B2002" s="11" t="s">
        <v>391</v>
      </c>
      <c r="C2002" s="11" t="s">
        <v>422</v>
      </c>
      <c r="D2002" s="11" t="s">
        <v>1083</v>
      </c>
      <c r="E2002" s="11" t="s">
        <v>1982</v>
      </c>
      <c r="F2002" s="11" t="s">
        <v>2559</v>
      </c>
      <c r="G2002" s="11" t="s">
        <v>375</v>
      </c>
      <c r="H2002" s="11" t="s">
        <v>375</v>
      </c>
      <c r="I2002" s="11">
        <v>1589</v>
      </c>
      <c r="J2002" s="11">
        <v>0</v>
      </c>
      <c r="K2002" s="11">
        <v>6035</v>
      </c>
      <c r="L2002" s="11" t="str">
        <f t="shared" si="31"/>
        <v>Whole</v>
      </c>
    </row>
    <row r="2003" spans="1:12" x14ac:dyDescent="0.3">
      <c r="A2003" s="11" t="s">
        <v>934</v>
      </c>
      <c r="B2003" s="11" t="s">
        <v>391</v>
      </c>
      <c r="C2003" s="11" t="s">
        <v>422</v>
      </c>
      <c r="D2003" s="11" t="s">
        <v>722</v>
      </c>
      <c r="E2003" s="11" t="s">
        <v>1687</v>
      </c>
      <c r="F2003" s="11" t="s">
        <v>2559</v>
      </c>
      <c r="G2003" s="11" t="s">
        <v>211</v>
      </c>
      <c r="H2003" s="11" t="s">
        <v>211</v>
      </c>
      <c r="I2003" s="11">
        <v>13214</v>
      </c>
      <c r="J2003" s="11">
        <v>3304</v>
      </c>
      <c r="K2003" s="11">
        <v>49750</v>
      </c>
      <c r="L2003" s="11" t="str">
        <f t="shared" si="31"/>
        <v>Whole</v>
      </c>
    </row>
    <row r="2004" spans="1:12" x14ac:dyDescent="0.3">
      <c r="A2004" s="11" t="s">
        <v>934</v>
      </c>
      <c r="B2004" s="11" t="s">
        <v>391</v>
      </c>
      <c r="C2004" s="11" t="s">
        <v>422</v>
      </c>
      <c r="D2004" s="11" t="s">
        <v>722</v>
      </c>
      <c r="E2004" s="11" t="s">
        <v>1687</v>
      </c>
      <c r="F2004" s="11" t="s">
        <v>2559</v>
      </c>
      <c r="G2004" s="11" t="s">
        <v>1696</v>
      </c>
      <c r="H2004" s="11" t="s">
        <v>1696</v>
      </c>
      <c r="I2004" s="11">
        <v>2403</v>
      </c>
      <c r="J2004" s="11">
        <v>601</v>
      </c>
      <c r="K2004" s="11">
        <v>12387</v>
      </c>
      <c r="L2004" s="11" t="str">
        <f t="shared" si="31"/>
        <v>Whole</v>
      </c>
    </row>
    <row r="2005" spans="1:12" x14ac:dyDescent="0.3">
      <c r="A2005" s="11" t="s">
        <v>934</v>
      </c>
      <c r="B2005" s="11" t="s">
        <v>391</v>
      </c>
      <c r="C2005" s="11" t="s">
        <v>422</v>
      </c>
      <c r="D2005" s="11" t="s">
        <v>722</v>
      </c>
      <c r="E2005" s="11" t="s">
        <v>1687</v>
      </c>
      <c r="F2005" s="11" t="s">
        <v>2559</v>
      </c>
      <c r="G2005" s="11" t="s">
        <v>375</v>
      </c>
      <c r="H2005" s="11" t="s">
        <v>375</v>
      </c>
      <c r="I2005" s="11">
        <v>6072</v>
      </c>
      <c r="J2005" s="11">
        <v>1518</v>
      </c>
      <c r="K2005" s="11">
        <v>17227</v>
      </c>
      <c r="L2005" s="11" t="str">
        <f t="shared" si="31"/>
        <v>Whole</v>
      </c>
    </row>
    <row r="2006" spans="1:12" x14ac:dyDescent="0.3">
      <c r="A2006" s="11" t="s">
        <v>934</v>
      </c>
      <c r="B2006" s="11" t="s">
        <v>391</v>
      </c>
      <c r="C2006" s="11" t="s">
        <v>422</v>
      </c>
      <c r="D2006" s="11" t="s">
        <v>1084</v>
      </c>
      <c r="E2006" s="11" t="s">
        <v>2060</v>
      </c>
      <c r="F2006" s="11" t="s">
        <v>2438</v>
      </c>
      <c r="G2006" s="11" t="s">
        <v>375</v>
      </c>
      <c r="H2006" s="11" t="s">
        <v>375</v>
      </c>
      <c r="I2006" s="11">
        <v>464</v>
      </c>
      <c r="J2006" s="11">
        <v>464</v>
      </c>
      <c r="K2006" s="11">
        <v>2659</v>
      </c>
      <c r="L2006" s="11" t="str">
        <f t="shared" si="31"/>
        <v>Whole</v>
      </c>
    </row>
    <row r="2007" spans="1:12" x14ac:dyDescent="0.3">
      <c r="A2007" s="11" t="s">
        <v>934</v>
      </c>
      <c r="B2007" s="11" t="s">
        <v>391</v>
      </c>
      <c r="C2007" s="11" t="s">
        <v>422</v>
      </c>
      <c r="D2007" s="11" t="s">
        <v>1084</v>
      </c>
      <c r="E2007" s="11" t="s">
        <v>2060</v>
      </c>
      <c r="F2007" s="11" t="s">
        <v>2435</v>
      </c>
      <c r="G2007" s="11" t="s">
        <v>211</v>
      </c>
      <c r="H2007" s="11" t="s">
        <v>211</v>
      </c>
      <c r="I2007" s="11">
        <v>824</v>
      </c>
      <c r="J2007" s="11">
        <v>824</v>
      </c>
      <c r="K2007" s="11">
        <v>4490</v>
      </c>
      <c r="L2007" s="11" t="str">
        <f t="shared" si="31"/>
        <v>Whole</v>
      </c>
    </row>
    <row r="2008" spans="1:12" x14ac:dyDescent="0.3">
      <c r="A2008" s="11" t="s">
        <v>934</v>
      </c>
      <c r="B2008" s="11" t="s">
        <v>391</v>
      </c>
      <c r="C2008" s="11" t="s">
        <v>422</v>
      </c>
      <c r="D2008" s="11" t="s">
        <v>1084</v>
      </c>
      <c r="E2008" s="11" t="s">
        <v>2060</v>
      </c>
      <c r="F2008" s="11" t="s">
        <v>2436</v>
      </c>
      <c r="G2008" s="11" t="s">
        <v>1696</v>
      </c>
      <c r="H2008" s="11" t="s">
        <v>1696</v>
      </c>
      <c r="I2008" s="11">
        <v>222</v>
      </c>
      <c r="J2008" s="11">
        <v>222</v>
      </c>
      <c r="K2008" s="11">
        <v>795</v>
      </c>
      <c r="L2008" s="11" t="str">
        <f t="shared" si="31"/>
        <v>Whole</v>
      </c>
    </row>
    <row r="2009" spans="1:12" x14ac:dyDescent="0.3">
      <c r="A2009" s="11" t="s">
        <v>934</v>
      </c>
      <c r="B2009" s="11" t="s">
        <v>391</v>
      </c>
      <c r="C2009" s="11" t="s">
        <v>422</v>
      </c>
      <c r="D2009" s="11" t="s">
        <v>725</v>
      </c>
      <c r="E2009" s="11" t="s">
        <v>1987</v>
      </c>
      <c r="F2009" s="11" t="s">
        <v>2559</v>
      </c>
      <c r="G2009" s="11" t="s">
        <v>211</v>
      </c>
      <c r="H2009" s="11" t="s">
        <v>211</v>
      </c>
      <c r="I2009" s="11">
        <v>4954</v>
      </c>
      <c r="J2009" s="11">
        <v>1239</v>
      </c>
      <c r="K2009" s="11">
        <v>16271</v>
      </c>
      <c r="L2009" s="11" t="str">
        <f t="shared" si="31"/>
        <v>Whole</v>
      </c>
    </row>
    <row r="2010" spans="1:12" x14ac:dyDescent="0.3">
      <c r="A2010" s="11" t="s">
        <v>934</v>
      </c>
      <c r="B2010" s="11" t="s">
        <v>391</v>
      </c>
      <c r="C2010" s="11" t="s">
        <v>422</v>
      </c>
      <c r="D2010" s="11" t="s">
        <v>725</v>
      </c>
      <c r="E2010" s="11" t="s">
        <v>1987</v>
      </c>
      <c r="F2010" s="11" t="s">
        <v>2559</v>
      </c>
      <c r="G2010" s="11" t="s">
        <v>1696</v>
      </c>
      <c r="H2010" s="11" t="s">
        <v>1696</v>
      </c>
      <c r="I2010" s="11">
        <v>742</v>
      </c>
      <c r="J2010" s="11">
        <v>186</v>
      </c>
      <c r="K2010" s="11">
        <v>3822</v>
      </c>
      <c r="L2010" s="11" t="str">
        <f t="shared" si="31"/>
        <v>Whole</v>
      </c>
    </row>
    <row r="2011" spans="1:12" x14ac:dyDescent="0.3">
      <c r="A2011" s="11" t="s">
        <v>934</v>
      </c>
      <c r="B2011" s="11" t="s">
        <v>391</v>
      </c>
      <c r="C2011" s="11" t="s">
        <v>422</v>
      </c>
      <c r="D2011" s="11" t="s">
        <v>725</v>
      </c>
      <c r="E2011" s="11" t="s">
        <v>1987</v>
      </c>
      <c r="F2011" s="11" t="s">
        <v>2559</v>
      </c>
      <c r="G2011" s="11" t="s">
        <v>375</v>
      </c>
      <c r="H2011" s="11" t="s">
        <v>375</v>
      </c>
      <c r="I2011" s="11">
        <v>2306</v>
      </c>
      <c r="J2011" s="11">
        <v>577</v>
      </c>
      <c r="K2011" s="11">
        <v>5447</v>
      </c>
      <c r="L2011" s="11" t="str">
        <f t="shared" si="31"/>
        <v>Whole</v>
      </c>
    </row>
    <row r="2012" spans="1:12" x14ac:dyDescent="0.3">
      <c r="A2012" s="11" t="s">
        <v>934</v>
      </c>
      <c r="B2012" s="11" t="s">
        <v>391</v>
      </c>
      <c r="C2012" s="11" t="s">
        <v>422</v>
      </c>
      <c r="D2012" s="11" t="s">
        <v>730</v>
      </c>
      <c r="E2012" s="11" t="s">
        <v>1973</v>
      </c>
      <c r="F2012" s="11" t="s">
        <v>2559</v>
      </c>
      <c r="G2012" s="11" t="s">
        <v>211</v>
      </c>
      <c r="H2012" s="11" t="s">
        <v>211</v>
      </c>
      <c r="I2012" s="11">
        <v>167</v>
      </c>
      <c r="J2012" s="11">
        <v>167</v>
      </c>
      <c r="K2012" s="11">
        <v>232</v>
      </c>
      <c r="L2012" s="11" t="str">
        <f t="shared" si="31"/>
        <v>Whole</v>
      </c>
    </row>
    <row r="2013" spans="1:12" x14ac:dyDescent="0.3">
      <c r="A2013" s="11" t="s">
        <v>934</v>
      </c>
      <c r="B2013" s="11" t="s">
        <v>391</v>
      </c>
      <c r="C2013" s="11" t="s">
        <v>422</v>
      </c>
      <c r="D2013" s="11" t="s">
        <v>730</v>
      </c>
      <c r="E2013" s="11" t="s">
        <v>1973</v>
      </c>
      <c r="F2013" s="11" t="s">
        <v>2559</v>
      </c>
      <c r="G2013" s="11" t="s">
        <v>1696</v>
      </c>
      <c r="H2013" s="11" t="s">
        <v>1696</v>
      </c>
      <c r="I2013" s="11">
        <v>15</v>
      </c>
      <c r="J2013" s="11">
        <v>15</v>
      </c>
      <c r="K2013" s="11">
        <v>27</v>
      </c>
      <c r="L2013" s="11" t="str">
        <f t="shared" si="31"/>
        <v>Whole</v>
      </c>
    </row>
    <row r="2014" spans="1:12" x14ac:dyDescent="0.3">
      <c r="A2014" s="11" t="s">
        <v>934</v>
      </c>
      <c r="B2014" s="11" t="s">
        <v>391</v>
      </c>
      <c r="C2014" s="11" t="s">
        <v>422</v>
      </c>
      <c r="D2014" s="11" t="s">
        <v>730</v>
      </c>
      <c r="E2014" s="11" t="s">
        <v>1973</v>
      </c>
      <c r="F2014" s="11" t="s">
        <v>2559</v>
      </c>
      <c r="G2014" s="11" t="s">
        <v>375</v>
      </c>
      <c r="H2014" s="11" t="s">
        <v>375</v>
      </c>
      <c r="I2014" s="11">
        <v>48</v>
      </c>
      <c r="J2014" s="11">
        <v>48</v>
      </c>
      <c r="K2014" s="11">
        <v>79</v>
      </c>
      <c r="L2014" s="11" t="str">
        <f t="shared" si="31"/>
        <v>Whole</v>
      </c>
    </row>
    <row r="2015" spans="1:12" x14ac:dyDescent="0.3">
      <c r="A2015" s="11" t="s">
        <v>934</v>
      </c>
      <c r="B2015" s="11" t="s">
        <v>391</v>
      </c>
      <c r="C2015" s="11" t="s">
        <v>422</v>
      </c>
      <c r="D2015" s="11" t="s">
        <v>1085</v>
      </c>
      <c r="E2015" s="11" t="s">
        <v>2578</v>
      </c>
      <c r="F2015" s="11" t="s">
        <v>2575</v>
      </c>
      <c r="G2015" s="11" t="s">
        <v>1696</v>
      </c>
      <c r="H2015" s="11" t="s">
        <v>1696</v>
      </c>
      <c r="I2015" s="11">
        <v>682</v>
      </c>
      <c r="J2015" s="11">
        <v>8184</v>
      </c>
      <c r="K2015" s="11">
        <v>19908</v>
      </c>
      <c r="L2015" s="11" t="str">
        <f t="shared" si="31"/>
        <v>Whole</v>
      </c>
    </row>
    <row r="2016" spans="1:12" x14ac:dyDescent="0.3">
      <c r="A2016" s="11" t="s">
        <v>934</v>
      </c>
      <c r="B2016" s="11" t="s">
        <v>391</v>
      </c>
      <c r="C2016" s="11" t="s">
        <v>422</v>
      </c>
      <c r="D2016" s="11" t="s">
        <v>733</v>
      </c>
      <c r="E2016" s="11" t="s">
        <v>2115</v>
      </c>
      <c r="F2016" s="11" t="s">
        <v>2559</v>
      </c>
      <c r="G2016" s="11" t="s">
        <v>211</v>
      </c>
      <c r="H2016" s="11" t="s">
        <v>211</v>
      </c>
      <c r="I2016" s="11">
        <v>14785</v>
      </c>
      <c r="J2016" s="11">
        <v>73925</v>
      </c>
      <c r="K2016" s="11">
        <v>65080</v>
      </c>
      <c r="L2016" s="11" t="str">
        <f t="shared" si="31"/>
        <v>Whole</v>
      </c>
    </row>
    <row r="2017" spans="1:12" x14ac:dyDescent="0.3">
      <c r="A2017" s="11" t="s">
        <v>934</v>
      </c>
      <c r="B2017" s="11" t="s">
        <v>391</v>
      </c>
      <c r="C2017" s="11" t="s">
        <v>422</v>
      </c>
      <c r="D2017" s="11" t="s">
        <v>733</v>
      </c>
      <c r="E2017" s="11" t="s">
        <v>2115</v>
      </c>
      <c r="F2017" s="11" t="s">
        <v>2559</v>
      </c>
      <c r="G2017" s="11" t="s">
        <v>1696</v>
      </c>
      <c r="H2017" s="11" t="s">
        <v>1696</v>
      </c>
      <c r="I2017" s="11">
        <v>6151</v>
      </c>
      <c r="J2017" s="11">
        <v>30755</v>
      </c>
      <c r="K2017" s="11">
        <v>38952</v>
      </c>
      <c r="L2017" s="11" t="str">
        <f t="shared" si="31"/>
        <v>Whole</v>
      </c>
    </row>
    <row r="2018" spans="1:12" x14ac:dyDescent="0.3">
      <c r="A2018" s="11" t="s">
        <v>934</v>
      </c>
      <c r="B2018" s="11" t="s">
        <v>391</v>
      </c>
      <c r="C2018" s="11" t="s">
        <v>422</v>
      </c>
      <c r="D2018" s="11" t="s">
        <v>733</v>
      </c>
      <c r="E2018" s="11" t="s">
        <v>2115</v>
      </c>
      <c r="F2018" s="11" t="s">
        <v>2559</v>
      </c>
      <c r="G2018" s="11" t="s">
        <v>375</v>
      </c>
      <c r="H2018" s="11" t="s">
        <v>375</v>
      </c>
      <c r="I2018" s="11">
        <v>9435</v>
      </c>
      <c r="J2018" s="11">
        <v>47175</v>
      </c>
      <c r="K2018" s="11">
        <v>52041</v>
      </c>
      <c r="L2018" s="11" t="str">
        <f t="shared" si="31"/>
        <v>Whole</v>
      </c>
    </row>
    <row r="2019" spans="1:12" x14ac:dyDescent="0.3">
      <c r="A2019" s="11" t="s">
        <v>934</v>
      </c>
      <c r="B2019" s="11" t="s">
        <v>391</v>
      </c>
      <c r="C2019" s="11" t="s">
        <v>422</v>
      </c>
      <c r="D2019" s="11" t="s">
        <v>1087</v>
      </c>
      <c r="E2019" s="11" t="s">
        <v>2033</v>
      </c>
      <c r="F2019" s="11" t="s">
        <v>2559</v>
      </c>
      <c r="G2019" s="11" t="s">
        <v>1696</v>
      </c>
      <c r="H2019" s="11" t="s">
        <v>1696</v>
      </c>
      <c r="I2019" s="11">
        <v>1279</v>
      </c>
      <c r="J2019" s="11">
        <v>15348</v>
      </c>
      <c r="K2019" s="11">
        <v>30217</v>
      </c>
      <c r="L2019" s="11" t="str">
        <f t="shared" si="31"/>
        <v>Whole</v>
      </c>
    </row>
    <row r="2020" spans="1:12" x14ac:dyDescent="0.3">
      <c r="A2020" s="11" t="s">
        <v>934</v>
      </c>
      <c r="B2020" s="11" t="s">
        <v>391</v>
      </c>
      <c r="C2020" s="11" t="s">
        <v>422</v>
      </c>
      <c r="D2020" s="11" t="s">
        <v>1087</v>
      </c>
      <c r="E2020" s="11" t="s">
        <v>2033</v>
      </c>
      <c r="F2020" s="11" t="s">
        <v>2559</v>
      </c>
      <c r="G2020" s="11" t="s">
        <v>375</v>
      </c>
      <c r="H2020" s="11" t="s">
        <v>375</v>
      </c>
      <c r="I2020" s="11">
        <v>7561</v>
      </c>
      <c r="J2020" s="11">
        <v>90732</v>
      </c>
      <c r="K2020" s="11">
        <v>157950</v>
      </c>
      <c r="L2020" s="11" t="str">
        <f t="shared" si="31"/>
        <v>Whole</v>
      </c>
    </row>
    <row r="2021" spans="1:12" x14ac:dyDescent="0.3">
      <c r="A2021" s="11" t="s">
        <v>934</v>
      </c>
      <c r="B2021" s="11" t="s">
        <v>391</v>
      </c>
      <c r="C2021" s="11" t="s">
        <v>422</v>
      </c>
      <c r="D2021" s="11" t="s">
        <v>1087</v>
      </c>
      <c r="E2021" s="11" t="s">
        <v>2033</v>
      </c>
      <c r="F2021" s="11" t="s">
        <v>2575</v>
      </c>
      <c r="G2021" s="11" t="s">
        <v>211</v>
      </c>
      <c r="H2021" s="11" t="s">
        <v>211</v>
      </c>
      <c r="I2021" s="11">
        <v>13035</v>
      </c>
      <c r="J2021" s="11">
        <v>156420</v>
      </c>
      <c r="K2021" s="11">
        <v>242183</v>
      </c>
      <c r="L2021" s="11" t="str">
        <f t="shared" si="31"/>
        <v>Whole</v>
      </c>
    </row>
    <row r="2022" spans="1:12" x14ac:dyDescent="0.3">
      <c r="A2022" s="11" t="s">
        <v>934</v>
      </c>
      <c r="B2022" s="11" t="s">
        <v>391</v>
      </c>
      <c r="C2022" s="11" t="s">
        <v>422</v>
      </c>
      <c r="D2022" s="11" t="s">
        <v>1088</v>
      </c>
      <c r="E2022" s="11" t="s">
        <v>1974</v>
      </c>
      <c r="F2022" s="11" t="s">
        <v>2559</v>
      </c>
      <c r="G2022" s="11" t="s">
        <v>211</v>
      </c>
      <c r="H2022" s="11" t="s">
        <v>211</v>
      </c>
      <c r="I2022" s="11">
        <v>3205</v>
      </c>
      <c r="J2022" s="11">
        <v>9615</v>
      </c>
      <c r="K2022" s="11">
        <v>55464</v>
      </c>
      <c r="L2022" s="11" t="str">
        <f t="shared" si="31"/>
        <v>Whole</v>
      </c>
    </row>
    <row r="2023" spans="1:12" x14ac:dyDescent="0.3">
      <c r="A2023" s="11" t="s">
        <v>934</v>
      </c>
      <c r="B2023" s="11" t="s">
        <v>391</v>
      </c>
      <c r="C2023" s="11" t="s">
        <v>422</v>
      </c>
      <c r="D2023" s="11" t="s">
        <v>1088</v>
      </c>
      <c r="E2023" s="11" t="s">
        <v>1974</v>
      </c>
      <c r="F2023" s="11" t="s">
        <v>2559</v>
      </c>
      <c r="G2023" s="11" t="s">
        <v>1696</v>
      </c>
      <c r="H2023" s="11" t="s">
        <v>1696</v>
      </c>
      <c r="I2023" s="11">
        <v>792</v>
      </c>
      <c r="J2023" s="11">
        <v>2376</v>
      </c>
      <c r="K2023" s="11">
        <v>9724</v>
      </c>
      <c r="L2023" s="11" t="str">
        <f t="shared" si="31"/>
        <v>Whole</v>
      </c>
    </row>
    <row r="2024" spans="1:12" x14ac:dyDescent="0.3">
      <c r="A2024" s="11" t="s">
        <v>934</v>
      </c>
      <c r="B2024" s="11" t="s">
        <v>391</v>
      </c>
      <c r="C2024" s="11" t="s">
        <v>422</v>
      </c>
      <c r="D2024" s="11" t="s">
        <v>1088</v>
      </c>
      <c r="E2024" s="11" t="s">
        <v>1974</v>
      </c>
      <c r="F2024" s="11" t="s">
        <v>2559</v>
      </c>
      <c r="G2024" s="11" t="s">
        <v>375</v>
      </c>
      <c r="H2024" s="11" t="s">
        <v>375</v>
      </c>
      <c r="I2024" s="11">
        <v>1646</v>
      </c>
      <c r="J2024" s="11">
        <v>4938</v>
      </c>
      <c r="K2024" s="11">
        <v>21507</v>
      </c>
      <c r="L2024" s="11" t="str">
        <f t="shared" si="31"/>
        <v>Whole</v>
      </c>
    </row>
    <row r="2025" spans="1:12" x14ac:dyDescent="0.3">
      <c r="A2025" s="11" t="s">
        <v>934</v>
      </c>
      <c r="B2025" s="11" t="s">
        <v>391</v>
      </c>
      <c r="C2025" s="11" t="s">
        <v>422</v>
      </c>
      <c r="D2025" s="11" t="s">
        <v>1718</v>
      </c>
      <c r="E2025" s="11" t="s">
        <v>2108</v>
      </c>
      <c r="F2025" s="11" t="s">
        <v>2579</v>
      </c>
      <c r="G2025" s="11" t="s">
        <v>211</v>
      </c>
      <c r="H2025" s="11" t="s">
        <v>211</v>
      </c>
      <c r="I2025" s="11">
        <v>548</v>
      </c>
      <c r="J2025" s="11">
        <v>13974</v>
      </c>
      <c r="K2025" s="11">
        <v>30408</v>
      </c>
      <c r="L2025" s="11" t="str">
        <f t="shared" si="31"/>
        <v>Whole</v>
      </c>
    </row>
    <row r="2026" spans="1:12" x14ac:dyDescent="0.3">
      <c r="A2026" s="11" t="s">
        <v>934</v>
      </c>
      <c r="B2026" s="11" t="s">
        <v>391</v>
      </c>
      <c r="C2026" s="11" t="s">
        <v>422</v>
      </c>
      <c r="D2026" s="11" t="s">
        <v>1718</v>
      </c>
      <c r="E2026" s="11" t="s">
        <v>2108</v>
      </c>
      <c r="F2026" s="11" t="s">
        <v>2579</v>
      </c>
      <c r="G2026" s="11" t="s">
        <v>1696</v>
      </c>
      <c r="H2026" s="11" t="s">
        <v>1696</v>
      </c>
      <c r="I2026" s="11">
        <v>85</v>
      </c>
      <c r="J2026" s="11">
        <v>2168</v>
      </c>
      <c r="K2026" s="11">
        <v>4891</v>
      </c>
      <c r="L2026" s="11" t="str">
        <f t="shared" si="31"/>
        <v>Whole</v>
      </c>
    </row>
    <row r="2027" spans="1:12" x14ac:dyDescent="0.3">
      <c r="A2027" s="11" t="s">
        <v>934</v>
      </c>
      <c r="B2027" s="11" t="s">
        <v>391</v>
      </c>
      <c r="C2027" s="11" t="s">
        <v>422</v>
      </c>
      <c r="D2027" s="11" t="s">
        <v>1718</v>
      </c>
      <c r="E2027" s="11" t="s">
        <v>2108</v>
      </c>
      <c r="F2027" s="11" t="s">
        <v>2579</v>
      </c>
      <c r="G2027" s="11" t="s">
        <v>375</v>
      </c>
      <c r="H2027" s="11" t="s">
        <v>375</v>
      </c>
      <c r="I2027" s="11">
        <v>422</v>
      </c>
      <c r="J2027" s="11">
        <v>10761</v>
      </c>
      <c r="K2027" s="11">
        <v>24264</v>
      </c>
      <c r="L2027" s="11" t="str">
        <f t="shared" si="31"/>
        <v>Whole</v>
      </c>
    </row>
    <row r="2028" spans="1:12" x14ac:dyDescent="0.3">
      <c r="A2028" s="11" t="s">
        <v>934</v>
      </c>
      <c r="B2028" s="11" t="s">
        <v>391</v>
      </c>
      <c r="C2028" s="11" t="s">
        <v>422</v>
      </c>
      <c r="D2028" s="11" t="s">
        <v>1704</v>
      </c>
      <c r="E2028" s="11" t="s">
        <v>2116</v>
      </c>
      <c r="F2028" s="11" t="s">
        <v>2559</v>
      </c>
      <c r="G2028" s="11" t="s">
        <v>211</v>
      </c>
      <c r="H2028" s="11" t="s">
        <v>211</v>
      </c>
      <c r="I2028" s="11">
        <v>16078</v>
      </c>
      <c r="J2028" s="11">
        <v>80390</v>
      </c>
      <c r="K2028" s="11">
        <v>110450</v>
      </c>
      <c r="L2028" s="11" t="str">
        <f t="shared" si="31"/>
        <v>Whole</v>
      </c>
    </row>
    <row r="2029" spans="1:12" x14ac:dyDescent="0.3">
      <c r="A2029" s="11" t="s">
        <v>934</v>
      </c>
      <c r="B2029" s="11" t="s">
        <v>391</v>
      </c>
      <c r="C2029" s="11" t="s">
        <v>422</v>
      </c>
      <c r="D2029" s="11" t="s">
        <v>1704</v>
      </c>
      <c r="E2029" s="11" t="s">
        <v>2116</v>
      </c>
      <c r="F2029" s="11" t="s">
        <v>2559</v>
      </c>
      <c r="G2029" s="11" t="s">
        <v>1696</v>
      </c>
      <c r="H2029" s="11" t="s">
        <v>1696</v>
      </c>
      <c r="I2029" s="11">
        <v>5074</v>
      </c>
      <c r="J2029" s="11">
        <v>25370</v>
      </c>
      <c r="K2029" s="11">
        <v>45311</v>
      </c>
      <c r="L2029" s="11" t="str">
        <f t="shared" si="31"/>
        <v>Whole</v>
      </c>
    </row>
    <row r="2030" spans="1:12" x14ac:dyDescent="0.3">
      <c r="A2030" s="11" t="s">
        <v>934</v>
      </c>
      <c r="B2030" s="11" t="s">
        <v>391</v>
      </c>
      <c r="C2030" s="11" t="s">
        <v>422</v>
      </c>
      <c r="D2030" s="11" t="s">
        <v>1704</v>
      </c>
      <c r="E2030" s="11" t="s">
        <v>2116</v>
      </c>
      <c r="F2030" s="11" t="s">
        <v>2559</v>
      </c>
      <c r="G2030" s="11" t="s">
        <v>375</v>
      </c>
      <c r="H2030" s="11" t="s">
        <v>375</v>
      </c>
      <c r="I2030" s="11">
        <v>10339</v>
      </c>
      <c r="J2030" s="11">
        <v>51695</v>
      </c>
      <c r="K2030" s="11">
        <v>74261</v>
      </c>
      <c r="L2030" s="11" t="str">
        <f t="shared" si="31"/>
        <v>Whole</v>
      </c>
    </row>
    <row r="2031" spans="1:12" x14ac:dyDescent="0.3">
      <c r="A2031" s="11" t="s">
        <v>934</v>
      </c>
      <c r="B2031" s="11" t="s">
        <v>391</v>
      </c>
      <c r="C2031" s="11" t="s">
        <v>422</v>
      </c>
      <c r="D2031" s="11" t="s">
        <v>1090</v>
      </c>
      <c r="E2031" s="11" t="s">
        <v>1990</v>
      </c>
      <c r="F2031" s="11" t="s">
        <v>2559</v>
      </c>
      <c r="G2031" s="11" t="s">
        <v>211</v>
      </c>
      <c r="H2031" s="11" t="s">
        <v>211</v>
      </c>
      <c r="I2031" s="11">
        <v>648</v>
      </c>
      <c r="J2031" s="11">
        <v>648</v>
      </c>
      <c r="K2031" s="11">
        <v>1751</v>
      </c>
      <c r="L2031" s="11" t="str">
        <f t="shared" si="31"/>
        <v>Whole</v>
      </c>
    </row>
    <row r="2032" spans="1:12" x14ac:dyDescent="0.3">
      <c r="A2032" s="11" t="s">
        <v>934</v>
      </c>
      <c r="B2032" s="11" t="s">
        <v>391</v>
      </c>
      <c r="C2032" s="11" t="s">
        <v>422</v>
      </c>
      <c r="D2032" s="11" t="s">
        <v>1090</v>
      </c>
      <c r="E2032" s="11" t="s">
        <v>1990</v>
      </c>
      <c r="F2032" s="11" t="s">
        <v>2559</v>
      </c>
      <c r="G2032" s="11" t="s">
        <v>1696</v>
      </c>
      <c r="H2032" s="11" t="s">
        <v>1696</v>
      </c>
      <c r="I2032" s="11">
        <v>100</v>
      </c>
      <c r="J2032" s="11">
        <v>100</v>
      </c>
      <c r="K2032" s="11">
        <v>176</v>
      </c>
      <c r="L2032" s="11" t="str">
        <f t="shared" si="31"/>
        <v>Whole</v>
      </c>
    </row>
    <row r="2033" spans="1:12" x14ac:dyDescent="0.3">
      <c r="A2033" s="11" t="s">
        <v>934</v>
      </c>
      <c r="B2033" s="11" t="s">
        <v>391</v>
      </c>
      <c r="C2033" s="11" t="s">
        <v>422</v>
      </c>
      <c r="D2033" s="11" t="s">
        <v>1090</v>
      </c>
      <c r="E2033" s="11" t="s">
        <v>1990</v>
      </c>
      <c r="F2033" s="11" t="s">
        <v>2559</v>
      </c>
      <c r="G2033" s="11" t="s">
        <v>375</v>
      </c>
      <c r="H2033" s="11" t="s">
        <v>375</v>
      </c>
      <c r="I2033" s="11">
        <v>439</v>
      </c>
      <c r="J2033" s="11">
        <v>439</v>
      </c>
      <c r="K2033" s="11">
        <v>1334</v>
      </c>
      <c r="L2033" s="11" t="str">
        <f t="shared" si="31"/>
        <v>Whole</v>
      </c>
    </row>
    <row r="2034" spans="1:12" x14ac:dyDescent="0.3">
      <c r="A2034" s="11" t="s">
        <v>934</v>
      </c>
      <c r="B2034" s="11" t="s">
        <v>391</v>
      </c>
      <c r="C2034" s="11" t="s">
        <v>422</v>
      </c>
      <c r="D2034" s="11" t="s">
        <v>2580</v>
      </c>
      <c r="E2034" s="11" t="s">
        <v>1911</v>
      </c>
      <c r="F2034" s="11" t="s">
        <v>2581</v>
      </c>
      <c r="G2034" s="11" t="s">
        <v>211</v>
      </c>
      <c r="H2034" s="11" t="s">
        <v>211</v>
      </c>
      <c r="I2034" s="11">
        <v>3984</v>
      </c>
      <c r="J2034" s="11">
        <v>59760</v>
      </c>
      <c r="K2034" s="11">
        <v>134584</v>
      </c>
      <c r="L2034" s="11" t="str">
        <f t="shared" si="31"/>
        <v>Whole</v>
      </c>
    </row>
    <row r="2035" spans="1:12" x14ac:dyDescent="0.3">
      <c r="A2035" s="11" t="s">
        <v>934</v>
      </c>
      <c r="B2035" s="11" t="s">
        <v>391</v>
      </c>
      <c r="C2035" s="11" t="s">
        <v>422</v>
      </c>
      <c r="D2035" s="11" t="s">
        <v>2580</v>
      </c>
      <c r="E2035" s="11" t="s">
        <v>1911</v>
      </c>
      <c r="F2035" s="11" t="s">
        <v>2581</v>
      </c>
      <c r="G2035" s="11" t="s">
        <v>1696</v>
      </c>
      <c r="H2035" s="11" t="s">
        <v>1696</v>
      </c>
      <c r="I2035" s="11">
        <v>967</v>
      </c>
      <c r="J2035" s="11">
        <v>14505</v>
      </c>
      <c r="K2035" s="11">
        <v>35306</v>
      </c>
      <c r="L2035" s="11" t="str">
        <f t="shared" si="31"/>
        <v>Whole</v>
      </c>
    </row>
    <row r="2036" spans="1:12" x14ac:dyDescent="0.3">
      <c r="A2036" s="11" t="s">
        <v>934</v>
      </c>
      <c r="B2036" s="11" t="s">
        <v>391</v>
      </c>
      <c r="C2036" s="11" t="s">
        <v>422</v>
      </c>
      <c r="D2036" s="11" t="s">
        <v>2580</v>
      </c>
      <c r="E2036" s="11" t="s">
        <v>1911</v>
      </c>
      <c r="F2036" s="11" t="s">
        <v>2581</v>
      </c>
      <c r="G2036" s="11" t="s">
        <v>375</v>
      </c>
      <c r="H2036" s="11" t="s">
        <v>375</v>
      </c>
      <c r="I2036" s="11">
        <v>2113</v>
      </c>
      <c r="J2036" s="11">
        <v>31695</v>
      </c>
      <c r="K2036" s="11">
        <v>80013</v>
      </c>
      <c r="L2036" s="11" t="str">
        <f t="shared" si="31"/>
        <v>Whole</v>
      </c>
    </row>
    <row r="2037" spans="1:12" x14ac:dyDescent="0.3">
      <c r="A2037" s="11" t="s">
        <v>934</v>
      </c>
      <c r="B2037" s="11" t="s">
        <v>391</v>
      </c>
      <c r="C2037" s="11" t="s">
        <v>422</v>
      </c>
      <c r="D2037" s="11" t="s">
        <v>1705</v>
      </c>
      <c r="E2037" s="11" t="s">
        <v>2123</v>
      </c>
      <c r="F2037" s="11" t="s">
        <v>2559</v>
      </c>
      <c r="G2037" s="11" t="s">
        <v>211</v>
      </c>
      <c r="H2037" s="11" t="s">
        <v>211</v>
      </c>
      <c r="I2037" s="11">
        <v>17776</v>
      </c>
      <c r="J2037" s="11">
        <v>88880</v>
      </c>
      <c r="K2037" s="11">
        <v>123962</v>
      </c>
      <c r="L2037" s="11" t="str">
        <f t="shared" si="31"/>
        <v>Whole</v>
      </c>
    </row>
    <row r="2038" spans="1:12" x14ac:dyDescent="0.3">
      <c r="A2038" s="11" t="s">
        <v>934</v>
      </c>
      <c r="B2038" s="11" t="s">
        <v>391</v>
      </c>
      <c r="C2038" s="11" t="s">
        <v>422</v>
      </c>
      <c r="D2038" s="11" t="s">
        <v>1705</v>
      </c>
      <c r="E2038" s="11" t="s">
        <v>2123</v>
      </c>
      <c r="F2038" s="11" t="s">
        <v>2559</v>
      </c>
      <c r="G2038" s="11" t="s">
        <v>1696</v>
      </c>
      <c r="H2038" s="11" t="s">
        <v>1696</v>
      </c>
      <c r="I2038" s="11">
        <v>5296</v>
      </c>
      <c r="J2038" s="11">
        <v>26480</v>
      </c>
      <c r="K2038" s="11">
        <v>62209</v>
      </c>
      <c r="L2038" s="11" t="str">
        <f t="shared" si="31"/>
        <v>Whole</v>
      </c>
    </row>
    <row r="2039" spans="1:12" x14ac:dyDescent="0.3">
      <c r="A2039" s="11" t="s">
        <v>934</v>
      </c>
      <c r="B2039" s="11" t="s">
        <v>391</v>
      </c>
      <c r="C2039" s="11" t="s">
        <v>422</v>
      </c>
      <c r="D2039" s="11" t="s">
        <v>1705</v>
      </c>
      <c r="E2039" s="11" t="s">
        <v>2123</v>
      </c>
      <c r="F2039" s="11" t="s">
        <v>2559</v>
      </c>
      <c r="G2039" s="11" t="s">
        <v>375</v>
      </c>
      <c r="H2039" s="11" t="s">
        <v>375</v>
      </c>
      <c r="I2039" s="11">
        <v>11194</v>
      </c>
      <c r="J2039" s="11">
        <v>55970</v>
      </c>
      <c r="K2039" s="11">
        <v>102513</v>
      </c>
      <c r="L2039" s="11" t="str">
        <f t="shared" si="31"/>
        <v>Whole</v>
      </c>
    </row>
    <row r="2040" spans="1:12" x14ac:dyDescent="0.3">
      <c r="A2040" s="11" t="s">
        <v>934</v>
      </c>
      <c r="B2040" s="11" t="s">
        <v>391</v>
      </c>
      <c r="C2040" s="11" t="s">
        <v>422</v>
      </c>
      <c r="D2040" s="11" t="s">
        <v>738</v>
      </c>
      <c r="E2040" s="11" t="s">
        <v>2582</v>
      </c>
      <c r="F2040" s="11" t="s">
        <v>2559</v>
      </c>
      <c r="G2040" s="11" t="s">
        <v>211</v>
      </c>
      <c r="H2040" s="11" t="s">
        <v>211</v>
      </c>
      <c r="I2040" s="11">
        <v>35057</v>
      </c>
      <c r="J2040" s="11">
        <v>350570</v>
      </c>
      <c r="K2040" s="11">
        <v>97391</v>
      </c>
      <c r="L2040" s="11" t="str">
        <f t="shared" si="31"/>
        <v>Whole</v>
      </c>
    </row>
    <row r="2041" spans="1:12" x14ac:dyDescent="0.3">
      <c r="A2041" s="11" t="s">
        <v>934</v>
      </c>
      <c r="B2041" s="11" t="s">
        <v>391</v>
      </c>
      <c r="C2041" s="11" t="s">
        <v>422</v>
      </c>
      <c r="D2041" s="11" t="s">
        <v>738</v>
      </c>
      <c r="E2041" s="11" t="s">
        <v>2582</v>
      </c>
      <c r="F2041" s="11" t="s">
        <v>2559</v>
      </c>
      <c r="G2041" s="11" t="s">
        <v>1696</v>
      </c>
      <c r="H2041" s="11" t="s">
        <v>1696</v>
      </c>
      <c r="I2041" s="11">
        <v>5544</v>
      </c>
      <c r="J2041" s="11">
        <v>55440</v>
      </c>
      <c r="K2041" s="11">
        <v>37546</v>
      </c>
      <c r="L2041" s="11" t="str">
        <f t="shared" si="31"/>
        <v>Whole</v>
      </c>
    </row>
    <row r="2042" spans="1:12" x14ac:dyDescent="0.3">
      <c r="A2042" s="11" t="s">
        <v>934</v>
      </c>
      <c r="B2042" s="11" t="s">
        <v>391</v>
      </c>
      <c r="C2042" s="11" t="s">
        <v>422</v>
      </c>
      <c r="D2042" s="11" t="s">
        <v>738</v>
      </c>
      <c r="E2042" s="11" t="s">
        <v>2582</v>
      </c>
      <c r="F2042" s="11" t="s">
        <v>2559</v>
      </c>
      <c r="G2042" s="11" t="s">
        <v>375</v>
      </c>
      <c r="H2042" s="11" t="s">
        <v>375</v>
      </c>
      <c r="I2042" s="11">
        <v>21561</v>
      </c>
      <c r="J2042" s="11">
        <v>215610</v>
      </c>
      <c r="K2042" s="11">
        <v>50215</v>
      </c>
      <c r="L2042" s="11" t="str">
        <f t="shared" si="31"/>
        <v>Whole</v>
      </c>
    </row>
    <row r="2043" spans="1:12" x14ac:dyDescent="0.3">
      <c r="A2043" s="11" t="s">
        <v>934</v>
      </c>
      <c r="B2043" s="11" t="s">
        <v>391</v>
      </c>
      <c r="C2043" s="11" t="s">
        <v>422</v>
      </c>
      <c r="D2043" s="11" t="s">
        <v>1674</v>
      </c>
      <c r="E2043" s="11" t="s">
        <v>2032</v>
      </c>
      <c r="F2043" s="11" t="s">
        <v>2583</v>
      </c>
      <c r="G2043" s="11" t="s">
        <v>211</v>
      </c>
      <c r="H2043" s="11" t="s">
        <v>211</v>
      </c>
      <c r="I2043" s="11">
        <v>3472</v>
      </c>
      <c r="J2043" s="11">
        <v>124992</v>
      </c>
      <c r="K2043" s="11">
        <v>139154</v>
      </c>
      <c r="L2043" s="11" t="str">
        <f t="shared" si="31"/>
        <v>Whole</v>
      </c>
    </row>
    <row r="2044" spans="1:12" x14ac:dyDescent="0.3">
      <c r="A2044" s="11" t="s">
        <v>934</v>
      </c>
      <c r="B2044" s="11" t="s">
        <v>391</v>
      </c>
      <c r="C2044" s="11" t="s">
        <v>422</v>
      </c>
      <c r="D2044" s="11" t="s">
        <v>1674</v>
      </c>
      <c r="E2044" s="11" t="s">
        <v>2032</v>
      </c>
      <c r="F2044" s="11" t="s">
        <v>2583</v>
      </c>
      <c r="G2044" s="11" t="s">
        <v>375</v>
      </c>
      <c r="H2044" s="11" t="s">
        <v>375</v>
      </c>
      <c r="I2044" s="11">
        <v>1254</v>
      </c>
      <c r="J2044" s="11">
        <v>45144</v>
      </c>
      <c r="K2044" s="11">
        <v>47611</v>
      </c>
      <c r="L2044" s="11" t="str">
        <f t="shared" si="31"/>
        <v>Whole</v>
      </c>
    </row>
    <row r="2045" spans="1:12" x14ac:dyDescent="0.3">
      <c r="A2045" s="11" t="s">
        <v>934</v>
      </c>
      <c r="B2045" s="11" t="s">
        <v>391</v>
      </c>
      <c r="C2045" s="11" t="s">
        <v>422</v>
      </c>
      <c r="D2045" s="11" t="s">
        <v>1674</v>
      </c>
      <c r="E2045" s="11" t="s">
        <v>2032</v>
      </c>
      <c r="F2045" s="11" t="s">
        <v>2572</v>
      </c>
      <c r="G2045" s="11" t="s">
        <v>1696</v>
      </c>
      <c r="H2045" s="11" t="s">
        <v>1696</v>
      </c>
      <c r="I2045" s="11">
        <v>527</v>
      </c>
      <c r="J2045" s="11">
        <v>18972</v>
      </c>
      <c r="K2045" s="11">
        <v>20662</v>
      </c>
      <c r="L2045" s="11" t="str">
        <f t="shared" si="31"/>
        <v>Whole</v>
      </c>
    </row>
    <row r="2046" spans="1:12" x14ac:dyDescent="0.3">
      <c r="A2046" s="11" t="s">
        <v>934</v>
      </c>
      <c r="B2046" s="11" t="s">
        <v>391</v>
      </c>
      <c r="C2046" s="11" t="s">
        <v>422</v>
      </c>
      <c r="D2046" s="11" t="s">
        <v>741</v>
      </c>
      <c r="E2046" s="11" t="s">
        <v>2147</v>
      </c>
      <c r="F2046" s="11" t="s">
        <v>2559</v>
      </c>
      <c r="G2046" s="11" t="s">
        <v>211</v>
      </c>
      <c r="H2046" s="11" t="s">
        <v>211</v>
      </c>
      <c r="I2046" s="11">
        <v>170076</v>
      </c>
      <c r="J2046" s="11">
        <v>170076</v>
      </c>
      <c r="K2046" s="11">
        <v>315381</v>
      </c>
      <c r="L2046" s="11" t="str">
        <f t="shared" si="31"/>
        <v>Whole</v>
      </c>
    </row>
    <row r="2047" spans="1:12" x14ac:dyDescent="0.3">
      <c r="A2047" s="11" t="s">
        <v>934</v>
      </c>
      <c r="B2047" s="11" t="s">
        <v>391</v>
      </c>
      <c r="C2047" s="11" t="s">
        <v>422</v>
      </c>
      <c r="D2047" s="11" t="s">
        <v>741</v>
      </c>
      <c r="E2047" s="11" t="s">
        <v>2147</v>
      </c>
      <c r="F2047" s="11" t="s">
        <v>2559</v>
      </c>
      <c r="G2047" s="11" t="s">
        <v>1696</v>
      </c>
      <c r="H2047" s="11" t="s">
        <v>1696</v>
      </c>
      <c r="I2047" s="11">
        <v>49675</v>
      </c>
      <c r="J2047" s="11">
        <v>49675</v>
      </c>
      <c r="K2047" s="11">
        <v>108870</v>
      </c>
      <c r="L2047" s="11" t="str">
        <f t="shared" si="31"/>
        <v>Whole</v>
      </c>
    </row>
    <row r="2048" spans="1:12" x14ac:dyDescent="0.3">
      <c r="A2048" s="11" t="s">
        <v>934</v>
      </c>
      <c r="B2048" s="11" t="s">
        <v>391</v>
      </c>
      <c r="C2048" s="11" t="s">
        <v>422</v>
      </c>
      <c r="D2048" s="11" t="s">
        <v>741</v>
      </c>
      <c r="E2048" s="11" t="s">
        <v>2147</v>
      </c>
      <c r="F2048" s="11" t="s">
        <v>2559</v>
      </c>
      <c r="G2048" s="11" t="s">
        <v>375</v>
      </c>
      <c r="H2048" s="11" t="s">
        <v>375</v>
      </c>
      <c r="I2048" s="11">
        <v>125235</v>
      </c>
      <c r="J2048" s="11">
        <v>125235</v>
      </c>
      <c r="K2048" s="11">
        <v>185790</v>
      </c>
      <c r="L2048" s="11" t="str">
        <f t="shared" si="31"/>
        <v>Whole</v>
      </c>
    </row>
    <row r="2049" spans="1:12" x14ac:dyDescent="0.3">
      <c r="A2049" s="11" t="s">
        <v>934</v>
      </c>
      <c r="B2049" s="11" t="s">
        <v>391</v>
      </c>
      <c r="C2049" s="11" t="s">
        <v>422</v>
      </c>
      <c r="D2049" s="11" t="s">
        <v>904</v>
      </c>
      <c r="E2049" s="11" t="s">
        <v>2121</v>
      </c>
      <c r="F2049" s="11" t="s">
        <v>2559</v>
      </c>
      <c r="G2049" s="11" t="s">
        <v>211</v>
      </c>
      <c r="H2049" s="11" t="s">
        <v>211</v>
      </c>
      <c r="I2049" s="11">
        <v>39230</v>
      </c>
      <c r="J2049" s="11">
        <v>196150</v>
      </c>
      <c r="K2049" s="11">
        <v>294645</v>
      </c>
      <c r="L2049" s="11" t="str">
        <f t="shared" si="31"/>
        <v>Whole</v>
      </c>
    </row>
    <row r="2050" spans="1:12" x14ac:dyDescent="0.3">
      <c r="A2050" s="11" t="s">
        <v>934</v>
      </c>
      <c r="B2050" s="11" t="s">
        <v>391</v>
      </c>
      <c r="C2050" s="11" t="s">
        <v>422</v>
      </c>
      <c r="D2050" s="11" t="s">
        <v>904</v>
      </c>
      <c r="E2050" s="11" t="s">
        <v>2121</v>
      </c>
      <c r="F2050" s="11" t="s">
        <v>2559</v>
      </c>
      <c r="G2050" s="11" t="s">
        <v>375</v>
      </c>
      <c r="H2050" s="11" t="s">
        <v>375</v>
      </c>
      <c r="I2050" s="11">
        <v>27201</v>
      </c>
      <c r="J2050" s="11">
        <v>136005</v>
      </c>
      <c r="K2050" s="11">
        <v>262756</v>
      </c>
      <c r="L2050" s="11" t="str">
        <f t="shared" ref="L2050:L2113" si="32">IF(OR(C2050="Condiments &amp; Snacks",
       C2050="Cheese",
       C2050="Butter",
       C2050="Meals",
       C2050="Beverages",
       C2050="Yogurt"), "Processed", "Whole")</f>
        <v>Whole</v>
      </c>
    </row>
    <row r="2051" spans="1:12" x14ac:dyDescent="0.3">
      <c r="A2051" s="11" t="s">
        <v>934</v>
      </c>
      <c r="B2051" s="11" t="s">
        <v>391</v>
      </c>
      <c r="C2051" s="11" t="s">
        <v>422</v>
      </c>
      <c r="D2051" s="11" t="s">
        <v>904</v>
      </c>
      <c r="E2051" s="11" t="s">
        <v>2121</v>
      </c>
      <c r="F2051" s="11" t="s">
        <v>2584</v>
      </c>
      <c r="G2051" s="11" t="s">
        <v>1696</v>
      </c>
      <c r="H2051" s="11" t="s">
        <v>1696</v>
      </c>
      <c r="I2051" s="11">
        <v>11455</v>
      </c>
      <c r="J2051" s="11">
        <v>57275</v>
      </c>
      <c r="K2051" s="11">
        <v>128125</v>
      </c>
      <c r="L2051" s="11" t="str">
        <f t="shared" si="32"/>
        <v>Whole</v>
      </c>
    </row>
    <row r="2052" spans="1:12" x14ac:dyDescent="0.3">
      <c r="A2052" s="11" t="s">
        <v>934</v>
      </c>
      <c r="B2052" s="11" t="s">
        <v>391</v>
      </c>
      <c r="C2052" s="11" t="s">
        <v>422</v>
      </c>
      <c r="D2052" s="11" t="s">
        <v>908</v>
      </c>
      <c r="E2052" s="11" t="s">
        <v>1984</v>
      </c>
      <c r="F2052" s="11" t="s">
        <v>2559</v>
      </c>
      <c r="G2052" s="11" t="s">
        <v>211</v>
      </c>
      <c r="H2052" s="11" t="s">
        <v>211</v>
      </c>
      <c r="I2052" s="11">
        <v>39</v>
      </c>
      <c r="J2052" s="11">
        <v>293</v>
      </c>
      <c r="K2052" s="11">
        <v>1424</v>
      </c>
      <c r="L2052" s="11" t="str">
        <f t="shared" si="32"/>
        <v>Whole</v>
      </c>
    </row>
    <row r="2053" spans="1:12" x14ac:dyDescent="0.3">
      <c r="A2053" s="11" t="s">
        <v>934</v>
      </c>
      <c r="B2053" s="11" t="s">
        <v>391</v>
      </c>
      <c r="C2053" s="11" t="s">
        <v>422</v>
      </c>
      <c r="D2053" s="11" t="s">
        <v>908</v>
      </c>
      <c r="E2053" s="11" t="s">
        <v>1984</v>
      </c>
      <c r="F2053" s="11" t="s">
        <v>2559</v>
      </c>
      <c r="G2053" s="11" t="s">
        <v>1696</v>
      </c>
      <c r="H2053" s="11" t="s">
        <v>1696</v>
      </c>
      <c r="I2053" s="11">
        <v>100</v>
      </c>
      <c r="J2053" s="11">
        <v>750</v>
      </c>
      <c r="K2053" s="11">
        <v>4145</v>
      </c>
      <c r="L2053" s="11" t="str">
        <f t="shared" si="32"/>
        <v>Whole</v>
      </c>
    </row>
    <row r="2054" spans="1:12" x14ac:dyDescent="0.3">
      <c r="A2054" s="11" t="s">
        <v>934</v>
      </c>
      <c r="B2054" s="11" t="s">
        <v>391</v>
      </c>
      <c r="C2054" s="11" t="s">
        <v>422</v>
      </c>
      <c r="D2054" s="11" t="s">
        <v>908</v>
      </c>
      <c r="E2054" s="11" t="s">
        <v>1984</v>
      </c>
      <c r="F2054" s="11" t="s">
        <v>2559</v>
      </c>
      <c r="G2054" s="11" t="s">
        <v>375</v>
      </c>
      <c r="H2054" s="11" t="s">
        <v>375</v>
      </c>
      <c r="I2054" s="11">
        <v>265</v>
      </c>
      <c r="J2054" s="11">
        <v>1988</v>
      </c>
      <c r="K2054" s="11">
        <v>10547</v>
      </c>
      <c r="L2054" s="11" t="str">
        <f t="shared" si="32"/>
        <v>Whole</v>
      </c>
    </row>
    <row r="2055" spans="1:12" x14ac:dyDescent="0.3">
      <c r="A2055" s="11" t="s">
        <v>934</v>
      </c>
      <c r="B2055" s="11" t="s">
        <v>391</v>
      </c>
      <c r="C2055" s="11" t="s">
        <v>422</v>
      </c>
      <c r="D2055" s="11" t="s">
        <v>2201</v>
      </c>
      <c r="E2055" s="11" t="s">
        <v>2202</v>
      </c>
      <c r="F2055" s="11" t="s">
        <v>2585</v>
      </c>
      <c r="G2055" s="11" t="s">
        <v>211</v>
      </c>
      <c r="H2055" s="11" t="s">
        <v>211</v>
      </c>
      <c r="I2055" s="11">
        <v>22102</v>
      </c>
      <c r="J2055" s="11">
        <v>259035</v>
      </c>
      <c r="K2055" s="11">
        <v>713713</v>
      </c>
      <c r="L2055" s="11" t="str">
        <f t="shared" si="32"/>
        <v>Whole</v>
      </c>
    </row>
    <row r="2056" spans="1:12" x14ac:dyDescent="0.3">
      <c r="A2056" s="11" t="s">
        <v>934</v>
      </c>
      <c r="B2056" s="11" t="s">
        <v>391</v>
      </c>
      <c r="C2056" s="11" t="s">
        <v>422</v>
      </c>
      <c r="D2056" s="11" t="s">
        <v>2201</v>
      </c>
      <c r="E2056" s="11" t="s">
        <v>2202</v>
      </c>
      <c r="F2056" s="11" t="s">
        <v>2585</v>
      </c>
      <c r="G2056" s="11" t="s">
        <v>1696</v>
      </c>
      <c r="H2056" s="11" t="s">
        <v>1696</v>
      </c>
      <c r="I2056" s="11">
        <v>10514</v>
      </c>
      <c r="J2056" s="11">
        <v>123224</v>
      </c>
      <c r="K2056" s="11">
        <v>361308</v>
      </c>
      <c r="L2056" s="11" t="str">
        <f t="shared" si="32"/>
        <v>Whole</v>
      </c>
    </row>
    <row r="2057" spans="1:12" x14ac:dyDescent="0.3">
      <c r="A2057" s="11" t="s">
        <v>934</v>
      </c>
      <c r="B2057" s="11" t="s">
        <v>391</v>
      </c>
      <c r="C2057" s="11" t="s">
        <v>422</v>
      </c>
      <c r="D2057" s="11" t="s">
        <v>2201</v>
      </c>
      <c r="E2057" s="11" t="s">
        <v>2202</v>
      </c>
      <c r="F2057" s="11" t="s">
        <v>2585</v>
      </c>
      <c r="G2057" s="11" t="s">
        <v>375</v>
      </c>
      <c r="H2057" s="11" t="s">
        <v>375</v>
      </c>
      <c r="I2057" s="11">
        <v>15691</v>
      </c>
      <c r="J2057" s="11">
        <v>183899</v>
      </c>
      <c r="K2057" s="11">
        <v>533128</v>
      </c>
      <c r="L2057" s="11" t="str">
        <f t="shared" si="32"/>
        <v>Whole</v>
      </c>
    </row>
    <row r="2058" spans="1:12" x14ac:dyDescent="0.3">
      <c r="A2058" s="11" t="s">
        <v>934</v>
      </c>
      <c r="B2058" s="11" t="s">
        <v>391</v>
      </c>
      <c r="C2058" s="11" t="s">
        <v>385</v>
      </c>
      <c r="D2058" s="11" t="s">
        <v>1114</v>
      </c>
      <c r="E2058" s="11" t="s">
        <v>1115</v>
      </c>
      <c r="F2058" s="11" t="s">
        <v>2553</v>
      </c>
      <c r="G2058" s="11" t="s">
        <v>1696</v>
      </c>
      <c r="H2058" s="11" t="s">
        <v>1696</v>
      </c>
      <c r="I2058" s="11">
        <v>500</v>
      </c>
      <c r="J2058" s="11">
        <v>12500</v>
      </c>
      <c r="K2058" s="11">
        <v>32701</v>
      </c>
      <c r="L2058" s="11" t="str">
        <f t="shared" si="32"/>
        <v>Whole</v>
      </c>
    </row>
    <row r="2059" spans="1:12" x14ac:dyDescent="0.3">
      <c r="A2059" s="11" t="s">
        <v>934</v>
      </c>
      <c r="B2059" s="11" t="s">
        <v>391</v>
      </c>
      <c r="C2059" s="11" t="s">
        <v>385</v>
      </c>
      <c r="D2059" s="11" t="s">
        <v>1114</v>
      </c>
      <c r="E2059" s="11" t="s">
        <v>1115</v>
      </c>
      <c r="F2059" s="11" t="s">
        <v>2553</v>
      </c>
      <c r="G2059" s="11" t="s">
        <v>375</v>
      </c>
      <c r="H2059" s="11" t="s">
        <v>375</v>
      </c>
      <c r="I2059" s="11">
        <v>410</v>
      </c>
      <c r="J2059" s="11">
        <v>10250</v>
      </c>
      <c r="K2059" s="11">
        <v>23047</v>
      </c>
      <c r="L2059" s="11" t="str">
        <f t="shared" si="32"/>
        <v>Whole</v>
      </c>
    </row>
    <row r="2060" spans="1:12" x14ac:dyDescent="0.3">
      <c r="A2060" s="11" t="s">
        <v>934</v>
      </c>
      <c r="B2060" s="11" t="s">
        <v>391</v>
      </c>
      <c r="C2060" s="11" t="s">
        <v>385</v>
      </c>
      <c r="D2060" s="11" t="s">
        <v>1114</v>
      </c>
      <c r="E2060" s="11" t="s">
        <v>1115</v>
      </c>
      <c r="F2060" s="11" t="s">
        <v>2586</v>
      </c>
      <c r="G2060" s="11" t="s">
        <v>211</v>
      </c>
      <c r="H2060" s="11" t="s">
        <v>211</v>
      </c>
      <c r="I2060" s="11">
        <v>1016</v>
      </c>
      <c r="J2060" s="11">
        <v>25400</v>
      </c>
      <c r="K2060" s="11">
        <v>68993</v>
      </c>
      <c r="L2060" s="11" t="str">
        <f t="shared" si="32"/>
        <v>Whole</v>
      </c>
    </row>
    <row r="2061" spans="1:12" x14ac:dyDescent="0.3">
      <c r="A2061" s="11" t="s">
        <v>934</v>
      </c>
      <c r="B2061" s="11" t="s">
        <v>322</v>
      </c>
      <c r="C2061" s="11" t="s">
        <v>22</v>
      </c>
      <c r="D2061" s="11" t="s">
        <v>2164</v>
      </c>
      <c r="E2061" s="11" t="s">
        <v>2165</v>
      </c>
      <c r="F2061" s="11" t="s">
        <v>2286</v>
      </c>
      <c r="G2061" s="11" t="s">
        <v>211</v>
      </c>
      <c r="H2061" s="11" t="s">
        <v>211</v>
      </c>
      <c r="I2061" s="11">
        <v>1</v>
      </c>
      <c r="J2061" s="11">
        <v>625</v>
      </c>
      <c r="K2061" s="11">
        <v>54</v>
      </c>
      <c r="L2061" s="11" t="str">
        <f t="shared" si="32"/>
        <v>Processed</v>
      </c>
    </row>
    <row r="2062" spans="1:12" x14ac:dyDescent="0.3">
      <c r="A2062" s="11" t="s">
        <v>934</v>
      </c>
      <c r="B2062" s="11" t="s">
        <v>322</v>
      </c>
      <c r="C2062" s="11" t="s">
        <v>22</v>
      </c>
      <c r="D2062" s="11" t="s">
        <v>1707</v>
      </c>
      <c r="E2062" s="11" t="s">
        <v>2018</v>
      </c>
      <c r="F2062" s="11" t="s">
        <v>2287</v>
      </c>
      <c r="G2062" s="11" t="s">
        <v>211</v>
      </c>
      <c r="H2062" s="11" t="s">
        <v>211</v>
      </c>
      <c r="I2062" s="11">
        <v>2</v>
      </c>
      <c r="J2062" s="11">
        <v>36</v>
      </c>
      <c r="K2062" s="11">
        <v>192</v>
      </c>
      <c r="L2062" s="11" t="str">
        <f t="shared" si="32"/>
        <v>Processed</v>
      </c>
    </row>
    <row r="2063" spans="1:12" x14ac:dyDescent="0.3">
      <c r="A2063" s="11" t="s">
        <v>934</v>
      </c>
      <c r="B2063" s="11" t="s">
        <v>322</v>
      </c>
      <c r="C2063" s="11" t="s">
        <v>22</v>
      </c>
      <c r="D2063" s="11" t="s">
        <v>1707</v>
      </c>
      <c r="E2063" s="11" t="s">
        <v>2018</v>
      </c>
      <c r="F2063" s="11" t="s">
        <v>2289</v>
      </c>
      <c r="G2063" s="11" t="s">
        <v>1696</v>
      </c>
      <c r="H2063" s="11" t="s">
        <v>1696</v>
      </c>
      <c r="I2063" s="11">
        <v>1</v>
      </c>
      <c r="J2063" s="11">
        <v>18</v>
      </c>
      <c r="K2063" s="11">
        <v>108</v>
      </c>
      <c r="L2063" s="11" t="str">
        <f t="shared" si="32"/>
        <v>Processed</v>
      </c>
    </row>
    <row r="2064" spans="1:12" x14ac:dyDescent="0.3">
      <c r="A2064" s="11" t="s">
        <v>934</v>
      </c>
      <c r="B2064" s="11" t="s">
        <v>322</v>
      </c>
      <c r="C2064" s="11" t="s">
        <v>22</v>
      </c>
      <c r="D2064" s="11" t="s">
        <v>376</v>
      </c>
      <c r="E2064" s="11" t="s">
        <v>2043</v>
      </c>
      <c r="F2064" s="11" t="s">
        <v>2290</v>
      </c>
      <c r="G2064" s="11" t="s">
        <v>211</v>
      </c>
      <c r="H2064" s="11" t="s">
        <v>211</v>
      </c>
      <c r="I2064" s="11">
        <v>125</v>
      </c>
      <c r="J2064" s="11">
        <v>4375</v>
      </c>
      <c r="K2064" s="11">
        <v>3004</v>
      </c>
      <c r="L2064" s="11" t="str">
        <f t="shared" si="32"/>
        <v>Processed</v>
      </c>
    </row>
    <row r="2065" spans="1:12" x14ac:dyDescent="0.3">
      <c r="A2065" s="11" t="s">
        <v>934</v>
      </c>
      <c r="B2065" s="11" t="s">
        <v>322</v>
      </c>
      <c r="C2065" s="11" t="s">
        <v>22</v>
      </c>
      <c r="D2065" s="11" t="s">
        <v>376</v>
      </c>
      <c r="E2065" s="11" t="s">
        <v>2043</v>
      </c>
      <c r="F2065" s="11" t="s">
        <v>2290</v>
      </c>
      <c r="G2065" s="11" t="s">
        <v>375</v>
      </c>
      <c r="H2065" s="11" t="s">
        <v>375</v>
      </c>
      <c r="I2065" s="11">
        <v>279</v>
      </c>
      <c r="J2065" s="11">
        <v>9765</v>
      </c>
      <c r="K2065" s="11">
        <v>7013</v>
      </c>
      <c r="L2065" s="11" t="str">
        <f t="shared" si="32"/>
        <v>Processed</v>
      </c>
    </row>
    <row r="2066" spans="1:12" x14ac:dyDescent="0.3">
      <c r="A2066" s="11" t="s">
        <v>934</v>
      </c>
      <c r="B2066" s="11" t="s">
        <v>322</v>
      </c>
      <c r="C2066" s="11" t="s">
        <v>22</v>
      </c>
      <c r="D2066" s="11" t="s">
        <v>376</v>
      </c>
      <c r="E2066" s="11" t="s">
        <v>2043</v>
      </c>
      <c r="F2066" s="11" t="s">
        <v>2291</v>
      </c>
      <c r="G2066" s="11" t="s">
        <v>1696</v>
      </c>
      <c r="H2066" s="11" t="s">
        <v>1696</v>
      </c>
      <c r="I2066" s="11">
        <v>7</v>
      </c>
      <c r="J2066" s="11">
        <v>245</v>
      </c>
      <c r="K2066" s="11">
        <v>175</v>
      </c>
      <c r="L2066" s="11" t="str">
        <f t="shared" si="32"/>
        <v>Processed</v>
      </c>
    </row>
    <row r="2067" spans="1:12" x14ac:dyDescent="0.3">
      <c r="A2067" s="11" t="s">
        <v>934</v>
      </c>
      <c r="B2067" s="11" t="s">
        <v>322</v>
      </c>
      <c r="C2067" s="11" t="s">
        <v>22</v>
      </c>
      <c r="D2067" s="11" t="s">
        <v>174</v>
      </c>
      <c r="E2067" s="11" t="s">
        <v>2218</v>
      </c>
      <c r="F2067" s="11" t="s">
        <v>2292</v>
      </c>
      <c r="G2067" s="11" t="s">
        <v>211</v>
      </c>
      <c r="H2067" s="11" t="s">
        <v>211</v>
      </c>
      <c r="I2067" s="11">
        <v>27552</v>
      </c>
      <c r="J2067" s="11">
        <v>495936</v>
      </c>
      <c r="K2067" s="11">
        <v>340287</v>
      </c>
      <c r="L2067" s="11" t="str">
        <f t="shared" si="32"/>
        <v>Processed</v>
      </c>
    </row>
    <row r="2068" spans="1:12" x14ac:dyDescent="0.3">
      <c r="A2068" s="11" t="s">
        <v>934</v>
      </c>
      <c r="B2068" s="11" t="s">
        <v>322</v>
      </c>
      <c r="C2068" s="11" t="s">
        <v>22</v>
      </c>
      <c r="D2068" s="11" t="s">
        <v>174</v>
      </c>
      <c r="E2068" s="11" t="s">
        <v>2218</v>
      </c>
      <c r="F2068" s="11" t="s">
        <v>2292</v>
      </c>
      <c r="G2068" s="11" t="s">
        <v>1696</v>
      </c>
      <c r="H2068" s="11" t="s">
        <v>1696</v>
      </c>
      <c r="I2068" s="11">
        <v>7700</v>
      </c>
      <c r="J2068" s="11">
        <v>138600</v>
      </c>
      <c r="K2068" s="11">
        <v>111333</v>
      </c>
      <c r="L2068" s="11" t="str">
        <f t="shared" si="32"/>
        <v>Processed</v>
      </c>
    </row>
    <row r="2069" spans="1:12" x14ac:dyDescent="0.3">
      <c r="A2069" s="11" t="s">
        <v>934</v>
      </c>
      <c r="B2069" s="11" t="s">
        <v>322</v>
      </c>
      <c r="C2069" s="11" t="s">
        <v>22</v>
      </c>
      <c r="D2069" s="11" t="s">
        <v>174</v>
      </c>
      <c r="E2069" s="11" t="s">
        <v>2218</v>
      </c>
      <c r="F2069" s="11" t="s">
        <v>2292</v>
      </c>
      <c r="G2069" s="11" t="s">
        <v>375</v>
      </c>
      <c r="H2069" s="11" t="s">
        <v>375</v>
      </c>
      <c r="I2069" s="11">
        <v>14623</v>
      </c>
      <c r="J2069" s="11">
        <v>263214</v>
      </c>
      <c r="K2069" s="11">
        <v>219455</v>
      </c>
      <c r="L2069" s="11" t="str">
        <f t="shared" si="32"/>
        <v>Processed</v>
      </c>
    </row>
    <row r="2070" spans="1:12" x14ac:dyDescent="0.3">
      <c r="A2070" s="11" t="s">
        <v>934</v>
      </c>
      <c r="B2070" s="11" t="s">
        <v>322</v>
      </c>
      <c r="C2070" s="11" t="s">
        <v>22</v>
      </c>
      <c r="D2070" s="11" t="s">
        <v>174</v>
      </c>
      <c r="E2070" s="11" t="s">
        <v>1919</v>
      </c>
      <c r="F2070" s="11" t="s">
        <v>2293</v>
      </c>
      <c r="G2070" s="11" t="s">
        <v>211</v>
      </c>
      <c r="H2070" s="11" t="s">
        <v>211</v>
      </c>
      <c r="I2070" s="11">
        <v>11624</v>
      </c>
      <c r="J2070" s="11">
        <v>139488</v>
      </c>
      <c r="K2070" s="11">
        <v>136803</v>
      </c>
      <c r="L2070" s="11" t="str">
        <f t="shared" si="32"/>
        <v>Processed</v>
      </c>
    </row>
    <row r="2071" spans="1:12" x14ac:dyDescent="0.3">
      <c r="A2071" s="11" t="s">
        <v>934</v>
      </c>
      <c r="B2071" s="11" t="s">
        <v>322</v>
      </c>
      <c r="C2071" s="11" t="s">
        <v>22</v>
      </c>
      <c r="D2071" s="11" t="s">
        <v>174</v>
      </c>
      <c r="E2071" s="11" t="s">
        <v>1919</v>
      </c>
      <c r="F2071" s="11" t="s">
        <v>2293</v>
      </c>
      <c r="G2071" s="11" t="s">
        <v>1696</v>
      </c>
      <c r="H2071" s="11" t="s">
        <v>1696</v>
      </c>
      <c r="I2071" s="11">
        <v>6025</v>
      </c>
      <c r="J2071" s="11">
        <v>72300</v>
      </c>
      <c r="K2071" s="11">
        <v>85627</v>
      </c>
      <c r="L2071" s="11" t="str">
        <f t="shared" si="32"/>
        <v>Processed</v>
      </c>
    </row>
    <row r="2072" spans="1:12" x14ac:dyDescent="0.3">
      <c r="A2072" s="11" t="s">
        <v>934</v>
      </c>
      <c r="B2072" s="11" t="s">
        <v>322</v>
      </c>
      <c r="C2072" s="11" t="s">
        <v>22</v>
      </c>
      <c r="D2072" s="11" t="s">
        <v>174</v>
      </c>
      <c r="E2072" s="11" t="s">
        <v>1919</v>
      </c>
      <c r="F2072" s="11" t="s">
        <v>2293</v>
      </c>
      <c r="G2072" s="11" t="s">
        <v>375</v>
      </c>
      <c r="H2072" s="11" t="s">
        <v>375</v>
      </c>
      <c r="I2072" s="11">
        <v>8263</v>
      </c>
      <c r="J2072" s="11">
        <v>99156</v>
      </c>
      <c r="K2072" s="11">
        <v>106783</v>
      </c>
      <c r="L2072" s="11" t="str">
        <f t="shared" si="32"/>
        <v>Processed</v>
      </c>
    </row>
    <row r="2073" spans="1:12" x14ac:dyDescent="0.3">
      <c r="A2073" s="11" t="s">
        <v>934</v>
      </c>
      <c r="B2073" s="11" t="s">
        <v>322</v>
      </c>
      <c r="C2073" s="11" t="s">
        <v>22</v>
      </c>
      <c r="D2073" s="11" t="s">
        <v>1922</v>
      </c>
      <c r="E2073" s="11" t="s">
        <v>1923</v>
      </c>
      <c r="F2073" s="11" t="s">
        <v>2293</v>
      </c>
      <c r="G2073" s="11" t="s">
        <v>211</v>
      </c>
      <c r="H2073" s="11" t="s">
        <v>211</v>
      </c>
      <c r="I2073" s="11">
        <v>7720</v>
      </c>
      <c r="J2073" s="11">
        <v>92640</v>
      </c>
      <c r="K2073" s="11">
        <v>90753</v>
      </c>
      <c r="L2073" s="11" t="str">
        <f t="shared" si="32"/>
        <v>Processed</v>
      </c>
    </row>
    <row r="2074" spans="1:12" x14ac:dyDescent="0.3">
      <c r="A2074" s="11" t="s">
        <v>934</v>
      </c>
      <c r="B2074" s="11" t="s">
        <v>322</v>
      </c>
      <c r="C2074" s="11" t="s">
        <v>22</v>
      </c>
      <c r="D2074" s="11" t="s">
        <v>1922</v>
      </c>
      <c r="E2074" s="11" t="s">
        <v>1923</v>
      </c>
      <c r="F2074" s="11" t="s">
        <v>2293</v>
      </c>
      <c r="G2074" s="11" t="s">
        <v>1696</v>
      </c>
      <c r="H2074" s="11" t="s">
        <v>1696</v>
      </c>
      <c r="I2074" s="11">
        <v>4378</v>
      </c>
      <c r="J2074" s="11">
        <v>52536</v>
      </c>
      <c r="K2074" s="11">
        <v>62063</v>
      </c>
      <c r="L2074" s="11" t="str">
        <f t="shared" si="32"/>
        <v>Processed</v>
      </c>
    </row>
    <row r="2075" spans="1:12" x14ac:dyDescent="0.3">
      <c r="A2075" s="11" t="s">
        <v>934</v>
      </c>
      <c r="B2075" s="11" t="s">
        <v>322</v>
      </c>
      <c r="C2075" s="11" t="s">
        <v>22</v>
      </c>
      <c r="D2075" s="11" t="s">
        <v>1922</v>
      </c>
      <c r="E2075" s="11" t="s">
        <v>1923</v>
      </c>
      <c r="F2075" s="11" t="s">
        <v>2293</v>
      </c>
      <c r="G2075" s="11" t="s">
        <v>375</v>
      </c>
      <c r="H2075" s="11" t="s">
        <v>375</v>
      </c>
      <c r="I2075" s="11">
        <v>6663</v>
      </c>
      <c r="J2075" s="11">
        <v>79956</v>
      </c>
      <c r="K2075" s="11">
        <v>85873</v>
      </c>
      <c r="L2075" s="11" t="str">
        <f t="shared" si="32"/>
        <v>Processed</v>
      </c>
    </row>
    <row r="2076" spans="1:12" x14ac:dyDescent="0.3">
      <c r="A2076" s="11" t="s">
        <v>934</v>
      </c>
      <c r="B2076" s="11" t="s">
        <v>322</v>
      </c>
      <c r="C2076" s="11" t="s">
        <v>22</v>
      </c>
      <c r="D2076" s="11" t="s">
        <v>23</v>
      </c>
      <c r="E2076" s="11" t="s">
        <v>2273</v>
      </c>
      <c r="F2076" s="11" t="s">
        <v>2292</v>
      </c>
      <c r="G2076" s="11" t="s">
        <v>211</v>
      </c>
      <c r="H2076" s="11" t="s">
        <v>211</v>
      </c>
      <c r="I2076" s="11">
        <v>11752</v>
      </c>
      <c r="J2076" s="11">
        <v>211536</v>
      </c>
      <c r="K2076" s="11">
        <v>142723</v>
      </c>
      <c r="L2076" s="11" t="str">
        <f t="shared" si="32"/>
        <v>Processed</v>
      </c>
    </row>
    <row r="2077" spans="1:12" x14ac:dyDescent="0.3">
      <c r="A2077" s="11" t="s">
        <v>934</v>
      </c>
      <c r="B2077" s="11" t="s">
        <v>322</v>
      </c>
      <c r="C2077" s="11" t="s">
        <v>22</v>
      </c>
      <c r="D2077" s="11" t="s">
        <v>23</v>
      </c>
      <c r="E2077" s="11" t="s">
        <v>2273</v>
      </c>
      <c r="F2077" s="11" t="s">
        <v>2292</v>
      </c>
      <c r="G2077" s="11" t="s">
        <v>1696</v>
      </c>
      <c r="H2077" s="11" t="s">
        <v>1696</v>
      </c>
      <c r="I2077" s="11">
        <v>3537</v>
      </c>
      <c r="J2077" s="11">
        <v>63666</v>
      </c>
      <c r="K2077" s="11">
        <v>49952</v>
      </c>
      <c r="L2077" s="11" t="str">
        <f t="shared" si="32"/>
        <v>Processed</v>
      </c>
    </row>
    <row r="2078" spans="1:12" x14ac:dyDescent="0.3">
      <c r="A2078" s="11" t="s">
        <v>934</v>
      </c>
      <c r="B2078" s="11" t="s">
        <v>322</v>
      </c>
      <c r="C2078" s="11" t="s">
        <v>22</v>
      </c>
      <c r="D2078" s="11" t="s">
        <v>23</v>
      </c>
      <c r="E2078" s="11" t="s">
        <v>2273</v>
      </c>
      <c r="F2078" s="11" t="s">
        <v>2292</v>
      </c>
      <c r="G2078" s="11" t="s">
        <v>375</v>
      </c>
      <c r="H2078" s="11" t="s">
        <v>375</v>
      </c>
      <c r="I2078" s="11">
        <v>5147</v>
      </c>
      <c r="J2078" s="11">
        <v>92646</v>
      </c>
      <c r="K2078" s="11">
        <v>76366</v>
      </c>
      <c r="L2078" s="11" t="str">
        <f t="shared" si="32"/>
        <v>Processed</v>
      </c>
    </row>
    <row r="2079" spans="1:12" x14ac:dyDescent="0.3">
      <c r="A2079" s="11" t="s">
        <v>934</v>
      </c>
      <c r="B2079" s="11" t="s">
        <v>322</v>
      </c>
      <c r="C2079" s="11" t="s">
        <v>22</v>
      </c>
      <c r="D2079" s="11" t="s">
        <v>434</v>
      </c>
      <c r="E2079" s="11" t="s">
        <v>2050</v>
      </c>
      <c r="F2079" s="11" t="s">
        <v>2290</v>
      </c>
      <c r="G2079" s="11" t="s">
        <v>211</v>
      </c>
      <c r="H2079" s="11" t="s">
        <v>211</v>
      </c>
      <c r="I2079" s="11">
        <v>79</v>
      </c>
      <c r="J2079" s="11">
        <v>2765</v>
      </c>
      <c r="K2079" s="11">
        <v>2268</v>
      </c>
      <c r="L2079" s="11" t="str">
        <f t="shared" si="32"/>
        <v>Processed</v>
      </c>
    </row>
    <row r="2080" spans="1:12" x14ac:dyDescent="0.3">
      <c r="A2080" s="11" t="s">
        <v>934</v>
      </c>
      <c r="B2080" s="11" t="s">
        <v>322</v>
      </c>
      <c r="C2080" s="11" t="s">
        <v>22</v>
      </c>
      <c r="D2080" s="11" t="s">
        <v>434</v>
      </c>
      <c r="E2080" s="11" t="s">
        <v>2050</v>
      </c>
      <c r="F2080" s="11" t="s">
        <v>2290</v>
      </c>
      <c r="G2080" s="11" t="s">
        <v>375</v>
      </c>
      <c r="H2080" s="11" t="s">
        <v>375</v>
      </c>
      <c r="I2080" s="11">
        <v>152</v>
      </c>
      <c r="J2080" s="11">
        <v>5320</v>
      </c>
      <c r="K2080" s="11">
        <v>4494</v>
      </c>
      <c r="L2080" s="11" t="str">
        <f t="shared" si="32"/>
        <v>Processed</v>
      </c>
    </row>
    <row r="2081" spans="1:12" x14ac:dyDescent="0.3">
      <c r="A2081" s="11" t="s">
        <v>934</v>
      </c>
      <c r="B2081" s="11" t="s">
        <v>322</v>
      </c>
      <c r="C2081" s="11" t="s">
        <v>22</v>
      </c>
      <c r="D2081" s="11" t="s">
        <v>180</v>
      </c>
      <c r="E2081" s="11" t="s">
        <v>2274</v>
      </c>
      <c r="F2081" s="11" t="s">
        <v>2292</v>
      </c>
      <c r="G2081" s="11" t="s">
        <v>211</v>
      </c>
      <c r="H2081" s="11" t="s">
        <v>211</v>
      </c>
      <c r="I2081" s="11">
        <v>6945</v>
      </c>
      <c r="J2081" s="11">
        <v>125010</v>
      </c>
      <c r="K2081" s="11">
        <v>100786</v>
      </c>
      <c r="L2081" s="11" t="str">
        <f t="shared" si="32"/>
        <v>Processed</v>
      </c>
    </row>
    <row r="2082" spans="1:12" x14ac:dyDescent="0.3">
      <c r="A2082" s="11" t="s">
        <v>934</v>
      </c>
      <c r="B2082" s="11" t="s">
        <v>322</v>
      </c>
      <c r="C2082" s="11" t="s">
        <v>22</v>
      </c>
      <c r="D2082" s="11" t="s">
        <v>180</v>
      </c>
      <c r="E2082" s="11" t="s">
        <v>2274</v>
      </c>
      <c r="F2082" s="11" t="s">
        <v>2292</v>
      </c>
      <c r="G2082" s="11" t="s">
        <v>1696</v>
      </c>
      <c r="H2082" s="11" t="s">
        <v>1696</v>
      </c>
      <c r="I2082" s="11">
        <v>1862</v>
      </c>
      <c r="J2082" s="11">
        <v>33516</v>
      </c>
      <c r="K2082" s="11">
        <v>30843</v>
      </c>
      <c r="L2082" s="11" t="str">
        <f t="shared" si="32"/>
        <v>Processed</v>
      </c>
    </row>
    <row r="2083" spans="1:12" x14ac:dyDescent="0.3">
      <c r="A2083" s="11" t="s">
        <v>934</v>
      </c>
      <c r="B2083" s="11" t="s">
        <v>322</v>
      </c>
      <c r="C2083" s="11" t="s">
        <v>22</v>
      </c>
      <c r="D2083" s="11" t="s">
        <v>180</v>
      </c>
      <c r="E2083" s="11" t="s">
        <v>2274</v>
      </c>
      <c r="F2083" s="11" t="s">
        <v>2292</v>
      </c>
      <c r="G2083" s="11" t="s">
        <v>375</v>
      </c>
      <c r="H2083" s="11" t="s">
        <v>375</v>
      </c>
      <c r="I2083" s="11">
        <v>3649</v>
      </c>
      <c r="J2083" s="11">
        <v>65682</v>
      </c>
      <c r="K2083" s="11">
        <v>62641</v>
      </c>
      <c r="L2083" s="11" t="str">
        <f t="shared" si="32"/>
        <v>Processed</v>
      </c>
    </row>
    <row r="2084" spans="1:12" x14ac:dyDescent="0.3">
      <c r="A2084" s="11" t="s">
        <v>934</v>
      </c>
      <c r="B2084" s="11" t="s">
        <v>322</v>
      </c>
      <c r="C2084" s="11" t="s">
        <v>22</v>
      </c>
      <c r="D2084" s="11" t="s">
        <v>918</v>
      </c>
      <c r="E2084" s="11" t="s">
        <v>2047</v>
      </c>
      <c r="F2084" s="11" t="s">
        <v>2294</v>
      </c>
      <c r="G2084" s="11" t="s">
        <v>375</v>
      </c>
      <c r="H2084" s="11" t="s">
        <v>375</v>
      </c>
      <c r="I2084" s="11">
        <v>243</v>
      </c>
      <c r="J2084" s="11">
        <v>8505</v>
      </c>
      <c r="K2084" s="11">
        <v>6761</v>
      </c>
      <c r="L2084" s="11" t="str">
        <f t="shared" si="32"/>
        <v>Processed</v>
      </c>
    </row>
    <row r="2085" spans="1:12" x14ac:dyDescent="0.3">
      <c r="A2085" s="11" t="s">
        <v>934</v>
      </c>
      <c r="B2085" s="11" t="s">
        <v>322</v>
      </c>
      <c r="C2085" s="11" t="s">
        <v>22</v>
      </c>
      <c r="D2085" s="11" t="s">
        <v>918</v>
      </c>
      <c r="E2085" s="11" t="s">
        <v>2047</v>
      </c>
      <c r="F2085" s="11" t="s">
        <v>2290</v>
      </c>
      <c r="G2085" s="11" t="s">
        <v>211</v>
      </c>
      <c r="H2085" s="11" t="s">
        <v>211</v>
      </c>
      <c r="I2085" s="11">
        <v>91</v>
      </c>
      <c r="J2085" s="11">
        <v>3185</v>
      </c>
      <c r="K2085" s="11">
        <v>2375</v>
      </c>
      <c r="L2085" s="11" t="str">
        <f t="shared" si="32"/>
        <v>Processed</v>
      </c>
    </row>
    <row r="2086" spans="1:12" x14ac:dyDescent="0.3">
      <c r="A2086" s="11" t="s">
        <v>934</v>
      </c>
      <c r="B2086" s="11" t="s">
        <v>322</v>
      </c>
      <c r="C2086" s="11" t="s">
        <v>22</v>
      </c>
      <c r="D2086" s="11" t="s">
        <v>918</v>
      </c>
      <c r="E2086" s="11" t="s">
        <v>2047</v>
      </c>
      <c r="F2086" s="11" t="s">
        <v>2291</v>
      </c>
      <c r="G2086" s="11" t="s">
        <v>1696</v>
      </c>
      <c r="H2086" s="11" t="s">
        <v>1696</v>
      </c>
      <c r="I2086" s="11">
        <v>1</v>
      </c>
      <c r="J2086" s="11">
        <v>35</v>
      </c>
      <c r="K2086" s="11">
        <v>24</v>
      </c>
      <c r="L2086" s="11" t="str">
        <f t="shared" si="32"/>
        <v>Processed</v>
      </c>
    </row>
    <row r="2087" spans="1:12" x14ac:dyDescent="0.3">
      <c r="A2087" s="11" t="s">
        <v>934</v>
      </c>
      <c r="B2087" s="11" t="s">
        <v>322</v>
      </c>
      <c r="C2087" s="11" t="s">
        <v>22</v>
      </c>
      <c r="D2087" s="11" t="s">
        <v>151</v>
      </c>
      <c r="E2087" s="11" t="s">
        <v>2275</v>
      </c>
      <c r="F2087" s="11" t="s">
        <v>2292</v>
      </c>
      <c r="G2087" s="11" t="s">
        <v>211</v>
      </c>
      <c r="H2087" s="11" t="s">
        <v>211</v>
      </c>
      <c r="I2087" s="11">
        <v>21727</v>
      </c>
      <c r="J2087" s="11">
        <v>391086</v>
      </c>
      <c r="K2087" s="11">
        <v>267701</v>
      </c>
      <c r="L2087" s="11" t="str">
        <f t="shared" si="32"/>
        <v>Processed</v>
      </c>
    </row>
    <row r="2088" spans="1:12" x14ac:dyDescent="0.3">
      <c r="A2088" s="11" t="s">
        <v>934</v>
      </c>
      <c r="B2088" s="11" t="s">
        <v>322</v>
      </c>
      <c r="C2088" s="11" t="s">
        <v>22</v>
      </c>
      <c r="D2088" s="11" t="s">
        <v>151</v>
      </c>
      <c r="E2088" s="11" t="s">
        <v>2275</v>
      </c>
      <c r="F2088" s="11" t="s">
        <v>2292</v>
      </c>
      <c r="G2088" s="11" t="s">
        <v>1696</v>
      </c>
      <c r="H2088" s="11" t="s">
        <v>1696</v>
      </c>
      <c r="I2088" s="11">
        <v>6789</v>
      </c>
      <c r="J2088" s="11">
        <v>122202</v>
      </c>
      <c r="K2088" s="11">
        <v>98008</v>
      </c>
      <c r="L2088" s="11" t="str">
        <f t="shared" si="32"/>
        <v>Processed</v>
      </c>
    </row>
    <row r="2089" spans="1:12" x14ac:dyDescent="0.3">
      <c r="A2089" s="11" t="s">
        <v>934</v>
      </c>
      <c r="B2089" s="11" t="s">
        <v>322</v>
      </c>
      <c r="C2089" s="11" t="s">
        <v>22</v>
      </c>
      <c r="D2089" s="11" t="s">
        <v>151</v>
      </c>
      <c r="E2089" s="11" t="s">
        <v>2275</v>
      </c>
      <c r="F2089" s="11" t="s">
        <v>2292</v>
      </c>
      <c r="G2089" s="11" t="s">
        <v>375</v>
      </c>
      <c r="H2089" s="11" t="s">
        <v>375</v>
      </c>
      <c r="I2089" s="11">
        <v>7831</v>
      </c>
      <c r="J2089" s="11">
        <v>140958</v>
      </c>
      <c r="K2089" s="11">
        <v>117377</v>
      </c>
      <c r="L2089" s="11" t="str">
        <f t="shared" si="32"/>
        <v>Processed</v>
      </c>
    </row>
    <row r="2090" spans="1:12" x14ac:dyDescent="0.3">
      <c r="A2090" s="11" t="s">
        <v>934</v>
      </c>
      <c r="B2090" s="11" t="s">
        <v>322</v>
      </c>
      <c r="C2090" s="11" t="s">
        <v>22</v>
      </c>
      <c r="D2090" s="11" t="s">
        <v>151</v>
      </c>
      <c r="E2090" s="11" t="s">
        <v>1928</v>
      </c>
      <c r="F2090" s="11" t="s">
        <v>2293</v>
      </c>
      <c r="G2090" s="11" t="s">
        <v>211</v>
      </c>
      <c r="H2090" s="11" t="s">
        <v>211</v>
      </c>
      <c r="I2090" s="11">
        <v>6444</v>
      </c>
      <c r="J2090" s="11">
        <v>74428</v>
      </c>
      <c r="K2090" s="11">
        <v>75628</v>
      </c>
      <c r="L2090" s="11" t="str">
        <f t="shared" si="32"/>
        <v>Processed</v>
      </c>
    </row>
    <row r="2091" spans="1:12" x14ac:dyDescent="0.3">
      <c r="A2091" s="11" t="s">
        <v>934</v>
      </c>
      <c r="B2091" s="11" t="s">
        <v>322</v>
      </c>
      <c r="C2091" s="11" t="s">
        <v>22</v>
      </c>
      <c r="D2091" s="11" t="s">
        <v>151</v>
      </c>
      <c r="E2091" s="11" t="s">
        <v>1928</v>
      </c>
      <c r="F2091" s="11" t="s">
        <v>2293</v>
      </c>
      <c r="G2091" s="11" t="s">
        <v>1696</v>
      </c>
      <c r="H2091" s="11" t="s">
        <v>1696</v>
      </c>
      <c r="I2091" s="11">
        <v>3314</v>
      </c>
      <c r="J2091" s="11">
        <v>38277</v>
      </c>
      <c r="K2091" s="11">
        <v>46812</v>
      </c>
      <c r="L2091" s="11" t="str">
        <f t="shared" si="32"/>
        <v>Processed</v>
      </c>
    </row>
    <row r="2092" spans="1:12" x14ac:dyDescent="0.3">
      <c r="A2092" s="11" t="s">
        <v>934</v>
      </c>
      <c r="B2092" s="11" t="s">
        <v>322</v>
      </c>
      <c r="C2092" s="11" t="s">
        <v>22</v>
      </c>
      <c r="D2092" s="11" t="s">
        <v>151</v>
      </c>
      <c r="E2092" s="11" t="s">
        <v>1928</v>
      </c>
      <c r="F2092" s="11" t="s">
        <v>2293</v>
      </c>
      <c r="G2092" s="11" t="s">
        <v>375</v>
      </c>
      <c r="H2092" s="11" t="s">
        <v>375</v>
      </c>
      <c r="I2092" s="11">
        <v>4288</v>
      </c>
      <c r="J2092" s="11">
        <v>49526</v>
      </c>
      <c r="K2092" s="11">
        <v>55626</v>
      </c>
      <c r="L2092" s="11" t="str">
        <f t="shared" si="32"/>
        <v>Processed</v>
      </c>
    </row>
    <row r="2093" spans="1:12" x14ac:dyDescent="0.3">
      <c r="A2093" s="11" t="s">
        <v>934</v>
      </c>
      <c r="B2093" s="11" t="s">
        <v>322</v>
      </c>
      <c r="C2093" s="11" t="s">
        <v>22</v>
      </c>
      <c r="D2093" s="11" t="s">
        <v>273</v>
      </c>
      <c r="E2093" s="11" t="s">
        <v>1072</v>
      </c>
      <c r="F2093" s="11" t="s">
        <v>2290</v>
      </c>
      <c r="G2093" s="11" t="s">
        <v>211</v>
      </c>
      <c r="H2093" s="11" t="s">
        <v>211</v>
      </c>
      <c r="I2093" s="11">
        <v>69</v>
      </c>
      <c r="J2093" s="11">
        <v>2415</v>
      </c>
      <c r="K2093" s="11">
        <v>1736</v>
      </c>
      <c r="L2093" s="11" t="str">
        <f t="shared" si="32"/>
        <v>Processed</v>
      </c>
    </row>
    <row r="2094" spans="1:12" x14ac:dyDescent="0.3">
      <c r="A2094" s="11" t="s">
        <v>934</v>
      </c>
      <c r="B2094" s="11" t="s">
        <v>322</v>
      </c>
      <c r="C2094" s="11" t="s">
        <v>22</v>
      </c>
      <c r="D2094" s="11" t="s">
        <v>273</v>
      </c>
      <c r="E2094" s="11" t="s">
        <v>1072</v>
      </c>
      <c r="F2094" s="11" t="s">
        <v>2290</v>
      </c>
      <c r="G2094" s="11" t="s">
        <v>375</v>
      </c>
      <c r="H2094" s="11" t="s">
        <v>375</v>
      </c>
      <c r="I2094" s="11">
        <v>52</v>
      </c>
      <c r="J2094" s="11">
        <v>1820</v>
      </c>
      <c r="K2094" s="11">
        <v>1369</v>
      </c>
      <c r="L2094" s="11" t="str">
        <f t="shared" si="32"/>
        <v>Processed</v>
      </c>
    </row>
    <row r="2095" spans="1:12" x14ac:dyDescent="0.3">
      <c r="A2095" s="11" t="s">
        <v>934</v>
      </c>
      <c r="B2095" s="11" t="s">
        <v>322</v>
      </c>
      <c r="C2095" s="11" t="s">
        <v>22</v>
      </c>
      <c r="D2095" s="11" t="s">
        <v>273</v>
      </c>
      <c r="E2095" s="11" t="s">
        <v>1072</v>
      </c>
      <c r="F2095" s="11" t="s">
        <v>2291</v>
      </c>
      <c r="G2095" s="11" t="s">
        <v>1696</v>
      </c>
      <c r="H2095" s="11" t="s">
        <v>1696</v>
      </c>
      <c r="I2095" s="11">
        <v>6</v>
      </c>
      <c r="J2095" s="11">
        <v>210</v>
      </c>
      <c r="K2095" s="11">
        <v>157</v>
      </c>
      <c r="L2095" s="11" t="str">
        <f t="shared" si="32"/>
        <v>Processed</v>
      </c>
    </row>
    <row r="2096" spans="1:12" x14ac:dyDescent="0.3">
      <c r="A2096" s="11" t="s">
        <v>934</v>
      </c>
      <c r="B2096" s="11" t="s">
        <v>322</v>
      </c>
      <c r="C2096" s="11" t="s">
        <v>22</v>
      </c>
      <c r="D2096" s="11" t="s">
        <v>1930</v>
      </c>
      <c r="E2096" s="11" t="s">
        <v>1931</v>
      </c>
      <c r="F2096" s="11" t="s">
        <v>2293</v>
      </c>
      <c r="G2096" s="11" t="s">
        <v>211</v>
      </c>
      <c r="H2096" s="11" t="s">
        <v>211</v>
      </c>
      <c r="I2096" s="11">
        <v>3057</v>
      </c>
      <c r="J2096" s="11">
        <v>36684</v>
      </c>
      <c r="K2096" s="11">
        <v>35785</v>
      </c>
      <c r="L2096" s="11" t="str">
        <f t="shared" si="32"/>
        <v>Processed</v>
      </c>
    </row>
    <row r="2097" spans="1:12" x14ac:dyDescent="0.3">
      <c r="A2097" s="11" t="s">
        <v>934</v>
      </c>
      <c r="B2097" s="11" t="s">
        <v>322</v>
      </c>
      <c r="C2097" s="11" t="s">
        <v>22</v>
      </c>
      <c r="D2097" s="11" t="s">
        <v>1930</v>
      </c>
      <c r="E2097" s="11" t="s">
        <v>1931</v>
      </c>
      <c r="F2097" s="11" t="s">
        <v>2293</v>
      </c>
      <c r="G2097" s="11" t="s">
        <v>1696</v>
      </c>
      <c r="H2097" s="11" t="s">
        <v>1696</v>
      </c>
      <c r="I2097" s="11">
        <v>1694</v>
      </c>
      <c r="J2097" s="11">
        <v>20328</v>
      </c>
      <c r="K2097" s="11">
        <v>23912</v>
      </c>
      <c r="L2097" s="11" t="str">
        <f t="shared" si="32"/>
        <v>Processed</v>
      </c>
    </row>
    <row r="2098" spans="1:12" x14ac:dyDescent="0.3">
      <c r="A2098" s="11" t="s">
        <v>934</v>
      </c>
      <c r="B2098" s="11" t="s">
        <v>322</v>
      </c>
      <c r="C2098" s="11" t="s">
        <v>22</v>
      </c>
      <c r="D2098" s="11" t="s">
        <v>1930</v>
      </c>
      <c r="E2098" s="11" t="s">
        <v>1931</v>
      </c>
      <c r="F2098" s="11" t="s">
        <v>2293</v>
      </c>
      <c r="G2098" s="11" t="s">
        <v>375</v>
      </c>
      <c r="H2098" s="11" t="s">
        <v>375</v>
      </c>
      <c r="I2098" s="11">
        <v>2731</v>
      </c>
      <c r="J2098" s="11">
        <v>32772</v>
      </c>
      <c r="K2098" s="11">
        <v>35288</v>
      </c>
      <c r="L2098" s="11" t="str">
        <f t="shared" si="32"/>
        <v>Processed</v>
      </c>
    </row>
    <row r="2099" spans="1:12" x14ac:dyDescent="0.3">
      <c r="A2099" s="11" t="s">
        <v>934</v>
      </c>
      <c r="B2099" s="11" t="s">
        <v>322</v>
      </c>
      <c r="C2099" s="11" t="s">
        <v>22</v>
      </c>
      <c r="D2099" s="11" t="s">
        <v>929</v>
      </c>
      <c r="E2099" s="11" t="s">
        <v>2163</v>
      </c>
      <c r="F2099" s="11" t="s">
        <v>2295</v>
      </c>
      <c r="G2099" s="11" t="s">
        <v>211</v>
      </c>
      <c r="H2099" s="11" t="s">
        <v>211</v>
      </c>
      <c r="I2099" s="11">
        <v>1098</v>
      </c>
      <c r="J2099" s="11">
        <v>13176</v>
      </c>
      <c r="K2099" s="11">
        <v>19602</v>
      </c>
      <c r="L2099" s="11" t="str">
        <f t="shared" si="32"/>
        <v>Processed</v>
      </c>
    </row>
    <row r="2100" spans="1:12" x14ac:dyDescent="0.3">
      <c r="A2100" s="11" t="s">
        <v>934</v>
      </c>
      <c r="B2100" s="11" t="s">
        <v>322</v>
      </c>
      <c r="C2100" s="11" t="s">
        <v>22</v>
      </c>
      <c r="D2100" s="11" t="s">
        <v>929</v>
      </c>
      <c r="E2100" s="11" t="s">
        <v>2163</v>
      </c>
      <c r="F2100" s="11" t="s">
        <v>2295</v>
      </c>
      <c r="G2100" s="11" t="s">
        <v>1696</v>
      </c>
      <c r="H2100" s="11" t="s">
        <v>1696</v>
      </c>
      <c r="I2100" s="11">
        <v>1359</v>
      </c>
      <c r="J2100" s="11">
        <v>16308</v>
      </c>
      <c r="K2100" s="11">
        <v>28386</v>
      </c>
      <c r="L2100" s="11" t="str">
        <f t="shared" si="32"/>
        <v>Processed</v>
      </c>
    </row>
    <row r="2101" spans="1:12" x14ac:dyDescent="0.3">
      <c r="A2101" s="11" t="s">
        <v>934</v>
      </c>
      <c r="B2101" s="11" t="s">
        <v>322</v>
      </c>
      <c r="C2101" s="11" t="s">
        <v>22</v>
      </c>
      <c r="D2101" s="11" t="s">
        <v>929</v>
      </c>
      <c r="E2101" s="11" t="s">
        <v>2163</v>
      </c>
      <c r="F2101" s="11" t="s">
        <v>2295</v>
      </c>
      <c r="G2101" s="11" t="s">
        <v>375</v>
      </c>
      <c r="H2101" s="11" t="s">
        <v>375</v>
      </c>
      <c r="I2101" s="11">
        <v>2980</v>
      </c>
      <c r="J2101" s="11">
        <v>35760</v>
      </c>
      <c r="K2101" s="11">
        <v>58195</v>
      </c>
      <c r="L2101" s="11" t="str">
        <f t="shared" si="32"/>
        <v>Processed</v>
      </c>
    </row>
    <row r="2102" spans="1:12" x14ac:dyDescent="0.3">
      <c r="A2102" s="11" t="s">
        <v>934</v>
      </c>
      <c r="B2102" s="11" t="s">
        <v>322</v>
      </c>
      <c r="C2102" s="11" t="s">
        <v>22</v>
      </c>
      <c r="D2102" s="11" t="s">
        <v>930</v>
      </c>
      <c r="E2102" s="11" t="s">
        <v>2094</v>
      </c>
      <c r="F2102" s="11" t="s">
        <v>2296</v>
      </c>
      <c r="G2102" s="11" t="s">
        <v>211</v>
      </c>
      <c r="H2102" s="11" t="s">
        <v>211</v>
      </c>
      <c r="I2102" s="11">
        <v>25</v>
      </c>
      <c r="J2102" s="11">
        <v>450</v>
      </c>
      <c r="K2102" s="11">
        <v>344</v>
      </c>
      <c r="L2102" s="11" t="str">
        <f t="shared" si="32"/>
        <v>Processed</v>
      </c>
    </row>
    <row r="2103" spans="1:12" x14ac:dyDescent="0.3">
      <c r="A2103" s="11" t="s">
        <v>934</v>
      </c>
      <c r="B2103" s="11" t="s">
        <v>322</v>
      </c>
      <c r="C2103" s="11" t="s">
        <v>22</v>
      </c>
      <c r="D2103" s="11" t="s">
        <v>930</v>
      </c>
      <c r="E2103" s="11" t="s">
        <v>2094</v>
      </c>
      <c r="F2103" s="11" t="s">
        <v>2296</v>
      </c>
      <c r="G2103" s="11" t="s">
        <v>1696</v>
      </c>
      <c r="H2103" s="11" t="s">
        <v>1696</v>
      </c>
      <c r="I2103" s="11">
        <v>3</v>
      </c>
      <c r="J2103" s="11">
        <v>54</v>
      </c>
      <c r="K2103" s="11">
        <v>55</v>
      </c>
      <c r="L2103" s="11" t="str">
        <f t="shared" si="32"/>
        <v>Processed</v>
      </c>
    </row>
    <row r="2104" spans="1:12" x14ac:dyDescent="0.3">
      <c r="A2104" s="11" t="s">
        <v>934</v>
      </c>
      <c r="B2104" s="11" t="s">
        <v>322</v>
      </c>
      <c r="C2104" s="11" t="s">
        <v>22</v>
      </c>
      <c r="D2104" s="11" t="s">
        <v>444</v>
      </c>
      <c r="E2104" s="11" t="s">
        <v>2168</v>
      </c>
      <c r="F2104" s="11" t="s">
        <v>2296</v>
      </c>
      <c r="G2104" s="11" t="s">
        <v>211</v>
      </c>
      <c r="H2104" s="11" t="s">
        <v>211</v>
      </c>
      <c r="I2104" s="11">
        <v>19</v>
      </c>
      <c r="J2104" s="11">
        <v>342</v>
      </c>
      <c r="K2104" s="11">
        <v>261</v>
      </c>
      <c r="L2104" s="11" t="str">
        <f t="shared" si="32"/>
        <v>Processed</v>
      </c>
    </row>
    <row r="2105" spans="1:12" x14ac:dyDescent="0.3">
      <c r="A2105" s="11" t="s">
        <v>934</v>
      </c>
      <c r="B2105" s="11" t="s">
        <v>322</v>
      </c>
      <c r="C2105" s="11" t="s">
        <v>22</v>
      </c>
      <c r="D2105" s="11" t="s">
        <v>444</v>
      </c>
      <c r="E2105" s="11" t="s">
        <v>2168</v>
      </c>
      <c r="F2105" s="11" t="s">
        <v>2296</v>
      </c>
      <c r="G2105" s="11" t="s">
        <v>1696</v>
      </c>
      <c r="H2105" s="11" t="s">
        <v>1696</v>
      </c>
      <c r="I2105" s="11">
        <v>1</v>
      </c>
      <c r="J2105" s="11">
        <v>18</v>
      </c>
      <c r="K2105" s="11">
        <v>18</v>
      </c>
      <c r="L2105" s="11" t="str">
        <f t="shared" si="32"/>
        <v>Processed</v>
      </c>
    </row>
    <row r="2106" spans="1:12" x14ac:dyDescent="0.3">
      <c r="A2106" s="11" t="s">
        <v>934</v>
      </c>
      <c r="B2106" s="11" t="s">
        <v>322</v>
      </c>
      <c r="C2106" s="11" t="s">
        <v>22</v>
      </c>
      <c r="D2106" s="11" t="s">
        <v>931</v>
      </c>
      <c r="E2106" s="11" t="s">
        <v>2065</v>
      </c>
      <c r="F2106" s="11" t="s">
        <v>2296</v>
      </c>
      <c r="G2106" s="11" t="s">
        <v>1696</v>
      </c>
      <c r="H2106" s="11" t="s">
        <v>1696</v>
      </c>
      <c r="I2106" s="11">
        <v>3</v>
      </c>
      <c r="J2106" s="11">
        <v>54</v>
      </c>
      <c r="K2106" s="11">
        <v>55</v>
      </c>
      <c r="L2106" s="11" t="str">
        <f t="shared" si="32"/>
        <v>Processed</v>
      </c>
    </row>
    <row r="2107" spans="1:12" x14ac:dyDescent="0.3">
      <c r="A2107" s="11" t="s">
        <v>934</v>
      </c>
      <c r="B2107" s="11" t="s">
        <v>322</v>
      </c>
      <c r="C2107" s="11" t="s">
        <v>22</v>
      </c>
      <c r="D2107" s="11" t="s">
        <v>931</v>
      </c>
      <c r="E2107" s="11" t="s">
        <v>2065</v>
      </c>
      <c r="F2107" s="11" t="s">
        <v>2297</v>
      </c>
      <c r="G2107" s="11" t="s">
        <v>211</v>
      </c>
      <c r="H2107" s="11" t="s">
        <v>211</v>
      </c>
      <c r="I2107" s="11">
        <v>45</v>
      </c>
      <c r="J2107" s="11">
        <v>810</v>
      </c>
      <c r="K2107" s="11">
        <v>619</v>
      </c>
      <c r="L2107" s="11" t="str">
        <f t="shared" si="32"/>
        <v>Processed</v>
      </c>
    </row>
    <row r="2108" spans="1:12" x14ac:dyDescent="0.3">
      <c r="A2108" s="11" t="s">
        <v>934</v>
      </c>
      <c r="B2108" s="11" t="s">
        <v>322</v>
      </c>
      <c r="C2108" s="11" t="s">
        <v>22</v>
      </c>
      <c r="D2108" s="11" t="s">
        <v>2076</v>
      </c>
      <c r="E2108" s="11" t="s">
        <v>2077</v>
      </c>
      <c r="F2108" s="11" t="s">
        <v>2296</v>
      </c>
      <c r="G2108" s="11" t="s">
        <v>1696</v>
      </c>
      <c r="H2108" s="11" t="s">
        <v>1696</v>
      </c>
      <c r="I2108" s="11">
        <v>1</v>
      </c>
      <c r="J2108" s="11">
        <v>18</v>
      </c>
      <c r="K2108" s="11">
        <v>18</v>
      </c>
      <c r="L2108" s="11" t="str">
        <f t="shared" si="32"/>
        <v>Processed</v>
      </c>
    </row>
    <row r="2109" spans="1:12" x14ac:dyDescent="0.3">
      <c r="A2109" s="11" t="s">
        <v>934</v>
      </c>
      <c r="B2109" s="11" t="s">
        <v>322</v>
      </c>
      <c r="C2109" s="11" t="s">
        <v>22</v>
      </c>
      <c r="D2109" s="11" t="s">
        <v>2076</v>
      </c>
      <c r="E2109" s="11" t="s">
        <v>2077</v>
      </c>
      <c r="F2109" s="11" t="s">
        <v>2298</v>
      </c>
      <c r="G2109" s="11" t="s">
        <v>211</v>
      </c>
      <c r="H2109" s="11" t="s">
        <v>211</v>
      </c>
      <c r="I2109" s="11">
        <v>2</v>
      </c>
      <c r="J2109" s="11">
        <v>36</v>
      </c>
      <c r="K2109" s="11">
        <v>27</v>
      </c>
      <c r="L2109" s="11" t="str">
        <f t="shared" si="32"/>
        <v>Processed</v>
      </c>
    </row>
    <row r="2110" spans="1:12" x14ac:dyDescent="0.3">
      <c r="A2110" s="11" t="s">
        <v>934</v>
      </c>
      <c r="B2110" s="11" t="s">
        <v>322</v>
      </c>
      <c r="C2110" s="11" t="s">
        <v>22</v>
      </c>
      <c r="D2110" s="11" t="s">
        <v>447</v>
      </c>
      <c r="E2110" s="11" t="s">
        <v>2074</v>
      </c>
      <c r="F2110" s="11" t="s">
        <v>2299</v>
      </c>
      <c r="G2110" s="11" t="s">
        <v>1696</v>
      </c>
      <c r="H2110" s="11" t="s">
        <v>1696</v>
      </c>
      <c r="I2110" s="11">
        <v>2</v>
      </c>
      <c r="J2110" s="11">
        <v>36</v>
      </c>
      <c r="K2110" s="11">
        <v>37</v>
      </c>
      <c r="L2110" s="11" t="str">
        <f t="shared" si="32"/>
        <v>Processed</v>
      </c>
    </row>
    <row r="2111" spans="1:12" x14ac:dyDescent="0.3">
      <c r="A2111" s="11" t="s">
        <v>934</v>
      </c>
      <c r="B2111" s="11" t="s">
        <v>322</v>
      </c>
      <c r="C2111" s="11" t="s">
        <v>22</v>
      </c>
      <c r="D2111" s="11" t="s">
        <v>447</v>
      </c>
      <c r="E2111" s="11" t="s">
        <v>2074</v>
      </c>
      <c r="F2111" s="11" t="s">
        <v>2300</v>
      </c>
      <c r="G2111" s="11" t="s">
        <v>211</v>
      </c>
      <c r="H2111" s="11" t="s">
        <v>211</v>
      </c>
      <c r="I2111" s="11">
        <v>9</v>
      </c>
      <c r="J2111" s="11">
        <v>162</v>
      </c>
      <c r="K2111" s="11">
        <v>124</v>
      </c>
      <c r="L2111" s="11" t="str">
        <f t="shared" si="32"/>
        <v>Processed</v>
      </c>
    </row>
    <row r="2112" spans="1:12" x14ac:dyDescent="0.3">
      <c r="A2112" s="11" t="s">
        <v>934</v>
      </c>
      <c r="B2112" s="11" t="s">
        <v>322</v>
      </c>
      <c r="C2112" s="11" t="s">
        <v>22</v>
      </c>
      <c r="D2112" s="11" t="s">
        <v>1241</v>
      </c>
      <c r="E2112" s="11" t="s">
        <v>2092</v>
      </c>
      <c r="F2112" s="11" t="s">
        <v>2300</v>
      </c>
      <c r="G2112" s="11" t="s">
        <v>211</v>
      </c>
      <c r="H2112" s="11" t="s">
        <v>211</v>
      </c>
      <c r="I2112" s="11">
        <v>2</v>
      </c>
      <c r="J2112" s="11">
        <v>36</v>
      </c>
      <c r="K2112" s="11">
        <v>27</v>
      </c>
      <c r="L2112" s="11" t="str">
        <f t="shared" si="32"/>
        <v>Processed</v>
      </c>
    </row>
    <row r="2113" spans="1:12" x14ac:dyDescent="0.3">
      <c r="A2113" s="11" t="s">
        <v>934</v>
      </c>
      <c r="B2113" s="11" t="s">
        <v>322</v>
      </c>
      <c r="C2113" s="11" t="s">
        <v>22</v>
      </c>
      <c r="D2113" s="11" t="s">
        <v>1995</v>
      </c>
      <c r="E2113" s="11" t="s">
        <v>1996</v>
      </c>
      <c r="F2113" s="11" t="s">
        <v>2304</v>
      </c>
      <c r="G2113" s="11" t="s">
        <v>211</v>
      </c>
      <c r="H2113" s="11" t="s">
        <v>211</v>
      </c>
      <c r="I2113" s="11">
        <v>3</v>
      </c>
      <c r="J2113" s="11">
        <v>54</v>
      </c>
      <c r="K2113" s="11">
        <v>50</v>
      </c>
      <c r="L2113" s="11" t="str">
        <f t="shared" si="32"/>
        <v>Processed</v>
      </c>
    </row>
    <row r="2114" spans="1:12" x14ac:dyDescent="0.3">
      <c r="A2114" s="11" t="s">
        <v>934</v>
      </c>
      <c r="B2114" s="11" t="s">
        <v>322</v>
      </c>
      <c r="C2114" s="11" t="s">
        <v>22</v>
      </c>
      <c r="D2114" s="11" t="s">
        <v>1995</v>
      </c>
      <c r="E2114" s="11" t="s">
        <v>1996</v>
      </c>
      <c r="F2114" s="11" t="s">
        <v>2304</v>
      </c>
      <c r="G2114" s="11" t="s">
        <v>1696</v>
      </c>
      <c r="H2114" s="11" t="s">
        <v>1696</v>
      </c>
      <c r="I2114" s="11">
        <v>1</v>
      </c>
      <c r="J2114" s="11">
        <v>18</v>
      </c>
      <c r="K2114" s="11">
        <v>19</v>
      </c>
      <c r="L2114" s="11" t="str">
        <f t="shared" ref="L2114:L2177" si="33">IF(OR(C2114="Condiments &amp; Snacks",
       C2114="Cheese",
       C2114="Butter",
       C2114="Meals",
       C2114="Beverages",
       C2114="Yogurt"), "Processed", "Whole")</f>
        <v>Processed</v>
      </c>
    </row>
    <row r="2115" spans="1:12" x14ac:dyDescent="0.3">
      <c r="A2115" s="11" t="s">
        <v>934</v>
      </c>
      <c r="B2115" s="11" t="s">
        <v>322</v>
      </c>
      <c r="C2115" s="11" t="s">
        <v>22</v>
      </c>
      <c r="D2115" s="11" t="s">
        <v>1993</v>
      </c>
      <c r="E2115" s="11" t="s">
        <v>1994</v>
      </c>
      <c r="F2115" s="11" t="s">
        <v>2304</v>
      </c>
      <c r="G2115" s="11" t="s">
        <v>211</v>
      </c>
      <c r="H2115" s="11" t="s">
        <v>211</v>
      </c>
      <c r="I2115" s="11">
        <v>19</v>
      </c>
      <c r="J2115" s="11">
        <v>342</v>
      </c>
      <c r="K2115" s="11">
        <v>320</v>
      </c>
      <c r="L2115" s="11" t="str">
        <f t="shared" si="33"/>
        <v>Processed</v>
      </c>
    </row>
    <row r="2116" spans="1:12" x14ac:dyDescent="0.3">
      <c r="A2116" s="11" t="s">
        <v>934</v>
      </c>
      <c r="B2116" s="11" t="s">
        <v>322</v>
      </c>
      <c r="C2116" s="11" t="s">
        <v>22</v>
      </c>
      <c r="D2116" s="11" t="s">
        <v>1991</v>
      </c>
      <c r="E2116" s="11" t="s">
        <v>1992</v>
      </c>
      <c r="F2116" s="11" t="s">
        <v>2304</v>
      </c>
      <c r="G2116" s="11" t="s">
        <v>211</v>
      </c>
      <c r="H2116" s="11" t="s">
        <v>211</v>
      </c>
      <c r="I2116" s="11">
        <v>15</v>
      </c>
      <c r="J2116" s="11">
        <v>270</v>
      </c>
      <c r="K2116" s="11">
        <v>252</v>
      </c>
      <c r="L2116" s="11" t="str">
        <f t="shared" si="33"/>
        <v>Processed</v>
      </c>
    </row>
    <row r="2117" spans="1:12" x14ac:dyDescent="0.3">
      <c r="A2117" s="11" t="s">
        <v>934</v>
      </c>
      <c r="B2117" s="11" t="s">
        <v>322</v>
      </c>
      <c r="C2117" s="11" t="s">
        <v>22</v>
      </c>
      <c r="D2117" s="11" t="s">
        <v>936</v>
      </c>
      <c r="E2117" s="11" t="s">
        <v>2072</v>
      </c>
      <c r="F2117" s="11" t="s">
        <v>2296</v>
      </c>
      <c r="G2117" s="11" t="s">
        <v>1696</v>
      </c>
      <c r="H2117" s="11" t="s">
        <v>1696</v>
      </c>
      <c r="I2117" s="11">
        <v>4</v>
      </c>
      <c r="J2117" s="11">
        <v>72</v>
      </c>
      <c r="K2117" s="11">
        <v>73</v>
      </c>
      <c r="L2117" s="11" t="str">
        <f t="shared" si="33"/>
        <v>Processed</v>
      </c>
    </row>
    <row r="2118" spans="1:12" x14ac:dyDescent="0.3">
      <c r="A2118" s="11" t="s">
        <v>934</v>
      </c>
      <c r="B2118" s="11" t="s">
        <v>322</v>
      </c>
      <c r="C2118" s="11" t="s">
        <v>22</v>
      </c>
      <c r="D2118" s="11" t="s">
        <v>936</v>
      </c>
      <c r="E2118" s="11" t="s">
        <v>2072</v>
      </c>
      <c r="F2118" s="11" t="s">
        <v>2297</v>
      </c>
      <c r="G2118" s="11" t="s">
        <v>211</v>
      </c>
      <c r="H2118" s="11" t="s">
        <v>211</v>
      </c>
      <c r="I2118" s="11">
        <v>19</v>
      </c>
      <c r="J2118" s="11">
        <v>342</v>
      </c>
      <c r="K2118" s="11">
        <v>261</v>
      </c>
      <c r="L2118" s="11" t="str">
        <f t="shared" si="33"/>
        <v>Processed</v>
      </c>
    </row>
    <row r="2119" spans="1:12" x14ac:dyDescent="0.3">
      <c r="A2119" s="11" t="s">
        <v>934</v>
      </c>
      <c r="B2119" s="11" t="s">
        <v>322</v>
      </c>
      <c r="C2119" s="11" t="s">
        <v>22</v>
      </c>
      <c r="D2119" s="11" t="s">
        <v>937</v>
      </c>
      <c r="E2119" s="11" t="s">
        <v>1986</v>
      </c>
      <c r="F2119" s="11" t="s">
        <v>2306</v>
      </c>
      <c r="G2119" s="11" t="s">
        <v>375</v>
      </c>
      <c r="H2119" s="11" t="s">
        <v>375</v>
      </c>
      <c r="I2119" s="11">
        <v>16932</v>
      </c>
      <c r="J2119" s="11">
        <v>428380</v>
      </c>
      <c r="K2119" s="11">
        <v>158875</v>
      </c>
      <c r="L2119" s="11" t="str">
        <f t="shared" si="33"/>
        <v>Processed</v>
      </c>
    </row>
    <row r="2120" spans="1:12" x14ac:dyDescent="0.3">
      <c r="A2120" s="11" t="s">
        <v>934</v>
      </c>
      <c r="B2120" s="11" t="s">
        <v>322</v>
      </c>
      <c r="C2120" s="11" t="s">
        <v>22</v>
      </c>
      <c r="D2120" s="11" t="s">
        <v>937</v>
      </c>
      <c r="E2120" s="11" t="s">
        <v>1986</v>
      </c>
      <c r="F2120" s="11" t="s">
        <v>2307</v>
      </c>
      <c r="G2120" s="11" t="s">
        <v>211</v>
      </c>
      <c r="H2120" s="11" t="s">
        <v>211</v>
      </c>
      <c r="I2120" s="11">
        <v>10598</v>
      </c>
      <c r="J2120" s="11">
        <v>268129</v>
      </c>
      <c r="K2120" s="11">
        <v>92088</v>
      </c>
      <c r="L2120" s="11" t="str">
        <f t="shared" si="33"/>
        <v>Processed</v>
      </c>
    </row>
    <row r="2121" spans="1:12" x14ac:dyDescent="0.3">
      <c r="A2121" s="11" t="s">
        <v>934</v>
      </c>
      <c r="B2121" s="11" t="s">
        <v>322</v>
      </c>
      <c r="C2121" s="11" t="s">
        <v>22</v>
      </c>
      <c r="D2121" s="11" t="s">
        <v>937</v>
      </c>
      <c r="E2121" s="11" t="s">
        <v>1986</v>
      </c>
      <c r="F2121" s="11" t="s">
        <v>2307</v>
      </c>
      <c r="G2121" s="11" t="s">
        <v>1696</v>
      </c>
      <c r="H2121" s="11" t="s">
        <v>1696</v>
      </c>
      <c r="I2121" s="11">
        <v>7624</v>
      </c>
      <c r="J2121" s="11">
        <v>192887</v>
      </c>
      <c r="K2121" s="11">
        <v>91191</v>
      </c>
      <c r="L2121" s="11" t="str">
        <f t="shared" si="33"/>
        <v>Processed</v>
      </c>
    </row>
    <row r="2122" spans="1:12" x14ac:dyDescent="0.3">
      <c r="A2122" s="11" t="s">
        <v>934</v>
      </c>
      <c r="B2122" s="11" t="s">
        <v>322</v>
      </c>
      <c r="C2122" s="11" t="s">
        <v>22</v>
      </c>
      <c r="D2122" s="11" t="s">
        <v>937</v>
      </c>
      <c r="E2122" s="11" t="s">
        <v>2041</v>
      </c>
      <c r="F2122" s="11" t="s">
        <v>2308</v>
      </c>
      <c r="G2122" s="11" t="s">
        <v>211</v>
      </c>
      <c r="H2122" s="11" t="s">
        <v>211</v>
      </c>
      <c r="I2122" s="11">
        <v>9385</v>
      </c>
      <c r="J2122" s="11">
        <v>391824</v>
      </c>
      <c r="K2122" s="11">
        <v>81175</v>
      </c>
      <c r="L2122" s="11" t="str">
        <f t="shared" si="33"/>
        <v>Processed</v>
      </c>
    </row>
    <row r="2123" spans="1:12" x14ac:dyDescent="0.3">
      <c r="A2123" s="11" t="s">
        <v>934</v>
      </c>
      <c r="B2123" s="11" t="s">
        <v>322</v>
      </c>
      <c r="C2123" s="11" t="s">
        <v>22</v>
      </c>
      <c r="D2123" s="11" t="s">
        <v>937</v>
      </c>
      <c r="E2123" s="11" t="s">
        <v>2041</v>
      </c>
      <c r="F2123" s="11" t="s">
        <v>2078</v>
      </c>
      <c r="G2123" s="11" t="s">
        <v>375</v>
      </c>
      <c r="H2123" s="11" t="s">
        <v>375</v>
      </c>
      <c r="I2123" s="11">
        <v>845</v>
      </c>
      <c r="J2123" s="11">
        <v>35279</v>
      </c>
      <c r="K2123" s="11">
        <v>8314</v>
      </c>
      <c r="L2123" s="11" t="str">
        <f t="shared" si="33"/>
        <v>Processed</v>
      </c>
    </row>
    <row r="2124" spans="1:12" x14ac:dyDescent="0.3">
      <c r="A2124" s="11" t="s">
        <v>934</v>
      </c>
      <c r="B2124" s="11" t="s">
        <v>322</v>
      </c>
      <c r="C2124" s="11" t="s">
        <v>22</v>
      </c>
      <c r="D2124" s="11" t="s">
        <v>937</v>
      </c>
      <c r="E2124" s="11" t="s">
        <v>2041</v>
      </c>
      <c r="F2124" s="11" t="s">
        <v>2309</v>
      </c>
      <c r="G2124" s="11" t="s">
        <v>1696</v>
      </c>
      <c r="H2124" s="11" t="s">
        <v>1696</v>
      </c>
      <c r="I2124" s="11">
        <v>1689</v>
      </c>
      <c r="J2124" s="11">
        <v>70516</v>
      </c>
      <c r="K2124" s="11">
        <v>17207</v>
      </c>
      <c r="L2124" s="11" t="str">
        <f t="shared" si="33"/>
        <v>Processed</v>
      </c>
    </row>
    <row r="2125" spans="1:12" x14ac:dyDescent="0.3">
      <c r="A2125" s="11" t="s">
        <v>934</v>
      </c>
      <c r="B2125" s="11" t="s">
        <v>322</v>
      </c>
      <c r="C2125" s="11" t="s">
        <v>53</v>
      </c>
      <c r="D2125" s="11" t="s">
        <v>2232</v>
      </c>
      <c r="E2125" s="11" t="s">
        <v>2233</v>
      </c>
      <c r="F2125" s="11" t="s">
        <v>2311</v>
      </c>
      <c r="G2125" s="11" t="s">
        <v>1957</v>
      </c>
      <c r="H2125" s="11" t="s">
        <v>1957</v>
      </c>
      <c r="I2125" s="11">
        <v>317</v>
      </c>
      <c r="J2125" s="11">
        <v>2853</v>
      </c>
      <c r="K2125" s="11">
        <v>4951</v>
      </c>
      <c r="L2125" s="11" t="str">
        <f t="shared" si="33"/>
        <v>Whole</v>
      </c>
    </row>
    <row r="2126" spans="1:12" x14ac:dyDescent="0.3">
      <c r="A2126" s="11" t="s">
        <v>934</v>
      </c>
      <c r="B2126" s="11" t="s">
        <v>322</v>
      </c>
      <c r="C2126" s="11" t="s">
        <v>53</v>
      </c>
      <c r="D2126" s="11" t="s">
        <v>2232</v>
      </c>
      <c r="E2126" s="11" t="s">
        <v>2234</v>
      </c>
      <c r="F2126" s="11" t="s">
        <v>2311</v>
      </c>
      <c r="G2126" s="11" t="s">
        <v>1957</v>
      </c>
      <c r="H2126" s="11" t="s">
        <v>1957</v>
      </c>
      <c r="I2126" s="11">
        <v>291</v>
      </c>
      <c r="J2126" s="11">
        <v>3929</v>
      </c>
      <c r="K2126" s="11">
        <v>4847</v>
      </c>
      <c r="L2126" s="11" t="str">
        <f t="shared" si="33"/>
        <v>Whole</v>
      </c>
    </row>
    <row r="2127" spans="1:12" x14ac:dyDescent="0.3">
      <c r="A2127" s="11" t="s">
        <v>934</v>
      </c>
      <c r="B2127" s="11" t="s">
        <v>322</v>
      </c>
      <c r="C2127" s="11" t="s">
        <v>53</v>
      </c>
      <c r="D2127" s="11" t="s">
        <v>2235</v>
      </c>
      <c r="E2127" s="11" t="s">
        <v>2276</v>
      </c>
      <c r="F2127" s="11" t="s">
        <v>2311</v>
      </c>
      <c r="G2127" s="11" t="s">
        <v>1957</v>
      </c>
      <c r="H2127" s="11" t="s">
        <v>1957</v>
      </c>
      <c r="I2127" s="11">
        <v>1065</v>
      </c>
      <c r="J2127" s="11">
        <v>9585</v>
      </c>
      <c r="K2127" s="11">
        <v>15678</v>
      </c>
      <c r="L2127" s="11" t="str">
        <f t="shared" si="33"/>
        <v>Whole</v>
      </c>
    </row>
    <row r="2128" spans="1:12" x14ac:dyDescent="0.3">
      <c r="A2128" s="11" t="s">
        <v>934</v>
      </c>
      <c r="B2128" s="11" t="s">
        <v>322</v>
      </c>
      <c r="C2128" s="11" t="s">
        <v>53</v>
      </c>
      <c r="D2128" s="11" t="s">
        <v>2235</v>
      </c>
      <c r="E2128" s="11" t="s">
        <v>2236</v>
      </c>
      <c r="F2128" s="11" t="s">
        <v>2311</v>
      </c>
      <c r="G2128" s="11" t="s">
        <v>1957</v>
      </c>
      <c r="H2128" s="11" t="s">
        <v>1957</v>
      </c>
      <c r="I2128" s="11">
        <v>412</v>
      </c>
      <c r="J2128" s="11">
        <v>5768</v>
      </c>
      <c r="K2128" s="11">
        <v>6494</v>
      </c>
      <c r="L2128" s="11" t="str">
        <f t="shared" si="33"/>
        <v>Whole</v>
      </c>
    </row>
    <row r="2129" spans="1:12" x14ac:dyDescent="0.3">
      <c r="A2129" s="11" t="s">
        <v>934</v>
      </c>
      <c r="B2129" s="11" t="s">
        <v>322</v>
      </c>
      <c r="C2129" s="11" t="s">
        <v>53</v>
      </c>
      <c r="D2129" s="11" t="s">
        <v>2230</v>
      </c>
      <c r="E2129" s="11" t="s">
        <v>2231</v>
      </c>
      <c r="F2129" s="11" t="s">
        <v>2311</v>
      </c>
      <c r="G2129" s="11" t="s">
        <v>1957</v>
      </c>
      <c r="H2129" s="11" t="s">
        <v>1957</v>
      </c>
      <c r="I2129" s="11">
        <v>72935</v>
      </c>
      <c r="J2129" s="11">
        <v>656415</v>
      </c>
      <c r="K2129" s="11">
        <v>1150754</v>
      </c>
      <c r="L2129" s="11" t="str">
        <f t="shared" si="33"/>
        <v>Whole</v>
      </c>
    </row>
    <row r="2130" spans="1:12" x14ac:dyDescent="0.3">
      <c r="A2130" s="11" t="s">
        <v>934</v>
      </c>
      <c r="B2130" s="11" t="s">
        <v>322</v>
      </c>
      <c r="C2130" s="11" t="s">
        <v>53</v>
      </c>
      <c r="D2130" s="11" t="s">
        <v>2243</v>
      </c>
      <c r="E2130" s="11" t="s">
        <v>2244</v>
      </c>
      <c r="F2130" s="11" t="s">
        <v>2587</v>
      </c>
      <c r="G2130" s="11" t="s">
        <v>1957</v>
      </c>
      <c r="H2130" s="11" t="s">
        <v>1957</v>
      </c>
      <c r="I2130" s="11">
        <v>29</v>
      </c>
      <c r="J2130" s="11">
        <v>479</v>
      </c>
      <c r="K2130" s="11">
        <v>1141</v>
      </c>
      <c r="L2130" s="11" t="str">
        <f t="shared" si="33"/>
        <v>Whole</v>
      </c>
    </row>
    <row r="2131" spans="1:12" x14ac:dyDescent="0.3">
      <c r="A2131" s="11" t="s">
        <v>934</v>
      </c>
      <c r="B2131" s="11" t="s">
        <v>322</v>
      </c>
      <c r="C2131" s="11" t="s">
        <v>53</v>
      </c>
      <c r="D2131" s="11" t="s">
        <v>2239</v>
      </c>
      <c r="E2131" s="11" t="s">
        <v>2240</v>
      </c>
      <c r="F2131" s="11" t="s">
        <v>2587</v>
      </c>
      <c r="G2131" s="11" t="s">
        <v>1957</v>
      </c>
      <c r="H2131" s="11" t="s">
        <v>1957</v>
      </c>
      <c r="I2131" s="11">
        <v>35</v>
      </c>
      <c r="J2131" s="11">
        <v>578</v>
      </c>
      <c r="K2131" s="11">
        <v>1378</v>
      </c>
      <c r="L2131" s="11" t="str">
        <f t="shared" si="33"/>
        <v>Whole</v>
      </c>
    </row>
    <row r="2132" spans="1:12" x14ac:dyDescent="0.3">
      <c r="A2132" s="11" t="s">
        <v>934</v>
      </c>
      <c r="B2132" s="11" t="s">
        <v>322</v>
      </c>
      <c r="C2132" s="11" t="s">
        <v>53</v>
      </c>
      <c r="D2132" s="11" t="s">
        <v>2313</v>
      </c>
      <c r="E2132" s="11" t="s">
        <v>2314</v>
      </c>
      <c r="F2132" s="11" t="s">
        <v>2310</v>
      </c>
      <c r="G2132" s="11" t="s">
        <v>1957</v>
      </c>
      <c r="H2132" s="11" t="s">
        <v>1957</v>
      </c>
      <c r="I2132" s="11">
        <v>21</v>
      </c>
      <c r="J2132" s="11">
        <v>347</v>
      </c>
      <c r="K2132" s="11">
        <v>850</v>
      </c>
      <c r="L2132" s="11" t="str">
        <f t="shared" si="33"/>
        <v>Whole</v>
      </c>
    </row>
    <row r="2133" spans="1:12" x14ac:dyDescent="0.3">
      <c r="A2133" s="11" t="s">
        <v>934</v>
      </c>
      <c r="B2133" s="11" t="s">
        <v>322</v>
      </c>
      <c r="C2133" s="11" t="s">
        <v>53</v>
      </c>
      <c r="D2133" s="11" t="s">
        <v>2241</v>
      </c>
      <c r="E2133" s="11" t="s">
        <v>2242</v>
      </c>
      <c r="F2133" s="11" t="s">
        <v>2587</v>
      </c>
      <c r="G2133" s="11" t="s">
        <v>1957</v>
      </c>
      <c r="H2133" s="11" t="s">
        <v>1957</v>
      </c>
      <c r="I2133" s="11">
        <v>15</v>
      </c>
      <c r="J2133" s="11">
        <v>248</v>
      </c>
      <c r="K2133" s="11">
        <v>591</v>
      </c>
      <c r="L2133" s="11" t="str">
        <f t="shared" si="33"/>
        <v>Whole</v>
      </c>
    </row>
    <row r="2134" spans="1:12" x14ac:dyDescent="0.3">
      <c r="A2134" s="11" t="s">
        <v>934</v>
      </c>
      <c r="B2134" s="11" t="s">
        <v>322</v>
      </c>
      <c r="C2134" s="11" t="s">
        <v>53</v>
      </c>
      <c r="D2134" s="11" t="s">
        <v>2237</v>
      </c>
      <c r="E2134" s="11" t="s">
        <v>2238</v>
      </c>
      <c r="F2134" s="11" t="s">
        <v>2587</v>
      </c>
      <c r="G2134" s="11" t="s">
        <v>1957</v>
      </c>
      <c r="H2134" s="11" t="s">
        <v>1957</v>
      </c>
      <c r="I2134" s="11">
        <v>52</v>
      </c>
      <c r="J2134" s="11">
        <v>858</v>
      </c>
      <c r="K2134" s="11">
        <v>2046</v>
      </c>
      <c r="L2134" s="11" t="str">
        <f t="shared" si="33"/>
        <v>Whole</v>
      </c>
    </row>
    <row r="2135" spans="1:12" x14ac:dyDescent="0.3">
      <c r="A2135" s="11" t="s">
        <v>934</v>
      </c>
      <c r="B2135" s="11" t="s">
        <v>322</v>
      </c>
      <c r="C2135" s="11" t="s">
        <v>45</v>
      </c>
      <c r="D2135" s="11" t="s">
        <v>1889</v>
      </c>
      <c r="E2135" s="11" t="s">
        <v>1890</v>
      </c>
      <c r="F2135" s="11" t="s">
        <v>2353</v>
      </c>
      <c r="G2135" s="11" t="s">
        <v>1696</v>
      </c>
      <c r="H2135" s="11" t="s">
        <v>1696</v>
      </c>
      <c r="I2135" s="11">
        <v>6</v>
      </c>
      <c r="J2135" s="11">
        <v>192</v>
      </c>
      <c r="K2135" s="11">
        <v>289</v>
      </c>
      <c r="L2135" s="11" t="str">
        <f t="shared" si="33"/>
        <v>Whole</v>
      </c>
    </row>
    <row r="2136" spans="1:12" x14ac:dyDescent="0.3">
      <c r="A2136" s="11" t="s">
        <v>934</v>
      </c>
      <c r="B2136" s="11" t="s">
        <v>322</v>
      </c>
      <c r="C2136" s="11" t="s">
        <v>53</v>
      </c>
      <c r="D2136" s="11" t="s">
        <v>2315</v>
      </c>
      <c r="E2136" s="11" t="s">
        <v>2316</v>
      </c>
      <c r="F2136" s="11" t="s">
        <v>2310</v>
      </c>
      <c r="G2136" s="11" t="s">
        <v>1957</v>
      </c>
      <c r="H2136" s="11" t="s">
        <v>1957</v>
      </c>
      <c r="I2136" s="11">
        <v>23</v>
      </c>
      <c r="J2136" s="11">
        <v>380</v>
      </c>
      <c r="K2136" s="11">
        <v>932</v>
      </c>
      <c r="L2136" s="11" t="str">
        <f t="shared" si="33"/>
        <v>Whole</v>
      </c>
    </row>
    <row r="2137" spans="1:12" x14ac:dyDescent="0.3">
      <c r="A2137" s="11" t="s">
        <v>934</v>
      </c>
      <c r="B2137" s="11" t="s">
        <v>322</v>
      </c>
      <c r="C2137" s="11" t="s">
        <v>53</v>
      </c>
      <c r="D2137" s="11" t="s">
        <v>2317</v>
      </c>
      <c r="E2137" s="11" t="s">
        <v>2318</v>
      </c>
      <c r="F2137" s="11" t="s">
        <v>2310</v>
      </c>
      <c r="G2137" s="11" t="s">
        <v>1957</v>
      </c>
      <c r="H2137" s="11" t="s">
        <v>1957</v>
      </c>
      <c r="I2137" s="11">
        <v>6</v>
      </c>
      <c r="J2137" s="11">
        <v>99</v>
      </c>
      <c r="K2137" s="11">
        <v>243</v>
      </c>
      <c r="L2137" s="11" t="str">
        <f t="shared" si="33"/>
        <v>Whole</v>
      </c>
    </row>
    <row r="2138" spans="1:12" x14ac:dyDescent="0.3">
      <c r="A2138" s="11" t="s">
        <v>934</v>
      </c>
      <c r="B2138" s="11" t="s">
        <v>322</v>
      </c>
      <c r="C2138" s="11" t="s">
        <v>53</v>
      </c>
      <c r="D2138" s="11" t="s">
        <v>456</v>
      </c>
      <c r="E2138" s="11" t="s">
        <v>2140</v>
      </c>
      <c r="F2138" s="11" t="s">
        <v>2319</v>
      </c>
      <c r="G2138" s="11" t="s">
        <v>1957</v>
      </c>
      <c r="H2138" s="11" t="s">
        <v>1957</v>
      </c>
      <c r="I2138" s="11">
        <v>7233</v>
      </c>
      <c r="J2138" s="11">
        <v>108495</v>
      </c>
      <c r="K2138" s="11">
        <v>153660</v>
      </c>
      <c r="L2138" s="11" t="str">
        <f t="shared" si="33"/>
        <v>Whole</v>
      </c>
    </row>
    <row r="2139" spans="1:12" x14ac:dyDescent="0.3">
      <c r="A2139" s="11" t="s">
        <v>934</v>
      </c>
      <c r="B2139" s="11" t="s">
        <v>322</v>
      </c>
      <c r="C2139" s="11" t="s">
        <v>53</v>
      </c>
      <c r="D2139" s="11" t="s">
        <v>939</v>
      </c>
      <c r="E2139" s="11" t="s">
        <v>2321</v>
      </c>
      <c r="F2139" s="11" t="s">
        <v>2322</v>
      </c>
      <c r="G2139" s="11" t="s">
        <v>1957</v>
      </c>
      <c r="H2139" s="11" t="s">
        <v>1957</v>
      </c>
      <c r="I2139" s="11">
        <v>7277</v>
      </c>
      <c r="J2139" s="11">
        <v>0</v>
      </c>
      <c r="K2139" s="11">
        <v>215401</v>
      </c>
      <c r="L2139" s="11" t="str">
        <f t="shared" si="33"/>
        <v>Whole</v>
      </c>
    </row>
    <row r="2140" spans="1:12" x14ac:dyDescent="0.3">
      <c r="A2140" s="11" t="s">
        <v>934</v>
      </c>
      <c r="B2140" s="11" t="s">
        <v>322</v>
      </c>
      <c r="C2140" s="11" t="s">
        <v>53</v>
      </c>
      <c r="D2140" s="11" t="s">
        <v>2247</v>
      </c>
      <c r="E2140" s="11" t="s">
        <v>2248</v>
      </c>
      <c r="F2140" s="11" t="s">
        <v>2323</v>
      </c>
      <c r="G2140" s="11" t="s">
        <v>1957</v>
      </c>
      <c r="H2140" s="11" t="s">
        <v>1957</v>
      </c>
      <c r="I2140" s="11">
        <v>35</v>
      </c>
      <c r="J2140" s="11">
        <v>61</v>
      </c>
      <c r="K2140" s="11">
        <v>46</v>
      </c>
      <c r="L2140" s="11" t="str">
        <f t="shared" si="33"/>
        <v>Whole</v>
      </c>
    </row>
    <row r="2141" spans="1:12" x14ac:dyDescent="0.3">
      <c r="A2141" s="11" t="s">
        <v>934</v>
      </c>
      <c r="B2141" s="11" t="s">
        <v>322</v>
      </c>
      <c r="C2141" s="11" t="s">
        <v>53</v>
      </c>
      <c r="D2141" s="11" t="s">
        <v>2324</v>
      </c>
      <c r="E2141" s="11" t="s">
        <v>2325</v>
      </c>
      <c r="F2141" s="11" t="s">
        <v>2326</v>
      </c>
      <c r="G2141" s="11" t="s">
        <v>1957</v>
      </c>
      <c r="H2141" s="11" t="s">
        <v>1957</v>
      </c>
      <c r="I2141" s="11">
        <v>6141</v>
      </c>
      <c r="J2141" s="11">
        <v>115144</v>
      </c>
      <c r="K2141" s="11">
        <v>237880</v>
      </c>
      <c r="L2141" s="11" t="str">
        <f t="shared" si="33"/>
        <v>Whole</v>
      </c>
    </row>
    <row r="2142" spans="1:12" x14ac:dyDescent="0.3">
      <c r="A2142" s="11" t="s">
        <v>934</v>
      </c>
      <c r="B2142" s="11" t="s">
        <v>322</v>
      </c>
      <c r="C2142" s="11" t="s">
        <v>53</v>
      </c>
      <c r="D2142" s="11" t="s">
        <v>2327</v>
      </c>
      <c r="E2142" s="11" t="s">
        <v>2328</v>
      </c>
      <c r="F2142" s="11" t="s">
        <v>2326</v>
      </c>
      <c r="G2142" s="11" t="s">
        <v>1957</v>
      </c>
      <c r="H2142" s="11" t="s">
        <v>1957</v>
      </c>
      <c r="I2142" s="11">
        <v>171</v>
      </c>
      <c r="J2142" s="11">
        <v>2993</v>
      </c>
      <c r="K2142" s="11">
        <v>5879</v>
      </c>
      <c r="L2142" s="11" t="str">
        <f t="shared" si="33"/>
        <v>Whole</v>
      </c>
    </row>
    <row r="2143" spans="1:12" x14ac:dyDescent="0.3">
      <c r="A2143" s="11" t="s">
        <v>934</v>
      </c>
      <c r="B2143" s="11" t="s">
        <v>322</v>
      </c>
      <c r="C2143" s="11" t="s">
        <v>53</v>
      </c>
      <c r="D2143" s="11" t="s">
        <v>2588</v>
      </c>
      <c r="E2143" s="11" t="s">
        <v>2589</v>
      </c>
      <c r="F2143" s="11" t="s">
        <v>2329</v>
      </c>
      <c r="G2143" s="11" t="s">
        <v>1957</v>
      </c>
      <c r="H2143" s="11" t="s">
        <v>1957</v>
      </c>
      <c r="I2143" s="11">
        <v>143965</v>
      </c>
      <c r="J2143" s="11">
        <v>162680</v>
      </c>
      <c r="K2143" s="11">
        <v>191360</v>
      </c>
      <c r="L2143" s="11" t="str">
        <f t="shared" si="33"/>
        <v>Whole</v>
      </c>
    </row>
    <row r="2144" spans="1:12" x14ac:dyDescent="0.3">
      <c r="A2144" s="11" t="s">
        <v>934</v>
      </c>
      <c r="B2144" s="11" t="s">
        <v>322</v>
      </c>
      <c r="C2144" s="11" t="s">
        <v>53</v>
      </c>
      <c r="D2144" s="11" t="s">
        <v>2126</v>
      </c>
      <c r="E2144" s="11" t="s">
        <v>2127</v>
      </c>
      <c r="F2144" s="11" t="s">
        <v>2329</v>
      </c>
      <c r="G2144" s="11" t="s">
        <v>1957</v>
      </c>
      <c r="H2144" s="11" t="s">
        <v>1957</v>
      </c>
      <c r="I2144" s="11">
        <v>22</v>
      </c>
      <c r="J2144" s="11">
        <v>11</v>
      </c>
      <c r="K2144" s="11">
        <v>38</v>
      </c>
      <c r="L2144" s="11" t="str">
        <f t="shared" si="33"/>
        <v>Whole</v>
      </c>
    </row>
    <row r="2145" spans="1:12" x14ac:dyDescent="0.3">
      <c r="A2145" s="11" t="s">
        <v>934</v>
      </c>
      <c r="B2145" s="11" t="s">
        <v>322</v>
      </c>
      <c r="C2145" s="11" t="s">
        <v>53</v>
      </c>
      <c r="D2145" s="11" t="s">
        <v>923</v>
      </c>
      <c r="E2145" s="11" t="s">
        <v>2245</v>
      </c>
      <c r="F2145" s="11" t="s">
        <v>2323</v>
      </c>
      <c r="G2145" s="11" t="s">
        <v>1957</v>
      </c>
      <c r="H2145" s="11" t="s">
        <v>1957</v>
      </c>
      <c r="I2145" s="11">
        <v>1430713</v>
      </c>
      <c r="J2145" s="11">
        <v>2503748</v>
      </c>
      <c r="K2145" s="11">
        <v>1423362</v>
      </c>
      <c r="L2145" s="11" t="str">
        <f t="shared" si="33"/>
        <v>Whole</v>
      </c>
    </row>
    <row r="2146" spans="1:12" x14ac:dyDescent="0.3">
      <c r="A2146" s="11" t="s">
        <v>934</v>
      </c>
      <c r="B2146" s="11" t="s">
        <v>322</v>
      </c>
      <c r="C2146" s="11" t="s">
        <v>53</v>
      </c>
      <c r="D2146" s="11" t="s">
        <v>924</v>
      </c>
      <c r="E2146" s="11" t="s">
        <v>2130</v>
      </c>
      <c r="F2146" s="11" t="s">
        <v>2330</v>
      </c>
      <c r="G2146" s="11" t="s">
        <v>1957</v>
      </c>
      <c r="H2146" s="11" t="s">
        <v>1957</v>
      </c>
      <c r="I2146" s="11">
        <v>102419</v>
      </c>
      <c r="J2146" s="11">
        <v>163870</v>
      </c>
      <c r="K2146" s="11">
        <v>226596</v>
      </c>
      <c r="L2146" s="11" t="str">
        <f t="shared" si="33"/>
        <v>Whole</v>
      </c>
    </row>
    <row r="2147" spans="1:12" x14ac:dyDescent="0.3">
      <c r="A2147" s="11" t="s">
        <v>934</v>
      </c>
      <c r="B2147" s="11" t="s">
        <v>322</v>
      </c>
      <c r="C2147" s="11" t="s">
        <v>53</v>
      </c>
      <c r="D2147" s="11" t="s">
        <v>924</v>
      </c>
      <c r="E2147" s="11" t="s">
        <v>2246</v>
      </c>
      <c r="F2147" s="11" t="s">
        <v>2323</v>
      </c>
      <c r="G2147" s="11" t="s">
        <v>1957</v>
      </c>
      <c r="H2147" s="11" t="s">
        <v>1957</v>
      </c>
      <c r="I2147" s="11">
        <v>208994</v>
      </c>
      <c r="J2147" s="11">
        <v>282142</v>
      </c>
      <c r="K2147" s="11">
        <v>312951</v>
      </c>
      <c r="L2147" s="11" t="str">
        <f t="shared" si="33"/>
        <v>Whole</v>
      </c>
    </row>
    <row r="2148" spans="1:12" x14ac:dyDescent="0.3">
      <c r="A2148" s="11" t="s">
        <v>934</v>
      </c>
      <c r="B2148" s="11" t="s">
        <v>322</v>
      </c>
      <c r="C2148" s="11" t="s">
        <v>53</v>
      </c>
      <c r="D2148" s="11" t="s">
        <v>2331</v>
      </c>
      <c r="E2148" s="11" t="s">
        <v>2332</v>
      </c>
      <c r="F2148" s="11" t="s">
        <v>2326</v>
      </c>
      <c r="G2148" s="11" t="s">
        <v>1957</v>
      </c>
      <c r="H2148" s="11" t="s">
        <v>1957</v>
      </c>
      <c r="I2148" s="11">
        <v>129</v>
      </c>
      <c r="J2148" s="11">
        <v>968</v>
      </c>
      <c r="K2148" s="11">
        <v>3671</v>
      </c>
      <c r="L2148" s="11" t="str">
        <f t="shared" si="33"/>
        <v>Whole</v>
      </c>
    </row>
    <row r="2149" spans="1:12" x14ac:dyDescent="0.3">
      <c r="A2149" s="11" t="s">
        <v>934</v>
      </c>
      <c r="B2149" s="11" t="s">
        <v>322</v>
      </c>
      <c r="C2149" s="11" t="s">
        <v>53</v>
      </c>
      <c r="D2149" s="11" t="s">
        <v>941</v>
      </c>
      <c r="E2149" s="11" t="s">
        <v>2174</v>
      </c>
      <c r="F2149" s="11" t="s">
        <v>2175</v>
      </c>
      <c r="G2149" s="11" t="s">
        <v>211</v>
      </c>
      <c r="H2149" s="11" t="s">
        <v>211</v>
      </c>
      <c r="I2149" s="11">
        <v>14576</v>
      </c>
      <c r="J2149" s="11">
        <v>87456</v>
      </c>
      <c r="K2149" s="11">
        <v>300049</v>
      </c>
      <c r="L2149" s="11" t="str">
        <f t="shared" si="33"/>
        <v>Whole</v>
      </c>
    </row>
    <row r="2150" spans="1:12" x14ac:dyDescent="0.3">
      <c r="A2150" s="11" t="s">
        <v>934</v>
      </c>
      <c r="B2150" s="11" t="s">
        <v>322</v>
      </c>
      <c r="C2150" s="11" t="s">
        <v>53</v>
      </c>
      <c r="D2150" s="11" t="s">
        <v>941</v>
      </c>
      <c r="E2150" s="11" t="s">
        <v>2174</v>
      </c>
      <c r="F2150" s="11" t="s">
        <v>2175</v>
      </c>
      <c r="G2150" s="11" t="s">
        <v>1696</v>
      </c>
      <c r="H2150" s="11" t="s">
        <v>1696</v>
      </c>
      <c r="I2150" s="11">
        <v>7095</v>
      </c>
      <c r="J2150" s="11">
        <v>42570</v>
      </c>
      <c r="K2150" s="11">
        <v>163898</v>
      </c>
      <c r="L2150" s="11" t="str">
        <f t="shared" si="33"/>
        <v>Whole</v>
      </c>
    </row>
    <row r="2151" spans="1:12" x14ac:dyDescent="0.3">
      <c r="A2151" s="11" t="s">
        <v>934</v>
      </c>
      <c r="B2151" s="11" t="s">
        <v>322</v>
      </c>
      <c r="C2151" s="11" t="s">
        <v>53</v>
      </c>
      <c r="D2151" s="11" t="s">
        <v>941</v>
      </c>
      <c r="E2151" s="11" t="s">
        <v>2174</v>
      </c>
      <c r="F2151" s="11" t="s">
        <v>2175</v>
      </c>
      <c r="G2151" s="11" t="s">
        <v>375</v>
      </c>
      <c r="H2151" s="11" t="s">
        <v>375</v>
      </c>
      <c r="I2151" s="11">
        <v>19177</v>
      </c>
      <c r="J2151" s="11">
        <v>115062</v>
      </c>
      <c r="K2151" s="11">
        <v>469374</v>
      </c>
      <c r="L2151" s="11" t="str">
        <f t="shared" si="33"/>
        <v>Whole</v>
      </c>
    </row>
    <row r="2152" spans="1:12" x14ac:dyDescent="0.3">
      <c r="A2152" s="11" t="s">
        <v>934</v>
      </c>
      <c r="B2152" s="11" t="s">
        <v>322</v>
      </c>
      <c r="C2152" s="11" t="s">
        <v>53</v>
      </c>
      <c r="D2152" s="11" t="s">
        <v>2172</v>
      </c>
      <c r="E2152" s="11" t="s">
        <v>2173</v>
      </c>
      <c r="F2152" s="11" t="s">
        <v>2334</v>
      </c>
      <c r="G2152" s="11" t="s">
        <v>1696</v>
      </c>
      <c r="H2152" s="11" t="s">
        <v>1696</v>
      </c>
      <c r="I2152" s="11">
        <v>5502</v>
      </c>
      <c r="J2152" s="11">
        <v>33012</v>
      </c>
      <c r="K2152" s="11">
        <v>161314</v>
      </c>
      <c r="L2152" s="11" t="str">
        <f t="shared" si="33"/>
        <v>Whole</v>
      </c>
    </row>
    <row r="2153" spans="1:12" x14ac:dyDescent="0.3">
      <c r="A2153" s="11" t="s">
        <v>934</v>
      </c>
      <c r="B2153" s="11" t="s">
        <v>322</v>
      </c>
      <c r="C2153" s="11" t="s">
        <v>53</v>
      </c>
      <c r="D2153" s="11" t="s">
        <v>2172</v>
      </c>
      <c r="E2153" s="11" t="s">
        <v>2173</v>
      </c>
      <c r="F2153" s="11" t="s">
        <v>2334</v>
      </c>
      <c r="G2153" s="11" t="s">
        <v>375</v>
      </c>
      <c r="H2153" s="11" t="s">
        <v>375</v>
      </c>
      <c r="I2153" s="11">
        <v>12579</v>
      </c>
      <c r="J2153" s="11">
        <v>75474</v>
      </c>
      <c r="K2153" s="11">
        <v>353823</v>
      </c>
      <c r="L2153" s="11" t="str">
        <f t="shared" si="33"/>
        <v>Whole</v>
      </c>
    </row>
    <row r="2154" spans="1:12" x14ac:dyDescent="0.3">
      <c r="A2154" s="11" t="s">
        <v>934</v>
      </c>
      <c r="B2154" s="11" t="s">
        <v>322</v>
      </c>
      <c r="C2154" s="11" t="s">
        <v>53</v>
      </c>
      <c r="D2154" s="11" t="s">
        <v>2172</v>
      </c>
      <c r="E2154" s="11" t="s">
        <v>2173</v>
      </c>
      <c r="F2154" s="11" t="s">
        <v>2335</v>
      </c>
      <c r="G2154" s="11" t="s">
        <v>211</v>
      </c>
      <c r="H2154" s="11" t="s">
        <v>211</v>
      </c>
      <c r="I2154" s="11">
        <v>11607</v>
      </c>
      <c r="J2154" s="11">
        <v>69642</v>
      </c>
      <c r="K2154" s="11">
        <v>311367</v>
      </c>
      <c r="L2154" s="11" t="str">
        <f t="shared" si="33"/>
        <v>Whole</v>
      </c>
    </row>
    <row r="2155" spans="1:12" x14ac:dyDescent="0.3">
      <c r="A2155" s="11" t="s">
        <v>934</v>
      </c>
      <c r="B2155" s="11" t="s">
        <v>322</v>
      </c>
      <c r="C2155" s="11" t="s">
        <v>53</v>
      </c>
      <c r="D2155" s="11" t="s">
        <v>943</v>
      </c>
      <c r="E2155" s="11" t="s">
        <v>2178</v>
      </c>
      <c r="F2155" s="11" t="s">
        <v>2337</v>
      </c>
      <c r="G2155" s="11" t="s">
        <v>211</v>
      </c>
      <c r="H2155" s="11" t="s">
        <v>211</v>
      </c>
      <c r="I2155" s="11">
        <v>11041</v>
      </c>
      <c r="J2155" s="11">
        <v>66246</v>
      </c>
      <c r="K2155" s="11">
        <v>291873</v>
      </c>
      <c r="L2155" s="11" t="str">
        <f t="shared" si="33"/>
        <v>Whole</v>
      </c>
    </row>
    <row r="2156" spans="1:12" x14ac:dyDescent="0.3">
      <c r="A2156" s="11" t="s">
        <v>934</v>
      </c>
      <c r="B2156" s="11" t="s">
        <v>322</v>
      </c>
      <c r="C2156" s="11" t="s">
        <v>53</v>
      </c>
      <c r="D2156" s="11" t="s">
        <v>943</v>
      </c>
      <c r="E2156" s="11" t="s">
        <v>2178</v>
      </c>
      <c r="F2156" s="11" t="s">
        <v>2337</v>
      </c>
      <c r="G2156" s="11" t="s">
        <v>1696</v>
      </c>
      <c r="H2156" s="11" t="s">
        <v>1696</v>
      </c>
      <c r="I2156" s="11">
        <v>5961</v>
      </c>
      <c r="J2156" s="11">
        <v>35766</v>
      </c>
      <c r="K2156" s="11">
        <v>174448</v>
      </c>
      <c r="L2156" s="11" t="str">
        <f t="shared" si="33"/>
        <v>Whole</v>
      </c>
    </row>
    <row r="2157" spans="1:12" x14ac:dyDescent="0.3">
      <c r="A2157" s="11" t="s">
        <v>934</v>
      </c>
      <c r="B2157" s="11" t="s">
        <v>322</v>
      </c>
      <c r="C2157" s="11" t="s">
        <v>53</v>
      </c>
      <c r="D2157" s="11" t="s">
        <v>943</v>
      </c>
      <c r="E2157" s="11" t="s">
        <v>2178</v>
      </c>
      <c r="F2157" s="11" t="s">
        <v>2337</v>
      </c>
      <c r="G2157" s="11" t="s">
        <v>375</v>
      </c>
      <c r="H2157" s="11" t="s">
        <v>375</v>
      </c>
      <c r="I2157" s="11">
        <v>13219</v>
      </c>
      <c r="J2157" s="11">
        <v>79314</v>
      </c>
      <c r="K2157" s="11">
        <v>371144</v>
      </c>
      <c r="L2157" s="11" t="str">
        <f t="shared" si="33"/>
        <v>Whole</v>
      </c>
    </row>
    <row r="2158" spans="1:12" x14ac:dyDescent="0.3">
      <c r="A2158" s="11" t="s">
        <v>934</v>
      </c>
      <c r="B2158" s="11" t="s">
        <v>322</v>
      </c>
      <c r="C2158" s="11" t="s">
        <v>53</v>
      </c>
      <c r="D2158" s="11" t="s">
        <v>2034</v>
      </c>
      <c r="E2158" s="11" t="s">
        <v>2035</v>
      </c>
      <c r="F2158" s="11" t="s">
        <v>2338</v>
      </c>
      <c r="G2158" s="11" t="s">
        <v>211</v>
      </c>
      <c r="H2158" s="11" t="s">
        <v>211</v>
      </c>
      <c r="I2158" s="11">
        <v>1870</v>
      </c>
      <c r="J2158" s="11">
        <v>40766</v>
      </c>
      <c r="K2158" s="11">
        <v>253751</v>
      </c>
      <c r="L2158" s="11" t="str">
        <f t="shared" si="33"/>
        <v>Whole</v>
      </c>
    </row>
    <row r="2159" spans="1:12" x14ac:dyDescent="0.3">
      <c r="A2159" s="11" t="s">
        <v>934</v>
      </c>
      <c r="B2159" s="11" t="s">
        <v>322</v>
      </c>
      <c r="C2159" s="11" t="s">
        <v>53</v>
      </c>
      <c r="D2159" s="11" t="s">
        <v>2034</v>
      </c>
      <c r="E2159" s="11" t="s">
        <v>2035</v>
      </c>
      <c r="F2159" s="11" t="s">
        <v>2339</v>
      </c>
      <c r="G2159" s="11" t="s">
        <v>1696</v>
      </c>
      <c r="H2159" s="11" t="s">
        <v>1696</v>
      </c>
      <c r="I2159" s="11">
        <v>403</v>
      </c>
      <c r="J2159" s="11">
        <v>8785</v>
      </c>
      <c r="K2159" s="11">
        <v>55387</v>
      </c>
      <c r="L2159" s="11" t="str">
        <f t="shared" si="33"/>
        <v>Whole</v>
      </c>
    </row>
    <row r="2160" spans="1:12" x14ac:dyDescent="0.3">
      <c r="A2160" s="11" t="s">
        <v>934</v>
      </c>
      <c r="B2160" s="11" t="s">
        <v>322</v>
      </c>
      <c r="C2160" s="11" t="s">
        <v>53</v>
      </c>
      <c r="D2160" s="11" t="s">
        <v>2034</v>
      </c>
      <c r="E2160" s="11" t="s">
        <v>2035</v>
      </c>
      <c r="F2160" s="11" t="s">
        <v>2339</v>
      </c>
      <c r="G2160" s="11" t="s">
        <v>375</v>
      </c>
      <c r="H2160" s="11" t="s">
        <v>375</v>
      </c>
      <c r="I2160" s="11">
        <v>1083</v>
      </c>
      <c r="J2160" s="11">
        <v>23609</v>
      </c>
      <c r="K2160" s="11">
        <v>129652</v>
      </c>
      <c r="L2160" s="11" t="str">
        <f t="shared" si="33"/>
        <v>Whole</v>
      </c>
    </row>
    <row r="2161" spans="1:12" x14ac:dyDescent="0.3">
      <c r="A2161" s="11" t="s">
        <v>934</v>
      </c>
      <c r="B2161" s="11" t="s">
        <v>322</v>
      </c>
      <c r="C2161" s="11" t="s">
        <v>53</v>
      </c>
      <c r="D2161" s="11" t="s">
        <v>2036</v>
      </c>
      <c r="E2161" s="11" t="s">
        <v>2037</v>
      </c>
      <c r="F2161" s="11" t="s">
        <v>2340</v>
      </c>
      <c r="G2161" s="11" t="s">
        <v>1696</v>
      </c>
      <c r="H2161" s="11" t="s">
        <v>1696</v>
      </c>
      <c r="I2161" s="11">
        <v>510</v>
      </c>
      <c r="J2161" s="11">
        <v>11118</v>
      </c>
      <c r="K2161" s="11">
        <v>70137</v>
      </c>
      <c r="L2161" s="11" t="str">
        <f t="shared" si="33"/>
        <v>Whole</v>
      </c>
    </row>
    <row r="2162" spans="1:12" x14ac:dyDescent="0.3">
      <c r="A2162" s="11" t="s">
        <v>934</v>
      </c>
      <c r="B2162" s="11" t="s">
        <v>322</v>
      </c>
      <c r="C2162" s="11" t="s">
        <v>53</v>
      </c>
      <c r="D2162" s="11" t="s">
        <v>2036</v>
      </c>
      <c r="E2162" s="11" t="s">
        <v>2037</v>
      </c>
      <c r="F2162" s="11" t="s">
        <v>2341</v>
      </c>
      <c r="G2162" s="11" t="s">
        <v>211</v>
      </c>
      <c r="H2162" s="11" t="s">
        <v>211</v>
      </c>
      <c r="I2162" s="11">
        <v>1073</v>
      </c>
      <c r="J2162" s="11">
        <v>23391</v>
      </c>
      <c r="K2162" s="11">
        <v>145467</v>
      </c>
      <c r="L2162" s="11" t="str">
        <f t="shared" si="33"/>
        <v>Whole</v>
      </c>
    </row>
    <row r="2163" spans="1:12" x14ac:dyDescent="0.3">
      <c r="A2163" s="11" t="s">
        <v>934</v>
      </c>
      <c r="B2163" s="11" t="s">
        <v>322</v>
      </c>
      <c r="C2163" s="11" t="s">
        <v>53</v>
      </c>
      <c r="D2163" s="11" t="s">
        <v>2036</v>
      </c>
      <c r="E2163" s="11" t="s">
        <v>2037</v>
      </c>
      <c r="F2163" s="11" t="s">
        <v>2342</v>
      </c>
      <c r="G2163" s="11" t="s">
        <v>375</v>
      </c>
      <c r="H2163" s="11" t="s">
        <v>375</v>
      </c>
      <c r="I2163" s="11">
        <v>1289</v>
      </c>
      <c r="J2163" s="11">
        <v>28100</v>
      </c>
      <c r="K2163" s="11">
        <v>154073</v>
      </c>
      <c r="L2163" s="11" t="str">
        <f t="shared" si="33"/>
        <v>Whole</v>
      </c>
    </row>
    <row r="2164" spans="1:12" x14ac:dyDescent="0.3">
      <c r="A2164" s="11" t="s">
        <v>934</v>
      </c>
      <c r="B2164" s="11" t="s">
        <v>322</v>
      </c>
      <c r="C2164" s="11" t="s">
        <v>25</v>
      </c>
      <c r="D2164" s="11" t="s">
        <v>967</v>
      </c>
      <c r="E2164" s="11" t="s">
        <v>1932</v>
      </c>
      <c r="F2164" s="11" t="s">
        <v>2374</v>
      </c>
      <c r="G2164" s="11" t="s">
        <v>1696</v>
      </c>
      <c r="H2164" s="11" t="s">
        <v>1696</v>
      </c>
      <c r="I2164" s="11">
        <v>509</v>
      </c>
      <c r="J2164" s="11">
        <v>16288</v>
      </c>
      <c r="K2164" s="11">
        <v>15246</v>
      </c>
      <c r="L2164" s="11" t="str">
        <f t="shared" si="33"/>
        <v>Processed</v>
      </c>
    </row>
    <row r="2165" spans="1:12" x14ac:dyDescent="0.3">
      <c r="A2165" s="11" t="s">
        <v>934</v>
      </c>
      <c r="B2165" s="11" t="s">
        <v>322</v>
      </c>
      <c r="C2165" s="11" t="s">
        <v>53</v>
      </c>
      <c r="D2165" s="11" t="s">
        <v>946</v>
      </c>
      <c r="E2165" s="11" t="s">
        <v>947</v>
      </c>
      <c r="F2165" s="11" t="s">
        <v>2343</v>
      </c>
      <c r="G2165" s="11" t="s">
        <v>211</v>
      </c>
      <c r="H2165" s="11" t="s">
        <v>211</v>
      </c>
      <c r="I2165" s="11">
        <v>3648</v>
      </c>
      <c r="J2165" s="11">
        <v>18240</v>
      </c>
      <c r="K2165" s="11">
        <v>76383</v>
      </c>
      <c r="L2165" s="11" t="str">
        <f t="shared" si="33"/>
        <v>Whole</v>
      </c>
    </row>
    <row r="2166" spans="1:12" x14ac:dyDescent="0.3">
      <c r="A2166" s="11" t="s">
        <v>934</v>
      </c>
      <c r="B2166" s="11" t="s">
        <v>322</v>
      </c>
      <c r="C2166" s="11" t="s">
        <v>53</v>
      </c>
      <c r="D2166" s="11" t="s">
        <v>946</v>
      </c>
      <c r="E2166" s="11" t="s">
        <v>947</v>
      </c>
      <c r="F2166" s="11" t="s">
        <v>2343</v>
      </c>
      <c r="G2166" s="11" t="s">
        <v>1696</v>
      </c>
      <c r="H2166" s="11" t="s">
        <v>1696</v>
      </c>
      <c r="I2166" s="11">
        <v>1145</v>
      </c>
      <c r="J2166" s="11">
        <v>5725</v>
      </c>
      <c r="K2166" s="11">
        <v>26397</v>
      </c>
      <c r="L2166" s="11" t="str">
        <f t="shared" si="33"/>
        <v>Whole</v>
      </c>
    </row>
    <row r="2167" spans="1:12" x14ac:dyDescent="0.3">
      <c r="A2167" s="11" t="s">
        <v>934</v>
      </c>
      <c r="B2167" s="11" t="s">
        <v>322</v>
      </c>
      <c r="C2167" s="11" t="s">
        <v>53</v>
      </c>
      <c r="D2167" s="11" t="s">
        <v>946</v>
      </c>
      <c r="E2167" s="11" t="s">
        <v>947</v>
      </c>
      <c r="F2167" s="11" t="s">
        <v>2343</v>
      </c>
      <c r="G2167" s="11" t="s">
        <v>375</v>
      </c>
      <c r="H2167" s="11" t="s">
        <v>375</v>
      </c>
      <c r="I2167" s="11">
        <v>4446</v>
      </c>
      <c r="J2167" s="11">
        <v>22230</v>
      </c>
      <c r="K2167" s="11">
        <v>96472</v>
      </c>
      <c r="L2167" s="11" t="str">
        <f t="shared" si="33"/>
        <v>Whole</v>
      </c>
    </row>
    <row r="2168" spans="1:12" x14ac:dyDescent="0.3">
      <c r="A2168" s="11" t="s">
        <v>934</v>
      </c>
      <c r="B2168" s="11" t="s">
        <v>322</v>
      </c>
      <c r="C2168" s="11" t="s">
        <v>53</v>
      </c>
      <c r="D2168" s="11" t="s">
        <v>2179</v>
      </c>
      <c r="E2168" s="11" t="s">
        <v>2180</v>
      </c>
      <c r="F2168" s="11" t="s">
        <v>2344</v>
      </c>
      <c r="G2168" s="11" t="s">
        <v>1957</v>
      </c>
      <c r="H2168" s="11" t="s">
        <v>1957</v>
      </c>
      <c r="I2168" s="11">
        <v>2</v>
      </c>
      <c r="J2168" s="11">
        <v>3</v>
      </c>
      <c r="K2168" s="11">
        <v>5</v>
      </c>
      <c r="L2168" s="11" t="str">
        <f t="shared" si="33"/>
        <v>Whole</v>
      </c>
    </row>
    <row r="2169" spans="1:12" x14ac:dyDescent="0.3">
      <c r="A2169" s="11" t="s">
        <v>934</v>
      </c>
      <c r="B2169" s="11" t="s">
        <v>322</v>
      </c>
      <c r="C2169" s="11" t="s">
        <v>53</v>
      </c>
      <c r="D2169" s="11" t="s">
        <v>2141</v>
      </c>
      <c r="E2169" s="11" t="s">
        <v>2142</v>
      </c>
      <c r="F2169" s="11" t="s">
        <v>2345</v>
      </c>
      <c r="G2169" s="11" t="s">
        <v>1957</v>
      </c>
      <c r="H2169" s="11" t="s">
        <v>1957</v>
      </c>
      <c r="I2169" s="11">
        <v>7409</v>
      </c>
      <c r="J2169" s="11">
        <v>118544</v>
      </c>
      <c r="K2169" s="11">
        <v>171759</v>
      </c>
      <c r="L2169" s="11" t="str">
        <f t="shared" si="33"/>
        <v>Whole</v>
      </c>
    </row>
    <row r="2170" spans="1:12" x14ac:dyDescent="0.3">
      <c r="A2170" s="11" t="s">
        <v>934</v>
      </c>
      <c r="B2170" s="11" t="s">
        <v>322</v>
      </c>
      <c r="C2170" s="11" t="s">
        <v>53</v>
      </c>
      <c r="D2170" s="11" t="s">
        <v>236</v>
      </c>
      <c r="E2170" s="11" t="s">
        <v>1929</v>
      </c>
      <c r="F2170" s="11" t="s">
        <v>2346</v>
      </c>
      <c r="G2170" s="11" t="s">
        <v>211</v>
      </c>
      <c r="H2170" s="11" t="s">
        <v>211</v>
      </c>
      <c r="I2170" s="11">
        <v>207</v>
      </c>
      <c r="J2170" s="11">
        <v>4347</v>
      </c>
      <c r="K2170" s="11">
        <v>5815</v>
      </c>
      <c r="L2170" s="11" t="str">
        <f t="shared" si="33"/>
        <v>Whole</v>
      </c>
    </row>
    <row r="2171" spans="1:12" x14ac:dyDescent="0.3">
      <c r="A2171" s="11" t="s">
        <v>934</v>
      </c>
      <c r="B2171" s="11" t="s">
        <v>322</v>
      </c>
      <c r="C2171" s="11" t="s">
        <v>53</v>
      </c>
      <c r="D2171" s="11" t="s">
        <v>236</v>
      </c>
      <c r="E2171" s="11" t="s">
        <v>1929</v>
      </c>
      <c r="F2171" s="11" t="s">
        <v>2346</v>
      </c>
      <c r="G2171" s="11" t="s">
        <v>1696</v>
      </c>
      <c r="H2171" s="11" t="s">
        <v>1696</v>
      </c>
      <c r="I2171" s="11">
        <v>56</v>
      </c>
      <c r="J2171" s="11">
        <v>1176</v>
      </c>
      <c r="K2171" s="11">
        <v>1685</v>
      </c>
      <c r="L2171" s="11" t="str">
        <f t="shared" si="33"/>
        <v>Whole</v>
      </c>
    </row>
    <row r="2172" spans="1:12" x14ac:dyDescent="0.3">
      <c r="A2172" s="11" t="s">
        <v>934</v>
      </c>
      <c r="B2172" s="11" t="s">
        <v>322</v>
      </c>
      <c r="C2172" s="11" t="s">
        <v>53</v>
      </c>
      <c r="D2172" s="11" t="s">
        <v>236</v>
      </c>
      <c r="E2172" s="11" t="s">
        <v>1929</v>
      </c>
      <c r="F2172" s="11" t="s">
        <v>2346</v>
      </c>
      <c r="G2172" s="11" t="s">
        <v>375</v>
      </c>
      <c r="H2172" s="11" t="s">
        <v>375</v>
      </c>
      <c r="I2172" s="11">
        <v>268</v>
      </c>
      <c r="J2172" s="11">
        <v>5628</v>
      </c>
      <c r="K2172" s="11">
        <v>7863</v>
      </c>
      <c r="L2172" s="11" t="str">
        <f t="shared" si="33"/>
        <v>Whole</v>
      </c>
    </row>
    <row r="2173" spans="1:12" x14ac:dyDescent="0.3">
      <c r="A2173" s="11" t="s">
        <v>934</v>
      </c>
      <c r="B2173" s="11" t="s">
        <v>322</v>
      </c>
      <c r="C2173" s="11" t="s">
        <v>53</v>
      </c>
      <c r="D2173" s="11" t="s">
        <v>950</v>
      </c>
      <c r="E2173" s="11" t="s">
        <v>2171</v>
      </c>
      <c r="F2173" s="11" t="s">
        <v>2347</v>
      </c>
      <c r="G2173" s="11" t="s">
        <v>1696</v>
      </c>
      <c r="H2173" s="11" t="s">
        <v>1696</v>
      </c>
      <c r="I2173" s="11">
        <v>14</v>
      </c>
      <c r="J2173" s="11">
        <v>280</v>
      </c>
      <c r="K2173" s="11">
        <v>288</v>
      </c>
      <c r="L2173" s="11" t="str">
        <f t="shared" si="33"/>
        <v>Whole</v>
      </c>
    </row>
    <row r="2174" spans="1:12" x14ac:dyDescent="0.3">
      <c r="A2174" s="11" t="s">
        <v>934</v>
      </c>
      <c r="B2174" s="11" t="s">
        <v>322</v>
      </c>
      <c r="C2174" s="11" t="s">
        <v>53</v>
      </c>
      <c r="D2174" s="11" t="s">
        <v>951</v>
      </c>
      <c r="E2174" s="11" t="s">
        <v>2169</v>
      </c>
      <c r="F2174" s="11" t="s">
        <v>2347</v>
      </c>
      <c r="G2174" s="11" t="s">
        <v>211</v>
      </c>
      <c r="H2174" s="11" t="s">
        <v>211</v>
      </c>
      <c r="I2174" s="11">
        <v>63</v>
      </c>
      <c r="J2174" s="11">
        <v>1260</v>
      </c>
      <c r="K2174" s="11">
        <v>1125</v>
      </c>
      <c r="L2174" s="11" t="str">
        <f t="shared" si="33"/>
        <v>Whole</v>
      </c>
    </row>
    <row r="2175" spans="1:12" x14ac:dyDescent="0.3">
      <c r="A2175" s="11" t="s">
        <v>934</v>
      </c>
      <c r="B2175" s="11" t="s">
        <v>322</v>
      </c>
      <c r="C2175" s="11" t="s">
        <v>53</v>
      </c>
      <c r="D2175" s="11" t="s">
        <v>951</v>
      </c>
      <c r="E2175" s="11" t="s">
        <v>2169</v>
      </c>
      <c r="F2175" s="11" t="s">
        <v>2347</v>
      </c>
      <c r="G2175" s="11" t="s">
        <v>1696</v>
      </c>
      <c r="H2175" s="11" t="s">
        <v>1696</v>
      </c>
      <c r="I2175" s="11">
        <v>19</v>
      </c>
      <c r="J2175" s="11">
        <v>380</v>
      </c>
      <c r="K2175" s="11">
        <v>373</v>
      </c>
      <c r="L2175" s="11" t="str">
        <f t="shared" si="33"/>
        <v>Whole</v>
      </c>
    </row>
    <row r="2176" spans="1:12" x14ac:dyDescent="0.3">
      <c r="A2176" s="11" t="s">
        <v>934</v>
      </c>
      <c r="B2176" s="11" t="s">
        <v>322</v>
      </c>
      <c r="C2176" s="11" t="s">
        <v>53</v>
      </c>
      <c r="D2176" s="11" t="s">
        <v>2128</v>
      </c>
      <c r="E2176" s="11" t="s">
        <v>2129</v>
      </c>
      <c r="F2176" s="11" t="s">
        <v>2329</v>
      </c>
      <c r="G2176" s="11" t="s">
        <v>1957</v>
      </c>
      <c r="H2176" s="11" t="s">
        <v>1957</v>
      </c>
      <c r="I2176" s="11">
        <v>14197</v>
      </c>
      <c r="J2176" s="11">
        <v>31943</v>
      </c>
      <c r="K2176" s="11">
        <v>34409</v>
      </c>
      <c r="L2176" s="11" t="str">
        <f t="shared" si="33"/>
        <v>Whole</v>
      </c>
    </row>
    <row r="2177" spans="1:12" x14ac:dyDescent="0.3">
      <c r="A2177" s="11" t="s">
        <v>934</v>
      </c>
      <c r="B2177" s="11" t="s">
        <v>322</v>
      </c>
      <c r="C2177" s="11" t="s">
        <v>53</v>
      </c>
      <c r="D2177" s="11" t="s">
        <v>2124</v>
      </c>
      <c r="E2177" s="11" t="s">
        <v>2125</v>
      </c>
      <c r="F2177" s="11" t="s">
        <v>2329</v>
      </c>
      <c r="G2177" s="11" t="s">
        <v>1957</v>
      </c>
      <c r="H2177" s="11" t="s">
        <v>1957</v>
      </c>
      <c r="I2177" s="11">
        <v>272432</v>
      </c>
      <c r="J2177" s="11">
        <v>490378</v>
      </c>
      <c r="K2177" s="11">
        <v>646886</v>
      </c>
      <c r="L2177" s="11" t="str">
        <f t="shared" si="33"/>
        <v>Whole</v>
      </c>
    </row>
    <row r="2178" spans="1:12" x14ac:dyDescent="0.3">
      <c r="A2178" s="11" t="s">
        <v>934</v>
      </c>
      <c r="B2178" s="11" t="s">
        <v>322</v>
      </c>
      <c r="C2178" s="11" t="s">
        <v>53</v>
      </c>
      <c r="D2178" s="11" t="s">
        <v>2348</v>
      </c>
      <c r="E2178" s="11" t="s">
        <v>1897</v>
      </c>
      <c r="F2178" s="11" t="s">
        <v>2349</v>
      </c>
      <c r="G2178" s="11" t="s">
        <v>1696</v>
      </c>
      <c r="H2178" s="11" t="s">
        <v>1696</v>
      </c>
      <c r="I2178" s="11">
        <v>44</v>
      </c>
      <c r="J2178" s="11">
        <v>429</v>
      </c>
      <c r="K2178" s="11">
        <v>2210</v>
      </c>
      <c r="L2178" s="11" t="str">
        <f t="shared" ref="L2178:L2241" si="34">IF(OR(C2178="Condiments &amp; Snacks",
       C2178="Cheese",
       C2178="Butter",
       C2178="Meals",
       C2178="Beverages",
       C2178="Yogurt"), "Processed", "Whole")</f>
        <v>Whole</v>
      </c>
    </row>
    <row r="2179" spans="1:12" x14ac:dyDescent="0.3">
      <c r="A2179" s="11" t="s">
        <v>934</v>
      </c>
      <c r="B2179" s="11" t="s">
        <v>322</v>
      </c>
      <c r="C2179" s="11" t="s">
        <v>53</v>
      </c>
      <c r="D2179" s="11" t="s">
        <v>953</v>
      </c>
      <c r="E2179" s="11" t="s">
        <v>2350</v>
      </c>
      <c r="F2179" s="11" t="s">
        <v>2345</v>
      </c>
      <c r="G2179" s="11" t="s">
        <v>1957</v>
      </c>
      <c r="H2179" s="11" t="s">
        <v>1957</v>
      </c>
      <c r="I2179" s="11">
        <v>348</v>
      </c>
      <c r="J2179" s="11">
        <v>0</v>
      </c>
      <c r="K2179" s="11">
        <v>6737</v>
      </c>
      <c r="L2179" s="11" t="str">
        <f t="shared" si="34"/>
        <v>Whole</v>
      </c>
    </row>
    <row r="2180" spans="1:12" x14ac:dyDescent="0.3">
      <c r="A2180" s="11" t="s">
        <v>934</v>
      </c>
      <c r="B2180" s="11" t="s">
        <v>322</v>
      </c>
      <c r="C2180" s="11" t="s">
        <v>53</v>
      </c>
      <c r="D2180" s="11" t="s">
        <v>953</v>
      </c>
      <c r="E2180" s="11" t="s">
        <v>2139</v>
      </c>
      <c r="F2180" s="11" t="s">
        <v>2345</v>
      </c>
      <c r="G2180" s="11" t="s">
        <v>1957</v>
      </c>
      <c r="H2180" s="11" t="s">
        <v>1957</v>
      </c>
      <c r="I2180" s="11">
        <v>26529</v>
      </c>
      <c r="J2180" s="11">
        <v>397935</v>
      </c>
      <c r="K2180" s="11">
        <v>457888</v>
      </c>
      <c r="L2180" s="11" t="str">
        <f t="shared" si="34"/>
        <v>Whole</v>
      </c>
    </row>
    <row r="2181" spans="1:12" x14ac:dyDescent="0.3">
      <c r="A2181" s="11" t="s">
        <v>934</v>
      </c>
      <c r="B2181" s="11" t="s">
        <v>322</v>
      </c>
      <c r="C2181" s="11" t="s">
        <v>45</v>
      </c>
      <c r="D2181" s="11" t="s">
        <v>118</v>
      </c>
      <c r="E2181" s="11" t="s">
        <v>2118</v>
      </c>
      <c r="F2181" s="11" t="s">
        <v>2351</v>
      </c>
      <c r="G2181" s="11" t="s">
        <v>211</v>
      </c>
      <c r="H2181" s="11" t="s">
        <v>211</v>
      </c>
      <c r="I2181" s="11">
        <v>6825</v>
      </c>
      <c r="J2181" s="11">
        <v>281190</v>
      </c>
      <c r="K2181" s="11">
        <v>154928</v>
      </c>
      <c r="L2181" s="11" t="str">
        <f t="shared" si="34"/>
        <v>Whole</v>
      </c>
    </row>
    <row r="2182" spans="1:12" x14ac:dyDescent="0.3">
      <c r="A2182" s="11" t="s">
        <v>934</v>
      </c>
      <c r="B2182" s="11" t="s">
        <v>322</v>
      </c>
      <c r="C2182" s="11" t="s">
        <v>45</v>
      </c>
      <c r="D2182" s="11" t="s">
        <v>118</v>
      </c>
      <c r="E2182" s="11" t="s">
        <v>2118</v>
      </c>
      <c r="F2182" s="11" t="s">
        <v>2351</v>
      </c>
      <c r="G2182" s="11" t="s">
        <v>1696</v>
      </c>
      <c r="H2182" s="11" t="s">
        <v>1696</v>
      </c>
      <c r="I2182" s="11">
        <v>1397</v>
      </c>
      <c r="J2182" s="11">
        <v>57556</v>
      </c>
      <c r="K2182" s="11">
        <v>34467</v>
      </c>
      <c r="L2182" s="11" t="str">
        <f t="shared" si="34"/>
        <v>Whole</v>
      </c>
    </row>
    <row r="2183" spans="1:12" x14ac:dyDescent="0.3">
      <c r="A2183" s="11" t="s">
        <v>934</v>
      </c>
      <c r="B2183" s="11" t="s">
        <v>322</v>
      </c>
      <c r="C2183" s="11" t="s">
        <v>45</v>
      </c>
      <c r="D2183" s="11" t="s">
        <v>118</v>
      </c>
      <c r="E2183" s="11" t="s">
        <v>2118</v>
      </c>
      <c r="F2183" s="11" t="s">
        <v>2351</v>
      </c>
      <c r="G2183" s="11" t="s">
        <v>375</v>
      </c>
      <c r="H2183" s="11" t="s">
        <v>375</v>
      </c>
      <c r="I2183" s="11">
        <v>3295</v>
      </c>
      <c r="J2183" s="11">
        <v>135754</v>
      </c>
      <c r="K2183" s="11">
        <v>78056</v>
      </c>
      <c r="L2183" s="11" t="str">
        <f t="shared" si="34"/>
        <v>Whole</v>
      </c>
    </row>
    <row r="2184" spans="1:12" x14ac:dyDescent="0.3">
      <c r="A2184" s="11" t="s">
        <v>934</v>
      </c>
      <c r="B2184" s="11" t="s">
        <v>322</v>
      </c>
      <c r="C2184" s="11" t="s">
        <v>45</v>
      </c>
      <c r="D2184" s="11" t="s">
        <v>121</v>
      </c>
      <c r="E2184" s="11" t="s">
        <v>2143</v>
      </c>
      <c r="F2184" s="11" t="s">
        <v>2351</v>
      </c>
      <c r="G2184" s="11" t="s">
        <v>211</v>
      </c>
      <c r="H2184" s="11" t="s">
        <v>211</v>
      </c>
      <c r="I2184" s="11">
        <v>14408</v>
      </c>
      <c r="J2184" s="11">
        <v>599373</v>
      </c>
      <c r="K2184" s="11">
        <v>331610</v>
      </c>
      <c r="L2184" s="11" t="str">
        <f t="shared" si="34"/>
        <v>Whole</v>
      </c>
    </row>
    <row r="2185" spans="1:12" x14ac:dyDescent="0.3">
      <c r="A2185" s="11" t="s">
        <v>934</v>
      </c>
      <c r="B2185" s="11" t="s">
        <v>322</v>
      </c>
      <c r="C2185" s="11" t="s">
        <v>45</v>
      </c>
      <c r="D2185" s="11" t="s">
        <v>121</v>
      </c>
      <c r="E2185" s="11" t="s">
        <v>2143</v>
      </c>
      <c r="F2185" s="11" t="s">
        <v>2351</v>
      </c>
      <c r="G2185" s="11" t="s">
        <v>1696</v>
      </c>
      <c r="H2185" s="11" t="s">
        <v>1696</v>
      </c>
      <c r="I2185" s="11">
        <v>2993</v>
      </c>
      <c r="J2185" s="11">
        <v>124509</v>
      </c>
      <c r="K2185" s="11">
        <v>73763</v>
      </c>
      <c r="L2185" s="11" t="str">
        <f t="shared" si="34"/>
        <v>Whole</v>
      </c>
    </row>
    <row r="2186" spans="1:12" x14ac:dyDescent="0.3">
      <c r="A2186" s="11" t="s">
        <v>934</v>
      </c>
      <c r="B2186" s="11" t="s">
        <v>322</v>
      </c>
      <c r="C2186" s="11" t="s">
        <v>45</v>
      </c>
      <c r="D2186" s="11" t="s">
        <v>121</v>
      </c>
      <c r="E2186" s="11" t="s">
        <v>2143</v>
      </c>
      <c r="F2186" s="11" t="s">
        <v>2351</v>
      </c>
      <c r="G2186" s="11" t="s">
        <v>375</v>
      </c>
      <c r="H2186" s="11" t="s">
        <v>375</v>
      </c>
      <c r="I2186" s="11">
        <v>7005</v>
      </c>
      <c r="J2186" s="11">
        <v>291408</v>
      </c>
      <c r="K2186" s="11">
        <v>165931</v>
      </c>
      <c r="L2186" s="11" t="str">
        <f t="shared" si="34"/>
        <v>Whole</v>
      </c>
    </row>
    <row r="2187" spans="1:12" x14ac:dyDescent="0.3">
      <c r="A2187" s="11" t="s">
        <v>934</v>
      </c>
      <c r="B2187" s="11" t="s">
        <v>322</v>
      </c>
      <c r="C2187" s="11" t="s">
        <v>45</v>
      </c>
      <c r="D2187" s="11" t="s">
        <v>954</v>
      </c>
      <c r="E2187" s="11" t="s">
        <v>2352</v>
      </c>
      <c r="F2187" s="11" t="s">
        <v>2351</v>
      </c>
      <c r="G2187" s="11" t="s">
        <v>211</v>
      </c>
      <c r="H2187" s="11" t="s">
        <v>211</v>
      </c>
      <c r="I2187" s="11">
        <v>1960</v>
      </c>
      <c r="J2187" s="11">
        <v>81536</v>
      </c>
      <c r="K2187" s="11">
        <v>50209</v>
      </c>
      <c r="L2187" s="11" t="str">
        <f t="shared" si="34"/>
        <v>Whole</v>
      </c>
    </row>
    <row r="2188" spans="1:12" x14ac:dyDescent="0.3">
      <c r="A2188" s="11" t="s">
        <v>934</v>
      </c>
      <c r="B2188" s="11" t="s">
        <v>322</v>
      </c>
      <c r="C2188" s="11" t="s">
        <v>45</v>
      </c>
      <c r="D2188" s="11" t="s">
        <v>954</v>
      </c>
      <c r="E2188" s="11" t="s">
        <v>2352</v>
      </c>
      <c r="F2188" s="11" t="s">
        <v>2351</v>
      </c>
      <c r="G2188" s="11" t="s">
        <v>1696</v>
      </c>
      <c r="H2188" s="11" t="s">
        <v>1696</v>
      </c>
      <c r="I2188" s="11">
        <v>479</v>
      </c>
      <c r="J2188" s="11">
        <v>19926</v>
      </c>
      <c r="K2188" s="11">
        <v>12871</v>
      </c>
      <c r="L2188" s="11" t="str">
        <f t="shared" si="34"/>
        <v>Whole</v>
      </c>
    </row>
    <row r="2189" spans="1:12" x14ac:dyDescent="0.3">
      <c r="A2189" s="11" t="s">
        <v>934</v>
      </c>
      <c r="B2189" s="11" t="s">
        <v>322</v>
      </c>
      <c r="C2189" s="11" t="s">
        <v>45</v>
      </c>
      <c r="D2189" s="11" t="s">
        <v>954</v>
      </c>
      <c r="E2189" s="11" t="s">
        <v>2352</v>
      </c>
      <c r="F2189" s="11" t="s">
        <v>2351</v>
      </c>
      <c r="G2189" s="11" t="s">
        <v>375</v>
      </c>
      <c r="H2189" s="11" t="s">
        <v>375</v>
      </c>
      <c r="I2189" s="11">
        <v>1017</v>
      </c>
      <c r="J2189" s="11">
        <v>42307</v>
      </c>
      <c r="K2189" s="11">
        <v>28278</v>
      </c>
      <c r="L2189" s="11" t="str">
        <f t="shared" si="34"/>
        <v>Whole</v>
      </c>
    </row>
    <row r="2190" spans="1:12" x14ac:dyDescent="0.3">
      <c r="A2190" s="11" t="s">
        <v>934</v>
      </c>
      <c r="B2190" s="11" t="s">
        <v>322</v>
      </c>
      <c r="C2190" s="11" t="s">
        <v>45</v>
      </c>
      <c r="D2190" s="11" t="s">
        <v>955</v>
      </c>
      <c r="E2190" s="11" t="s">
        <v>2112</v>
      </c>
      <c r="F2190" s="11" t="s">
        <v>2351</v>
      </c>
      <c r="G2190" s="11" t="s">
        <v>211</v>
      </c>
      <c r="H2190" s="11" t="s">
        <v>211</v>
      </c>
      <c r="I2190" s="11">
        <v>2153</v>
      </c>
      <c r="J2190" s="11">
        <v>89565</v>
      </c>
      <c r="K2190" s="11">
        <v>46572</v>
      </c>
      <c r="L2190" s="11" t="str">
        <f t="shared" si="34"/>
        <v>Whole</v>
      </c>
    </row>
    <row r="2191" spans="1:12" x14ac:dyDescent="0.3">
      <c r="A2191" s="11" t="s">
        <v>934</v>
      </c>
      <c r="B2191" s="11" t="s">
        <v>322</v>
      </c>
      <c r="C2191" s="11" t="s">
        <v>45</v>
      </c>
      <c r="D2191" s="11" t="s">
        <v>955</v>
      </c>
      <c r="E2191" s="11" t="s">
        <v>2112</v>
      </c>
      <c r="F2191" s="11" t="s">
        <v>2351</v>
      </c>
      <c r="G2191" s="11" t="s">
        <v>1696</v>
      </c>
      <c r="H2191" s="11" t="s">
        <v>1696</v>
      </c>
      <c r="I2191" s="11">
        <v>363</v>
      </c>
      <c r="J2191" s="11">
        <v>15101</v>
      </c>
      <c r="K2191" s="11">
        <v>8541</v>
      </c>
      <c r="L2191" s="11" t="str">
        <f t="shared" si="34"/>
        <v>Whole</v>
      </c>
    </row>
    <row r="2192" spans="1:12" x14ac:dyDescent="0.3">
      <c r="A2192" s="11" t="s">
        <v>934</v>
      </c>
      <c r="B2192" s="11" t="s">
        <v>322</v>
      </c>
      <c r="C2192" s="11" t="s">
        <v>45</v>
      </c>
      <c r="D2192" s="11" t="s">
        <v>955</v>
      </c>
      <c r="E2192" s="11" t="s">
        <v>2112</v>
      </c>
      <c r="F2192" s="11" t="s">
        <v>2351</v>
      </c>
      <c r="G2192" s="11" t="s">
        <v>375</v>
      </c>
      <c r="H2192" s="11" t="s">
        <v>375</v>
      </c>
      <c r="I2192" s="11">
        <v>1253</v>
      </c>
      <c r="J2192" s="11">
        <v>52125</v>
      </c>
      <c r="K2192" s="11">
        <v>28361</v>
      </c>
      <c r="L2192" s="11" t="str">
        <f t="shared" si="34"/>
        <v>Whole</v>
      </c>
    </row>
    <row r="2193" spans="1:12" x14ac:dyDescent="0.3">
      <c r="A2193" s="11" t="s">
        <v>934</v>
      </c>
      <c r="B2193" s="11" t="s">
        <v>322</v>
      </c>
      <c r="C2193" s="11" t="s">
        <v>45</v>
      </c>
      <c r="D2193" s="11" t="s">
        <v>1889</v>
      </c>
      <c r="E2193" s="11" t="s">
        <v>1890</v>
      </c>
      <c r="F2193" s="11" t="s">
        <v>2353</v>
      </c>
      <c r="G2193" s="11" t="s">
        <v>211</v>
      </c>
      <c r="H2193" s="11" t="s">
        <v>211</v>
      </c>
      <c r="I2193" s="11">
        <v>4</v>
      </c>
      <c r="J2193" s="11">
        <v>128</v>
      </c>
      <c r="K2193" s="11">
        <v>183</v>
      </c>
      <c r="L2193" s="11" t="str">
        <f t="shared" si="34"/>
        <v>Whole</v>
      </c>
    </row>
    <row r="2194" spans="1:12" x14ac:dyDescent="0.3">
      <c r="A2194" s="11" t="s">
        <v>934</v>
      </c>
      <c r="B2194" s="11" t="s">
        <v>322</v>
      </c>
      <c r="C2194" s="11" t="s">
        <v>107</v>
      </c>
      <c r="D2194" s="11" t="s">
        <v>108</v>
      </c>
      <c r="E2194" s="11" t="s">
        <v>2051</v>
      </c>
      <c r="F2194" s="11" t="s">
        <v>2355</v>
      </c>
      <c r="G2194" s="11" t="s">
        <v>211</v>
      </c>
      <c r="H2194" s="11" t="s">
        <v>211</v>
      </c>
      <c r="I2194" s="11">
        <v>55</v>
      </c>
      <c r="J2194" s="11">
        <v>1375</v>
      </c>
      <c r="K2194" s="11">
        <v>893</v>
      </c>
      <c r="L2194" s="11" t="str">
        <f t="shared" si="34"/>
        <v>Whole</v>
      </c>
    </row>
    <row r="2195" spans="1:12" x14ac:dyDescent="0.3">
      <c r="A2195" s="11" t="s">
        <v>934</v>
      </c>
      <c r="B2195" s="11" t="s">
        <v>322</v>
      </c>
      <c r="C2195" s="11" t="s">
        <v>107</v>
      </c>
      <c r="D2195" s="11" t="s">
        <v>108</v>
      </c>
      <c r="E2195" s="11" t="s">
        <v>2051</v>
      </c>
      <c r="F2195" s="11" t="s">
        <v>2355</v>
      </c>
      <c r="G2195" s="11" t="s">
        <v>375</v>
      </c>
      <c r="H2195" s="11" t="s">
        <v>375</v>
      </c>
      <c r="I2195" s="11">
        <v>115</v>
      </c>
      <c r="J2195" s="11">
        <v>2875</v>
      </c>
      <c r="K2195" s="11">
        <v>1968</v>
      </c>
      <c r="L2195" s="11" t="str">
        <f t="shared" si="34"/>
        <v>Whole</v>
      </c>
    </row>
    <row r="2196" spans="1:12" x14ac:dyDescent="0.3">
      <c r="A2196" s="11" t="s">
        <v>934</v>
      </c>
      <c r="B2196" s="11" t="s">
        <v>322</v>
      </c>
      <c r="C2196" s="11" t="s">
        <v>107</v>
      </c>
      <c r="D2196" s="11" t="s">
        <v>108</v>
      </c>
      <c r="E2196" s="11" t="s">
        <v>2051</v>
      </c>
      <c r="F2196" s="11" t="s">
        <v>2356</v>
      </c>
      <c r="G2196" s="11" t="s">
        <v>1696</v>
      </c>
      <c r="H2196" s="11" t="s">
        <v>1696</v>
      </c>
      <c r="I2196" s="11">
        <v>1</v>
      </c>
      <c r="J2196" s="11">
        <v>25</v>
      </c>
      <c r="K2196" s="11">
        <v>16</v>
      </c>
      <c r="L2196" s="11" t="str">
        <f t="shared" si="34"/>
        <v>Whole</v>
      </c>
    </row>
    <row r="2197" spans="1:12" x14ac:dyDescent="0.3">
      <c r="A2197" s="11" t="s">
        <v>934</v>
      </c>
      <c r="B2197" s="11" t="s">
        <v>322</v>
      </c>
      <c r="C2197" s="11" t="s">
        <v>40</v>
      </c>
      <c r="D2197" s="11" t="s">
        <v>99</v>
      </c>
      <c r="E2197" s="11" t="s">
        <v>1724</v>
      </c>
      <c r="F2197" s="11" t="s">
        <v>2357</v>
      </c>
      <c r="G2197" s="11" t="s">
        <v>211</v>
      </c>
      <c r="H2197" s="11" t="s">
        <v>211</v>
      </c>
      <c r="I2197" s="11">
        <v>10724</v>
      </c>
      <c r="J2197" s="11">
        <v>321720</v>
      </c>
      <c r="K2197" s="11">
        <v>368613</v>
      </c>
      <c r="L2197" s="11" t="str">
        <f t="shared" si="34"/>
        <v>Whole</v>
      </c>
    </row>
    <row r="2198" spans="1:12" x14ac:dyDescent="0.3">
      <c r="A2198" s="11" t="s">
        <v>934</v>
      </c>
      <c r="B2198" s="11" t="s">
        <v>322</v>
      </c>
      <c r="C2198" s="11" t="s">
        <v>40</v>
      </c>
      <c r="D2198" s="11" t="s">
        <v>99</v>
      </c>
      <c r="E2198" s="11" t="s">
        <v>1724</v>
      </c>
      <c r="F2198" s="11" t="s">
        <v>2357</v>
      </c>
      <c r="G2198" s="11" t="s">
        <v>1696</v>
      </c>
      <c r="H2198" s="11" t="s">
        <v>1696</v>
      </c>
      <c r="I2198" s="11">
        <v>4091</v>
      </c>
      <c r="J2198" s="11">
        <v>122730</v>
      </c>
      <c r="K2198" s="11">
        <v>155324</v>
      </c>
      <c r="L2198" s="11" t="str">
        <f t="shared" si="34"/>
        <v>Whole</v>
      </c>
    </row>
    <row r="2199" spans="1:12" x14ac:dyDescent="0.3">
      <c r="A2199" s="11" t="s">
        <v>934</v>
      </c>
      <c r="B2199" s="11" t="s">
        <v>322</v>
      </c>
      <c r="C2199" s="11" t="s">
        <v>40</v>
      </c>
      <c r="D2199" s="11" t="s">
        <v>99</v>
      </c>
      <c r="E2199" s="11" t="s">
        <v>1724</v>
      </c>
      <c r="F2199" s="11" t="s">
        <v>2357</v>
      </c>
      <c r="G2199" s="11" t="s">
        <v>375</v>
      </c>
      <c r="H2199" s="11" t="s">
        <v>375</v>
      </c>
      <c r="I2199" s="11">
        <v>5941</v>
      </c>
      <c r="J2199" s="11">
        <v>178230</v>
      </c>
      <c r="K2199" s="11">
        <v>230744</v>
      </c>
      <c r="L2199" s="11" t="str">
        <f t="shared" si="34"/>
        <v>Whole</v>
      </c>
    </row>
    <row r="2200" spans="1:12" x14ac:dyDescent="0.3">
      <c r="A2200" s="11" t="s">
        <v>934</v>
      </c>
      <c r="B2200" s="11" t="s">
        <v>322</v>
      </c>
      <c r="C2200" s="11" t="s">
        <v>40</v>
      </c>
      <c r="D2200" s="11" t="s">
        <v>2358</v>
      </c>
      <c r="E2200" s="11" t="s">
        <v>2181</v>
      </c>
      <c r="F2200" s="11" t="s">
        <v>2359</v>
      </c>
      <c r="G2200" s="11" t="s">
        <v>211</v>
      </c>
      <c r="H2200" s="11" t="s">
        <v>211</v>
      </c>
      <c r="I2200" s="11">
        <v>799</v>
      </c>
      <c r="J2200" s="11">
        <v>8989</v>
      </c>
      <c r="K2200" s="11">
        <v>27752</v>
      </c>
      <c r="L2200" s="11" t="str">
        <f t="shared" si="34"/>
        <v>Whole</v>
      </c>
    </row>
    <row r="2201" spans="1:12" x14ac:dyDescent="0.3">
      <c r="A2201" s="11" t="s">
        <v>934</v>
      </c>
      <c r="B2201" s="11" t="s">
        <v>322</v>
      </c>
      <c r="C2201" s="11" t="s">
        <v>40</v>
      </c>
      <c r="D2201" s="11" t="s">
        <v>2358</v>
      </c>
      <c r="E2201" s="11" t="s">
        <v>2181</v>
      </c>
      <c r="F2201" s="11" t="s">
        <v>2360</v>
      </c>
      <c r="G2201" s="11" t="s">
        <v>1696</v>
      </c>
      <c r="H2201" s="11" t="s">
        <v>1696</v>
      </c>
      <c r="I2201" s="11">
        <v>438</v>
      </c>
      <c r="J2201" s="11">
        <v>4928</v>
      </c>
      <c r="K2201" s="11">
        <v>16316</v>
      </c>
      <c r="L2201" s="11" t="str">
        <f t="shared" si="34"/>
        <v>Whole</v>
      </c>
    </row>
    <row r="2202" spans="1:12" x14ac:dyDescent="0.3">
      <c r="A2202" s="11" t="s">
        <v>934</v>
      </c>
      <c r="B2202" s="11" t="s">
        <v>322</v>
      </c>
      <c r="C2202" s="11" t="s">
        <v>40</v>
      </c>
      <c r="D2202" s="11" t="s">
        <v>2358</v>
      </c>
      <c r="E2202" s="11" t="s">
        <v>2181</v>
      </c>
      <c r="F2202" s="11" t="s">
        <v>2360</v>
      </c>
      <c r="G2202" s="11" t="s">
        <v>375</v>
      </c>
      <c r="H2202" s="11" t="s">
        <v>375</v>
      </c>
      <c r="I2202" s="11">
        <v>410</v>
      </c>
      <c r="J2202" s="11">
        <v>4613</v>
      </c>
      <c r="K2202" s="11">
        <v>14769</v>
      </c>
      <c r="L2202" s="11" t="str">
        <f t="shared" si="34"/>
        <v>Whole</v>
      </c>
    </row>
    <row r="2203" spans="1:12" x14ac:dyDescent="0.3">
      <c r="A2203" s="11" t="s">
        <v>934</v>
      </c>
      <c r="B2203" s="11" t="s">
        <v>322</v>
      </c>
      <c r="C2203" s="11" t="s">
        <v>25</v>
      </c>
      <c r="D2203" s="11" t="s">
        <v>489</v>
      </c>
      <c r="E2203" s="11" t="s">
        <v>1989</v>
      </c>
      <c r="F2203" s="11" t="s">
        <v>2363</v>
      </c>
      <c r="G2203" s="11" t="s">
        <v>375</v>
      </c>
      <c r="H2203" s="11" t="s">
        <v>375</v>
      </c>
      <c r="I2203" s="11">
        <v>18</v>
      </c>
      <c r="J2203" s="11">
        <v>432</v>
      </c>
      <c r="K2203" s="11">
        <v>403</v>
      </c>
      <c r="L2203" s="11" t="str">
        <f t="shared" si="34"/>
        <v>Processed</v>
      </c>
    </row>
    <row r="2204" spans="1:12" x14ac:dyDescent="0.3">
      <c r="A2204" s="11" t="s">
        <v>934</v>
      </c>
      <c r="B2204" s="11" t="s">
        <v>322</v>
      </c>
      <c r="C2204" s="11" t="s">
        <v>25</v>
      </c>
      <c r="D2204" s="11" t="s">
        <v>489</v>
      </c>
      <c r="E2204" s="11" t="s">
        <v>1989</v>
      </c>
      <c r="F2204" s="11" t="s">
        <v>2364</v>
      </c>
      <c r="G2204" s="11" t="s">
        <v>211</v>
      </c>
      <c r="H2204" s="11" t="s">
        <v>211</v>
      </c>
      <c r="I2204" s="11">
        <v>34</v>
      </c>
      <c r="J2204" s="11">
        <v>816</v>
      </c>
      <c r="K2204" s="11">
        <v>734</v>
      </c>
      <c r="L2204" s="11" t="str">
        <f t="shared" si="34"/>
        <v>Processed</v>
      </c>
    </row>
    <row r="2205" spans="1:12" x14ac:dyDescent="0.3">
      <c r="A2205" s="11" t="s">
        <v>934</v>
      </c>
      <c r="B2205" s="11" t="s">
        <v>322</v>
      </c>
      <c r="C2205" s="11" t="s">
        <v>25</v>
      </c>
      <c r="D2205" s="11" t="s">
        <v>489</v>
      </c>
      <c r="E2205" s="11" t="s">
        <v>1989</v>
      </c>
      <c r="F2205" s="11" t="s">
        <v>2364</v>
      </c>
      <c r="G2205" s="11" t="s">
        <v>1696</v>
      </c>
      <c r="H2205" s="11" t="s">
        <v>1696</v>
      </c>
      <c r="I2205" s="11">
        <v>18</v>
      </c>
      <c r="J2205" s="11">
        <v>432</v>
      </c>
      <c r="K2205" s="11">
        <v>526</v>
      </c>
      <c r="L2205" s="11" t="str">
        <f t="shared" si="34"/>
        <v>Processed</v>
      </c>
    </row>
    <row r="2206" spans="1:12" x14ac:dyDescent="0.3">
      <c r="A2206" s="11" t="s">
        <v>934</v>
      </c>
      <c r="B2206" s="11" t="s">
        <v>322</v>
      </c>
      <c r="C2206" s="11" t="s">
        <v>25</v>
      </c>
      <c r="D2206" s="11" t="s">
        <v>2189</v>
      </c>
      <c r="E2206" s="11" t="s">
        <v>2190</v>
      </c>
      <c r="F2206" s="11" t="s">
        <v>2365</v>
      </c>
      <c r="G2206" s="11" t="s">
        <v>211</v>
      </c>
      <c r="H2206" s="11" t="s">
        <v>211</v>
      </c>
      <c r="I2206" s="11">
        <v>3490</v>
      </c>
      <c r="J2206" s="11">
        <v>55142</v>
      </c>
      <c r="K2206" s="11">
        <v>196154</v>
      </c>
      <c r="L2206" s="11" t="str">
        <f t="shared" si="34"/>
        <v>Processed</v>
      </c>
    </row>
    <row r="2207" spans="1:12" x14ac:dyDescent="0.3">
      <c r="A2207" s="11" t="s">
        <v>934</v>
      </c>
      <c r="B2207" s="11" t="s">
        <v>322</v>
      </c>
      <c r="C2207" s="11" t="s">
        <v>25</v>
      </c>
      <c r="D2207" s="11" t="s">
        <v>2189</v>
      </c>
      <c r="E2207" s="11" t="s">
        <v>2190</v>
      </c>
      <c r="F2207" s="11" t="s">
        <v>2365</v>
      </c>
      <c r="G2207" s="11" t="s">
        <v>1696</v>
      </c>
      <c r="H2207" s="11" t="s">
        <v>1696</v>
      </c>
      <c r="I2207" s="11">
        <v>1792</v>
      </c>
      <c r="J2207" s="11">
        <v>28314</v>
      </c>
      <c r="K2207" s="11">
        <v>104815</v>
      </c>
      <c r="L2207" s="11" t="str">
        <f t="shared" si="34"/>
        <v>Processed</v>
      </c>
    </row>
    <row r="2208" spans="1:12" x14ac:dyDescent="0.3">
      <c r="A2208" s="11" t="s">
        <v>934</v>
      </c>
      <c r="B2208" s="11" t="s">
        <v>322</v>
      </c>
      <c r="C2208" s="11" t="s">
        <v>25</v>
      </c>
      <c r="D2208" s="11" t="s">
        <v>2189</v>
      </c>
      <c r="E2208" s="11" t="s">
        <v>2190</v>
      </c>
      <c r="F2208" s="11" t="s">
        <v>2365</v>
      </c>
      <c r="G2208" s="11" t="s">
        <v>375</v>
      </c>
      <c r="H2208" s="11" t="s">
        <v>375</v>
      </c>
      <c r="I2208" s="11">
        <v>2085</v>
      </c>
      <c r="J2208" s="11">
        <v>32943</v>
      </c>
      <c r="K2208" s="11">
        <v>119871</v>
      </c>
      <c r="L2208" s="11" t="str">
        <f t="shared" si="34"/>
        <v>Processed</v>
      </c>
    </row>
    <row r="2209" spans="1:12" x14ac:dyDescent="0.3">
      <c r="A2209" s="11" t="s">
        <v>934</v>
      </c>
      <c r="B2209" s="11" t="s">
        <v>322</v>
      </c>
      <c r="C2209" s="11" t="s">
        <v>25</v>
      </c>
      <c r="D2209" s="11" t="s">
        <v>2366</v>
      </c>
      <c r="E2209" s="11" t="s">
        <v>2367</v>
      </c>
      <c r="F2209" s="11" t="s">
        <v>2368</v>
      </c>
      <c r="G2209" s="11" t="s">
        <v>1957</v>
      </c>
      <c r="H2209" s="11" t="s">
        <v>1957</v>
      </c>
      <c r="I2209" s="11">
        <v>3866</v>
      </c>
      <c r="J2209" s="11">
        <v>59150</v>
      </c>
      <c r="K2209" s="11">
        <v>204674</v>
      </c>
      <c r="L2209" s="11" t="str">
        <f t="shared" si="34"/>
        <v>Processed</v>
      </c>
    </row>
    <row r="2210" spans="1:12" x14ac:dyDescent="0.3">
      <c r="A2210" s="11" t="s">
        <v>934</v>
      </c>
      <c r="B2210" s="11" t="s">
        <v>322</v>
      </c>
      <c r="C2210" s="11" t="s">
        <v>25</v>
      </c>
      <c r="D2210" s="11" t="s">
        <v>965</v>
      </c>
      <c r="E2210" s="11" t="s">
        <v>2184</v>
      </c>
      <c r="F2210" s="11" t="s">
        <v>2369</v>
      </c>
      <c r="G2210" s="11" t="s">
        <v>211</v>
      </c>
      <c r="H2210" s="11" t="s">
        <v>211</v>
      </c>
      <c r="I2210" s="11">
        <v>934</v>
      </c>
      <c r="J2210" s="11">
        <v>6071</v>
      </c>
      <c r="K2210" s="11">
        <v>17256</v>
      </c>
      <c r="L2210" s="11" t="str">
        <f t="shared" si="34"/>
        <v>Processed</v>
      </c>
    </row>
    <row r="2211" spans="1:12" x14ac:dyDescent="0.3">
      <c r="A2211" s="11" t="s">
        <v>934</v>
      </c>
      <c r="B2211" s="11" t="s">
        <v>322</v>
      </c>
      <c r="C2211" s="11" t="s">
        <v>25</v>
      </c>
      <c r="D2211" s="11" t="s">
        <v>965</v>
      </c>
      <c r="E2211" s="11" t="s">
        <v>2184</v>
      </c>
      <c r="F2211" s="11" t="s">
        <v>2369</v>
      </c>
      <c r="G2211" s="11" t="s">
        <v>1696</v>
      </c>
      <c r="H2211" s="11" t="s">
        <v>1696</v>
      </c>
      <c r="I2211" s="11">
        <v>573</v>
      </c>
      <c r="J2211" s="11">
        <v>3725</v>
      </c>
      <c r="K2211" s="11">
        <v>12471</v>
      </c>
      <c r="L2211" s="11" t="str">
        <f t="shared" si="34"/>
        <v>Processed</v>
      </c>
    </row>
    <row r="2212" spans="1:12" x14ac:dyDescent="0.3">
      <c r="A2212" s="11" t="s">
        <v>934</v>
      </c>
      <c r="B2212" s="11" t="s">
        <v>322</v>
      </c>
      <c r="C2212" s="11" t="s">
        <v>25</v>
      </c>
      <c r="D2212" s="11" t="s">
        <v>965</v>
      </c>
      <c r="E2212" s="11" t="s">
        <v>2184</v>
      </c>
      <c r="F2212" s="11" t="s">
        <v>2369</v>
      </c>
      <c r="G2212" s="11" t="s">
        <v>375</v>
      </c>
      <c r="H2212" s="11" t="s">
        <v>375</v>
      </c>
      <c r="I2212" s="11">
        <v>794</v>
      </c>
      <c r="J2212" s="11">
        <v>5161</v>
      </c>
      <c r="K2212" s="11">
        <v>16517</v>
      </c>
      <c r="L2212" s="11" t="str">
        <f t="shared" si="34"/>
        <v>Processed</v>
      </c>
    </row>
    <row r="2213" spans="1:12" x14ac:dyDescent="0.3">
      <c r="A2213" s="11" t="s">
        <v>934</v>
      </c>
      <c r="B2213" s="11" t="s">
        <v>322</v>
      </c>
      <c r="C2213" s="11" t="s">
        <v>25</v>
      </c>
      <c r="D2213" s="11" t="s">
        <v>2182</v>
      </c>
      <c r="E2213" s="11" t="s">
        <v>2183</v>
      </c>
      <c r="F2213" s="11" t="s">
        <v>2369</v>
      </c>
      <c r="G2213" s="11" t="s">
        <v>211</v>
      </c>
      <c r="H2213" s="11" t="s">
        <v>211</v>
      </c>
      <c r="I2213" s="11">
        <v>34714</v>
      </c>
      <c r="J2213" s="11">
        <v>135385</v>
      </c>
      <c r="K2213" s="11">
        <v>495318</v>
      </c>
      <c r="L2213" s="11" t="str">
        <f t="shared" si="34"/>
        <v>Processed</v>
      </c>
    </row>
    <row r="2214" spans="1:12" x14ac:dyDescent="0.3">
      <c r="A2214" s="11" t="s">
        <v>934</v>
      </c>
      <c r="B2214" s="11" t="s">
        <v>322</v>
      </c>
      <c r="C2214" s="11" t="s">
        <v>25</v>
      </c>
      <c r="D2214" s="11" t="s">
        <v>2182</v>
      </c>
      <c r="E2214" s="11" t="s">
        <v>2183</v>
      </c>
      <c r="F2214" s="11" t="s">
        <v>2369</v>
      </c>
      <c r="G2214" s="11" t="s">
        <v>1696</v>
      </c>
      <c r="H2214" s="11" t="s">
        <v>1696</v>
      </c>
      <c r="I2214" s="11">
        <v>9783</v>
      </c>
      <c r="J2214" s="11">
        <v>38154</v>
      </c>
      <c r="K2214" s="11">
        <v>165326</v>
      </c>
      <c r="L2214" s="11" t="str">
        <f t="shared" si="34"/>
        <v>Processed</v>
      </c>
    </row>
    <row r="2215" spans="1:12" x14ac:dyDescent="0.3">
      <c r="A2215" s="11" t="s">
        <v>934</v>
      </c>
      <c r="B2215" s="11" t="s">
        <v>322</v>
      </c>
      <c r="C2215" s="11" t="s">
        <v>25</v>
      </c>
      <c r="D2215" s="11" t="s">
        <v>2182</v>
      </c>
      <c r="E2215" s="11" t="s">
        <v>2183</v>
      </c>
      <c r="F2215" s="11" t="s">
        <v>2369</v>
      </c>
      <c r="G2215" s="11" t="s">
        <v>375</v>
      </c>
      <c r="H2215" s="11" t="s">
        <v>375</v>
      </c>
      <c r="I2215" s="11">
        <v>24201</v>
      </c>
      <c r="J2215" s="11">
        <v>94384</v>
      </c>
      <c r="K2215" s="11">
        <v>391220</v>
      </c>
      <c r="L2215" s="11" t="str">
        <f t="shared" si="34"/>
        <v>Processed</v>
      </c>
    </row>
    <row r="2216" spans="1:12" x14ac:dyDescent="0.3">
      <c r="A2216" s="11" t="s">
        <v>934</v>
      </c>
      <c r="B2216" s="11" t="s">
        <v>322</v>
      </c>
      <c r="C2216" s="11" t="s">
        <v>25</v>
      </c>
      <c r="D2216" s="11" t="s">
        <v>95</v>
      </c>
      <c r="E2216" s="11" t="s">
        <v>2046</v>
      </c>
      <c r="F2216" s="11" t="s">
        <v>2187</v>
      </c>
      <c r="G2216" s="11" t="s">
        <v>1696</v>
      </c>
      <c r="H2216" s="11" t="s">
        <v>1696</v>
      </c>
      <c r="I2216" s="11">
        <v>85</v>
      </c>
      <c r="J2216" s="11">
        <v>255</v>
      </c>
      <c r="K2216" s="11">
        <v>980</v>
      </c>
      <c r="L2216" s="11" t="str">
        <f t="shared" si="34"/>
        <v>Processed</v>
      </c>
    </row>
    <row r="2217" spans="1:12" x14ac:dyDescent="0.3">
      <c r="A2217" s="11" t="s">
        <v>934</v>
      </c>
      <c r="B2217" s="11" t="s">
        <v>322</v>
      </c>
      <c r="C2217" s="11" t="s">
        <v>25</v>
      </c>
      <c r="D2217" s="11" t="s">
        <v>95</v>
      </c>
      <c r="E2217" s="11" t="s">
        <v>2046</v>
      </c>
      <c r="F2217" s="11" t="s">
        <v>2187</v>
      </c>
      <c r="G2217" s="11" t="s">
        <v>375</v>
      </c>
      <c r="H2217" s="11" t="s">
        <v>375</v>
      </c>
      <c r="I2217" s="11">
        <v>158</v>
      </c>
      <c r="J2217" s="11">
        <v>474</v>
      </c>
      <c r="K2217" s="11">
        <v>1573</v>
      </c>
      <c r="L2217" s="11" t="str">
        <f t="shared" si="34"/>
        <v>Processed</v>
      </c>
    </row>
    <row r="2218" spans="1:12" x14ac:dyDescent="0.3">
      <c r="A2218" s="11" t="s">
        <v>934</v>
      </c>
      <c r="B2218" s="11" t="s">
        <v>322</v>
      </c>
      <c r="C2218" s="11" t="s">
        <v>25</v>
      </c>
      <c r="D2218" s="11" t="s">
        <v>95</v>
      </c>
      <c r="E2218" s="11" t="s">
        <v>2046</v>
      </c>
      <c r="F2218" s="11" t="s">
        <v>2371</v>
      </c>
      <c r="G2218" s="11" t="s">
        <v>211</v>
      </c>
      <c r="H2218" s="11" t="s">
        <v>211</v>
      </c>
      <c r="I2218" s="11">
        <v>399</v>
      </c>
      <c r="J2218" s="11">
        <v>1197</v>
      </c>
      <c r="K2218" s="11">
        <v>4587</v>
      </c>
      <c r="L2218" s="11" t="str">
        <f t="shared" si="34"/>
        <v>Processed</v>
      </c>
    </row>
    <row r="2219" spans="1:12" x14ac:dyDescent="0.3">
      <c r="A2219" s="11" t="s">
        <v>934</v>
      </c>
      <c r="B2219" s="11" t="s">
        <v>322</v>
      </c>
      <c r="C2219" s="11" t="s">
        <v>25</v>
      </c>
      <c r="D2219" s="11" t="s">
        <v>914</v>
      </c>
      <c r="E2219" s="11" t="s">
        <v>2161</v>
      </c>
      <c r="F2219" s="11" t="s">
        <v>2372</v>
      </c>
      <c r="G2219" s="11" t="s">
        <v>1696</v>
      </c>
      <c r="H2219" s="11" t="s">
        <v>1696</v>
      </c>
      <c r="I2219" s="11">
        <v>1658</v>
      </c>
      <c r="J2219" s="11">
        <v>32828</v>
      </c>
      <c r="K2219" s="11">
        <v>35938</v>
      </c>
      <c r="L2219" s="11" t="str">
        <f t="shared" si="34"/>
        <v>Processed</v>
      </c>
    </row>
    <row r="2220" spans="1:12" x14ac:dyDescent="0.3">
      <c r="A2220" s="11" t="s">
        <v>934</v>
      </c>
      <c r="B2220" s="11" t="s">
        <v>322</v>
      </c>
      <c r="C2220" s="11" t="s">
        <v>25</v>
      </c>
      <c r="D2220" s="11" t="s">
        <v>914</v>
      </c>
      <c r="E2220" s="11" t="s">
        <v>2161</v>
      </c>
      <c r="F2220" s="11" t="s">
        <v>2372</v>
      </c>
      <c r="G2220" s="11" t="s">
        <v>375</v>
      </c>
      <c r="H2220" s="11" t="s">
        <v>375</v>
      </c>
      <c r="I2220" s="11">
        <v>4029</v>
      </c>
      <c r="J2220" s="11">
        <v>79774</v>
      </c>
      <c r="K2220" s="11">
        <v>84303</v>
      </c>
      <c r="L2220" s="11" t="str">
        <f t="shared" si="34"/>
        <v>Processed</v>
      </c>
    </row>
    <row r="2221" spans="1:12" x14ac:dyDescent="0.3">
      <c r="A2221" s="11" t="s">
        <v>934</v>
      </c>
      <c r="B2221" s="11" t="s">
        <v>322</v>
      </c>
      <c r="C2221" s="11" t="s">
        <v>25</v>
      </c>
      <c r="D2221" s="11" t="s">
        <v>914</v>
      </c>
      <c r="E2221" s="11" t="s">
        <v>2161</v>
      </c>
      <c r="F2221" s="11" t="s">
        <v>2373</v>
      </c>
      <c r="G2221" s="11" t="s">
        <v>211</v>
      </c>
      <c r="H2221" s="11" t="s">
        <v>211</v>
      </c>
      <c r="I2221" s="11">
        <v>5040</v>
      </c>
      <c r="J2221" s="11">
        <v>99792</v>
      </c>
      <c r="K2221" s="11">
        <v>99021</v>
      </c>
      <c r="L2221" s="11" t="str">
        <f t="shared" si="34"/>
        <v>Processed</v>
      </c>
    </row>
    <row r="2222" spans="1:12" x14ac:dyDescent="0.3">
      <c r="A2222" s="11" t="s">
        <v>934</v>
      </c>
      <c r="B2222" s="11" t="s">
        <v>322</v>
      </c>
      <c r="C2222" s="11" t="s">
        <v>25</v>
      </c>
      <c r="D2222" s="11" t="s">
        <v>967</v>
      </c>
      <c r="E2222" s="11" t="s">
        <v>1932</v>
      </c>
      <c r="F2222" s="11" t="s">
        <v>2374</v>
      </c>
      <c r="G2222" s="11" t="s">
        <v>211</v>
      </c>
      <c r="H2222" s="11" t="s">
        <v>211</v>
      </c>
      <c r="I2222" s="11">
        <v>1112</v>
      </c>
      <c r="J2222" s="11">
        <v>35584</v>
      </c>
      <c r="K2222" s="11">
        <v>26003</v>
      </c>
      <c r="L2222" s="11" t="str">
        <f t="shared" si="34"/>
        <v>Processed</v>
      </c>
    </row>
    <row r="2223" spans="1:12" x14ac:dyDescent="0.3">
      <c r="A2223" s="11" t="s">
        <v>934</v>
      </c>
      <c r="B2223" s="11" t="s">
        <v>322</v>
      </c>
      <c r="C2223" s="11" t="s">
        <v>25</v>
      </c>
      <c r="D2223" s="11" t="s">
        <v>967</v>
      </c>
      <c r="E2223" s="11" t="s">
        <v>1932</v>
      </c>
      <c r="F2223" s="11" t="s">
        <v>2374</v>
      </c>
      <c r="G2223" s="11" t="s">
        <v>375</v>
      </c>
      <c r="H2223" s="11" t="s">
        <v>375</v>
      </c>
      <c r="I2223" s="11">
        <v>776</v>
      </c>
      <c r="J2223" s="11">
        <v>24832</v>
      </c>
      <c r="K2223" s="11">
        <v>23309</v>
      </c>
      <c r="L2223" s="11" t="str">
        <f t="shared" si="34"/>
        <v>Processed</v>
      </c>
    </row>
    <row r="2224" spans="1:12" x14ac:dyDescent="0.3">
      <c r="A2224" s="11" t="s">
        <v>934</v>
      </c>
      <c r="B2224" s="11" t="s">
        <v>322</v>
      </c>
      <c r="C2224" s="11" t="s">
        <v>25</v>
      </c>
      <c r="D2224" s="11" t="s">
        <v>84</v>
      </c>
      <c r="E2224" s="11" t="s">
        <v>2117</v>
      </c>
      <c r="F2224" s="11" t="s">
        <v>2375</v>
      </c>
      <c r="G2224" s="11" t="s">
        <v>1696</v>
      </c>
      <c r="H2224" s="11" t="s">
        <v>1696</v>
      </c>
      <c r="I2224" s="11">
        <v>9632</v>
      </c>
      <c r="J2224" s="11">
        <v>50568</v>
      </c>
      <c r="K2224" s="11">
        <v>117681</v>
      </c>
      <c r="L2224" s="11" t="str">
        <f t="shared" si="34"/>
        <v>Processed</v>
      </c>
    </row>
    <row r="2225" spans="1:12" x14ac:dyDescent="0.3">
      <c r="A2225" s="11" t="s">
        <v>934</v>
      </c>
      <c r="B2225" s="11" t="s">
        <v>322</v>
      </c>
      <c r="C2225" s="11" t="s">
        <v>25</v>
      </c>
      <c r="D2225" s="11" t="s">
        <v>84</v>
      </c>
      <c r="E2225" s="11" t="s">
        <v>2117</v>
      </c>
      <c r="F2225" s="11" t="s">
        <v>2375</v>
      </c>
      <c r="G2225" s="11" t="s">
        <v>375</v>
      </c>
      <c r="H2225" s="11" t="s">
        <v>375</v>
      </c>
      <c r="I2225" s="11">
        <v>14754</v>
      </c>
      <c r="J2225" s="11">
        <v>77459</v>
      </c>
      <c r="K2225" s="11">
        <v>175911</v>
      </c>
      <c r="L2225" s="11" t="str">
        <f t="shared" si="34"/>
        <v>Processed</v>
      </c>
    </row>
    <row r="2226" spans="1:12" x14ac:dyDescent="0.3">
      <c r="A2226" s="11" t="s">
        <v>934</v>
      </c>
      <c r="B2226" s="11" t="s">
        <v>322</v>
      </c>
      <c r="C2226" s="11" t="s">
        <v>25</v>
      </c>
      <c r="D2226" s="11" t="s">
        <v>84</v>
      </c>
      <c r="E2226" s="11" t="s">
        <v>2117</v>
      </c>
      <c r="F2226" s="11" t="s">
        <v>2379</v>
      </c>
      <c r="G2226" s="11" t="s">
        <v>211</v>
      </c>
      <c r="H2226" s="11" t="s">
        <v>211</v>
      </c>
      <c r="I2226" s="11">
        <v>23465</v>
      </c>
      <c r="J2226" s="11">
        <v>123191</v>
      </c>
      <c r="K2226" s="11">
        <v>232242</v>
      </c>
      <c r="L2226" s="11" t="str">
        <f t="shared" si="34"/>
        <v>Processed</v>
      </c>
    </row>
    <row r="2227" spans="1:12" x14ac:dyDescent="0.3">
      <c r="A2227" s="11" t="s">
        <v>934</v>
      </c>
      <c r="B2227" s="11" t="s">
        <v>322</v>
      </c>
      <c r="C2227" s="11" t="s">
        <v>25</v>
      </c>
      <c r="D2227" s="11" t="s">
        <v>506</v>
      </c>
      <c r="E2227" s="11" t="s">
        <v>2090</v>
      </c>
      <c r="F2227" s="11" t="s">
        <v>2091</v>
      </c>
      <c r="G2227" s="11" t="s">
        <v>211</v>
      </c>
      <c r="H2227" s="11" t="s">
        <v>211</v>
      </c>
      <c r="I2227" s="11">
        <v>191</v>
      </c>
      <c r="J2227" s="11">
        <v>6112</v>
      </c>
      <c r="K2227" s="11">
        <v>3185</v>
      </c>
      <c r="L2227" s="11" t="str">
        <f t="shared" si="34"/>
        <v>Processed</v>
      </c>
    </row>
    <row r="2228" spans="1:12" x14ac:dyDescent="0.3">
      <c r="A2228" s="11" t="s">
        <v>934</v>
      </c>
      <c r="B2228" s="11" t="s">
        <v>322</v>
      </c>
      <c r="C2228" s="11" t="s">
        <v>25</v>
      </c>
      <c r="D2228" s="11" t="s">
        <v>506</v>
      </c>
      <c r="E2228" s="11" t="s">
        <v>2090</v>
      </c>
      <c r="F2228" s="11" t="s">
        <v>2159</v>
      </c>
      <c r="G2228" s="11" t="s">
        <v>1696</v>
      </c>
      <c r="H2228" s="11" t="s">
        <v>1696</v>
      </c>
      <c r="I2228" s="11">
        <v>65</v>
      </c>
      <c r="J2228" s="11">
        <v>2080</v>
      </c>
      <c r="K2228" s="11">
        <v>1264</v>
      </c>
      <c r="L2228" s="11" t="str">
        <f t="shared" si="34"/>
        <v>Processed</v>
      </c>
    </row>
    <row r="2229" spans="1:12" x14ac:dyDescent="0.3">
      <c r="A2229" s="11" t="s">
        <v>934</v>
      </c>
      <c r="B2229" s="11" t="s">
        <v>322</v>
      </c>
      <c r="C2229" s="11" t="s">
        <v>25</v>
      </c>
      <c r="D2229" s="11" t="s">
        <v>506</v>
      </c>
      <c r="E2229" s="11" t="s">
        <v>2090</v>
      </c>
      <c r="F2229" s="11" t="s">
        <v>2159</v>
      </c>
      <c r="G2229" s="11" t="s">
        <v>375</v>
      </c>
      <c r="H2229" s="11" t="s">
        <v>375</v>
      </c>
      <c r="I2229" s="11">
        <v>103</v>
      </c>
      <c r="J2229" s="11">
        <v>3296</v>
      </c>
      <c r="K2229" s="11">
        <v>1943</v>
      </c>
      <c r="L2229" s="11" t="str">
        <f t="shared" si="34"/>
        <v>Processed</v>
      </c>
    </row>
    <row r="2230" spans="1:12" x14ac:dyDescent="0.3">
      <c r="A2230" s="11" t="s">
        <v>934</v>
      </c>
      <c r="B2230" s="11" t="s">
        <v>322</v>
      </c>
      <c r="C2230" s="11" t="s">
        <v>25</v>
      </c>
      <c r="D2230" s="11" t="s">
        <v>97</v>
      </c>
      <c r="E2230" s="11" t="s">
        <v>2101</v>
      </c>
      <c r="F2230" s="11" t="s">
        <v>2380</v>
      </c>
      <c r="G2230" s="11" t="s">
        <v>211</v>
      </c>
      <c r="H2230" s="11" t="s">
        <v>211</v>
      </c>
      <c r="I2230" s="11">
        <v>7183</v>
      </c>
      <c r="J2230" s="11">
        <v>0</v>
      </c>
      <c r="K2230" s="11">
        <v>68685</v>
      </c>
      <c r="L2230" s="11" t="str">
        <f t="shared" si="34"/>
        <v>Processed</v>
      </c>
    </row>
    <row r="2231" spans="1:12" x14ac:dyDescent="0.3">
      <c r="A2231" s="11" t="s">
        <v>934</v>
      </c>
      <c r="B2231" s="11" t="s">
        <v>322</v>
      </c>
      <c r="C2231" s="11" t="s">
        <v>25</v>
      </c>
      <c r="D2231" s="11" t="s">
        <v>97</v>
      </c>
      <c r="E2231" s="11" t="s">
        <v>2101</v>
      </c>
      <c r="F2231" s="11" t="s">
        <v>2380</v>
      </c>
      <c r="G2231" s="11" t="s">
        <v>1696</v>
      </c>
      <c r="H2231" s="11" t="s">
        <v>1696</v>
      </c>
      <c r="I2231" s="11">
        <v>3418</v>
      </c>
      <c r="J2231" s="11">
        <v>0</v>
      </c>
      <c r="K2231" s="11">
        <v>40580</v>
      </c>
      <c r="L2231" s="11" t="str">
        <f t="shared" si="34"/>
        <v>Processed</v>
      </c>
    </row>
    <row r="2232" spans="1:12" x14ac:dyDescent="0.3">
      <c r="A2232" s="11" t="s">
        <v>934</v>
      </c>
      <c r="B2232" s="11" t="s">
        <v>322</v>
      </c>
      <c r="C2232" s="11" t="s">
        <v>25</v>
      </c>
      <c r="D2232" s="11" t="s">
        <v>97</v>
      </c>
      <c r="E2232" s="11" t="s">
        <v>2101</v>
      </c>
      <c r="F2232" s="11" t="s">
        <v>2380</v>
      </c>
      <c r="G2232" s="11" t="s">
        <v>375</v>
      </c>
      <c r="H2232" s="11" t="s">
        <v>375</v>
      </c>
      <c r="I2232" s="11">
        <v>6113</v>
      </c>
      <c r="J2232" s="11">
        <v>0</v>
      </c>
      <c r="K2232" s="11">
        <v>66151</v>
      </c>
      <c r="L2232" s="11" t="str">
        <f t="shared" si="34"/>
        <v>Processed</v>
      </c>
    </row>
    <row r="2233" spans="1:12" x14ac:dyDescent="0.3">
      <c r="A2233" s="11" t="s">
        <v>934</v>
      </c>
      <c r="B2233" s="11" t="s">
        <v>322</v>
      </c>
      <c r="C2233" s="11" t="s">
        <v>25</v>
      </c>
      <c r="D2233" s="11" t="s">
        <v>2191</v>
      </c>
      <c r="E2233" s="11" t="s">
        <v>2192</v>
      </c>
      <c r="F2233" s="11" t="s">
        <v>2381</v>
      </c>
      <c r="G2233" s="11" t="s">
        <v>211</v>
      </c>
      <c r="H2233" s="11" t="s">
        <v>211</v>
      </c>
      <c r="I2233" s="11">
        <v>1489</v>
      </c>
      <c r="J2233" s="11">
        <v>55272</v>
      </c>
      <c r="K2233" s="11">
        <v>38303</v>
      </c>
      <c r="L2233" s="11" t="str">
        <f t="shared" si="34"/>
        <v>Processed</v>
      </c>
    </row>
    <row r="2234" spans="1:12" x14ac:dyDescent="0.3">
      <c r="A2234" s="11" t="s">
        <v>934</v>
      </c>
      <c r="B2234" s="11" t="s">
        <v>322</v>
      </c>
      <c r="C2234" s="11" t="s">
        <v>25</v>
      </c>
      <c r="D2234" s="11" t="s">
        <v>2191</v>
      </c>
      <c r="E2234" s="11" t="s">
        <v>2192</v>
      </c>
      <c r="F2234" s="11" t="s">
        <v>2381</v>
      </c>
      <c r="G2234" s="11" t="s">
        <v>1696</v>
      </c>
      <c r="H2234" s="11" t="s">
        <v>1696</v>
      </c>
      <c r="I2234" s="11">
        <v>359</v>
      </c>
      <c r="J2234" s="11">
        <v>13326</v>
      </c>
      <c r="K2234" s="11">
        <v>10489</v>
      </c>
      <c r="L2234" s="11" t="str">
        <f t="shared" si="34"/>
        <v>Processed</v>
      </c>
    </row>
    <row r="2235" spans="1:12" x14ac:dyDescent="0.3">
      <c r="A2235" s="11" t="s">
        <v>934</v>
      </c>
      <c r="B2235" s="11" t="s">
        <v>322</v>
      </c>
      <c r="C2235" s="11" t="s">
        <v>25</v>
      </c>
      <c r="D2235" s="11" t="s">
        <v>2191</v>
      </c>
      <c r="E2235" s="11" t="s">
        <v>2192</v>
      </c>
      <c r="F2235" s="11" t="s">
        <v>2381</v>
      </c>
      <c r="G2235" s="11" t="s">
        <v>375</v>
      </c>
      <c r="H2235" s="11" t="s">
        <v>375</v>
      </c>
      <c r="I2235" s="11">
        <v>982</v>
      </c>
      <c r="J2235" s="11">
        <v>36452</v>
      </c>
      <c r="K2235" s="11">
        <v>28812</v>
      </c>
      <c r="L2235" s="11" t="str">
        <f t="shared" si="34"/>
        <v>Processed</v>
      </c>
    </row>
    <row r="2236" spans="1:12" x14ac:dyDescent="0.3">
      <c r="A2236" s="11" t="s">
        <v>934</v>
      </c>
      <c r="B2236" s="11" t="s">
        <v>322</v>
      </c>
      <c r="C2236" s="11" t="s">
        <v>25</v>
      </c>
      <c r="D2236" s="11" t="s">
        <v>1939</v>
      </c>
      <c r="E2236" s="11" t="s">
        <v>1940</v>
      </c>
      <c r="F2236" s="11" t="s">
        <v>1941</v>
      </c>
      <c r="G2236" s="11" t="s">
        <v>211</v>
      </c>
      <c r="H2236" s="11" t="s">
        <v>211</v>
      </c>
      <c r="I2236" s="11">
        <v>865</v>
      </c>
      <c r="J2236" s="11">
        <v>18165</v>
      </c>
      <c r="K2236" s="11">
        <v>28073</v>
      </c>
      <c r="L2236" s="11" t="str">
        <f t="shared" si="34"/>
        <v>Processed</v>
      </c>
    </row>
    <row r="2237" spans="1:12" x14ac:dyDescent="0.3">
      <c r="A2237" s="11" t="s">
        <v>934</v>
      </c>
      <c r="B2237" s="11" t="s">
        <v>322</v>
      </c>
      <c r="C2237" s="11" t="s">
        <v>25</v>
      </c>
      <c r="D2237" s="11" t="s">
        <v>1939</v>
      </c>
      <c r="E2237" s="11" t="s">
        <v>1940</v>
      </c>
      <c r="F2237" s="11" t="s">
        <v>1941</v>
      </c>
      <c r="G2237" s="11" t="s">
        <v>1696</v>
      </c>
      <c r="H2237" s="11" t="s">
        <v>1696</v>
      </c>
      <c r="I2237" s="11">
        <v>194</v>
      </c>
      <c r="J2237" s="11">
        <v>4074</v>
      </c>
      <c r="K2237" s="11">
        <v>6432</v>
      </c>
      <c r="L2237" s="11" t="str">
        <f t="shared" si="34"/>
        <v>Processed</v>
      </c>
    </row>
    <row r="2238" spans="1:12" x14ac:dyDescent="0.3">
      <c r="A2238" s="11" t="s">
        <v>934</v>
      </c>
      <c r="B2238" s="11" t="s">
        <v>322</v>
      </c>
      <c r="C2238" s="11" t="s">
        <v>25</v>
      </c>
      <c r="D2238" s="11" t="s">
        <v>1939</v>
      </c>
      <c r="E2238" s="11" t="s">
        <v>1940</v>
      </c>
      <c r="F2238" s="11" t="s">
        <v>1941</v>
      </c>
      <c r="G2238" s="11" t="s">
        <v>375</v>
      </c>
      <c r="H2238" s="11" t="s">
        <v>375</v>
      </c>
      <c r="I2238" s="11">
        <v>367</v>
      </c>
      <c r="J2238" s="11">
        <v>7707</v>
      </c>
      <c r="K2238" s="11">
        <v>12042</v>
      </c>
      <c r="L2238" s="11" t="str">
        <f t="shared" si="34"/>
        <v>Processed</v>
      </c>
    </row>
    <row r="2239" spans="1:12" x14ac:dyDescent="0.3">
      <c r="A2239" s="11" t="s">
        <v>934</v>
      </c>
      <c r="B2239" s="11" t="s">
        <v>322</v>
      </c>
      <c r="C2239" s="11" t="s">
        <v>25</v>
      </c>
      <c r="D2239" s="11" t="s">
        <v>128</v>
      </c>
      <c r="E2239" s="11" t="s">
        <v>2281</v>
      </c>
      <c r="F2239" s="11" t="s">
        <v>2383</v>
      </c>
      <c r="G2239" s="11" t="s">
        <v>211</v>
      </c>
      <c r="H2239" s="11" t="s">
        <v>211</v>
      </c>
      <c r="I2239" s="11">
        <v>195</v>
      </c>
      <c r="J2239" s="11">
        <v>6240</v>
      </c>
      <c r="K2239" s="11">
        <v>5376</v>
      </c>
      <c r="L2239" s="11" t="str">
        <f t="shared" si="34"/>
        <v>Processed</v>
      </c>
    </row>
    <row r="2240" spans="1:12" x14ac:dyDescent="0.3">
      <c r="A2240" s="11" t="s">
        <v>934</v>
      </c>
      <c r="B2240" s="11" t="s">
        <v>322</v>
      </c>
      <c r="C2240" s="11" t="s">
        <v>25</v>
      </c>
      <c r="D2240" s="11" t="s">
        <v>128</v>
      </c>
      <c r="E2240" s="11" t="s">
        <v>2281</v>
      </c>
      <c r="F2240" s="11" t="s">
        <v>2383</v>
      </c>
      <c r="G2240" s="11" t="s">
        <v>1696</v>
      </c>
      <c r="H2240" s="11" t="s">
        <v>1696</v>
      </c>
      <c r="I2240" s="11">
        <v>99</v>
      </c>
      <c r="J2240" s="11">
        <v>3168</v>
      </c>
      <c r="K2240" s="11">
        <v>2832</v>
      </c>
      <c r="L2240" s="11" t="str">
        <f t="shared" si="34"/>
        <v>Processed</v>
      </c>
    </row>
    <row r="2241" spans="1:12" x14ac:dyDescent="0.3">
      <c r="A2241" s="11" t="s">
        <v>934</v>
      </c>
      <c r="B2241" s="11" t="s">
        <v>322</v>
      </c>
      <c r="C2241" s="11" t="s">
        <v>25</v>
      </c>
      <c r="D2241" s="11" t="s">
        <v>128</v>
      </c>
      <c r="E2241" s="11" t="s">
        <v>2281</v>
      </c>
      <c r="F2241" s="11" t="s">
        <v>2383</v>
      </c>
      <c r="G2241" s="11" t="s">
        <v>375</v>
      </c>
      <c r="H2241" s="11" t="s">
        <v>375</v>
      </c>
      <c r="I2241" s="11">
        <v>110</v>
      </c>
      <c r="J2241" s="11">
        <v>3520</v>
      </c>
      <c r="K2241" s="11">
        <v>2979</v>
      </c>
      <c r="L2241" s="11" t="str">
        <f t="shared" si="34"/>
        <v>Processed</v>
      </c>
    </row>
    <row r="2242" spans="1:12" x14ac:dyDescent="0.3">
      <c r="A2242" s="11" t="s">
        <v>934</v>
      </c>
      <c r="B2242" s="11" t="s">
        <v>322</v>
      </c>
      <c r="C2242" s="11" t="s">
        <v>25</v>
      </c>
      <c r="D2242" s="11" t="s">
        <v>1937</v>
      </c>
      <c r="E2242" s="11" t="s">
        <v>1938</v>
      </c>
      <c r="F2242" s="11" t="s">
        <v>2384</v>
      </c>
      <c r="G2242" s="11" t="s">
        <v>211</v>
      </c>
      <c r="H2242" s="11" t="s">
        <v>211</v>
      </c>
      <c r="I2242" s="11">
        <v>212</v>
      </c>
      <c r="J2242" s="11">
        <v>2184</v>
      </c>
      <c r="K2242" s="11">
        <v>5608</v>
      </c>
      <c r="L2242" s="11" t="str">
        <f t="shared" ref="L2242:L2305" si="35">IF(OR(C2242="Condiments &amp; Snacks",
       C2242="Cheese",
       C2242="Butter",
       C2242="Meals",
       C2242="Beverages",
       C2242="Yogurt"), "Processed", "Whole")</f>
        <v>Processed</v>
      </c>
    </row>
    <row r="2243" spans="1:12" x14ac:dyDescent="0.3">
      <c r="A2243" s="11" t="s">
        <v>934</v>
      </c>
      <c r="B2243" s="11" t="s">
        <v>322</v>
      </c>
      <c r="C2243" s="11" t="s">
        <v>25</v>
      </c>
      <c r="D2243" s="11" t="s">
        <v>1937</v>
      </c>
      <c r="E2243" s="11" t="s">
        <v>1938</v>
      </c>
      <c r="F2243" s="11" t="s">
        <v>2384</v>
      </c>
      <c r="G2243" s="11" t="s">
        <v>1696</v>
      </c>
      <c r="H2243" s="11" t="s">
        <v>1696</v>
      </c>
      <c r="I2243" s="11">
        <v>33</v>
      </c>
      <c r="J2243" s="11">
        <v>340</v>
      </c>
      <c r="K2243" s="11">
        <v>949</v>
      </c>
      <c r="L2243" s="11" t="str">
        <f t="shared" si="35"/>
        <v>Processed</v>
      </c>
    </row>
    <row r="2244" spans="1:12" x14ac:dyDescent="0.3">
      <c r="A2244" s="11" t="s">
        <v>934</v>
      </c>
      <c r="B2244" s="11" t="s">
        <v>322</v>
      </c>
      <c r="C2244" s="11" t="s">
        <v>25</v>
      </c>
      <c r="D2244" s="11" t="s">
        <v>1937</v>
      </c>
      <c r="E2244" s="11" t="s">
        <v>1938</v>
      </c>
      <c r="F2244" s="11" t="s">
        <v>2384</v>
      </c>
      <c r="G2244" s="11" t="s">
        <v>375</v>
      </c>
      <c r="H2244" s="11" t="s">
        <v>375</v>
      </c>
      <c r="I2244" s="11">
        <v>131</v>
      </c>
      <c r="J2244" s="11">
        <v>1349</v>
      </c>
      <c r="K2244" s="11">
        <v>3641</v>
      </c>
      <c r="L2244" s="11" t="str">
        <f t="shared" si="35"/>
        <v>Processed</v>
      </c>
    </row>
    <row r="2245" spans="1:12" x14ac:dyDescent="0.3">
      <c r="A2245" s="11" t="s">
        <v>934</v>
      </c>
      <c r="B2245" s="11" t="s">
        <v>322</v>
      </c>
      <c r="C2245" s="11" t="s">
        <v>25</v>
      </c>
      <c r="D2245" s="11" t="s">
        <v>101</v>
      </c>
      <c r="E2245" s="11" t="s">
        <v>2083</v>
      </c>
      <c r="F2245" s="11" t="s">
        <v>2380</v>
      </c>
      <c r="G2245" s="11" t="s">
        <v>375</v>
      </c>
      <c r="H2245" s="11" t="s">
        <v>375</v>
      </c>
      <c r="I2245" s="11">
        <v>17372</v>
      </c>
      <c r="J2245" s="11">
        <v>108575</v>
      </c>
      <c r="K2245" s="11">
        <v>185715</v>
      </c>
      <c r="L2245" s="11" t="str">
        <f t="shared" si="35"/>
        <v>Processed</v>
      </c>
    </row>
    <row r="2246" spans="1:12" x14ac:dyDescent="0.3">
      <c r="A2246" s="11" t="s">
        <v>934</v>
      </c>
      <c r="B2246" s="11" t="s">
        <v>322</v>
      </c>
      <c r="C2246" s="11" t="s">
        <v>25</v>
      </c>
      <c r="D2246" s="11" t="s">
        <v>101</v>
      </c>
      <c r="E2246" s="11" t="s">
        <v>2083</v>
      </c>
      <c r="F2246" s="11" t="s">
        <v>2385</v>
      </c>
      <c r="G2246" s="11" t="s">
        <v>211</v>
      </c>
      <c r="H2246" s="11" t="s">
        <v>211</v>
      </c>
      <c r="I2246" s="11">
        <v>25783</v>
      </c>
      <c r="J2246" s="11">
        <v>161144</v>
      </c>
      <c r="K2246" s="11">
        <v>234664</v>
      </c>
      <c r="L2246" s="11" t="str">
        <f t="shared" si="35"/>
        <v>Processed</v>
      </c>
    </row>
    <row r="2247" spans="1:12" x14ac:dyDescent="0.3">
      <c r="A2247" s="11" t="s">
        <v>934</v>
      </c>
      <c r="B2247" s="11" t="s">
        <v>322</v>
      </c>
      <c r="C2247" s="11" t="s">
        <v>25</v>
      </c>
      <c r="D2247" s="11" t="s">
        <v>101</v>
      </c>
      <c r="E2247" s="11" t="s">
        <v>2083</v>
      </c>
      <c r="F2247" s="11" t="s">
        <v>2386</v>
      </c>
      <c r="G2247" s="11" t="s">
        <v>1696</v>
      </c>
      <c r="H2247" s="11" t="s">
        <v>1696</v>
      </c>
      <c r="I2247" s="11">
        <v>7809</v>
      </c>
      <c r="J2247" s="11">
        <v>48806</v>
      </c>
      <c r="K2247" s="11">
        <v>92735</v>
      </c>
      <c r="L2247" s="11" t="str">
        <f t="shared" si="35"/>
        <v>Processed</v>
      </c>
    </row>
    <row r="2248" spans="1:12" x14ac:dyDescent="0.3">
      <c r="A2248" s="11" t="s">
        <v>934</v>
      </c>
      <c r="B2248" s="11" t="s">
        <v>322</v>
      </c>
      <c r="C2248" s="11" t="s">
        <v>25</v>
      </c>
      <c r="D2248" s="11" t="s">
        <v>969</v>
      </c>
      <c r="E2248" s="11" t="s">
        <v>2262</v>
      </c>
      <c r="F2248" s="11" t="s">
        <v>2387</v>
      </c>
      <c r="G2248" s="11" t="s">
        <v>1957</v>
      </c>
      <c r="H2248" s="11" t="s">
        <v>1957</v>
      </c>
      <c r="I2248" s="11">
        <v>6</v>
      </c>
      <c r="J2248" s="11">
        <v>12</v>
      </c>
      <c r="K2248" s="11">
        <v>121</v>
      </c>
      <c r="L2248" s="11" t="str">
        <f t="shared" si="35"/>
        <v>Processed</v>
      </c>
    </row>
    <row r="2249" spans="1:12" x14ac:dyDescent="0.3">
      <c r="A2249" s="11" t="s">
        <v>934</v>
      </c>
      <c r="B2249" s="11" t="s">
        <v>322</v>
      </c>
      <c r="C2249" s="11" t="s">
        <v>25</v>
      </c>
      <c r="D2249" s="11" t="s">
        <v>969</v>
      </c>
      <c r="E2249" s="11" t="s">
        <v>2109</v>
      </c>
      <c r="F2249" s="11" t="s">
        <v>2388</v>
      </c>
      <c r="G2249" s="11" t="s">
        <v>211</v>
      </c>
      <c r="H2249" s="11" t="s">
        <v>211</v>
      </c>
      <c r="I2249" s="11">
        <v>1333</v>
      </c>
      <c r="J2249" s="11">
        <v>19862</v>
      </c>
      <c r="K2249" s="11">
        <v>74428</v>
      </c>
      <c r="L2249" s="11" t="str">
        <f t="shared" si="35"/>
        <v>Processed</v>
      </c>
    </row>
    <row r="2250" spans="1:12" x14ac:dyDescent="0.3">
      <c r="A2250" s="11" t="s">
        <v>934</v>
      </c>
      <c r="B2250" s="11" t="s">
        <v>322</v>
      </c>
      <c r="C2250" s="11" t="s">
        <v>25</v>
      </c>
      <c r="D2250" s="11" t="s">
        <v>969</v>
      </c>
      <c r="E2250" s="11" t="s">
        <v>2109</v>
      </c>
      <c r="F2250" s="11" t="s">
        <v>2388</v>
      </c>
      <c r="G2250" s="11" t="s">
        <v>1696</v>
      </c>
      <c r="H2250" s="11" t="s">
        <v>1696</v>
      </c>
      <c r="I2250" s="11">
        <v>566</v>
      </c>
      <c r="J2250" s="11">
        <v>8433</v>
      </c>
      <c r="K2250" s="11">
        <v>32648</v>
      </c>
      <c r="L2250" s="11" t="str">
        <f t="shared" si="35"/>
        <v>Processed</v>
      </c>
    </row>
    <row r="2251" spans="1:12" x14ac:dyDescent="0.3">
      <c r="A2251" s="11" t="s">
        <v>934</v>
      </c>
      <c r="B2251" s="11" t="s">
        <v>322</v>
      </c>
      <c r="C2251" s="11" t="s">
        <v>25</v>
      </c>
      <c r="D2251" s="11" t="s">
        <v>969</v>
      </c>
      <c r="E2251" s="11" t="s">
        <v>2109</v>
      </c>
      <c r="F2251" s="11" t="s">
        <v>2388</v>
      </c>
      <c r="G2251" s="11" t="s">
        <v>375</v>
      </c>
      <c r="H2251" s="11" t="s">
        <v>375</v>
      </c>
      <c r="I2251" s="11">
        <v>998</v>
      </c>
      <c r="J2251" s="11">
        <v>14870</v>
      </c>
      <c r="K2251" s="11">
        <v>56266</v>
      </c>
      <c r="L2251" s="11" t="str">
        <f t="shared" si="35"/>
        <v>Processed</v>
      </c>
    </row>
    <row r="2252" spans="1:12" x14ac:dyDescent="0.3">
      <c r="A2252" s="11" t="s">
        <v>934</v>
      </c>
      <c r="B2252" s="11" t="s">
        <v>322</v>
      </c>
      <c r="C2252" s="11" t="s">
        <v>25</v>
      </c>
      <c r="D2252" s="11" t="s">
        <v>978</v>
      </c>
      <c r="E2252" s="11" t="s">
        <v>1927</v>
      </c>
      <c r="F2252" s="11" t="s">
        <v>2400</v>
      </c>
      <c r="G2252" s="11" t="s">
        <v>1696</v>
      </c>
      <c r="H2252" s="11" t="s">
        <v>1696</v>
      </c>
      <c r="I2252" s="11">
        <v>195</v>
      </c>
      <c r="J2252" s="11">
        <v>6240</v>
      </c>
      <c r="K2252" s="11">
        <v>7622</v>
      </c>
      <c r="L2252" s="11" t="str">
        <f t="shared" si="35"/>
        <v>Processed</v>
      </c>
    </row>
    <row r="2253" spans="1:12" x14ac:dyDescent="0.3">
      <c r="A2253" s="11" t="s">
        <v>934</v>
      </c>
      <c r="B2253" s="11" t="s">
        <v>322</v>
      </c>
      <c r="C2253" s="11" t="s">
        <v>25</v>
      </c>
      <c r="D2253" s="11" t="s">
        <v>969</v>
      </c>
      <c r="E2253" s="11" t="s">
        <v>2146</v>
      </c>
      <c r="F2253" s="11" t="s">
        <v>2388</v>
      </c>
      <c r="G2253" s="11" t="s">
        <v>211</v>
      </c>
      <c r="H2253" s="11" t="s">
        <v>211</v>
      </c>
      <c r="I2253" s="11">
        <v>958</v>
      </c>
      <c r="J2253" s="11">
        <v>10251</v>
      </c>
      <c r="K2253" s="11">
        <v>39768</v>
      </c>
      <c r="L2253" s="11" t="str">
        <f t="shared" si="35"/>
        <v>Processed</v>
      </c>
    </row>
    <row r="2254" spans="1:12" x14ac:dyDescent="0.3">
      <c r="A2254" s="11" t="s">
        <v>934</v>
      </c>
      <c r="B2254" s="11" t="s">
        <v>322</v>
      </c>
      <c r="C2254" s="11" t="s">
        <v>25</v>
      </c>
      <c r="D2254" s="11" t="s">
        <v>969</v>
      </c>
      <c r="E2254" s="11" t="s">
        <v>2146</v>
      </c>
      <c r="F2254" s="11" t="s">
        <v>2388</v>
      </c>
      <c r="G2254" s="11" t="s">
        <v>1696</v>
      </c>
      <c r="H2254" s="11" t="s">
        <v>1696</v>
      </c>
      <c r="I2254" s="11">
        <v>394</v>
      </c>
      <c r="J2254" s="11">
        <v>4216</v>
      </c>
      <c r="K2254" s="11">
        <v>17148</v>
      </c>
      <c r="L2254" s="11" t="str">
        <f t="shared" si="35"/>
        <v>Processed</v>
      </c>
    </row>
    <row r="2255" spans="1:12" x14ac:dyDescent="0.3">
      <c r="A2255" s="11" t="s">
        <v>934</v>
      </c>
      <c r="B2255" s="11" t="s">
        <v>322</v>
      </c>
      <c r="C2255" s="11" t="s">
        <v>25</v>
      </c>
      <c r="D2255" s="11" t="s">
        <v>969</v>
      </c>
      <c r="E2255" s="11" t="s">
        <v>2146</v>
      </c>
      <c r="F2255" s="11" t="s">
        <v>2388</v>
      </c>
      <c r="G2255" s="11" t="s">
        <v>375</v>
      </c>
      <c r="H2255" s="11" t="s">
        <v>375</v>
      </c>
      <c r="I2255" s="11">
        <v>673</v>
      </c>
      <c r="J2255" s="11">
        <v>7201</v>
      </c>
      <c r="K2255" s="11">
        <v>28452</v>
      </c>
      <c r="L2255" s="11" t="str">
        <f t="shared" si="35"/>
        <v>Processed</v>
      </c>
    </row>
    <row r="2256" spans="1:12" x14ac:dyDescent="0.3">
      <c r="A2256" s="11" t="s">
        <v>934</v>
      </c>
      <c r="B2256" s="11" t="s">
        <v>322</v>
      </c>
      <c r="C2256" s="11" t="s">
        <v>25</v>
      </c>
      <c r="D2256" s="11" t="s">
        <v>970</v>
      </c>
      <c r="E2256" s="11" t="s">
        <v>2158</v>
      </c>
      <c r="F2256" s="11" t="s">
        <v>2388</v>
      </c>
      <c r="G2256" s="11" t="s">
        <v>211</v>
      </c>
      <c r="H2256" s="11" t="s">
        <v>211</v>
      </c>
      <c r="I2256" s="11">
        <v>2465</v>
      </c>
      <c r="J2256" s="11">
        <v>36729</v>
      </c>
      <c r="K2256" s="11">
        <v>137785</v>
      </c>
      <c r="L2256" s="11" t="str">
        <f t="shared" si="35"/>
        <v>Processed</v>
      </c>
    </row>
    <row r="2257" spans="1:12" x14ac:dyDescent="0.3">
      <c r="A2257" s="11" t="s">
        <v>934</v>
      </c>
      <c r="B2257" s="11" t="s">
        <v>322</v>
      </c>
      <c r="C2257" s="11" t="s">
        <v>25</v>
      </c>
      <c r="D2257" s="11" t="s">
        <v>970</v>
      </c>
      <c r="E2257" s="11" t="s">
        <v>2158</v>
      </c>
      <c r="F2257" s="11" t="s">
        <v>2388</v>
      </c>
      <c r="G2257" s="11" t="s">
        <v>1696</v>
      </c>
      <c r="H2257" s="11" t="s">
        <v>1696</v>
      </c>
      <c r="I2257" s="11">
        <v>893</v>
      </c>
      <c r="J2257" s="11">
        <v>13306</v>
      </c>
      <c r="K2257" s="11">
        <v>51436</v>
      </c>
      <c r="L2257" s="11" t="str">
        <f t="shared" si="35"/>
        <v>Processed</v>
      </c>
    </row>
    <row r="2258" spans="1:12" x14ac:dyDescent="0.3">
      <c r="A2258" s="11" t="s">
        <v>934</v>
      </c>
      <c r="B2258" s="11" t="s">
        <v>322</v>
      </c>
      <c r="C2258" s="11" t="s">
        <v>25</v>
      </c>
      <c r="D2258" s="11" t="s">
        <v>970</v>
      </c>
      <c r="E2258" s="11" t="s">
        <v>2158</v>
      </c>
      <c r="F2258" s="11" t="s">
        <v>2388</v>
      </c>
      <c r="G2258" s="11" t="s">
        <v>375</v>
      </c>
      <c r="H2258" s="11" t="s">
        <v>375</v>
      </c>
      <c r="I2258" s="11">
        <v>2404</v>
      </c>
      <c r="J2258" s="11">
        <v>35820</v>
      </c>
      <c r="K2258" s="11">
        <v>135766</v>
      </c>
      <c r="L2258" s="11" t="str">
        <f t="shared" si="35"/>
        <v>Processed</v>
      </c>
    </row>
    <row r="2259" spans="1:12" x14ac:dyDescent="0.3">
      <c r="A2259" s="11" t="s">
        <v>934</v>
      </c>
      <c r="B2259" s="11" t="s">
        <v>322</v>
      </c>
      <c r="C2259" s="11" t="s">
        <v>25</v>
      </c>
      <c r="D2259" s="11" t="s">
        <v>2104</v>
      </c>
      <c r="E2259" s="11" t="s">
        <v>2105</v>
      </c>
      <c r="F2259" s="11" t="s">
        <v>2388</v>
      </c>
      <c r="G2259" s="11" t="s">
        <v>211</v>
      </c>
      <c r="H2259" s="11" t="s">
        <v>211</v>
      </c>
      <c r="I2259" s="11">
        <v>1360</v>
      </c>
      <c r="J2259" s="11">
        <v>14552</v>
      </c>
      <c r="K2259" s="11">
        <v>56485</v>
      </c>
      <c r="L2259" s="11" t="str">
        <f t="shared" si="35"/>
        <v>Processed</v>
      </c>
    </row>
    <row r="2260" spans="1:12" x14ac:dyDescent="0.3">
      <c r="A2260" s="11" t="s">
        <v>934</v>
      </c>
      <c r="B2260" s="11" t="s">
        <v>322</v>
      </c>
      <c r="C2260" s="11" t="s">
        <v>25</v>
      </c>
      <c r="D2260" s="11" t="s">
        <v>2104</v>
      </c>
      <c r="E2260" s="11" t="s">
        <v>2105</v>
      </c>
      <c r="F2260" s="11" t="s">
        <v>2388</v>
      </c>
      <c r="G2260" s="11" t="s">
        <v>1696</v>
      </c>
      <c r="H2260" s="11" t="s">
        <v>1696</v>
      </c>
      <c r="I2260" s="11">
        <v>425</v>
      </c>
      <c r="J2260" s="11">
        <v>4548</v>
      </c>
      <c r="K2260" s="11">
        <v>18530</v>
      </c>
      <c r="L2260" s="11" t="str">
        <f t="shared" si="35"/>
        <v>Processed</v>
      </c>
    </row>
    <row r="2261" spans="1:12" x14ac:dyDescent="0.3">
      <c r="A2261" s="11" t="s">
        <v>934</v>
      </c>
      <c r="B2261" s="11" t="s">
        <v>322</v>
      </c>
      <c r="C2261" s="11" t="s">
        <v>25</v>
      </c>
      <c r="D2261" s="11" t="s">
        <v>2104</v>
      </c>
      <c r="E2261" s="11" t="s">
        <v>2105</v>
      </c>
      <c r="F2261" s="11" t="s">
        <v>2388</v>
      </c>
      <c r="G2261" s="11" t="s">
        <v>375</v>
      </c>
      <c r="H2261" s="11" t="s">
        <v>375</v>
      </c>
      <c r="I2261" s="11">
        <v>1121</v>
      </c>
      <c r="J2261" s="11">
        <v>11995</v>
      </c>
      <c r="K2261" s="11">
        <v>47552</v>
      </c>
      <c r="L2261" s="11" t="str">
        <f t="shared" si="35"/>
        <v>Processed</v>
      </c>
    </row>
    <row r="2262" spans="1:12" x14ac:dyDescent="0.3">
      <c r="A2262" s="11" t="s">
        <v>934</v>
      </c>
      <c r="B2262" s="11" t="s">
        <v>322</v>
      </c>
      <c r="C2262" s="11" t="s">
        <v>25</v>
      </c>
      <c r="D2262" s="11" t="s">
        <v>78</v>
      </c>
      <c r="E2262" s="11" t="s">
        <v>2150</v>
      </c>
      <c r="F2262" s="11" t="s">
        <v>2388</v>
      </c>
      <c r="G2262" s="11" t="s">
        <v>211</v>
      </c>
      <c r="H2262" s="11" t="s">
        <v>211</v>
      </c>
      <c r="I2262" s="11">
        <v>803</v>
      </c>
      <c r="J2262" s="11">
        <v>11965</v>
      </c>
      <c r="K2262" s="11">
        <v>44767</v>
      </c>
      <c r="L2262" s="11" t="str">
        <f t="shared" si="35"/>
        <v>Processed</v>
      </c>
    </row>
    <row r="2263" spans="1:12" x14ac:dyDescent="0.3">
      <c r="A2263" s="11" t="s">
        <v>934</v>
      </c>
      <c r="B2263" s="11" t="s">
        <v>322</v>
      </c>
      <c r="C2263" s="11" t="s">
        <v>25</v>
      </c>
      <c r="D2263" s="11" t="s">
        <v>78</v>
      </c>
      <c r="E2263" s="11" t="s">
        <v>2150</v>
      </c>
      <c r="F2263" s="11" t="s">
        <v>2388</v>
      </c>
      <c r="G2263" s="11" t="s">
        <v>1696</v>
      </c>
      <c r="H2263" s="11" t="s">
        <v>1696</v>
      </c>
      <c r="I2263" s="11">
        <v>410</v>
      </c>
      <c r="J2263" s="11">
        <v>6109</v>
      </c>
      <c r="K2263" s="11">
        <v>23653</v>
      </c>
      <c r="L2263" s="11" t="str">
        <f t="shared" si="35"/>
        <v>Processed</v>
      </c>
    </row>
    <row r="2264" spans="1:12" x14ac:dyDescent="0.3">
      <c r="A2264" s="11" t="s">
        <v>934</v>
      </c>
      <c r="B2264" s="11" t="s">
        <v>322</v>
      </c>
      <c r="C2264" s="11" t="s">
        <v>25</v>
      </c>
      <c r="D2264" s="11" t="s">
        <v>78</v>
      </c>
      <c r="E2264" s="11" t="s">
        <v>2150</v>
      </c>
      <c r="F2264" s="11" t="s">
        <v>2388</v>
      </c>
      <c r="G2264" s="11" t="s">
        <v>375</v>
      </c>
      <c r="H2264" s="11" t="s">
        <v>375</v>
      </c>
      <c r="I2264" s="11">
        <v>833</v>
      </c>
      <c r="J2264" s="11">
        <v>12412</v>
      </c>
      <c r="K2264" s="11">
        <v>47005</v>
      </c>
      <c r="L2264" s="11" t="str">
        <f t="shared" si="35"/>
        <v>Processed</v>
      </c>
    </row>
    <row r="2265" spans="1:12" x14ac:dyDescent="0.3">
      <c r="A2265" s="11" t="s">
        <v>934</v>
      </c>
      <c r="B2265" s="11" t="s">
        <v>322</v>
      </c>
      <c r="C2265" s="11" t="s">
        <v>25</v>
      </c>
      <c r="D2265" s="11" t="s">
        <v>320</v>
      </c>
      <c r="E2265" s="11" t="s">
        <v>2070</v>
      </c>
      <c r="F2265" s="11" t="s">
        <v>2390</v>
      </c>
      <c r="G2265" s="11" t="s">
        <v>211</v>
      </c>
      <c r="H2265" s="11" t="s">
        <v>211</v>
      </c>
      <c r="I2265" s="11">
        <v>304</v>
      </c>
      <c r="J2265" s="11">
        <v>304</v>
      </c>
      <c r="K2265" s="11">
        <v>1021</v>
      </c>
      <c r="L2265" s="11" t="str">
        <f t="shared" si="35"/>
        <v>Processed</v>
      </c>
    </row>
    <row r="2266" spans="1:12" x14ac:dyDescent="0.3">
      <c r="A2266" s="11" t="s">
        <v>934</v>
      </c>
      <c r="B2266" s="11" t="s">
        <v>322</v>
      </c>
      <c r="C2266" s="11" t="s">
        <v>25</v>
      </c>
      <c r="D2266" s="11" t="s">
        <v>320</v>
      </c>
      <c r="E2266" s="11" t="s">
        <v>2070</v>
      </c>
      <c r="F2266" s="11" t="s">
        <v>2390</v>
      </c>
      <c r="G2266" s="11" t="s">
        <v>1696</v>
      </c>
      <c r="H2266" s="11" t="s">
        <v>1696</v>
      </c>
      <c r="I2266" s="11">
        <v>60</v>
      </c>
      <c r="J2266" s="11">
        <v>60</v>
      </c>
      <c r="K2266" s="11">
        <v>148</v>
      </c>
      <c r="L2266" s="11" t="str">
        <f t="shared" si="35"/>
        <v>Processed</v>
      </c>
    </row>
    <row r="2267" spans="1:12" x14ac:dyDescent="0.3">
      <c r="A2267" s="11" t="s">
        <v>934</v>
      </c>
      <c r="B2267" s="11" t="s">
        <v>322</v>
      </c>
      <c r="C2267" s="11" t="s">
        <v>25</v>
      </c>
      <c r="D2267" s="11" t="s">
        <v>320</v>
      </c>
      <c r="E2267" s="11" t="s">
        <v>2070</v>
      </c>
      <c r="F2267" s="11" t="s">
        <v>2391</v>
      </c>
      <c r="G2267" s="11" t="s">
        <v>375</v>
      </c>
      <c r="H2267" s="11" t="s">
        <v>375</v>
      </c>
      <c r="I2267" s="11">
        <v>86</v>
      </c>
      <c r="J2267" s="11">
        <v>86</v>
      </c>
      <c r="K2267" s="11">
        <v>283</v>
      </c>
      <c r="L2267" s="11" t="str">
        <f t="shared" si="35"/>
        <v>Processed</v>
      </c>
    </row>
    <row r="2268" spans="1:12" x14ac:dyDescent="0.3">
      <c r="A2268" s="11" t="s">
        <v>934</v>
      </c>
      <c r="B2268" s="11" t="s">
        <v>322</v>
      </c>
      <c r="C2268" s="11" t="s">
        <v>25</v>
      </c>
      <c r="D2268" s="11" t="s">
        <v>515</v>
      </c>
      <c r="E2268" s="11" t="s">
        <v>1907</v>
      </c>
      <c r="F2268" s="11" t="s">
        <v>2392</v>
      </c>
      <c r="G2268" s="11" t="s">
        <v>211</v>
      </c>
      <c r="H2268" s="11" t="s">
        <v>211</v>
      </c>
      <c r="I2268" s="11">
        <v>1250</v>
      </c>
      <c r="J2268" s="11">
        <v>8625</v>
      </c>
      <c r="K2268" s="11">
        <v>28073</v>
      </c>
      <c r="L2268" s="11" t="str">
        <f t="shared" si="35"/>
        <v>Processed</v>
      </c>
    </row>
    <row r="2269" spans="1:12" x14ac:dyDescent="0.3">
      <c r="A2269" s="11" t="s">
        <v>934</v>
      </c>
      <c r="B2269" s="11" t="s">
        <v>322</v>
      </c>
      <c r="C2269" s="11" t="s">
        <v>25</v>
      </c>
      <c r="D2269" s="11" t="s">
        <v>515</v>
      </c>
      <c r="E2269" s="11" t="s">
        <v>1907</v>
      </c>
      <c r="F2269" s="11" t="s">
        <v>2392</v>
      </c>
      <c r="G2269" s="11" t="s">
        <v>1696</v>
      </c>
      <c r="H2269" s="11" t="s">
        <v>1696</v>
      </c>
      <c r="I2269" s="11">
        <v>405</v>
      </c>
      <c r="J2269" s="11">
        <v>2795</v>
      </c>
      <c r="K2269" s="11">
        <v>9975</v>
      </c>
      <c r="L2269" s="11" t="str">
        <f t="shared" si="35"/>
        <v>Processed</v>
      </c>
    </row>
    <row r="2270" spans="1:12" x14ac:dyDescent="0.3">
      <c r="A2270" s="11" t="s">
        <v>934</v>
      </c>
      <c r="B2270" s="11" t="s">
        <v>322</v>
      </c>
      <c r="C2270" s="11" t="s">
        <v>25</v>
      </c>
      <c r="D2270" s="11" t="s">
        <v>515</v>
      </c>
      <c r="E2270" s="11" t="s">
        <v>1907</v>
      </c>
      <c r="F2270" s="11" t="s">
        <v>2392</v>
      </c>
      <c r="G2270" s="11" t="s">
        <v>375</v>
      </c>
      <c r="H2270" s="11" t="s">
        <v>375</v>
      </c>
      <c r="I2270" s="11">
        <v>2136</v>
      </c>
      <c r="J2270" s="11">
        <v>14738</v>
      </c>
      <c r="K2270" s="11">
        <v>50543</v>
      </c>
      <c r="L2270" s="11" t="str">
        <f t="shared" si="35"/>
        <v>Processed</v>
      </c>
    </row>
    <row r="2271" spans="1:12" x14ac:dyDescent="0.3">
      <c r="A2271" s="11" t="s">
        <v>934</v>
      </c>
      <c r="B2271" s="11" t="s">
        <v>322</v>
      </c>
      <c r="C2271" s="11" t="s">
        <v>25</v>
      </c>
      <c r="D2271" s="11" t="s">
        <v>915</v>
      </c>
      <c r="E2271" s="11" t="s">
        <v>1903</v>
      </c>
      <c r="F2271" s="11" t="s">
        <v>2393</v>
      </c>
      <c r="G2271" s="11" t="s">
        <v>211</v>
      </c>
      <c r="H2271" s="11" t="s">
        <v>211</v>
      </c>
      <c r="I2271" s="11">
        <v>742</v>
      </c>
      <c r="J2271" s="11">
        <v>8904</v>
      </c>
      <c r="K2271" s="11">
        <v>33370</v>
      </c>
      <c r="L2271" s="11" t="str">
        <f t="shared" si="35"/>
        <v>Processed</v>
      </c>
    </row>
    <row r="2272" spans="1:12" x14ac:dyDescent="0.3">
      <c r="A2272" s="11" t="s">
        <v>934</v>
      </c>
      <c r="B2272" s="11" t="s">
        <v>322</v>
      </c>
      <c r="C2272" s="11" t="s">
        <v>25</v>
      </c>
      <c r="D2272" s="11" t="s">
        <v>915</v>
      </c>
      <c r="E2272" s="11" t="s">
        <v>1903</v>
      </c>
      <c r="F2272" s="11" t="s">
        <v>2393</v>
      </c>
      <c r="G2272" s="11" t="s">
        <v>1696</v>
      </c>
      <c r="H2272" s="11" t="s">
        <v>1696</v>
      </c>
      <c r="I2272" s="11">
        <v>51</v>
      </c>
      <c r="J2272" s="11">
        <v>612</v>
      </c>
      <c r="K2272" s="11">
        <v>2278</v>
      </c>
      <c r="L2272" s="11" t="str">
        <f t="shared" si="35"/>
        <v>Processed</v>
      </c>
    </row>
    <row r="2273" spans="1:12" x14ac:dyDescent="0.3">
      <c r="A2273" s="11" t="s">
        <v>934</v>
      </c>
      <c r="B2273" s="11" t="s">
        <v>322</v>
      </c>
      <c r="C2273" s="11" t="s">
        <v>25</v>
      </c>
      <c r="D2273" s="11" t="s">
        <v>915</v>
      </c>
      <c r="E2273" s="11" t="s">
        <v>1903</v>
      </c>
      <c r="F2273" s="11" t="s">
        <v>2393</v>
      </c>
      <c r="G2273" s="11" t="s">
        <v>375</v>
      </c>
      <c r="H2273" s="11" t="s">
        <v>375</v>
      </c>
      <c r="I2273" s="11">
        <v>371</v>
      </c>
      <c r="J2273" s="11">
        <v>4452</v>
      </c>
      <c r="K2273" s="11">
        <v>17642</v>
      </c>
      <c r="L2273" s="11" t="str">
        <f t="shared" si="35"/>
        <v>Processed</v>
      </c>
    </row>
    <row r="2274" spans="1:12" x14ac:dyDescent="0.3">
      <c r="A2274" s="11" t="s">
        <v>934</v>
      </c>
      <c r="B2274" s="11" t="s">
        <v>322</v>
      </c>
      <c r="C2274" s="11" t="s">
        <v>25</v>
      </c>
      <c r="D2274" s="11" t="s">
        <v>1700</v>
      </c>
      <c r="E2274" s="11" t="s">
        <v>1924</v>
      </c>
      <c r="F2274" s="11" t="s">
        <v>2394</v>
      </c>
      <c r="G2274" s="11" t="s">
        <v>211</v>
      </c>
      <c r="H2274" s="11" t="s">
        <v>211</v>
      </c>
      <c r="I2274" s="11">
        <v>833</v>
      </c>
      <c r="J2274" s="11">
        <v>7830</v>
      </c>
      <c r="K2274" s="11">
        <v>16919</v>
      </c>
      <c r="L2274" s="11" t="str">
        <f t="shared" si="35"/>
        <v>Processed</v>
      </c>
    </row>
    <row r="2275" spans="1:12" x14ac:dyDescent="0.3">
      <c r="A2275" s="11" t="s">
        <v>934</v>
      </c>
      <c r="B2275" s="11" t="s">
        <v>322</v>
      </c>
      <c r="C2275" s="11" t="s">
        <v>25</v>
      </c>
      <c r="D2275" s="11" t="s">
        <v>1700</v>
      </c>
      <c r="E2275" s="11" t="s">
        <v>1924</v>
      </c>
      <c r="F2275" s="11" t="s">
        <v>2394</v>
      </c>
      <c r="G2275" s="11" t="s">
        <v>1696</v>
      </c>
      <c r="H2275" s="11" t="s">
        <v>1696</v>
      </c>
      <c r="I2275" s="11">
        <v>320</v>
      </c>
      <c r="J2275" s="11">
        <v>3008</v>
      </c>
      <c r="K2275" s="11">
        <v>7014</v>
      </c>
      <c r="L2275" s="11" t="str">
        <f t="shared" si="35"/>
        <v>Processed</v>
      </c>
    </row>
    <row r="2276" spans="1:12" x14ac:dyDescent="0.3">
      <c r="A2276" s="11" t="s">
        <v>934</v>
      </c>
      <c r="B2276" s="11" t="s">
        <v>322</v>
      </c>
      <c r="C2276" s="11" t="s">
        <v>25</v>
      </c>
      <c r="D2276" s="11" t="s">
        <v>1700</v>
      </c>
      <c r="E2276" s="11" t="s">
        <v>1924</v>
      </c>
      <c r="F2276" s="11" t="s">
        <v>2394</v>
      </c>
      <c r="G2276" s="11" t="s">
        <v>375</v>
      </c>
      <c r="H2276" s="11" t="s">
        <v>375</v>
      </c>
      <c r="I2276" s="11">
        <v>1280</v>
      </c>
      <c r="J2276" s="11">
        <v>12032</v>
      </c>
      <c r="K2276" s="11">
        <v>27250</v>
      </c>
      <c r="L2276" s="11" t="str">
        <f t="shared" si="35"/>
        <v>Processed</v>
      </c>
    </row>
    <row r="2277" spans="1:12" x14ac:dyDescent="0.3">
      <c r="A2277" s="11" t="s">
        <v>934</v>
      </c>
      <c r="B2277" s="11" t="s">
        <v>322</v>
      </c>
      <c r="C2277" s="11" t="s">
        <v>25</v>
      </c>
      <c r="D2277" s="11" t="s">
        <v>2395</v>
      </c>
      <c r="E2277" s="11" t="s">
        <v>2396</v>
      </c>
      <c r="F2277" s="11" t="s">
        <v>2397</v>
      </c>
      <c r="G2277" s="11" t="s">
        <v>375</v>
      </c>
      <c r="H2277" s="11" t="s">
        <v>375</v>
      </c>
      <c r="I2277" s="11">
        <v>8790</v>
      </c>
      <c r="J2277" s="11">
        <v>0</v>
      </c>
      <c r="K2277" s="11">
        <v>261278</v>
      </c>
      <c r="L2277" s="11" t="str">
        <f t="shared" si="35"/>
        <v>Processed</v>
      </c>
    </row>
    <row r="2278" spans="1:12" x14ac:dyDescent="0.3">
      <c r="A2278" s="11" t="s">
        <v>934</v>
      </c>
      <c r="B2278" s="11" t="s">
        <v>322</v>
      </c>
      <c r="C2278" s="11" t="s">
        <v>25</v>
      </c>
      <c r="D2278" s="11" t="s">
        <v>2395</v>
      </c>
      <c r="E2278" s="11" t="s">
        <v>2396</v>
      </c>
      <c r="F2278" s="11" t="s">
        <v>2398</v>
      </c>
      <c r="G2278" s="11" t="s">
        <v>211</v>
      </c>
      <c r="H2278" s="11" t="s">
        <v>211</v>
      </c>
      <c r="I2278" s="11">
        <v>12135</v>
      </c>
      <c r="J2278" s="11">
        <v>0</v>
      </c>
      <c r="K2278" s="11">
        <v>354496</v>
      </c>
      <c r="L2278" s="11" t="str">
        <f t="shared" si="35"/>
        <v>Processed</v>
      </c>
    </row>
    <row r="2279" spans="1:12" x14ac:dyDescent="0.3">
      <c r="A2279" s="11" t="s">
        <v>934</v>
      </c>
      <c r="B2279" s="11" t="s">
        <v>322</v>
      </c>
      <c r="C2279" s="11" t="s">
        <v>25</v>
      </c>
      <c r="D2279" s="11" t="s">
        <v>2395</v>
      </c>
      <c r="E2279" s="11" t="s">
        <v>2396</v>
      </c>
      <c r="F2279" s="11" t="s">
        <v>2398</v>
      </c>
      <c r="G2279" s="11" t="s">
        <v>1696</v>
      </c>
      <c r="H2279" s="11" t="s">
        <v>1696</v>
      </c>
      <c r="I2279" s="11">
        <v>3880</v>
      </c>
      <c r="J2279" s="11">
        <v>0</v>
      </c>
      <c r="K2279" s="11">
        <v>117663</v>
      </c>
      <c r="L2279" s="11" t="str">
        <f t="shared" si="35"/>
        <v>Processed</v>
      </c>
    </row>
    <row r="2280" spans="1:12" x14ac:dyDescent="0.3">
      <c r="A2280" s="11" t="s">
        <v>934</v>
      </c>
      <c r="B2280" s="11" t="s">
        <v>322</v>
      </c>
      <c r="C2280" s="11" t="s">
        <v>25</v>
      </c>
      <c r="D2280" s="11" t="s">
        <v>1523</v>
      </c>
      <c r="E2280" s="11" t="s">
        <v>2261</v>
      </c>
      <c r="F2280" s="11" t="s">
        <v>2387</v>
      </c>
      <c r="G2280" s="11" t="s">
        <v>1957</v>
      </c>
      <c r="H2280" s="11" t="s">
        <v>1957</v>
      </c>
      <c r="I2280" s="11">
        <v>5</v>
      </c>
      <c r="J2280" s="11">
        <v>15</v>
      </c>
      <c r="K2280" s="11">
        <v>61</v>
      </c>
      <c r="L2280" s="11" t="str">
        <f t="shared" si="35"/>
        <v>Processed</v>
      </c>
    </row>
    <row r="2281" spans="1:12" x14ac:dyDescent="0.3">
      <c r="A2281" s="11" t="s">
        <v>934</v>
      </c>
      <c r="B2281" s="11" t="s">
        <v>322</v>
      </c>
      <c r="C2281" s="11" t="s">
        <v>25</v>
      </c>
      <c r="D2281" s="11" t="s">
        <v>978</v>
      </c>
      <c r="E2281" s="11" t="s">
        <v>1927</v>
      </c>
      <c r="F2281" s="11" t="s">
        <v>2400</v>
      </c>
      <c r="G2281" s="11" t="s">
        <v>211</v>
      </c>
      <c r="H2281" s="11" t="s">
        <v>211</v>
      </c>
      <c r="I2281" s="11">
        <v>804</v>
      </c>
      <c r="J2281" s="11">
        <v>25728</v>
      </c>
      <c r="K2281" s="11">
        <v>29335</v>
      </c>
      <c r="L2281" s="11" t="str">
        <f t="shared" si="35"/>
        <v>Processed</v>
      </c>
    </row>
    <row r="2282" spans="1:12" x14ac:dyDescent="0.3">
      <c r="A2282" s="11" t="s">
        <v>934</v>
      </c>
      <c r="B2282" s="11" t="s">
        <v>322</v>
      </c>
      <c r="C2282" s="11" t="s">
        <v>25</v>
      </c>
      <c r="D2282" s="11" t="s">
        <v>978</v>
      </c>
      <c r="E2282" s="11" t="s">
        <v>1927</v>
      </c>
      <c r="F2282" s="11" t="s">
        <v>2400</v>
      </c>
      <c r="G2282" s="11" t="s">
        <v>375</v>
      </c>
      <c r="H2282" s="11" t="s">
        <v>375</v>
      </c>
      <c r="I2282" s="11">
        <v>345</v>
      </c>
      <c r="J2282" s="11">
        <v>11040</v>
      </c>
      <c r="K2282" s="11">
        <v>12547</v>
      </c>
      <c r="L2282" s="11" t="str">
        <f t="shared" si="35"/>
        <v>Processed</v>
      </c>
    </row>
    <row r="2283" spans="1:12" x14ac:dyDescent="0.3">
      <c r="A2283" s="11" t="s">
        <v>934</v>
      </c>
      <c r="B2283" s="11" t="s">
        <v>322</v>
      </c>
      <c r="C2283" s="11" t="s">
        <v>25</v>
      </c>
      <c r="D2283" s="11" t="s">
        <v>1933</v>
      </c>
      <c r="E2283" s="11" t="s">
        <v>1934</v>
      </c>
      <c r="F2283" s="11" t="s">
        <v>2400</v>
      </c>
      <c r="G2283" s="11" t="s">
        <v>211</v>
      </c>
      <c r="H2283" s="11" t="s">
        <v>211</v>
      </c>
      <c r="I2283" s="11">
        <v>232</v>
      </c>
      <c r="J2283" s="11">
        <v>7424</v>
      </c>
      <c r="K2283" s="11">
        <v>8762</v>
      </c>
      <c r="L2283" s="11" t="str">
        <f t="shared" si="35"/>
        <v>Processed</v>
      </c>
    </row>
    <row r="2284" spans="1:12" x14ac:dyDescent="0.3">
      <c r="A2284" s="11" t="s">
        <v>934</v>
      </c>
      <c r="B2284" s="11" t="s">
        <v>322</v>
      </c>
      <c r="C2284" s="11" t="s">
        <v>25</v>
      </c>
      <c r="D2284" s="11" t="s">
        <v>1933</v>
      </c>
      <c r="E2284" s="11" t="s">
        <v>1934</v>
      </c>
      <c r="F2284" s="11" t="s">
        <v>2400</v>
      </c>
      <c r="G2284" s="11" t="s">
        <v>1696</v>
      </c>
      <c r="H2284" s="11" t="s">
        <v>1696</v>
      </c>
      <c r="I2284" s="11">
        <v>66</v>
      </c>
      <c r="J2284" s="11">
        <v>2112</v>
      </c>
      <c r="K2284" s="11">
        <v>2619</v>
      </c>
      <c r="L2284" s="11" t="str">
        <f t="shared" si="35"/>
        <v>Processed</v>
      </c>
    </row>
    <row r="2285" spans="1:12" x14ac:dyDescent="0.3">
      <c r="A2285" s="11" t="s">
        <v>934</v>
      </c>
      <c r="B2285" s="11" t="s">
        <v>322</v>
      </c>
      <c r="C2285" s="11" t="s">
        <v>25</v>
      </c>
      <c r="D2285" s="11" t="s">
        <v>1933</v>
      </c>
      <c r="E2285" s="11" t="s">
        <v>1934</v>
      </c>
      <c r="F2285" s="11" t="s">
        <v>2400</v>
      </c>
      <c r="G2285" s="11" t="s">
        <v>375</v>
      </c>
      <c r="H2285" s="11" t="s">
        <v>375</v>
      </c>
      <c r="I2285" s="11">
        <v>214</v>
      </c>
      <c r="J2285" s="11">
        <v>6848</v>
      </c>
      <c r="K2285" s="11">
        <v>8197</v>
      </c>
      <c r="L2285" s="11" t="str">
        <f t="shared" si="35"/>
        <v>Processed</v>
      </c>
    </row>
    <row r="2286" spans="1:12" x14ac:dyDescent="0.3">
      <c r="A2286" s="11" t="s">
        <v>934</v>
      </c>
      <c r="B2286" s="11" t="s">
        <v>322</v>
      </c>
      <c r="C2286" s="11" t="s">
        <v>25</v>
      </c>
      <c r="D2286" s="11" t="s">
        <v>1913</v>
      </c>
      <c r="E2286" s="11" t="s">
        <v>1914</v>
      </c>
      <c r="F2286" s="11" t="s">
        <v>2401</v>
      </c>
      <c r="G2286" s="11" t="s">
        <v>211</v>
      </c>
      <c r="H2286" s="11" t="s">
        <v>211</v>
      </c>
      <c r="I2286" s="11">
        <v>4553</v>
      </c>
      <c r="J2286" s="11">
        <v>59189</v>
      </c>
      <c r="K2286" s="11">
        <v>115292</v>
      </c>
      <c r="L2286" s="11" t="str">
        <f t="shared" si="35"/>
        <v>Processed</v>
      </c>
    </row>
    <row r="2287" spans="1:12" x14ac:dyDescent="0.3">
      <c r="A2287" s="11" t="s">
        <v>934</v>
      </c>
      <c r="B2287" s="11" t="s">
        <v>322</v>
      </c>
      <c r="C2287" s="11" t="s">
        <v>25</v>
      </c>
      <c r="D2287" s="11" t="s">
        <v>1913</v>
      </c>
      <c r="E2287" s="11" t="s">
        <v>1914</v>
      </c>
      <c r="F2287" s="11" t="s">
        <v>2401</v>
      </c>
      <c r="G2287" s="11" t="s">
        <v>1696</v>
      </c>
      <c r="H2287" s="11" t="s">
        <v>1696</v>
      </c>
      <c r="I2287" s="11">
        <v>1378</v>
      </c>
      <c r="J2287" s="11">
        <v>17914</v>
      </c>
      <c r="K2287" s="11">
        <v>37765</v>
      </c>
      <c r="L2287" s="11" t="str">
        <f t="shared" si="35"/>
        <v>Processed</v>
      </c>
    </row>
    <row r="2288" spans="1:12" x14ac:dyDescent="0.3">
      <c r="A2288" s="11" t="s">
        <v>934</v>
      </c>
      <c r="B2288" s="11" t="s">
        <v>322</v>
      </c>
      <c r="C2288" s="11" t="s">
        <v>25</v>
      </c>
      <c r="D2288" s="11" t="s">
        <v>1913</v>
      </c>
      <c r="E2288" s="11" t="s">
        <v>1914</v>
      </c>
      <c r="F2288" s="11" t="s">
        <v>2401</v>
      </c>
      <c r="G2288" s="11" t="s">
        <v>375</v>
      </c>
      <c r="H2288" s="11" t="s">
        <v>375</v>
      </c>
      <c r="I2288" s="11">
        <v>2433</v>
      </c>
      <c r="J2288" s="11">
        <v>31629</v>
      </c>
      <c r="K2288" s="11">
        <v>64716</v>
      </c>
      <c r="L2288" s="11" t="str">
        <f t="shared" si="35"/>
        <v>Processed</v>
      </c>
    </row>
    <row r="2289" spans="1:12" x14ac:dyDescent="0.3">
      <c r="A2289" s="11" t="s">
        <v>934</v>
      </c>
      <c r="B2289" s="11" t="s">
        <v>322</v>
      </c>
      <c r="C2289" s="11" t="s">
        <v>25</v>
      </c>
      <c r="D2289" s="11" t="s">
        <v>979</v>
      </c>
      <c r="E2289" s="11" t="s">
        <v>1902</v>
      </c>
      <c r="F2289" s="11" t="s">
        <v>2401</v>
      </c>
      <c r="G2289" s="11" t="s">
        <v>211</v>
      </c>
      <c r="H2289" s="11" t="s">
        <v>211</v>
      </c>
      <c r="I2289" s="11">
        <v>5317</v>
      </c>
      <c r="J2289" s="11">
        <v>66463</v>
      </c>
      <c r="K2289" s="11">
        <v>134429</v>
      </c>
      <c r="L2289" s="11" t="str">
        <f t="shared" si="35"/>
        <v>Processed</v>
      </c>
    </row>
    <row r="2290" spans="1:12" x14ac:dyDescent="0.3">
      <c r="A2290" s="11" t="s">
        <v>934</v>
      </c>
      <c r="B2290" s="11" t="s">
        <v>322</v>
      </c>
      <c r="C2290" s="11" t="s">
        <v>25</v>
      </c>
      <c r="D2290" s="11" t="s">
        <v>979</v>
      </c>
      <c r="E2290" s="11" t="s">
        <v>1902</v>
      </c>
      <c r="F2290" s="11" t="s">
        <v>2401</v>
      </c>
      <c r="G2290" s="11" t="s">
        <v>1696</v>
      </c>
      <c r="H2290" s="11" t="s">
        <v>1696</v>
      </c>
      <c r="I2290" s="11">
        <v>1633</v>
      </c>
      <c r="J2290" s="11">
        <v>20413</v>
      </c>
      <c r="K2290" s="11">
        <v>44994</v>
      </c>
      <c r="L2290" s="11" t="str">
        <f t="shared" si="35"/>
        <v>Processed</v>
      </c>
    </row>
    <row r="2291" spans="1:12" x14ac:dyDescent="0.3">
      <c r="A2291" s="11" t="s">
        <v>934</v>
      </c>
      <c r="B2291" s="11" t="s">
        <v>322</v>
      </c>
      <c r="C2291" s="11" t="s">
        <v>25</v>
      </c>
      <c r="D2291" s="11" t="s">
        <v>979</v>
      </c>
      <c r="E2291" s="11" t="s">
        <v>1902</v>
      </c>
      <c r="F2291" s="11" t="s">
        <v>2401</v>
      </c>
      <c r="G2291" s="11" t="s">
        <v>375</v>
      </c>
      <c r="H2291" s="11" t="s">
        <v>375</v>
      </c>
      <c r="I2291" s="11">
        <v>3297</v>
      </c>
      <c r="J2291" s="11">
        <v>41213</v>
      </c>
      <c r="K2291" s="11">
        <v>87506</v>
      </c>
      <c r="L2291" s="11" t="str">
        <f t="shared" si="35"/>
        <v>Processed</v>
      </c>
    </row>
    <row r="2292" spans="1:12" x14ac:dyDescent="0.3">
      <c r="A2292" s="11" t="s">
        <v>934</v>
      </c>
      <c r="B2292" s="11" t="s">
        <v>322</v>
      </c>
      <c r="C2292" s="11" t="s">
        <v>25</v>
      </c>
      <c r="D2292" s="11" t="s">
        <v>1709</v>
      </c>
      <c r="E2292" s="11" t="s">
        <v>2188</v>
      </c>
      <c r="F2292" s="11" t="s">
        <v>2380</v>
      </c>
      <c r="G2292" s="11" t="s">
        <v>211</v>
      </c>
      <c r="H2292" s="11" t="s">
        <v>211</v>
      </c>
      <c r="I2292" s="11">
        <v>2719</v>
      </c>
      <c r="J2292" s="11">
        <v>33988</v>
      </c>
      <c r="K2292" s="11">
        <v>58485</v>
      </c>
      <c r="L2292" s="11" t="str">
        <f t="shared" si="35"/>
        <v>Processed</v>
      </c>
    </row>
    <row r="2293" spans="1:12" x14ac:dyDescent="0.3">
      <c r="A2293" s="11" t="s">
        <v>934</v>
      </c>
      <c r="B2293" s="11" t="s">
        <v>322</v>
      </c>
      <c r="C2293" s="11" t="s">
        <v>25</v>
      </c>
      <c r="D2293" s="11" t="s">
        <v>1709</v>
      </c>
      <c r="E2293" s="11" t="s">
        <v>2188</v>
      </c>
      <c r="F2293" s="11" t="s">
        <v>2380</v>
      </c>
      <c r="G2293" s="11" t="s">
        <v>1696</v>
      </c>
      <c r="H2293" s="11" t="s">
        <v>1696</v>
      </c>
      <c r="I2293" s="11">
        <v>744</v>
      </c>
      <c r="J2293" s="11">
        <v>9300</v>
      </c>
      <c r="K2293" s="11">
        <v>17686</v>
      </c>
      <c r="L2293" s="11" t="str">
        <f t="shared" si="35"/>
        <v>Processed</v>
      </c>
    </row>
    <row r="2294" spans="1:12" x14ac:dyDescent="0.3">
      <c r="A2294" s="11" t="s">
        <v>934</v>
      </c>
      <c r="B2294" s="11" t="s">
        <v>322</v>
      </c>
      <c r="C2294" s="11" t="s">
        <v>25</v>
      </c>
      <c r="D2294" s="11" t="s">
        <v>1709</v>
      </c>
      <c r="E2294" s="11" t="s">
        <v>2188</v>
      </c>
      <c r="F2294" s="11" t="s">
        <v>2380</v>
      </c>
      <c r="G2294" s="11" t="s">
        <v>375</v>
      </c>
      <c r="H2294" s="11" t="s">
        <v>375</v>
      </c>
      <c r="I2294" s="11">
        <v>2227</v>
      </c>
      <c r="J2294" s="11">
        <v>27838</v>
      </c>
      <c r="K2294" s="11">
        <v>50798</v>
      </c>
      <c r="L2294" s="11" t="str">
        <f t="shared" si="35"/>
        <v>Processed</v>
      </c>
    </row>
    <row r="2295" spans="1:12" x14ac:dyDescent="0.3">
      <c r="A2295" s="11" t="s">
        <v>934</v>
      </c>
      <c r="B2295" s="11" t="s">
        <v>322</v>
      </c>
      <c r="C2295" s="11" t="s">
        <v>25</v>
      </c>
      <c r="D2295" s="11" t="s">
        <v>2099</v>
      </c>
      <c r="E2295" s="11" t="s">
        <v>2100</v>
      </c>
      <c r="F2295" s="11" t="s">
        <v>2402</v>
      </c>
      <c r="G2295" s="11" t="s">
        <v>211</v>
      </c>
      <c r="H2295" s="11" t="s">
        <v>211</v>
      </c>
      <c r="I2295" s="11">
        <v>111</v>
      </c>
      <c r="J2295" s="11">
        <v>3552</v>
      </c>
      <c r="K2295" s="11">
        <v>5157</v>
      </c>
      <c r="L2295" s="11" t="str">
        <f t="shared" si="35"/>
        <v>Processed</v>
      </c>
    </row>
    <row r="2296" spans="1:12" x14ac:dyDescent="0.3">
      <c r="A2296" s="11" t="s">
        <v>934</v>
      </c>
      <c r="B2296" s="11" t="s">
        <v>322</v>
      </c>
      <c r="C2296" s="11" t="s">
        <v>25</v>
      </c>
      <c r="D2296" s="11" t="s">
        <v>2099</v>
      </c>
      <c r="E2296" s="11" t="s">
        <v>2100</v>
      </c>
      <c r="F2296" s="11" t="s">
        <v>2402</v>
      </c>
      <c r="G2296" s="11" t="s">
        <v>1696</v>
      </c>
      <c r="H2296" s="11" t="s">
        <v>1696</v>
      </c>
      <c r="I2296" s="11">
        <v>10</v>
      </c>
      <c r="J2296" s="11">
        <v>320</v>
      </c>
      <c r="K2296" s="11">
        <v>452</v>
      </c>
      <c r="L2296" s="11" t="str">
        <f t="shared" si="35"/>
        <v>Processed</v>
      </c>
    </row>
    <row r="2297" spans="1:12" x14ac:dyDescent="0.3">
      <c r="A2297" s="11" t="s">
        <v>934</v>
      </c>
      <c r="B2297" s="11" t="s">
        <v>322</v>
      </c>
      <c r="C2297" s="11" t="s">
        <v>25</v>
      </c>
      <c r="D2297" s="11" t="s">
        <v>2099</v>
      </c>
      <c r="E2297" s="11" t="s">
        <v>2100</v>
      </c>
      <c r="F2297" s="11" t="s">
        <v>2402</v>
      </c>
      <c r="G2297" s="11" t="s">
        <v>375</v>
      </c>
      <c r="H2297" s="11" t="s">
        <v>375</v>
      </c>
      <c r="I2297" s="11">
        <v>12</v>
      </c>
      <c r="J2297" s="11">
        <v>384</v>
      </c>
      <c r="K2297" s="11">
        <v>557</v>
      </c>
      <c r="L2297" s="11" t="str">
        <f t="shared" si="35"/>
        <v>Processed</v>
      </c>
    </row>
    <row r="2298" spans="1:12" x14ac:dyDescent="0.3">
      <c r="A2298" s="11" t="s">
        <v>934</v>
      </c>
      <c r="B2298" s="11" t="s">
        <v>322</v>
      </c>
      <c r="C2298" s="11" t="s">
        <v>25</v>
      </c>
      <c r="D2298" s="11" t="s">
        <v>338</v>
      </c>
      <c r="E2298" s="11" t="s">
        <v>2113</v>
      </c>
      <c r="F2298" s="11" t="s">
        <v>2380</v>
      </c>
      <c r="G2298" s="11" t="s">
        <v>211</v>
      </c>
      <c r="H2298" s="11" t="s">
        <v>211</v>
      </c>
      <c r="I2298" s="11">
        <v>2827</v>
      </c>
      <c r="J2298" s="11">
        <v>35338</v>
      </c>
      <c r="K2298" s="11">
        <v>60774</v>
      </c>
      <c r="L2298" s="11" t="str">
        <f t="shared" si="35"/>
        <v>Processed</v>
      </c>
    </row>
    <row r="2299" spans="1:12" x14ac:dyDescent="0.3">
      <c r="A2299" s="11" t="s">
        <v>934</v>
      </c>
      <c r="B2299" s="11" t="s">
        <v>322</v>
      </c>
      <c r="C2299" s="11" t="s">
        <v>25</v>
      </c>
      <c r="D2299" s="11" t="s">
        <v>338</v>
      </c>
      <c r="E2299" s="11" t="s">
        <v>2113</v>
      </c>
      <c r="F2299" s="11" t="s">
        <v>2380</v>
      </c>
      <c r="G2299" s="11" t="s">
        <v>1696</v>
      </c>
      <c r="H2299" s="11" t="s">
        <v>1696</v>
      </c>
      <c r="I2299" s="11">
        <v>663</v>
      </c>
      <c r="J2299" s="11">
        <v>8288</v>
      </c>
      <c r="K2299" s="11">
        <v>15533</v>
      </c>
      <c r="L2299" s="11" t="str">
        <f t="shared" si="35"/>
        <v>Processed</v>
      </c>
    </row>
    <row r="2300" spans="1:12" x14ac:dyDescent="0.3">
      <c r="A2300" s="11" t="s">
        <v>934</v>
      </c>
      <c r="B2300" s="11" t="s">
        <v>322</v>
      </c>
      <c r="C2300" s="11" t="s">
        <v>25</v>
      </c>
      <c r="D2300" s="11" t="s">
        <v>338</v>
      </c>
      <c r="E2300" s="11" t="s">
        <v>2113</v>
      </c>
      <c r="F2300" s="11" t="s">
        <v>2380</v>
      </c>
      <c r="G2300" s="11" t="s">
        <v>375</v>
      </c>
      <c r="H2300" s="11" t="s">
        <v>375</v>
      </c>
      <c r="I2300" s="11">
        <v>2400</v>
      </c>
      <c r="J2300" s="11">
        <v>30000</v>
      </c>
      <c r="K2300" s="11">
        <v>54848</v>
      </c>
      <c r="L2300" s="11" t="str">
        <f t="shared" si="35"/>
        <v>Processed</v>
      </c>
    </row>
    <row r="2301" spans="1:12" x14ac:dyDescent="0.3">
      <c r="A2301" s="11" t="s">
        <v>934</v>
      </c>
      <c r="B2301" s="11" t="s">
        <v>322</v>
      </c>
      <c r="C2301" s="11" t="s">
        <v>25</v>
      </c>
      <c r="D2301" s="11" t="s">
        <v>1898</v>
      </c>
      <c r="E2301" s="11" t="s">
        <v>1899</v>
      </c>
      <c r="F2301" s="11" t="s">
        <v>2403</v>
      </c>
      <c r="G2301" s="11" t="s">
        <v>211</v>
      </c>
      <c r="H2301" s="11" t="s">
        <v>211</v>
      </c>
      <c r="I2301" s="11">
        <v>916</v>
      </c>
      <c r="J2301" s="11">
        <v>33636</v>
      </c>
      <c r="K2301" s="11">
        <v>46144</v>
      </c>
      <c r="L2301" s="11" t="str">
        <f t="shared" si="35"/>
        <v>Processed</v>
      </c>
    </row>
    <row r="2302" spans="1:12" x14ac:dyDescent="0.3">
      <c r="A2302" s="11" t="s">
        <v>934</v>
      </c>
      <c r="B2302" s="11" t="s">
        <v>322</v>
      </c>
      <c r="C2302" s="11" t="s">
        <v>25</v>
      </c>
      <c r="D2302" s="11" t="s">
        <v>1898</v>
      </c>
      <c r="E2302" s="11" t="s">
        <v>1899</v>
      </c>
      <c r="F2302" s="11" t="s">
        <v>2403</v>
      </c>
      <c r="G2302" s="11" t="s">
        <v>1696</v>
      </c>
      <c r="H2302" s="11" t="s">
        <v>1696</v>
      </c>
      <c r="I2302" s="11">
        <v>317</v>
      </c>
      <c r="J2302" s="11">
        <v>11640</v>
      </c>
      <c r="K2302" s="11">
        <v>17566</v>
      </c>
      <c r="L2302" s="11" t="str">
        <f t="shared" si="35"/>
        <v>Processed</v>
      </c>
    </row>
    <row r="2303" spans="1:12" x14ac:dyDescent="0.3">
      <c r="A2303" s="11" t="s">
        <v>934</v>
      </c>
      <c r="B2303" s="11" t="s">
        <v>322</v>
      </c>
      <c r="C2303" s="11" t="s">
        <v>25</v>
      </c>
      <c r="D2303" s="11" t="s">
        <v>1898</v>
      </c>
      <c r="E2303" s="11" t="s">
        <v>1899</v>
      </c>
      <c r="F2303" s="11" t="s">
        <v>2403</v>
      </c>
      <c r="G2303" s="11" t="s">
        <v>375</v>
      </c>
      <c r="H2303" s="11" t="s">
        <v>375</v>
      </c>
      <c r="I2303" s="11">
        <v>635</v>
      </c>
      <c r="J2303" s="11">
        <v>23317</v>
      </c>
      <c r="K2303" s="11">
        <v>36050</v>
      </c>
      <c r="L2303" s="11" t="str">
        <f t="shared" si="35"/>
        <v>Processed</v>
      </c>
    </row>
    <row r="2304" spans="1:12" x14ac:dyDescent="0.3">
      <c r="A2304" s="11" t="s">
        <v>934</v>
      </c>
      <c r="B2304" s="11" t="s">
        <v>322</v>
      </c>
      <c r="C2304" s="11" t="s">
        <v>25</v>
      </c>
      <c r="D2304" s="11" t="s">
        <v>2199</v>
      </c>
      <c r="E2304" s="11" t="s">
        <v>2200</v>
      </c>
      <c r="F2304" s="11" t="s">
        <v>2404</v>
      </c>
      <c r="G2304" s="11" t="s">
        <v>211</v>
      </c>
      <c r="H2304" s="11" t="s">
        <v>211</v>
      </c>
      <c r="I2304" s="11">
        <v>1427</v>
      </c>
      <c r="J2304" s="11">
        <v>34248</v>
      </c>
      <c r="K2304" s="11">
        <v>40400</v>
      </c>
      <c r="L2304" s="11" t="str">
        <f t="shared" si="35"/>
        <v>Processed</v>
      </c>
    </row>
    <row r="2305" spans="1:12" x14ac:dyDescent="0.3">
      <c r="A2305" s="11" t="s">
        <v>934</v>
      </c>
      <c r="B2305" s="11" t="s">
        <v>322</v>
      </c>
      <c r="C2305" s="11" t="s">
        <v>25</v>
      </c>
      <c r="D2305" s="11" t="s">
        <v>2199</v>
      </c>
      <c r="E2305" s="11" t="s">
        <v>2200</v>
      </c>
      <c r="F2305" s="11" t="s">
        <v>2404</v>
      </c>
      <c r="G2305" s="11" t="s">
        <v>1696</v>
      </c>
      <c r="H2305" s="11" t="s">
        <v>1696</v>
      </c>
      <c r="I2305" s="11">
        <v>518</v>
      </c>
      <c r="J2305" s="11">
        <v>12432</v>
      </c>
      <c r="K2305" s="11">
        <v>15635</v>
      </c>
      <c r="L2305" s="11" t="str">
        <f t="shared" si="35"/>
        <v>Processed</v>
      </c>
    </row>
    <row r="2306" spans="1:12" x14ac:dyDescent="0.3">
      <c r="A2306" s="11" t="s">
        <v>934</v>
      </c>
      <c r="B2306" s="11" t="s">
        <v>322</v>
      </c>
      <c r="C2306" s="11" t="s">
        <v>25</v>
      </c>
      <c r="D2306" s="11" t="s">
        <v>2199</v>
      </c>
      <c r="E2306" s="11" t="s">
        <v>2200</v>
      </c>
      <c r="F2306" s="11" t="s">
        <v>2404</v>
      </c>
      <c r="G2306" s="11" t="s">
        <v>375</v>
      </c>
      <c r="H2306" s="11" t="s">
        <v>375</v>
      </c>
      <c r="I2306" s="11">
        <v>1434</v>
      </c>
      <c r="J2306" s="11">
        <v>34416</v>
      </c>
      <c r="K2306" s="11">
        <v>41900</v>
      </c>
      <c r="L2306" s="11" t="str">
        <f t="shared" ref="L2306:L2369" si="36">IF(OR(C2306="Condiments &amp; Snacks",
       C2306="Cheese",
       C2306="Butter",
       C2306="Meals",
       C2306="Beverages",
       C2306="Yogurt"), "Processed", "Whole")</f>
        <v>Processed</v>
      </c>
    </row>
    <row r="2307" spans="1:12" x14ac:dyDescent="0.3">
      <c r="A2307" s="11" t="s">
        <v>934</v>
      </c>
      <c r="B2307" s="11" t="s">
        <v>322</v>
      </c>
      <c r="C2307" s="11" t="s">
        <v>25</v>
      </c>
      <c r="D2307" s="11" t="s">
        <v>2193</v>
      </c>
      <c r="E2307" s="11" t="s">
        <v>2194</v>
      </c>
      <c r="F2307" s="11" t="s">
        <v>2404</v>
      </c>
      <c r="G2307" s="11" t="s">
        <v>211</v>
      </c>
      <c r="H2307" s="11" t="s">
        <v>211</v>
      </c>
      <c r="I2307" s="11">
        <v>1397</v>
      </c>
      <c r="J2307" s="11">
        <v>36322</v>
      </c>
      <c r="K2307" s="11">
        <v>40604</v>
      </c>
      <c r="L2307" s="11" t="str">
        <f t="shared" si="36"/>
        <v>Processed</v>
      </c>
    </row>
    <row r="2308" spans="1:12" x14ac:dyDescent="0.3">
      <c r="A2308" s="11" t="s">
        <v>934</v>
      </c>
      <c r="B2308" s="11" t="s">
        <v>322</v>
      </c>
      <c r="C2308" s="11" t="s">
        <v>25</v>
      </c>
      <c r="D2308" s="11" t="s">
        <v>2193</v>
      </c>
      <c r="E2308" s="11" t="s">
        <v>2194</v>
      </c>
      <c r="F2308" s="11" t="s">
        <v>2404</v>
      </c>
      <c r="G2308" s="11" t="s">
        <v>1696</v>
      </c>
      <c r="H2308" s="11" t="s">
        <v>1696</v>
      </c>
      <c r="I2308" s="11">
        <v>341</v>
      </c>
      <c r="J2308" s="11">
        <v>8866</v>
      </c>
      <c r="K2308" s="11">
        <v>10426</v>
      </c>
      <c r="L2308" s="11" t="str">
        <f t="shared" si="36"/>
        <v>Processed</v>
      </c>
    </row>
    <row r="2309" spans="1:12" x14ac:dyDescent="0.3">
      <c r="A2309" s="11" t="s">
        <v>934</v>
      </c>
      <c r="B2309" s="11" t="s">
        <v>322</v>
      </c>
      <c r="C2309" s="11" t="s">
        <v>25</v>
      </c>
      <c r="D2309" s="11" t="s">
        <v>2193</v>
      </c>
      <c r="E2309" s="11" t="s">
        <v>2194</v>
      </c>
      <c r="F2309" s="11" t="s">
        <v>2404</v>
      </c>
      <c r="G2309" s="11" t="s">
        <v>375</v>
      </c>
      <c r="H2309" s="11" t="s">
        <v>375</v>
      </c>
      <c r="I2309" s="11">
        <v>1913</v>
      </c>
      <c r="J2309" s="11">
        <v>49738</v>
      </c>
      <c r="K2309" s="11">
        <v>56233</v>
      </c>
      <c r="L2309" s="11" t="str">
        <f t="shared" si="36"/>
        <v>Processed</v>
      </c>
    </row>
    <row r="2310" spans="1:12" x14ac:dyDescent="0.3">
      <c r="A2310" s="11" t="s">
        <v>934</v>
      </c>
      <c r="B2310" s="11" t="s">
        <v>322</v>
      </c>
      <c r="C2310" s="11" t="s">
        <v>25</v>
      </c>
      <c r="D2310" s="11" t="s">
        <v>2195</v>
      </c>
      <c r="E2310" s="11" t="s">
        <v>2196</v>
      </c>
      <c r="F2310" s="11" t="s">
        <v>2404</v>
      </c>
      <c r="G2310" s="11" t="s">
        <v>211</v>
      </c>
      <c r="H2310" s="11" t="s">
        <v>211</v>
      </c>
      <c r="I2310" s="11">
        <v>947</v>
      </c>
      <c r="J2310" s="11">
        <v>22728</v>
      </c>
      <c r="K2310" s="11">
        <v>26744</v>
      </c>
      <c r="L2310" s="11" t="str">
        <f t="shared" si="36"/>
        <v>Processed</v>
      </c>
    </row>
    <row r="2311" spans="1:12" x14ac:dyDescent="0.3">
      <c r="A2311" s="11" t="s">
        <v>934</v>
      </c>
      <c r="B2311" s="11" t="s">
        <v>322</v>
      </c>
      <c r="C2311" s="11" t="s">
        <v>25</v>
      </c>
      <c r="D2311" s="11" t="s">
        <v>2195</v>
      </c>
      <c r="E2311" s="11" t="s">
        <v>2196</v>
      </c>
      <c r="F2311" s="11" t="s">
        <v>2404</v>
      </c>
      <c r="G2311" s="11" t="s">
        <v>1696</v>
      </c>
      <c r="H2311" s="11" t="s">
        <v>1696</v>
      </c>
      <c r="I2311" s="11">
        <v>421</v>
      </c>
      <c r="J2311" s="11">
        <v>10104</v>
      </c>
      <c r="K2311" s="11">
        <v>12511</v>
      </c>
      <c r="L2311" s="11" t="str">
        <f t="shared" si="36"/>
        <v>Processed</v>
      </c>
    </row>
    <row r="2312" spans="1:12" x14ac:dyDescent="0.3">
      <c r="A2312" s="11" t="s">
        <v>934</v>
      </c>
      <c r="B2312" s="11" t="s">
        <v>322</v>
      </c>
      <c r="C2312" s="11" t="s">
        <v>25</v>
      </c>
      <c r="D2312" s="11" t="s">
        <v>2195</v>
      </c>
      <c r="E2312" s="11" t="s">
        <v>2196</v>
      </c>
      <c r="F2312" s="11" t="s">
        <v>2404</v>
      </c>
      <c r="G2312" s="11" t="s">
        <v>375</v>
      </c>
      <c r="H2312" s="11" t="s">
        <v>375</v>
      </c>
      <c r="I2312" s="11">
        <v>1659</v>
      </c>
      <c r="J2312" s="11">
        <v>39816</v>
      </c>
      <c r="K2312" s="11">
        <v>49524</v>
      </c>
      <c r="L2312" s="11" t="str">
        <f t="shared" si="36"/>
        <v>Processed</v>
      </c>
    </row>
    <row r="2313" spans="1:12" x14ac:dyDescent="0.3">
      <c r="A2313" s="11" t="s">
        <v>934</v>
      </c>
      <c r="B2313" s="11" t="s">
        <v>322</v>
      </c>
      <c r="C2313" s="11" t="s">
        <v>25</v>
      </c>
      <c r="D2313" s="11" t="s">
        <v>2197</v>
      </c>
      <c r="E2313" s="11" t="s">
        <v>2198</v>
      </c>
      <c r="F2313" s="11" t="s">
        <v>2404</v>
      </c>
      <c r="G2313" s="11" t="s">
        <v>211</v>
      </c>
      <c r="H2313" s="11" t="s">
        <v>211</v>
      </c>
      <c r="I2313" s="11">
        <v>1278</v>
      </c>
      <c r="J2313" s="11">
        <v>30672</v>
      </c>
      <c r="K2313" s="11">
        <v>35846</v>
      </c>
      <c r="L2313" s="11" t="str">
        <f t="shared" si="36"/>
        <v>Processed</v>
      </c>
    </row>
    <row r="2314" spans="1:12" x14ac:dyDescent="0.3">
      <c r="A2314" s="11" t="s">
        <v>934</v>
      </c>
      <c r="B2314" s="11" t="s">
        <v>322</v>
      </c>
      <c r="C2314" s="11" t="s">
        <v>25</v>
      </c>
      <c r="D2314" s="11" t="s">
        <v>2197</v>
      </c>
      <c r="E2314" s="11" t="s">
        <v>2198</v>
      </c>
      <c r="F2314" s="11" t="s">
        <v>2404</v>
      </c>
      <c r="G2314" s="11" t="s">
        <v>1696</v>
      </c>
      <c r="H2314" s="11" t="s">
        <v>1696</v>
      </c>
      <c r="I2314" s="11">
        <v>466</v>
      </c>
      <c r="J2314" s="11">
        <v>11184</v>
      </c>
      <c r="K2314" s="11">
        <v>13895</v>
      </c>
      <c r="L2314" s="11" t="str">
        <f t="shared" si="36"/>
        <v>Processed</v>
      </c>
    </row>
    <row r="2315" spans="1:12" x14ac:dyDescent="0.3">
      <c r="A2315" s="11" t="s">
        <v>934</v>
      </c>
      <c r="B2315" s="11" t="s">
        <v>322</v>
      </c>
      <c r="C2315" s="11" t="s">
        <v>25</v>
      </c>
      <c r="D2315" s="11" t="s">
        <v>2197</v>
      </c>
      <c r="E2315" s="11" t="s">
        <v>2198</v>
      </c>
      <c r="F2315" s="11" t="s">
        <v>2404</v>
      </c>
      <c r="G2315" s="11" t="s">
        <v>375</v>
      </c>
      <c r="H2315" s="11" t="s">
        <v>375</v>
      </c>
      <c r="I2315" s="11">
        <v>1539</v>
      </c>
      <c r="J2315" s="11">
        <v>36936</v>
      </c>
      <c r="K2315" s="11">
        <v>46175</v>
      </c>
      <c r="L2315" s="11" t="str">
        <f t="shared" si="36"/>
        <v>Processed</v>
      </c>
    </row>
    <row r="2316" spans="1:12" x14ac:dyDescent="0.3">
      <c r="A2316" s="11" t="s">
        <v>934</v>
      </c>
      <c r="B2316" s="11" t="s">
        <v>322</v>
      </c>
      <c r="C2316" s="11" t="s">
        <v>25</v>
      </c>
      <c r="D2316" s="11" t="s">
        <v>1917</v>
      </c>
      <c r="E2316" s="11" t="s">
        <v>1918</v>
      </c>
      <c r="F2316" s="11" t="s">
        <v>2405</v>
      </c>
      <c r="G2316" s="11" t="s">
        <v>211</v>
      </c>
      <c r="H2316" s="11" t="s">
        <v>211</v>
      </c>
      <c r="I2316" s="11">
        <v>355</v>
      </c>
      <c r="J2316" s="11">
        <v>12780</v>
      </c>
      <c r="K2316" s="11">
        <v>11796</v>
      </c>
      <c r="L2316" s="11" t="str">
        <f t="shared" si="36"/>
        <v>Processed</v>
      </c>
    </row>
    <row r="2317" spans="1:12" x14ac:dyDescent="0.3">
      <c r="A2317" s="11" t="s">
        <v>934</v>
      </c>
      <c r="B2317" s="11" t="s">
        <v>322</v>
      </c>
      <c r="C2317" s="11" t="s">
        <v>25</v>
      </c>
      <c r="D2317" s="11" t="s">
        <v>1917</v>
      </c>
      <c r="E2317" s="11" t="s">
        <v>1918</v>
      </c>
      <c r="F2317" s="11" t="s">
        <v>2405</v>
      </c>
      <c r="G2317" s="11" t="s">
        <v>1696</v>
      </c>
      <c r="H2317" s="11" t="s">
        <v>1696</v>
      </c>
      <c r="I2317" s="11">
        <v>149</v>
      </c>
      <c r="J2317" s="11">
        <v>5364</v>
      </c>
      <c r="K2317" s="11">
        <v>5524</v>
      </c>
      <c r="L2317" s="11" t="str">
        <f t="shared" si="36"/>
        <v>Processed</v>
      </c>
    </row>
    <row r="2318" spans="1:12" x14ac:dyDescent="0.3">
      <c r="A2318" s="11" t="s">
        <v>934</v>
      </c>
      <c r="B2318" s="11" t="s">
        <v>322</v>
      </c>
      <c r="C2318" s="11" t="s">
        <v>25</v>
      </c>
      <c r="D2318" s="11" t="s">
        <v>1917</v>
      </c>
      <c r="E2318" s="11" t="s">
        <v>1918</v>
      </c>
      <c r="F2318" s="11" t="s">
        <v>2405</v>
      </c>
      <c r="G2318" s="11" t="s">
        <v>375</v>
      </c>
      <c r="H2318" s="11" t="s">
        <v>375</v>
      </c>
      <c r="I2318" s="11">
        <v>296</v>
      </c>
      <c r="J2318" s="11">
        <v>10656</v>
      </c>
      <c r="K2318" s="11">
        <v>10273</v>
      </c>
      <c r="L2318" s="11" t="str">
        <f t="shared" si="36"/>
        <v>Processed</v>
      </c>
    </row>
    <row r="2319" spans="1:12" x14ac:dyDescent="0.3">
      <c r="A2319" s="11" t="s">
        <v>934</v>
      </c>
      <c r="B2319" s="11" t="s">
        <v>322</v>
      </c>
      <c r="C2319" s="11" t="s">
        <v>25</v>
      </c>
      <c r="D2319" s="11" t="s">
        <v>295</v>
      </c>
      <c r="E2319" s="11" t="s">
        <v>2106</v>
      </c>
      <c r="F2319" s="11" t="s">
        <v>2406</v>
      </c>
      <c r="G2319" s="11" t="s">
        <v>211</v>
      </c>
      <c r="H2319" s="11" t="s">
        <v>211</v>
      </c>
      <c r="I2319" s="11">
        <v>554</v>
      </c>
      <c r="J2319" s="11">
        <v>13296</v>
      </c>
      <c r="K2319" s="11">
        <v>44028</v>
      </c>
      <c r="L2319" s="11" t="str">
        <f t="shared" si="36"/>
        <v>Processed</v>
      </c>
    </row>
    <row r="2320" spans="1:12" x14ac:dyDescent="0.3">
      <c r="A2320" s="11" t="s">
        <v>934</v>
      </c>
      <c r="B2320" s="11" t="s">
        <v>322</v>
      </c>
      <c r="C2320" s="11" t="s">
        <v>25</v>
      </c>
      <c r="D2320" s="11" t="s">
        <v>295</v>
      </c>
      <c r="E2320" s="11" t="s">
        <v>2106</v>
      </c>
      <c r="F2320" s="11" t="s">
        <v>2406</v>
      </c>
      <c r="G2320" s="11" t="s">
        <v>1696</v>
      </c>
      <c r="H2320" s="11" t="s">
        <v>1696</v>
      </c>
      <c r="I2320" s="11">
        <v>149</v>
      </c>
      <c r="J2320" s="11">
        <v>3576</v>
      </c>
      <c r="K2320" s="11">
        <v>11355</v>
      </c>
      <c r="L2320" s="11" t="str">
        <f t="shared" si="36"/>
        <v>Processed</v>
      </c>
    </row>
    <row r="2321" spans="1:12" x14ac:dyDescent="0.3">
      <c r="A2321" s="11" t="s">
        <v>934</v>
      </c>
      <c r="B2321" s="11" t="s">
        <v>322</v>
      </c>
      <c r="C2321" s="11" t="s">
        <v>25</v>
      </c>
      <c r="D2321" s="11" t="s">
        <v>295</v>
      </c>
      <c r="E2321" s="11" t="s">
        <v>2106</v>
      </c>
      <c r="F2321" s="11" t="s">
        <v>2406</v>
      </c>
      <c r="G2321" s="11" t="s">
        <v>375</v>
      </c>
      <c r="H2321" s="11" t="s">
        <v>375</v>
      </c>
      <c r="I2321" s="11">
        <v>334</v>
      </c>
      <c r="J2321" s="11">
        <v>8016</v>
      </c>
      <c r="K2321" s="11">
        <v>24782</v>
      </c>
      <c r="L2321" s="11" t="str">
        <f t="shared" si="36"/>
        <v>Processed</v>
      </c>
    </row>
    <row r="2322" spans="1:12" x14ac:dyDescent="0.3">
      <c r="A2322" s="11" t="s">
        <v>934</v>
      </c>
      <c r="B2322" s="11" t="s">
        <v>322</v>
      </c>
      <c r="C2322" s="11" t="s">
        <v>25</v>
      </c>
      <c r="D2322" s="11" t="s">
        <v>2590</v>
      </c>
      <c r="E2322" s="11" t="s">
        <v>2591</v>
      </c>
      <c r="F2322" s="11" t="s">
        <v>2592</v>
      </c>
      <c r="G2322" s="11" t="s">
        <v>1957</v>
      </c>
      <c r="H2322" s="11" t="s">
        <v>1957</v>
      </c>
      <c r="I2322" s="11">
        <v>3651</v>
      </c>
      <c r="J2322" s="11">
        <v>41074</v>
      </c>
      <c r="K2322" s="11">
        <v>98796</v>
      </c>
      <c r="L2322" s="11" t="str">
        <f t="shared" si="36"/>
        <v>Processed</v>
      </c>
    </row>
    <row r="2323" spans="1:12" x14ac:dyDescent="0.3">
      <c r="A2323" s="11" t="s">
        <v>934</v>
      </c>
      <c r="B2323" s="11" t="s">
        <v>322</v>
      </c>
      <c r="C2323" s="11" t="s">
        <v>25</v>
      </c>
      <c r="D2323" s="11" t="s">
        <v>2407</v>
      </c>
      <c r="E2323" s="11" t="s">
        <v>2408</v>
      </c>
      <c r="F2323" s="11" t="s">
        <v>2387</v>
      </c>
      <c r="G2323" s="11" t="s">
        <v>1957</v>
      </c>
      <c r="H2323" s="11" t="s">
        <v>1957</v>
      </c>
      <c r="I2323" s="11">
        <v>5380</v>
      </c>
      <c r="J2323" s="11">
        <v>60525</v>
      </c>
      <c r="K2323" s="11">
        <v>145592</v>
      </c>
      <c r="L2323" s="11" t="str">
        <f t="shared" si="36"/>
        <v>Processed</v>
      </c>
    </row>
    <row r="2324" spans="1:12" x14ac:dyDescent="0.3">
      <c r="A2324" s="11" t="s">
        <v>934</v>
      </c>
      <c r="B2324" s="11" t="s">
        <v>322</v>
      </c>
      <c r="C2324" s="11" t="s">
        <v>25</v>
      </c>
      <c r="D2324" s="11" t="s">
        <v>2254</v>
      </c>
      <c r="E2324" s="11" t="s">
        <v>2255</v>
      </c>
      <c r="F2324" s="11" t="s">
        <v>2387</v>
      </c>
      <c r="G2324" s="11" t="s">
        <v>1957</v>
      </c>
      <c r="H2324" s="11" t="s">
        <v>1957</v>
      </c>
      <c r="I2324" s="11">
        <v>1610</v>
      </c>
      <c r="J2324" s="11">
        <v>18113</v>
      </c>
      <c r="K2324" s="11">
        <v>43539</v>
      </c>
      <c r="L2324" s="11" t="str">
        <f t="shared" si="36"/>
        <v>Processed</v>
      </c>
    </row>
    <row r="2325" spans="1:12" x14ac:dyDescent="0.3">
      <c r="A2325" s="11" t="s">
        <v>934</v>
      </c>
      <c r="B2325" s="11" t="s">
        <v>322</v>
      </c>
      <c r="C2325" s="11" t="s">
        <v>25</v>
      </c>
      <c r="D2325" s="11" t="s">
        <v>2593</v>
      </c>
      <c r="E2325" s="11" t="s">
        <v>2594</v>
      </c>
      <c r="F2325" s="11" t="s">
        <v>2387</v>
      </c>
      <c r="G2325" s="11" t="s">
        <v>1957</v>
      </c>
      <c r="H2325" s="11" t="s">
        <v>1957</v>
      </c>
      <c r="I2325" s="11">
        <v>3</v>
      </c>
      <c r="J2325" s="11">
        <v>34</v>
      </c>
      <c r="K2325" s="11">
        <v>82</v>
      </c>
      <c r="L2325" s="11" t="str">
        <f t="shared" si="36"/>
        <v>Processed</v>
      </c>
    </row>
    <row r="2326" spans="1:12" x14ac:dyDescent="0.3">
      <c r="A2326" s="11" t="s">
        <v>934</v>
      </c>
      <c r="B2326" s="11" t="s">
        <v>322</v>
      </c>
      <c r="C2326" s="11" t="s">
        <v>25</v>
      </c>
      <c r="D2326" s="11" t="s">
        <v>2409</v>
      </c>
      <c r="E2326" s="11" t="s">
        <v>2410</v>
      </c>
      <c r="F2326" s="11" t="s">
        <v>2387</v>
      </c>
      <c r="G2326" s="11" t="s">
        <v>1957</v>
      </c>
      <c r="H2326" s="11" t="s">
        <v>1957</v>
      </c>
      <c r="I2326" s="11">
        <v>2761</v>
      </c>
      <c r="J2326" s="11">
        <v>31061</v>
      </c>
      <c r="K2326" s="11">
        <v>74622</v>
      </c>
      <c r="L2326" s="11" t="str">
        <f t="shared" si="36"/>
        <v>Processed</v>
      </c>
    </row>
    <row r="2327" spans="1:12" x14ac:dyDescent="0.3">
      <c r="A2327" s="11" t="s">
        <v>934</v>
      </c>
      <c r="B2327" s="11" t="s">
        <v>322</v>
      </c>
      <c r="C2327" s="11" t="s">
        <v>25</v>
      </c>
      <c r="D2327" s="11" t="s">
        <v>2252</v>
      </c>
      <c r="E2327" s="11" t="s">
        <v>2253</v>
      </c>
      <c r="F2327" s="11" t="s">
        <v>2387</v>
      </c>
      <c r="G2327" s="11" t="s">
        <v>1957</v>
      </c>
      <c r="H2327" s="11" t="s">
        <v>1957</v>
      </c>
      <c r="I2327" s="11">
        <v>1520</v>
      </c>
      <c r="J2327" s="11">
        <v>17100</v>
      </c>
      <c r="K2327" s="11">
        <v>41094</v>
      </c>
      <c r="L2327" s="11" t="str">
        <f t="shared" si="36"/>
        <v>Processed</v>
      </c>
    </row>
    <row r="2328" spans="1:12" x14ac:dyDescent="0.3">
      <c r="A2328" s="11" t="s">
        <v>934</v>
      </c>
      <c r="B2328" s="11" t="s">
        <v>322</v>
      </c>
      <c r="C2328" s="11" t="s">
        <v>25</v>
      </c>
      <c r="D2328" s="11" t="s">
        <v>2411</v>
      </c>
      <c r="E2328" s="11" t="s">
        <v>2412</v>
      </c>
      <c r="F2328" s="11" t="s">
        <v>2387</v>
      </c>
      <c r="G2328" s="11" t="s">
        <v>1957</v>
      </c>
      <c r="H2328" s="11" t="s">
        <v>1957</v>
      </c>
      <c r="I2328" s="11">
        <v>2776</v>
      </c>
      <c r="J2328" s="11">
        <v>31230</v>
      </c>
      <c r="K2328" s="11">
        <v>67596</v>
      </c>
      <c r="L2328" s="11" t="str">
        <f t="shared" si="36"/>
        <v>Processed</v>
      </c>
    </row>
    <row r="2329" spans="1:12" x14ac:dyDescent="0.3">
      <c r="A2329" s="11" t="s">
        <v>934</v>
      </c>
      <c r="B2329" s="11" t="s">
        <v>322</v>
      </c>
      <c r="C2329" s="11" t="s">
        <v>25</v>
      </c>
      <c r="D2329" s="11" t="s">
        <v>2250</v>
      </c>
      <c r="E2329" s="11" t="s">
        <v>2251</v>
      </c>
      <c r="F2329" s="11" t="s">
        <v>2387</v>
      </c>
      <c r="G2329" s="11" t="s">
        <v>1957</v>
      </c>
      <c r="H2329" s="11" t="s">
        <v>1957</v>
      </c>
      <c r="I2329" s="11">
        <v>29710</v>
      </c>
      <c r="J2329" s="11">
        <v>441194</v>
      </c>
      <c r="K2329" s="11">
        <v>888637</v>
      </c>
      <c r="L2329" s="11" t="str">
        <f t="shared" si="36"/>
        <v>Processed</v>
      </c>
    </row>
    <row r="2330" spans="1:12" x14ac:dyDescent="0.3">
      <c r="A2330" s="11" t="s">
        <v>934</v>
      </c>
      <c r="B2330" s="11" t="s">
        <v>322</v>
      </c>
      <c r="C2330" s="11" t="s">
        <v>25</v>
      </c>
      <c r="D2330" s="11" t="s">
        <v>2259</v>
      </c>
      <c r="E2330" s="11" t="s">
        <v>2260</v>
      </c>
      <c r="F2330" s="11" t="s">
        <v>2387</v>
      </c>
      <c r="G2330" s="11" t="s">
        <v>1957</v>
      </c>
      <c r="H2330" s="11" t="s">
        <v>1957</v>
      </c>
      <c r="I2330" s="11">
        <v>10345</v>
      </c>
      <c r="J2330" s="11">
        <v>116381</v>
      </c>
      <c r="K2330" s="11">
        <v>260573</v>
      </c>
      <c r="L2330" s="11" t="str">
        <f t="shared" si="36"/>
        <v>Processed</v>
      </c>
    </row>
    <row r="2331" spans="1:12" x14ac:dyDescent="0.3">
      <c r="A2331" s="11" t="s">
        <v>934</v>
      </c>
      <c r="B2331" s="11" t="s">
        <v>322</v>
      </c>
      <c r="C2331" s="11" t="s">
        <v>25</v>
      </c>
      <c r="D2331" s="11" t="s">
        <v>2413</v>
      </c>
      <c r="E2331" s="11" t="s">
        <v>2258</v>
      </c>
      <c r="F2331" s="11" t="s">
        <v>2387</v>
      </c>
      <c r="G2331" s="11" t="s">
        <v>1957</v>
      </c>
      <c r="H2331" s="11" t="s">
        <v>1957</v>
      </c>
      <c r="I2331" s="11">
        <v>4874</v>
      </c>
      <c r="J2331" s="11">
        <v>54833</v>
      </c>
      <c r="K2331" s="11">
        <v>123361</v>
      </c>
      <c r="L2331" s="11" t="str">
        <f t="shared" si="36"/>
        <v>Processed</v>
      </c>
    </row>
    <row r="2332" spans="1:12" x14ac:dyDescent="0.3">
      <c r="A2332" s="11" t="s">
        <v>934</v>
      </c>
      <c r="B2332" s="11" t="s">
        <v>322</v>
      </c>
      <c r="C2332" s="11" t="s">
        <v>25</v>
      </c>
      <c r="D2332" s="11" t="s">
        <v>2414</v>
      </c>
      <c r="E2332" s="11" t="s">
        <v>2256</v>
      </c>
      <c r="F2332" s="11" t="s">
        <v>2387</v>
      </c>
      <c r="G2332" s="11" t="s">
        <v>1957</v>
      </c>
      <c r="H2332" s="11" t="s">
        <v>1957</v>
      </c>
      <c r="I2332" s="11">
        <v>4608</v>
      </c>
      <c r="J2332" s="11">
        <v>51840</v>
      </c>
      <c r="K2332" s="11">
        <v>116628</v>
      </c>
      <c r="L2332" s="11" t="str">
        <f t="shared" si="36"/>
        <v>Processed</v>
      </c>
    </row>
    <row r="2333" spans="1:12" x14ac:dyDescent="0.3">
      <c r="A2333" s="11" t="s">
        <v>934</v>
      </c>
      <c r="B2333" s="11" t="s">
        <v>322</v>
      </c>
      <c r="C2333" s="11" t="s">
        <v>25</v>
      </c>
      <c r="D2333" s="11" t="s">
        <v>984</v>
      </c>
      <c r="E2333" s="11" t="s">
        <v>2257</v>
      </c>
      <c r="F2333" s="11" t="s">
        <v>2387</v>
      </c>
      <c r="G2333" s="11" t="s">
        <v>1957</v>
      </c>
      <c r="H2333" s="11" t="s">
        <v>1957</v>
      </c>
      <c r="I2333" s="11">
        <v>8264</v>
      </c>
      <c r="J2333" s="11">
        <v>92970</v>
      </c>
      <c r="K2333" s="11">
        <v>208116</v>
      </c>
      <c r="L2333" s="11" t="str">
        <f t="shared" si="36"/>
        <v>Processed</v>
      </c>
    </row>
    <row r="2334" spans="1:12" x14ac:dyDescent="0.3">
      <c r="A2334" s="11" t="s">
        <v>934</v>
      </c>
      <c r="B2334" s="11" t="s">
        <v>322</v>
      </c>
      <c r="C2334" s="11" t="s">
        <v>25</v>
      </c>
      <c r="D2334" s="11" t="s">
        <v>2415</v>
      </c>
      <c r="E2334" s="11" t="s">
        <v>2416</v>
      </c>
      <c r="F2334" s="11" t="s">
        <v>2368</v>
      </c>
      <c r="G2334" s="11" t="s">
        <v>1957</v>
      </c>
      <c r="H2334" s="11" t="s">
        <v>1957</v>
      </c>
      <c r="I2334" s="11">
        <v>22490</v>
      </c>
      <c r="J2334" s="11">
        <v>491856</v>
      </c>
      <c r="K2334" s="11">
        <v>1613068</v>
      </c>
      <c r="L2334" s="11" t="str">
        <f t="shared" si="36"/>
        <v>Processed</v>
      </c>
    </row>
    <row r="2335" spans="1:12" x14ac:dyDescent="0.3">
      <c r="A2335" s="11" t="s">
        <v>934</v>
      </c>
      <c r="B2335" s="11" t="s">
        <v>322</v>
      </c>
      <c r="C2335" s="11" t="s">
        <v>25</v>
      </c>
      <c r="D2335" s="11" t="s">
        <v>985</v>
      </c>
      <c r="E2335" s="11" t="s">
        <v>2014</v>
      </c>
      <c r="F2335" s="11" t="s">
        <v>2418</v>
      </c>
      <c r="G2335" s="11" t="s">
        <v>1957</v>
      </c>
      <c r="H2335" s="11" t="s">
        <v>1957</v>
      </c>
      <c r="I2335" s="11">
        <v>4</v>
      </c>
      <c r="J2335" s="11">
        <v>51</v>
      </c>
      <c r="K2335" s="11">
        <v>158</v>
      </c>
      <c r="L2335" s="11" t="str">
        <f t="shared" si="36"/>
        <v>Processed</v>
      </c>
    </row>
    <row r="2336" spans="1:12" x14ac:dyDescent="0.3">
      <c r="A2336" s="11" t="s">
        <v>934</v>
      </c>
      <c r="B2336" s="11" t="s">
        <v>322</v>
      </c>
      <c r="C2336" s="11" t="s">
        <v>25</v>
      </c>
      <c r="D2336" s="11" t="s">
        <v>1900</v>
      </c>
      <c r="E2336" s="11" t="s">
        <v>1901</v>
      </c>
      <c r="F2336" s="11" t="s">
        <v>2420</v>
      </c>
      <c r="G2336" s="11" t="s">
        <v>211</v>
      </c>
      <c r="H2336" s="11" t="s">
        <v>211</v>
      </c>
      <c r="I2336" s="11">
        <v>2646</v>
      </c>
      <c r="J2336" s="11">
        <v>84672</v>
      </c>
      <c r="K2336" s="11">
        <v>97459</v>
      </c>
      <c r="L2336" s="11" t="str">
        <f t="shared" si="36"/>
        <v>Processed</v>
      </c>
    </row>
    <row r="2337" spans="1:12" x14ac:dyDescent="0.3">
      <c r="A2337" s="11" t="s">
        <v>934</v>
      </c>
      <c r="B2337" s="11" t="s">
        <v>322</v>
      </c>
      <c r="C2337" s="11" t="s">
        <v>25</v>
      </c>
      <c r="D2337" s="11" t="s">
        <v>1900</v>
      </c>
      <c r="E2337" s="11" t="s">
        <v>1901</v>
      </c>
      <c r="F2337" s="11" t="s">
        <v>2420</v>
      </c>
      <c r="G2337" s="11" t="s">
        <v>1696</v>
      </c>
      <c r="H2337" s="11" t="s">
        <v>1696</v>
      </c>
      <c r="I2337" s="11">
        <v>600</v>
      </c>
      <c r="J2337" s="11">
        <v>19200</v>
      </c>
      <c r="K2337" s="11">
        <v>23776</v>
      </c>
      <c r="L2337" s="11" t="str">
        <f t="shared" si="36"/>
        <v>Processed</v>
      </c>
    </row>
    <row r="2338" spans="1:12" x14ac:dyDescent="0.3">
      <c r="A2338" s="11" t="s">
        <v>934</v>
      </c>
      <c r="B2338" s="11" t="s">
        <v>322</v>
      </c>
      <c r="C2338" s="11" t="s">
        <v>25</v>
      </c>
      <c r="D2338" s="11" t="s">
        <v>1900</v>
      </c>
      <c r="E2338" s="11" t="s">
        <v>1901</v>
      </c>
      <c r="F2338" s="11" t="s">
        <v>2420</v>
      </c>
      <c r="G2338" s="11" t="s">
        <v>375</v>
      </c>
      <c r="H2338" s="11" t="s">
        <v>375</v>
      </c>
      <c r="I2338" s="11">
        <v>1652</v>
      </c>
      <c r="J2338" s="11">
        <v>52864</v>
      </c>
      <c r="K2338" s="11">
        <v>61682</v>
      </c>
      <c r="L2338" s="11" t="str">
        <f t="shared" si="36"/>
        <v>Processed</v>
      </c>
    </row>
    <row r="2339" spans="1:12" x14ac:dyDescent="0.3">
      <c r="A2339" s="11" t="s">
        <v>934</v>
      </c>
      <c r="B2339" s="11" t="s">
        <v>322</v>
      </c>
      <c r="C2339" s="11" t="s">
        <v>25</v>
      </c>
      <c r="D2339" s="11" t="s">
        <v>987</v>
      </c>
      <c r="E2339" s="11" t="s">
        <v>2421</v>
      </c>
      <c r="F2339" s="11" t="s">
        <v>2422</v>
      </c>
      <c r="G2339" s="11" t="s">
        <v>1957</v>
      </c>
      <c r="H2339" s="11" t="s">
        <v>1957</v>
      </c>
      <c r="I2339" s="11">
        <v>22259</v>
      </c>
      <c r="J2339" s="11">
        <v>140232</v>
      </c>
      <c r="K2339" s="11">
        <v>645814</v>
      </c>
      <c r="L2339" s="11" t="str">
        <f t="shared" si="36"/>
        <v>Processed</v>
      </c>
    </row>
    <row r="2340" spans="1:12" x14ac:dyDescent="0.3">
      <c r="A2340" s="11" t="s">
        <v>934</v>
      </c>
      <c r="B2340" s="11" t="s">
        <v>322</v>
      </c>
      <c r="C2340" s="11" t="s">
        <v>25</v>
      </c>
      <c r="D2340" s="11" t="s">
        <v>2595</v>
      </c>
      <c r="E2340" s="11" t="s">
        <v>2596</v>
      </c>
      <c r="F2340" s="11" t="s">
        <v>2597</v>
      </c>
      <c r="G2340" s="11" t="s">
        <v>1957</v>
      </c>
      <c r="H2340" s="11" t="s">
        <v>1957</v>
      </c>
      <c r="I2340" s="11">
        <v>3</v>
      </c>
      <c r="J2340" s="11">
        <v>19</v>
      </c>
      <c r="K2340" s="11">
        <v>86</v>
      </c>
      <c r="L2340" s="11" t="str">
        <f t="shared" si="36"/>
        <v>Processed</v>
      </c>
    </row>
    <row r="2341" spans="1:12" x14ac:dyDescent="0.3">
      <c r="A2341" s="11" t="s">
        <v>934</v>
      </c>
      <c r="B2341" s="11" t="s">
        <v>322</v>
      </c>
      <c r="C2341" s="11" t="s">
        <v>25</v>
      </c>
      <c r="D2341" s="11" t="s">
        <v>2002</v>
      </c>
      <c r="E2341" s="11" t="s">
        <v>2054</v>
      </c>
      <c r="F2341" s="11" t="s">
        <v>2598</v>
      </c>
      <c r="G2341" s="11" t="s">
        <v>375</v>
      </c>
      <c r="H2341" s="11" t="s">
        <v>375</v>
      </c>
      <c r="I2341" s="11">
        <v>1353</v>
      </c>
      <c r="J2341" s="11">
        <v>53849</v>
      </c>
      <c r="K2341" s="11">
        <v>41977</v>
      </c>
      <c r="L2341" s="11" t="str">
        <f t="shared" si="36"/>
        <v>Processed</v>
      </c>
    </row>
    <row r="2342" spans="1:12" x14ac:dyDescent="0.3">
      <c r="A2342" s="11" t="s">
        <v>934</v>
      </c>
      <c r="B2342" s="11" t="s">
        <v>322</v>
      </c>
      <c r="C2342" s="11" t="s">
        <v>25</v>
      </c>
      <c r="D2342" s="11" t="s">
        <v>2002</v>
      </c>
      <c r="E2342" s="11" t="s">
        <v>2054</v>
      </c>
      <c r="F2342" s="11" t="s">
        <v>2599</v>
      </c>
      <c r="G2342" s="11" t="s">
        <v>211</v>
      </c>
      <c r="H2342" s="11" t="s">
        <v>211</v>
      </c>
      <c r="I2342" s="11">
        <v>1583</v>
      </c>
      <c r="J2342" s="11">
        <v>63003</v>
      </c>
      <c r="K2342" s="11">
        <v>45465</v>
      </c>
      <c r="L2342" s="11" t="str">
        <f t="shared" si="36"/>
        <v>Processed</v>
      </c>
    </row>
    <row r="2343" spans="1:12" x14ac:dyDescent="0.3">
      <c r="A2343" s="11" t="s">
        <v>934</v>
      </c>
      <c r="B2343" s="11" t="s">
        <v>322</v>
      </c>
      <c r="C2343" s="11" t="s">
        <v>25</v>
      </c>
      <c r="D2343" s="11" t="s">
        <v>2002</v>
      </c>
      <c r="E2343" s="11" t="s">
        <v>2054</v>
      </c>
      <c r="F2343" s="11" t="s">
        <v>2600</v>
      </c>
      <c r="G2343" s="11" t="s">
        <v>1696</v>
      </c>
      <c r="H2343" s="11" t="s">
        <v>1696</v>
      </c>
      <c r="I2343" s="11">
        <v>487</v>
      </c>
      <c r="J2343" s="11">
        <v>19383</v>
      </c>
      <c r="K2343" s="11">
        <v>15148</v>
      </c>
      <c r="L2343" s="11" t="str">
        <f t="shared" si="36"/>
        <v>Processed</v>
      </c>
    </row>
    <row r="2344" spans="1:12" x14ac:dyDescent="0.3">
      <c r="A2344" s="11" t="s">
        <v>934</v>
      </c>
      <c r="B2344" s="11" t="s">
        <v>322</v>
      </c>
      <c r="C2344" s="11" t="s">
        <v>25</v>
      </c>
      <c r="D2344" s="11" t="s">
        <v>1708</v>
      </c>
      <c r="E2344" s="11" t="s">
        <v>1886</v>
      </c>
      <c r="F2344" s="11" t="s">
        <v>2426</v>
      </c>
      <c r="G2344" s="11" t="s">
        <v>211</v>
      </c>
      <c r="H2344" s="11" t="s">
        <v>211</v>
      </c>
      <c r="I2344" s="11">
        <v>4994</v>
      </c>
      <c r="J2344" s="11">
        <v>157311</v>
      </c>
      <c r="K2344" s="11">
        <v>280065</v>
      </c>
      <c r="L2344" s="11" t="str">
        <f t="shared" si="36"/>
        <v>Processed</v>
      </c>
    </row>
    <row r="2345" spans="1:12" x14ac:dyDescent="0.3">
      <c r="A2345" s="11" t="s">
        <v>934</v>
      </c>
      <c r="B2345" s="11" t="s">
        <v>322</v>
      </c>
      <c r="C2345" s="11" t="s">
        <v>25</v>
      </c>
      <c r="D2345" s="11" t="s">
        <v>1708</v>
      </c>
      <c r="E2345" s="11" t="s">
        <v>1886</v>
      </c>
      <c r="F2345" s="11" t="s">
        <v>2426</v>
      </c>
      <c r="G2345" s="11" t="s">
        <v>1696</v>
      </c>
      <c r="H2345" s="11" t="s">
        <v>1696</v>
      </c>
      <c r="I2345" s="11">
        <v>1337</v>
      </c>
      <c r="J2345" s="11">
        <v>42116</v>
      </c>
      <c r="K2345" s="11">
        <v>77996</v>
      </c>
      <c r="L2345" s="11" t="str">
        <f t="shared" si="36"/>
        <v>Processed</v>
      </c>
    </row>
    <row r="2346" spans="1:12" x14ac:dyDescent="0.3">
      <c r="A2346" s="11" t="s">
        <v>934</v>
      </c>
      <c r="B2346" s="11" t="s">
        <v>322</v>
      </c>
      <c r="C2346" s="11" t="s">
        <v>25</v>
      </c>
      <c r="D2346" s="11" t="s">
        <v>1708</v>
      </c>
      <c r="E2346" s="11" t="s">
        <v>1886</v>
      </c>
      <c r="F2346" s="11" t="s">
        <v>2426</v>
      </c>
      <c r="G2346" s="11" t="s">
        <v>375</v>
      </c>
      <c r="H2346" s="11" t="s">
        <v>375</v>
      </c>
      <c r="I2346" s="11">
        <v>1869</v>
      </c>
      <c r="J2346" s="11">
        <v>58874</v>
      </c>
      <c r="K2346" s="11">
        <v>107672</v>
      </c>
      <c r="L2346" s="11" t="str">
        <f t="shared" si="36"/>
        <v>Processed</v>
      </c>
    </row>
    <row r="2347" spans="1:12" x14ac:dyDescent="0.3">
      <c r="A2347" s="11" t="s">
        <v>934</v>
      </c>
      <c r="B2347" s="11" t="s">
        <v>322</v>
      </c>
      <c r="C2347" s="11" t="s">
        <v>25</v>
      </c>
      <c r="D2347" s="11" t="s">
        <v>540</v>
      </c>
      <c r="E2347" s="11" t="s">
        <v>2079</v>
      </c>
      <c r="F2347" s="11" t="s">
        <v>2370</v>
      </c>
      <c r="G2347" s="11" t="s">
        <v>211</v>
      </c>
      <c r="H2347" s="11" t="s">
        <v>211</v>
      </c>
      <c r="I2347" s="11">
        <v>274</v>
      </c>
      <c r="J2347" s="11">
        <v>10686</v>
      </c>
      <c r="K2347" s="11">
        <v>4323</v>
      </c>
      <c r="L2347" s="11" t="str">
        <f t="shared" si="36"/>
        <v>Processed</v>
      </c>
    </row>
    <row r="2348" spans="1:12" x14ac:dyDescent="0.3">
      <c r="A2348" s="11" t="s">
        <v>934</v>
      </c>
      <c r="B2348" s="11" t="s">
        <v>322</v>
      </c>
      <c r="C2348" s="11" t="s">
        <v>25</v>
      </c>
      <c r="D2348" s="11" t="s">
        <v>540</v>
      </c>
      <c r="E2348" s="11" t="s">
        <v>2079</v>
      </c>
      <c r="F2348" s="11" t="s">
        <v>2370</v>
      </c>
      <c r="G2348" s="11" t="s">
        <v>375</v>
      </c>
      <c r="H2348" s="11" t="s">
        <v>375</v>
      </c>
      <c r="I2348" s="11">
        <v>188</v>
      </c>
      <c r="J2348" s="11">
        <v>7332</v>
      </c>
      <c r="K2348" s="11">
        <v>3024</v>
      </c>
      <c r="L2348" s="11" t="str">
        <f t="shared" si="36"/>
        <v>Processed</v>
      </c>
    </row>
    <row r="2349" spans="1:12" x14ac:dyDescent="0.3">
      <c r="A2349" s="11" t="s">
        <v>934</v>
      </c>
      <c r="B2349" s="11" t="s">
        <v>322</v>
      </c>
      <c r="C2349" s="11" t="s">
        <v>25</v>
      </c>
      <c r="D2349" s="11" t="s">
        <v>540</v>
      </c>
      <c r="E2349" s="11" t="s">
        <v>2079</v>
      </c>
      <c r="F2349" s="11" t="s">
        <v>2364</v>
      </c>
      <c r="G2349" s="11" t="s">
        <v>1696</v>
      </c>
      <c r="H2349" s="11" t="s">
        <v>1696</v>
      </c>
      <c r="I2349" s="11">
        <v>68</v>
      </c>
      <c r="J2349" s="11">
        <v>2652</v>
      </c>
      <c r="K2349" s="11">
        <v>1353</v>
      </c>
      <c r="L2349" s="11" t="str">
        <f t="shared" si="36"/>
        <v>Processed</v>
      </c>
    </row>
    <row r="2350" spans="1:12" x14ac:dyDescent="0.3">
      <c r="A2350" s="11" t="s">
        <v>934</v>
      </c>
      <c r="B2350" s="11" t="s">
        <v>322</v>
      </c>
      <c r="C2350" s="11" t="s">
        <v>25</v>
      </c>
      <c r="D2350" s="11" t="s">
        <v>88</v>
      </c>
      <c r="E2350" s="11" t="s">
        <v>2107</v>
      </c>
      <c r="F2350" s="11" t="s">
        <v>2427</v>
      </c>
      <c r="G2350" s="11" t="s">
        <v>211</v>
      </c>
      <c r="H2350" s="11" t="s">
        <v>211</v>
      </c>
      <c r="I2350" s="11">
        <v>277</v>
      </c>
      <c r="J2350" s="11">
        <v>11523</v>
      </c>
      <c r="K2350" s="11">
        <v>10203</v>
      </c>
      <c r="L2350" s="11" t="str">
        <f t="shared" si="36"/>
        <v>Processed</v>
      </c>
    </row>
    <row r="2351" spans="1:12" x14ac:dyDescent="0.3">
      <c r="A2351" s="11" t="s">
        <v>934</v>
      </c>
      <c r="B2351" s="11" t="s">
        <v>322</v>
      </c>
      <c r="C2351" s="11" t="s">
        <v>25</v>
      </c>
      <c r="D2351" s="11" t="s">
        <v>88</v>
      </c>
      <c r="E2351" s="11" t="s">
        <v>2107</v>
      </c>
      <c r="F2351" s="11" t="s">
        <v>2427</v>
      </c>
      <c r="G2351" s="11" t="s">
        <v>1696</v>
      </c>
      <c r="H2351" s="11" t="s">
        <v>1696</v>
      </c>
      <c r="I2351" s="11">
        <v>63</v>
      </c>
      <c r="J2351" s="11">
        <v>2621</v>
      </c>
      <c r="K2351" s="11">
        <v>2468</v>
      </c>
      <c r="L2351" s="11" t="str">
        <f t="shared" si="36"/>
        <v>Processed</v>
      </c>
    </row>
    <row r="2352" spans="1:12" x14ac:dyDescent="0.3">
      <c r="A2352" s="11" t="s">
        <v>934</v>
      </c>
      <c r="B2352" s="11" t="s">
        <v>322</v>
      </c>
      <c r="C2352" s="11" t="s">
        <v>25</v>
      </c>
      <c r="D2352" s="11" t="s">
        <v>88</v>
      </c>
      <c r="E2352" s="11" t="s">
        <v>2107</v>
      </c>
      <c r="F2352" s="11" t="s">
        <v>2427</v>
      </c>
      <c r="G2352" s="11" t="s">
        <v>375</v>
      </c>
      <c r="H2352" s="11" t="s">
        <v>375</v>
      </c>
      <c r="I2352" s="11">
        <v>196</v>
      </c>
      <c r="J2352" s="11">
        <v>8154</v>
      </c>
      <c r="K2352" s="11">
        <v>7468</v>
      </c>
      <c r="L2352" s="11" t="str">
        <f t="shared" si="36"/>
        <v>Processed</v>
      </c>
    </row>
    <row r="2353" spans="1:12" x14ac:dyDescent="0.3">
      <c r="A2353" s="11" t="s">
        <v>934</v>
      </c>
      <c r="B2353" s="11" t="s">
        <v>322</v>
      </c>
      <c r="C2353" s="11" t="s">
        <v>25</v>
      </c>
      <c r="D2353" s="11" t="s">
        <v>1697</v>
      </c>
      <c r="E2353" s="11" t="s">
        <v>1942</v>
      </c>
      <c r="F2353" s="11" t="s">
        <v>2428</v>
      </c>
      <c r="G2353" s="11" t="s">
        <v>211</v>
      </c>
      <c r="H2353" s="11" t="s">
        <v>211</v>
      </c>
      <c r="I2353" s="11">
        <v>16</v>
      </c>
      <c r="J2353" s="11">
        <v>640</v>
      </c>
      <c r="K2353" s="11">
        <v>1364</v>
      </c>
      <c r="L2353" s="11" t="str">
        <f t="shared" si="36"/>
        <v>Processed</v>
      </c>
    </row>
    <row r="2354" spans="1:12" x14ac:dyDescent="0.3">
      <c r="A2354" s="11" t="s">
        <v>934</v>
      </c>
      <c r="B2354" s="11" t="s">
        <v>322</v>
      </c>
      <c r="C2354" s="11" t="s">
        <v>25</v>
      </c>
      <c r="D2354" s="11" t="s">
        <v>1697</v>
      </c>
      <c r="E2354" s="11" t="s">
        <v>1942</v>
      </c>
      <c r="F2354" s="11" t="s">
        <v>2428</v>
      </c>
      <c r="G2354" s="11" t="s">
        <v>1696</v>
      </c>
      <c r="H2354" s="11" t="s">
        <v>1696</v>
      </c>
      <c r="I2354" s="11">
        <v>6</v>
      </c>
      <c r="J2354" s="11">
        <v>240</v>
      </c>
      <c r="K2354" s="11">
        <v>528</v>
      </c>
      <c r="L2354" s="11" t="str">
        <f t="shared" si="36"/>
        <v>Processed</v>
      </c>
    </row>
    <row r="2355" spans="1:12" x14ac:dyDescent="0.3">
      <c r="A2355" s="11" t="s">
        <v>934</v>
      </c>
      <c r="B2355" s="11" t="s">
        <v>322</v>
      </c>
      <c r="C2355" s="11" t="s">
        <v>25</v>
      </c>
      <c r="D2355" s="11" t="s">
        <v>1697</v>
      </c>
      <c r="E2355" s="11" t="s">
        <v>1942</v>
      </c>
      <c r="F2355" s="11" t="s">
        <v>2428</v>
      </c>
      <c r="G2355" s="11" t="s">
        <v>375</v>
      </c>
      <c r="H2355" s="11" t="s">
        <v>375</v>
      </c>
      <c r="I2355" s="11">
        <v>20</v>
      </c>
      <c r="J2355" s="11">
        <v>800</v>
      </c>
      <c r="K2355" s="11">
        <v>1728</v>
      </c>
      <c r="L2355" s="11" t="str">
        <f t="shared" si="36"/>
        <v>Processed</v>
      </c>
    </row>
    <row r="2356" spans="1:12" x14ac:dyDescent="0.3">
      <c r="A2356" s="11" t="s">
        <v>934</v>
      </c>
      <c r="B2356" s="11" t="s">
        <v>322</v>
      </c>
      <c r="C2356" s="11" t="s">
        <v>25</v>
      </c>
      <c r="D2356" s="11" t="s">
        <v>988</v>
      </c>
      <c r="E2356" s="11" t="s">
        <v>2186</v>
      </c>
      <c r="F2356" s="11" t="s">
        <v>2187</v>
      </c>
      <c r="G2356" s="11" t="s">
        <v>211</v>
      </c>
      <c r="H2356" s="11" t="s">
        <v>211</v>
      </c>
      <c r="I2356" s="11">
        <v>4870</v>
      </c>
      <c r="J2356" s="11">
        <v>60875</v>
      </c>
      <c r="K2356" s="11">
        <v>92409</v>
      </c>
      <c r="L2356" s="11" t="str">
        <f t="shared" si="36"/>
        <v>Processed</v>
      </c>
    </row>
    <row r="2357" spans="1:12" x14ac:dyDescent="0.3">
      <c r="A2357" s="11" t="s">
        <v>934</v>
      </c>
      <c r="B2357" s="11" t="s">
        <v>322</v>
      </c>
      <c r="C2357" s="11" t="s">
        <v>25</v>
      </c>
      <c r="D2357" s="11" t="s">
        <v>988</v>
      </c>
      <c r="E2357" s="11" t="s">
        <v>2186</v>
      </c>
      <c r="F2357" s="11" t="s">
        <v>2187</v>
      </c>
      <c r="G2357" s="11" t="s">
        <v>1696</v>
      </c>
      <c r="H2357" s="11" t="s">
        <v>1696</v>
      </c>
      <c r="I2357" s="11">
        <v>1703</v>
      </c>
      <c r="J2357" s="11">
        <v>21288</v>
      </c>
      <c r="K2357" s="11">
        <v>35781</v>
      </c>
      <c r="L2357" s="11" t="str">
        <f t="shared" si="36"/>
        <v>Processed</v>
      </c>
    </row>
    <row r="2358" spans="1:12" x14ac:dyDescent="0.3">
      <c r="A2358" s="11" t="s">
        <v>934</v>
      </c>
      <c r="B2358" s="11" t="s">
        <v>322</v>
      </c>
      <c r="C2358" s="11" t="s">
        <v>25</v>
      </c>
      <c r="D2358" s="11" t="s">
        <v>988</v>
      </c>
      <c r="E2358" s="11" t="s">
        <v>2186</v>
      </c>
      <c r="F2358" s="11" t="s">
        <v>2187</v>
      </c>
      <c r="G2358" s="11" t="s">
        <v>375</v>
      </c>
      <c r="H2358" s="11" t="s">
        <v>375</v>
      </c>
      <c r="I2358" s="11">
        <v>3999</v>
      </c>
      <c r="J2358" s="11">
        <v>49988</v>
      </c>
      <c r="K2358" s="11">
        <v>81068</v>
      </c>
      <c r="L2358" s="11" t="str">
        <f t="shared" si="36"/>
        <v>Processed</v>
      </c>
    </row>
    <row r="2359" spans="1:12" x14ac:dyDescent="0.3">
      <c r="A2359" s="11" t="s">
        <v>934</v>
      </c>
      <c r="B2359" s="11" t="s">
        <v>322</v>
      </c>
      <c r="C2359" s="11" t="s">
        <v>25</v>
      </c>
      <c r="D2359" s="11" t="s">
        <v>1870</v>
      </c>
      <c r="E2359" s="11" t="s">
        <v>1871</v>
      </c>
      <c r="F2359" s="11" t="s">
        <v>2430</v>
      </c>
      <c r="G2359" s="11" t="s">
        <v>211</v>
      </c>
      <c r="H2359" s="11" t="s">
        <v>211</v>
      </c>
      <c r="I2359" s="11">
        <v>8</v>
      </c>
      <c r="J2359" s="11">
        <v>240</v>
      </c>
      <c r="K2359" s="11">
        <v>373</v>
      </c>
      <c r="L2359" s="11" t="str">
        <f t="shared" si="36"/>
        <v>Processed</v>
      </c>
    </row>
    <row r="2360" spans="1:12" x14ac:dyDescent="0.3">
      <c r="A2360" s="11" t="s">
        <v>934</v>
      </c>
      <c r="B2360" s="11" t="s">
        <v>322</v>
      </c>
      <c r="C2360" s="11" t="s">
        <v>25</v>
      </c>
      <c r="D2360" s="11" t="s">
        <v>1870</v>
      </c>
      <c r="E2360" s="11" t="s">
        <v>1871</v>
      </c>
      <c r="F2360" s="11" t="s">
        <v>2430</v>
      </c>
      <c r="G2360" s="11" t="s">
        <v>1696</v>
      </c>
      <c r="H2360" s="11" t="s">
        <v>1696</v>
      </c>
      <c r="I2360" s="11">
        <v>11</v>
      </c>
      <c r="J2360" s="11">
        <v>330</v>
      </c>
      <c r="K2360" s="11">
        <v>539</v>
      </c>
      <c r="L2360" s="11" t="str">
        <f t="shared" si="36"/>
        <v>Processed</v>
      </c>
    </row>
    <row r="2361" spans="1:12" x14ac:dyDescent="0.3">
      <c r="A2361" s="11" t="s">
        <v>934</v>
      </c>
      <c r="B2361" s="11" t="s">
        <v>322</v>
      </c>
      <c r="C2361" s="11" t="s">
        <v>25</v>
      </c>
      <c r="D2361" s="11" t="s">
        <v>1870</v>
      </c>
      <c r="E2361" s="11" t="s">
        <v>1871</v>
      </c>
      <c r="F2361" s="11" t="s">
        <v>2430</v>
      </c>
      <c r="G2361" s="11" t="s">
        <v>375</v>
      </c>
      <c r="H2361" s="11" t="s">
        <v>375</v>
      </c>
      <c r="I2361" s="11">
        <v>11</v>
      </c>
      <c r="J2361" s="11">
        <v>330</v>
      </c>
      <c r="K2361" s="11">
        <v>530</v>
      </c>
      <c r="L2361" s="11" t="str">
        <f t="shared" si="36"/>
        <v>Processed</v>
      </c>
    </row>
    <row r="2362" spans="1:12" x14ac:dyDescent="0.3">
      <c r="A2362" s="11" t="s">
        <v>934</v>
      </c>
      <c r="B2362" s="11" t="s">
        <v>322</v>
      </c>
      <c r="C2362" s="11" t="s">
        <v>25</v>
      </c>
      <c r="D2362" s="11" t="s">
        <v>989</v>
      </c>
      <c r="E2362" s="11" t="s">
        <v>2098</v>
      </c>
      <c r="F2362" s="11" t="s">
        <v>2419</v>
      </c>
      <c r="G2362" s="11" t="s">
        <v>211</v>
      </c>
      <c r="H2362" s="11" t="s">
        <v>211</v>
      </c>
      <c r="I2362" s="11">
        <v>302</v>
      </c>
      <c r="J2362" s="11">
        <v>1438</v>
      </c>
      <c r="K2362" s="11">
        <v>3167</v>
      </c>
      <c r="L2362" s="11" t="str">
        <f t="shared" si="36"/>
        <v>Processed</v>
      </c>
    </row>
    <row r="2363" spans="1:12" x14ac:dyDescent="0.3">
      <c r="A2363" s="11" t="s">
        <v>934</v>
      </c>
      <c r="B2363" s="11" t="s">
        <v>322</v>
      </c>
      <c r="C2363" s="11" t="s">
        <v>25</v>
      </c>
      <c r="D2363" s="11" t="s">
        <v>989</v>
      </c>
      <c r="E2363" s="11" t="s">
        <v>2098</v>
      </c>
      <c r="F2363" s="11" t="s">
        <v>2419</v>
      </c>
      <c r="G2363" s="11" t="s">
        <v>1696</v>
      </c>
      <c r="H2363" s="11" t="s">
        <v>1696</v>
      </c>
      <c r="I2363" s="11">
        <v>133</v>
      </c>
      <c r="J2363" s="11">
        <v>633</v>
      </c>
      <c r="K2363" s="11">
        <v>643</v>
      </c>
      <c r="L2363" s="11" t="str">
        <f t="shared" si="36"/>
        <v>Processed</v>
      </c>
    </row>
    <row r="2364" spans="1:12" x14ac:dyDescent="0.3">
      <c r="A2364" s="11" t="s">
        <v>934</v>
      </c>
      <c r="B2364" s="11" t="s">
        <v>322</v>
      </c>
      <c r="C2364" s="11" t="s">
        <v>25</v>
      </c>
      <c r="D2364" s="11" t="s">
        <v>989</v>
      </c>
      <c r="E2364" s="11" t="s">
        <v>2098</v>
      </c>
      <c r="F2364" s="11" t="s">
        <v>2419</v>
      </c>
      <c r="G2364" s="11" t="s">
        <v>375</v>
      </c>
      <c r="H2364" s="11" t="s">
        <v>375</v>
      </c>
      <c r="I2364" s="11">
        <v>216</v>
      </c>
      <c r="J2364" s="11">
        <v>1028</v>
      </c>
      <c r="K2364" s="11">
        <v>1779</v>
      </c>
      <c r="L2364" s="11" t="str">
        <f t="shared" si="36"/>
        <v>Processed</v>
      </c>
    </row>
    <row r="2365" spans="1:12" x14ac:dyDescent="0.3">
      <c r="A2365" s="11" t="s">
        <v>934</v>
      </c>
      <c r="B2365" s="11" t="s">
        <v>322</v>
      </c>
      <c r="C2365" s="11" t="s">
        <v>25</v>
      </c>
      <c r="D2365" s="11" t="s">
        <v>1689</v>
      </c>
      <c r="E2365" s="11" t="s">
        <v>2145</v>
      </c>
      <c r="F2365" s="11" t="s">
        <v>2378</v>
      </c>
      <c r="G2365" s="11" t="s">
        <v>211</v>
      </c>
      <c r="H2365" s="11" t="s">
        <v>211</v>
      </c>
      <c r="I2365" s="11">
        <v>789</v>
      </c>
      <c r="J2365" s="11">
        <v>31402</v>
      </c>
      <c r="K2365" s="11">
        <v>20322</v>
      </c>
      <c r="L2365" s="11" t="str">
        <f t="shared" si="36"/>
        <v>Processed</v>
      </c>
    </row>
    <row r="2366" spans="1:12" x14ac:dyDescent="0.3">
      <c r="A2366" s="11" t="s">
        <v>934</v>
      </c>
      <c r="B2366" s="11" t="s">
        <v>322</v>
      </c>
      <c r="C2366" s="11" t="s">
        <v>25</v>
      </c>
      <c r="D2366" s="11" t="s">
        <v>1689</v>
      </c>
      <c r="E2366" s="11" t="s">
        <v>2145</v>
      </c>
      <c r="F2366" s="11" t="s">
        <v>2378</v>
      </c>
      <c r="G2366" s="11" t="s">
        <v>1696</v>
      </c>
      <c r="H2366" s="11" t="s">
        <v>1696</v>
      </c>
      <c r="I2366" s="11">
        <v>340</v>
      </c>
      <c r="J2366" s="11">
        <v>13532</v>
      </c>
      <c r="K2366" s="11">
        <v>9330</v>
      </c>
      <c r="L2366" s="11" t="str">
        <f t="shared" si="36"/>
        <v>Processed</v>
      </c>
    </row>
    <row r="2367" spans="1:12" x14ac:dyDescent="0.3">
      <c r="A2367" s="11" t="s">
        <v>934</v>
      </c>
      <c r="B2367" s="11" t="s">
        <v>322</v>
      </c>
      <c r="C2367" s="11" t="s">
        <v>25</v>
      </c>
      <c r="D2367" s="11" t="s">
        <v>1689</v>
      </c>
      <c r="E2367" s="11" t="s">
        <v>2145</v>
      </c>
      <c r="F2367" s="11" t="s">
        <v>2378</v>
      </c>
      <c r="G2367" s="11" t="s">
        <v>375</v>
      </c>
      <c r="H2367" s="11" t="s">
        <v>375</v>
      </c>
      <c r="I2367" s="11">
        <v>503</v>
      </c>
      <c r="J2367" s="11">
        <v>20019</v>
      </c>
      <c r="K2367" s="11">
        <v>13879</v>
      </c>
      <c r="L2367" s="11" t="str">
        <f t="shared" si="36"/>
        <v>Processed</v>
      </c>
    </row>
    <row r="2368" spans="1:12" x14ac:dyDescent="0.3">
      <c r="A2368" s="11" t="s">
        <v>934</v>
      </c>
      <c r="B2368" s="11" t="s">
        <v>322</v>
      </c>
      <c r="C2368" s="11" t="s">
        <v>25</v>
      </c>
      <c r="D2368" s="11" t="s">
        <v>1701</v>
      </c>
      <c r="E2368" s="11" t="s">
        <v>1943</v>
      </c>
      <c r="F2368" s="11" t="s">
        <v>2430</v>
      </c>
      <c r="G2368" s="11" t="s">
        <v>211</v>
      </c>
      <c r="H2368" s="11" t="s">
        <v>211</v>
      </c>
      <c r="I2368" s="11">
        <v>103</v>
      </c>
      <c r="J2368" s="11">
        <v>3090</v>
      </c>
      <c r="K2368" s="11">
        <v>3680</v>
      </c>
      <c r="L2368" s="11" t="str">
        <f t="shared" si="36"/>
        <v>Processed</v>
      </c>
    </row>
    <row r="2369" spans="1:12" x14ac:dyDescent="0.3">
      <c r="A2369" s="11" t="s">
        <v>934</v>
      </c>
      <c r="B2369" s="11" t="s">
        <v>322</v>
      </c>
      <c r="C2369" s="11" t="s">
        <v>25</v>
      </c>
      <c r="D2369" s="11" t="s">
        <v>1701</v>
      </c>
      <c r="E2369" s="11" t="s">
        <v>1943</v>
      </c>
      <c r="F2369" s="11" t="s">
        <v>2430</v>
      </c>
      <c r="G2369" s="11" t="s">
        <v>1696</v>
      </c>
      <c r="H2369" s="11" t="s">
        <v>1696</v>
      </c>
      <c r="I2369" s="11">
        <v>22</v>
      </c>
      <c r="J2369" s="11">
        <v>660</v>
      </c>
      <c r="K2369" s="11">
        <v>835</v>
      </c>
      <c r="L2369" s="11" t="str">
        <f t="shared" si="36"/>
        <v>Processed</v>
      </c>
    </row>
    <row r="2370" spans="1:12" x14ac:dyDescent="0.3">
      <c r="A2370" s="11" t="s">
        <v>934</v>
      </c>
      <c r="B2370" s="11" t="s">
        <v>322</v>
      </c>
      <c r="C2370" s="11" t="s">
        <v>25</v>
      </c>
      <c r="D2370" s="11" t="s">
        <v>1701</v>
      </c>
      <c r="E2370" s="11" t="s">
        <v>1943</v>
      </c>
      <c r="F2370" s="11" t="s">
        <v>2430</v>
      </c>
      <c r="G2370" s="11" t="s">
        <v>375</v>
      </c>
      <c r="H2370" s="11" t="s">
        <v>375</v>
      </c>
      <c r="I2370" s="11">
        <v>268</v>
      </c>
      <c r="J2370" s="11">
        <v>8040</v>
      </c>
      <c r="K2370" s="11">
        <v>10060</v>
      </c>
      <c r="L2370" s="11" t="str">
        <f t="shared" ref="L2370:L2433" si="37">IF(OR(C2370="Condiments &amp; Snacks",
       C2370="Cheese",
       C2370="Butter",
       C2370="Meals",
       C2370="Beverages",
       C2370="Yogurt"), "Processed", "Whole")</f>
        <v>Processed</v>
      </c>
    </row>
    <row r="2371" spans="1:12" x14ac:dyDescent="0.3">
      <c r="A2371" s="11" t="s">
        <v>934</v>
      </c>
      <c r="B2371" s="11" t="s">
        <v>322</v>
      </c>
      <c r="C2371" s="11" t="s">
        <v>25</v>
      </c>
      <c r="D2371" s="11" t="s">
        <v>990</v>
      </c>
      <c r="E2371" s="11" t="s">
        <v>991</v>
      </c>
      <c r="F2371" s="11" t="s">
        <v>2430</v>
      </c>
      <c r="G2371" s="11" t="s">
        <v>211</v>
      </c>
      <c r="H2371" s="11" t="s">
        <v>211</v>
      </c>
      <c r="I2371" s="11">
        <v>1079</v>
      </c>
      <c r="J2371" s="11">
        <v>32370</v>
      </c>
      <c r="K2371" s="11">
        <v>44369</v>
      </c>
      <c r="L2371" s="11" t="str">
        <f t="shared" si="37"/>
        <v>Processed</v>
      </c>
    </row>
    <row r="2372" spans="1:12" x14ac:dyDescent="0.3">
      <c r="A2372" s="11" t="s">
        <v>934</v>
      </c>
      <c r="B2372" s="11" t="s">
        <v>322</v>
      </c>
      <c r="C2372" s="11" t="s">
        <v>25</v>
      </c>
      <c r="D2372" s="11" t="s">
        <v>990</v>
      </c>
      <c r="E2372" s="11" t="s">
        <v>991</v>
      </c>
      <c r="F2372" s="11" t="s">
        <v>2430</v>
      </c>
      <c r="G2372" s="11" t="s">
        <v>1696</v>
      </c>
      <c r="H2372" s="11" t="s">
        <v>1696</v>
      </c>
      <c r="I2372" s="11">
        <v>332</v>
      </c>
      <c r="J2372" s="11">
        <v>9960</v>
      </c>
      <c r="K2372" s="11">
        <v>14365</v>
      </c>
      <c r="L2372" s="11" t="str">
        <f t="shared" si="37"/>
        <v>Processed</v>
      </c>
    </row>
    <row r="2373" spans="1:12" x14ac:dyDescent="0.3">
      <c r="A2373" s="11" t="s">
        <v>934</v>
      </c>
      <c r="B2373" s="11" t="s">
        <v>322</v>
      </c>
      <c r="C2373" s="11" t="s">
        <v>25</v>
      </c>
      <c r="D2373" s="11" t="s">
        <v>990</v>
      </c>
      <c r="E2373" s="11" t="s">
        <v>991</v>
      </c>
      <c r="F2373" s="11" t="s">
        <v>2430</v>
      </c>
      <c r="G2373" s="11" t="s">
        <v>375</v>
      </c>
      <c r="H2373" s="11" t="s">
        <v>375</v>
      </c>
      <c r="I2373" s="11">
        <v>549</v>
      </c>
      <c r="J2373" s="11">
        <v>16470</v>
      </c>
      <c r="K2373" s="11">
        <v>23602</v>
      </c>
      <c r="L2373" s="11" t="str">
        <f t="shared" si="37"/>
        <v>Processed</v>
      </c>
    </row>
    <row r="2374" spans="1:12" x14ac:dyDescent="0.3">
      <c r="A2374" s="11" t="s">
        <v>934</v>
      </c>
      <c r="B2374" s="11" t="s">
        <v>322</v>
      </c>
      <c r="C2374" s="11" t="s">
        <v>25</v>
      </c>
      <c r="D2374" s="11" t="s">
        <v>549</v>
      </c>
      <c r="E2374" s="11" t="s">
        <v>2087</v>
      </c>
      <c r="F2374" s="11" t="s">
        <v>2431</v>
      </c>
      <c r="G2374" s="11" t="s">
        <v>1696</v>
      </c>
      <c r="H2374" s="11" t="s">
        <v>1696</v>
      </c>
      <c r="I2374" s="11">
        <v>34</v>
      </c>
      <c r="J2374" s="11">
        <v>293</v>
      </c>
      <c r="K2374" s="11">
        <v>973</v>
      </c>
      <c r="L2374" s="11" t="str">
        <f t="shared" si="37"/>
        <v>Processed</v>
      </c>
    </row>
    <row r="2375" spans="1:12" x14ac:dyDescent="0.3">
      <c r="A2375" s="11" t="s">
        <v>934</v>
      </c>
      <c r="B2375" s="11" t="s">
        <v>322</v>
      </c>
      <c r="C2375" s="11" t="s">
        <v>25</v>
      </c>
      <c r="D2375" s="11" t="s">
        <v>549</v>
      </c>
      <c r="E2375" s="11" t="s">
        <v>2087</v>
      </c>
      <c r="F2375" s="11" t="s">
        <v>2432</v>
      </c>
      <c r="G2375" s="11" t="s">
        <v>211</v>
      </c>
      <c r="H2375" s="11" t="s">
        <v>211</v>
      </c>
      <c r="I2375" s="11">
        <v>90</v>
      </c>
      <c r="J2375" s="11">
        <v>776</v>
      </c>
      <c r="K2375" s="11">
        <v>2826</v>
      </c>
      <c r="L2375" s="11" t="str">
        <f t="shared" si="37"/>
        <v>Processed</v>
      </c>
    </row>
    <row r="2376" spans="1:12" x14ac:dyDescent="0.3">
      <c r="A2376" s="11" t="s">
        <v>934</v>
      </c>
      <c r="B2376" s="11" t="s">
        <v>322</v>
      </c>
      <c r="C2376" s="11" t="s">
        <v>25</v>
      </c>
      <c r="D2376" s="11" t="s">
        <v>549</v>
      </c>
      <c r="E2376" s="11" t="s">
        <v>2087</v>
      </c>
      <c r="F2376" s="11" t="s">
        <v>2432</v>
      </c>
      <c r="G2376" s="11" t="s">
        <v>375</v>
      </c>
      <c r="H2376" s="11" t="s">
        <v>375</v>
      </c>
      <c r="I2376" s="11">
        <v>115</v>
      </c>
      <c r="J2376" s="11">
        <v>992</v>
      </c>
      <c r="K2376" s="11">
        <v>3704</v>
      </c>
      <c r="L2376" s="11" t="str">
        <f t="shared" si="37"/>
        <v>Processed</v>
      </c>
    </row>
    <row r="2377" spans="1:12" x14ac:dyDescent="0.3">
      <c r="A2377" s="11" t="s">
        <v>934</v>
      </c>
      <c r="B2377" s="11" t="s">
        <v>322</v>
      </c>
      <c r="C2377" s="11" t="s">
        <v>25</v>
      </c>
      <c r="D2377" s="11" t="s">
        <v>1711</v>
      </c>
      <c r="E2377" s="11" t="s">
        <v>2095</v>
      </c>
      <c r="F2377" s="11" t="s">
        <v>2432</v>
      </c>
      <c r="G2377" s="11" t="s">
        <v>211</v>
      </c>
      <c r="H2377" s="11" t="s">
        <v>211</v>
      </c>
      <c r="I2377" s="11">
        <v>46</v>
      </c>
      <c r="J2377" s="11">
        <v>414</v>
      </c>
      <c r="K2377" s="11">
        <v>1083</v>
      </c>
      <c r="L2377" s="11" t="str">
        <f t="shared" si="37"/>
        <v>Processed</v>
      </c>
    </row>
    <row r="2378" spans="1:12" x14ac:dyDescent="0.3">
      <c r="A2378" s="11" t="s">
        <v>934</v>
      </c>
      <c r="B2378" s="11" t="s">
        <v>322</v>
      </c>
      <c r="C2378" s="11" t="s">
        <v>25</v>
      </c>
      <c r="D2378" s="11" t="s">
        <v>1711</v>
      </c>
      <c r="E2378" s="11" t="s">
        <v>2095</v>
      </c>
      <c r="F2378" s="11" t="s">
        <v>2432</v>
      </c>
      <c r="G2378" s="11" t="s">
        <v>1696</v>
      </c>
      <c r="H2378" s="11" t="s">
        <v>1696</v>
      </c>
      <c r="I2378" s="11">
        <v>15</v>
      </c>
      <c r="J2378" s="11">
        <v>135</v>
      </c>
      <c r="K2378" s="11">
        <v>394</v>
      </c>
      <c r="L2378" s="11" t="str">
        <f t="shared" si="37"/>
        <v>Processed</v>
      </c>
    </row>
    <row r="2379" spans="1:12" x14ac:dyDescent="0.3">
      <c r="A2379" s="11" t="s">
        <v>934</v>
      </c>
      <c r="B2379" s="11" t="s">
        <v>322</v>
      </c>
      <c r="C2379" s="11" t="s">
        <v>25</v>
      </c>
      <c r="D2379" s="11" t="s">
        <v>1711</v>
      </c>
      <c r="E2379" s="11" t="s">
        <v>2095</v>
      </c>
      <c r="F2379" s="11" t="s">
        <v>2432</v>
      </c>
      <c r="G2379" s="11" t="s">
        <v>375</v>
      </c>
      <c r="H2379" s="11" t="s">
        <v>375</v>
      </c>
      <c r="I2379" s="11">
        <v>45</v>
      </c>
      <c r="J2379" s="11">
        <v>405</v>
      </c>
      <c r="K2379" s="11">
        <v>1114</v>
      </c>
      <c r="L2379" s="11" t="str">
        <f t="shared" si="37"/>
        <v>Processed</v>
      </c>
    </row>
    <row r="2380" spans="1:12" x14ac:dyDescent="0.3">
      <c r="A2380" s="11" t="s">
        <v>934</v>
      </c>
      <c r="B2380" s="11" t="s">
        <v>322</v>
      </c>
      <c r="C2380" s="11" t="s">
        <v>25</v>
      </c>
      <c r="D2380" s="11" t="s">
        <v>1720</v>
      </c>
      <c r="E2380" s="11" t="s">
        <v>2122</v>
      </c>
      <c r="F2380" s="11" t="s">
        <v>2431</v>
      </c>
      <c r="G2380" s="11" t="s">
        <v>1696</v>
      </c>
      <c r="H2380" s="11" t="s">
        <v>1696</v>
      </c>
      <c r="I2380" s="11">
        <v>211</v>
      </c>
      <c r="J2380" s="11">
        <v>1741</v>
      </c>
      <c r="K2380" s="11">
        <v>5450</v>
      </c>
      <c r="L2380" s="11" t="str">
        <f t="shared" si="37"/>
        <v>Processed</v>
      </c>
    </row>
    <row r="2381" spans="1:12" x14ac:dyDescent="0.3">
      <c r="A2381" s="11" t="s">
        <v>934</v>
      </c>
      <c r="B2381" s="11" t="s">
        <v>322</v>
      </c>
      <c r="C2381" s="11" t="s">
        <v>25</v>
      </c>
      <c r="D2381" s="11" t="s">
        <v>1720</v>
      </c>
      <c r="E2381" s="11" t="s">
        <v>2122</v>
      </c>
      <c r="F2381" s="11" t="s">
        <v>2432</v>
      </c>
      <c r="G2381" s="11" t="s">
        <v>211</v>
      </c>
      <c r="H2381" s="11" t="s">
        <v>211</v>
      </c>
      <c r="I2381" s="11">
        <v>563</v>
      </c>
      <c r="J2381" s="11">
        <v>4645</v>
      </c>
      <c r="K2381" s="11">
        <v>14993</v>
      </c>
      <c r="L2381" s="11" t="str">
        <f t="shared" si="37"/>
        <v>Processed</v>
      </c>
    </row>
    <row r="2382" spans="1:12" x14ac:dyDescent="0.3">
      <c r="A2382" s="11" t="s">
        <v>934</v>
      </c>
      <c r="B2382" s="11" t="s">
        <v>322</v>
      </c>
      <c r="C2382" s="11" t="s">
        <v>25</v>
      </c>
      <c r="D2382" s="11" t="s">
        <v>1720</v>
      </c>
      <c r="E2382" s="11" t="s">
        <v>2122</v>
      </c>
      <c r="F2382" s="11" t="s">
        <v>2432</v>
      </c>
      <c r="G2382" s="11" t="s">
        <v>375</v>
      </c>
      <c r="H2382" s="11" t="s">
        <v>375</v>
      </c>
      <c r="I2382" s="11">
        <v>458</v>
      </c>
      <c r="J2382" s="11">
        <v>3779</v>
      </c>
      <c r="K2382" s="11">
        <v>13652</v>
      </c>
      <c r="L2382" s="11" t="str">
        <f t="shared" si="37"/>
        <v>Processed</v>
      </c>
    </row>
    <row r="2383" spans="1:12" x14ac:dyDescent="0.3">
      <c r="A2383" s="11" t="s">
        <v>934</v>
      </c>
      <c r="B2383" s="11" t="s">
        <v>322</v>
      </c>
      <c r="C2383" s="11" t="s">
        <v>25</v>
      </c>
      <c r="D2383" s="11" t="s">
        <v>993</v>
      </c>
      <c r="E2383" s="11" t="s">
        <v>2185</v>
      </c>
      <c r="F2383" s="11" t="s">
        <v>2433</v>
      </c>
      <c r="G2383" s="11" t="s">
        <v>211</v>
      </c>
      <c r="H2383" s="11" t="s">
        <v>211</v>
      </c>
      <c r="I2383" s="11">
        <v>27988</v>
      </c>
      <c r="J2383" s="11">
        <v>127345</v>
      </c>
      <c r="K2383" s="11">
        <v>614652</v>
      </c>
      <c r="L2383" s="11" t="str">
        <f t="shared" si="37"/>
        <v>Processed</v>
      </c>
    </row>
    <row r="2384" spans="1:12" x14ac:dyDescent="0.3">
      <c r="A2384" s="11" t="s">
        <v>934</v>
      </c>
      <c r="B2384" s="11" t="s">
        <v>322</v>
      </c>
      <c r="C2384" s="11" t="s">
        <v>25</v>
      </c>
      <c r="D2384" s="11" t="s">
        <v>993</v>
      </c>
      <c r="E2384" s="11" t="s">
        <v>2185</v>
      </c>
      <c r="F2384" s="11" t="s">
        <v>2433</v>
      </c>
      <c r="G2384" s="11" t="s">
        <v>1696</v>
      </c>
      <c r="H2384" s="11" t="s">
        <v>1696</v>
      </c>
      <c r="I2384" s="11">
        <v>12160</v>
      </c>
      <c r="J2384" s="11">
        <v>55328</v>
      </c>
      <c r="K2384" s="11">
        <v>295330</v>
      </c>
      <c r="L2384" s="11" t="str">
        <f t="shared" si="37"/>
        <v>Processed</v>
      </c>
    </row>
    <row r="2385" spans="1:12" x14ac:dyDescent="0.3">
      <c r="A2385" s="11" t="s">
        <v>934</v>
      </c>
      <c r="B2385" s="11" t="s">
        <v>322</v>
      </c>
      <c r="C2385" s="11" t="s">
        <v>25</v>
      </c>
      <c r="D2385" s="11" t="s">
        <v>993</v>
      </c>
      <c r="E2385" s="11" t="s">
        <v>2185</v>
      </c>
      <c r="F2385" s="11" t="s">
        <v>2433</v>
      </c>
      <c r="G2385" s="11" t="s">
        <v>375</v>
      </c>
      <c r="H2385" s="11" t="s">
        <v>375</v>
      </c>
      <c r="I2385" s="11">
        <v>21691</v>
      </c>
      <c r="J2385" s="11">
        <v>98694</v>
      </c>
      <c r="K2385" s="11">
        <v>503559</v>
      </c>
      <c r="L2385" s="11" t="str">
        <f t="shared" si="37"/>
        <v>Processed</v>
      </c>
    </row>
    <row r="2386" spans="1:12" x14ac:dyDescent="0.3">
      <c r="A2386" s="11" t="s">
        <v>934</v>
      </c>
      <c r="B2386" s="11" t="s">
        <v>322</v>
      </c>
      <c r="C2386" s="11" t="s">
        <v>25</v>
      </c>
      <c r="D2386" s="11" t="s">
        <v>558</v>
      </c>
      <c r="E2386" s="11" t="s">
        <v>2061</v>
      </c>
      <c r="F2386" s="11" t="s">
        <v>2436</v>
      </c>
      <c r="G2386" s="11" t="s">
        <v>1696</v>
      </c>
      <c r="H2386" s="11" t="s">
        <v>1696</v>
      </c>
      <c r="I2386" s="11">
        <v>67</v>
      </c>
      <c r="J2386" s="11">
        <v>402</v>
      </c>
      <c r="K2386" s="11">
        <v>281</v>
      </c>
      <c r="L2386" s="11" t="str">
        <f t="shared" si="37"/>
        <v>Processed</v>
      </c>
    </row>
    <row r="2387" spans="1:12" x14ac:dyDescent="0.3">
      <c r="A2387" s="11" t="s">
        <v>934</v>
      </c>
      <c r="B2387" s="11" t="s">
        <v>322</v>
      </c>
      <c r="C2387" s="11" t="s">
        <v>25</v>
      </c>
      <c r="D2387" s="11" t="s">
        <v>558</v>
      </c>
      <c r="E2387" s="11" t="s">
        <v>2061</v>
      </c>
      <c r="F2387" s="11" t="s">
        <v>2601</v>
      </c>
      <c r="G2387" s="11" t="s">
        <v>211</v>
      </c>
      <c r="H2387" s="11" t="s">
        <v>211</v>
      </c>
      <c r="I2387" s="11">
        <v>285</v>
      </c>
      <c r="J2387" s="11">
        <v>1710</v>
      </c>
      <c r="K2387" s="11">
        <v>1709</v>
      </c>
      <c r="L2387" s="11" t="str">
        <f t="shared" si="37"/>
        <v>Processed</v>
      </c>
    </row>
    <row r="2388" spans="1:12" x14ac:dyDescent="0.3">
      <c r="A2388" s="11" t="s">
        <v>934</v>
      </c>
      <c r="B2388" s="11" t="s">
        <v>322</v>
      </c>
      <c r="C2388" s="11" t="s">
        <v>25</v>
      </c>
      <c r="D2388" s="11" t="s">
        <v>558</v>
      </c>
      <c r="E2388" s="11" t="s">
        <v>2061</v>
      </c>
      <c r="F2388" s="11" t="s">
        <v>2601</v>
      </c>
      <c r="G2388" s="11" t="s">
        <v>375</v>
      </c>
      <c r="H2388" s="11" t="s">
        <v>375</v>
      </c>
      <c r="I2388" s="11">
        <v>172</v>
      </c>
      <c r="J2388" s="11">
        <v>1032</v>
      </c>
      <c r="K2388" s="11">
        <v>919</v>
      </c>
      <c r="L2388" s="11" t="str">
        <f t="shared" si="37"/>
        <v>Processed</v>
      </c>
    </row>
    <row r="2389" spans="1:12" x14ac:dyDescent="0.3">
      <c r="A2389" s="11" t="s">
        <v>934</v>
      </c>
      <c r="B2389" s="11" t="s">
        <v>322</v>
      </c>
      <c r="C2389" s="11" t="s">
        <v>25</v>
      </c>
      <c r="D2389" s="11" t="s">
        <v>564</v>
      </c>
      <c r="E2389" s="11" t="s">
        <v>2059</v>
      </c>
      <c r="F2389" s="11" t="s">
        <v>2432</v>
      </c>
      <c r="G2389" s="11" t="s">
        <v>375</v>
      </c>
      <c r="H2389" s="11" t="s">
        <v>375</v>
      </c>
      <c r="I2389" s="11">
        <v>275</v>
      </c>
      <c r="J2389" s="11">
        <v>275</v>
      </c>
      <c r="K2389" s="11">
        <v>1276</v>
      </c>
      <c r="L2389" s="11" t="str">
        <f t="shared" si="37"/>
        <v>Processed</v>
      </c>
    </row>
    <row r="2390" spans="1:12" x14ac:dyDescent="0.3">
      <c r="A2390" s="11" t="s">
        <v>934</v>
      </c>
      <c r="B2390" s="11" t="s">
        <v>322</v>
      </c>
      <c r="C2390" s="11" t="s">
        <v>25</v>
      </c>
      <c r="D2390" s="11" t="s">
        <v>564</v>
      </c>
      <c r="E2390" s="11" t="s">
        <v>2059</v>
      </c>
      <c r="F2390" s="11" t="s">
        <v>2436</v>
      </c>
      <c r="G2390" s="11" t="s">
        <v>1696</v>
      </c>
      <c r="H2390" s="11" t="s">
        <v>1696</v>
      </c>
      <c r="I2390" s="11">
        <v>119</v>
      </c>
      <c r="J2390" s="11">
        <v>119</v>
      </c>
      <c r="K2390" s="11">
        <v>432</v>
      </c>
      <c r="L2390" s="11" t="str">
        <f t="shared" si="37"/>
        <v>Processed</v>
      </c>
    </row>
    <row r="2391" spans="1:12" x14ac:dyDescent="0.3">
      <c r="A2391" s="11" t="s">
        <v>934</v>
      </c>
      <c r="B2391" s="11" t="s">
        <v>322</v>
      </c>
      <c r="C2391" s="11" t="s">
        <v>25</v>
      </c>
      <c r="D2391" s="11" t="s">
        <v>564</v>
      </c>
      <c r="E2391" s="11" t="s">
        <v>2059</v>
      </c>
      <c r="F2391" s="11" t="s">
        <v>2602</v>
      </c>
      <c r="G2391" s="11" t="s">
        <v>211</v>
      </c>
      <c r="H2391" s="11" t="s">
        <v>211</v>
      </c>
      <c r="I2391" s="11">
        <v>373</v>
      </c>
      <c r="J2391" s="11">
        <v>373</v>
      </c>
      <c r="K2391" s="11">
        <v>1942</v>
      </c>
      <c r="L2391" s="11" t="str">
        <f t="shared" si="37"/>
        <v>Processed</v>
      </c>
    </row>
    <row r="2392" spans="1:12" x14ac:dyDescent="0.3">
      <c r="A2392" s="11" t="s">
        <v>934</v>
      </c>
      <c r="B2392" s="11" t="s">
        <v>322</v>
      </c>
      <c r="C2392" s="11" t="s">
        <v>25</v>
      </c>
      <c r="D2392" s="11" t="s">
        <v>318</v>
      </c>
      <c r="E2392" s="11" t="s">
        <v>2064</v>
      </c>
      <c r="F2392" s="11" t="s">
        <v>2432</v>
      </c>
      <c r="G2392" s="11" t="s">
        <v>375</v>
      </c>
      <c r="H2392" s="11" t="s">
        <v>375</v>
      </c>
      <c r="I2392" s="11">
        <v>141</v>
      </c>
      <c r="J2392" s="11">
        <v>141</v>
      </c>
      <c r="K2392" s="11">
        <v>685</v>
      </c>
      <c r="L2392" s="11" t="str">
        <f t="shared" si="37"/>
        <v>Processed</v>
      </c>
    </row>
    <row r="2393" spans="1:12" x14ac:dyDescent="0.3">
      <c r="A2393" s="11" t="s">
        <v>934</v>
      </c>
      <c r="B2393" s="11" t="s">
        <v>322</v>
      </c>
      <c r="C2393" s="11" t="s">
        <v>25</v>
      </c>
      <c r="D2393" s="11" t="s">
        <v>318</v>
      </c>
      <c r="E2393" s="11" t="s">
        <v>2064</v>
      </c>
      <c r="F2393" s="11" t="s">
        <v>2436</v>
      </c>
      <c r="G2393" s="11" t="s">
        <v>1696</v>
      </c>
      <c r="H2393" s="11" t="s">
        <v>1696</v>
      </c>
      <c r="I2393" s="11">
        <v>64</v>
      </c>
      <c r="J2393" s="11">
        <v>64</v>
      </c>
      <c r="K2393" s="11">
        <v>233</v>
      </c>
      <c r="L2393" s="11" t="str">
        <f t="shared" si="37"/>
        <v>Processed</v>
      </c>
    </row>
    <row r="2394" spans="1:12" x14ac:dyDescent="0.3">
      <c r="A2394" s="11" t="s">
        <v>934</v>
      </c>
      <c r="B2394" s="11" t="s">
        <v>322</v>
      </c>
      <c r="C2394" s="11" t="s">
        <v>25</v>
      </c>
      <c r="D2394" s="11" t="s">
        <v>318</v>
      </c>
      <c r="E2394" s="11" t="s">
        <v>2064</v>
      </c>
      <c r="F2394" s="11" t="s">
        <v>2601</v>
      </c>
      <c r="G2394" s="11" t="s">
        <v>211</v>
      </c>
      <c r="H2394" s="11" t="s">
        <v>211</v>
      </c>
      <c r="I2394" s="11">
        <v>199</v>
      </c>
      <c r="J2394" s="11">
        <v>199</v>
      </c>
      <c r="K2394" s="11">
        <v>1111</v>
      </c>
      <c r="L2394" s="11" t="str">
        <f t="shared" si="37"/>
        <v>Processed</v>
      </c>
    </row>
    <row r="2395" spans="1:12" x14ac:dyDescent="0.3">
      <c r="A2395" s="11" t="s">
        <v>934</v>
      </c>
      <c r="B2395" s="11" t="s">
        <v>322</v>
      </c>
      <c r="C2395" s="11" t="s">
        <v>25</v>
      </c>
      <c r="D2395" s="11" t="s">
        <v>315</v>
      </c>
      <c r="E2395" s="11" t="s">
        <v>2062</v>
      </c>
      <c r="F2395" s="11" t="s">
        <v>2432</v>
      </c>
      <c r="G2395" s="11" t="s">
        <v>375</v>
      </c>
      <c r="H2395" s="11" t="s">
        <v>375</v>
      </c>
      <c r="I2395" s="11">
        <v>116</v>
      </c>
      <c r="J2395" s="11">
        <v>116</v>
      </c>
      <c r="K2395" s="11">
        <v>628</v>
      </c>
      <c r="L2395" s="11" t="str">
        <f t="shared" si="37"/>
        <v>Processed</v>
      </c>
    </row>
    <row r="2396" spans="1:12" x14ac:dyDescent="0.3">
      <c r="A2396" s="11" t="s">
        <v>934</v>
      </c>
      <c r="B2396" s="11" t="s">
        <v>322</v>
      </c>
      <c r="C2396" s="11" t="s">
        <v>25</v>
      </c>
      <c r="D2396" s="11" t="s">
        <v>315</v>
      </c>
      <c r="E2396" s="11" t="s">
        <v>2062</v>
      </c>
      <c r="F2396" s="11" t="s">
        <v>2436</v>
      </c>
      <c r="G2396" s="11" t="s">
        <v>1696</v>
      </c>
      <c r="H2396" s="11" t="s">
        <v>1696</v>
      </c>
      <c r="I2396" s="11">
        <v>39</v>
      </c>
      <c r="J2396" s="11">
        <v>39</v>
      </c>
      <c r="K2396" s="11">
        <v>116</v>
      </c>
      <c r="L2396" s="11" t="str">
        <f t="shared" si="37"/>
        <v>Processed</v>
      </c>
    </row>
    <row r="2397" spans="1:12" x14ac:dyDescent="0.3">
      <c r="A2397" s="11" t="s">
        <v>934</v>
      </c>
      <c r="B2397" s="11" t="s">
        <v>322</v>
      </c>
      <c r="C2397" s="11" t="s">
        <v>25</v>
      </c>
      <c r="D2397" s="11" t="s">
        <v>315</v>
      </c>
      <c r="E2397" s="11" t="s">
        <v>2062</v>
      </c>
      <c r="F2397" s="11" t="s">
        <v>2603</v>
      </c>
      <c r="G2397" s="11" t="s">
        <v>211</v>
      </c>
      <c r="H2397" s="11" t="s">
        <v>211</v>
      </c>
      <c r="I2397" s="11">
        <v>70</v>
      </c>
      <c r="J2397" s="11">
        <v>70</v>
      </c>
      <c r="K2397" s="11">
        <v>394</v>
      </c>
      <c r="L2397" s="11" t="str">
        <f t="shared" si="37"/>
        <v>Processed</v>
      </c>
    </row>
    <row r="2398" spans="1:12" x14ac:dyDescent="0.3">
      <c r="A2398" s="11" t="s">
        <v>934</v>
      </c>
      <c r="B2398" s="11" t="s">
        <v>322</v>
      </c>
      <c r="C2398" s="11" t="s">
        <v>25</v>
      </c>
      <c r="D2398" s="11" t="s">
        <v>2048</v>
      </c>
      <c r="E2398" s="11" t="s">
        <v>2049</v>
      </c>
      <c r="F2398" s="11" t="s">
        <v>2604</v>
      </c>
      <c r="G2398" s="11" t="s">
        <v>211</v>
      </c>
      <c r="H2398" s="11" t="s">
        <v>211</v>
      </c>
      <c r="I2398" s="11">
        <v>4288</v>
      </c>
      <c r="J2398" s="11">
        <v>0</v>
      </c>
      <c r="K2398" s="11">
        <v>20446</v>
      </c>
      <c r="L2398" s="11" t="str">
        <f t="shared" si="37"/>
        <v>Processed</v>
      </c>
    </row>
    <row r="2399" spans="1:12" x14ac:dyDescent="0.3">
      <c r="A2399" s="11" t="s">
        <v>934</v>
      </c>
      <c r="B2399" s="11" t="s">
        <v>322</v>
      </c>
      <c r="C2399" s="11" t="s">
        <v>25</v>
      </c>
      <c r="D2399" s="11" t="s">
        <v>2048</v>
      </c>
      <c r="E2399" s="11" t="s">
        <v>2049</v>
      </c>
      <c r="F2399" s="11" t="s">
        <v>2605</v>
      </c>
      <c r="G2399" s="11" t="s">
        <v>1696</v>
      </c>
      <c r="H2399" s="11" t="s">
        <v>1696</v>
      </c>
      <c r="I2399" s="11">
        <v>1181</v>
      </c>
      <c r="J2399" s="11">
        <v>0</v>
      </c>
      <c r="K2399" s="11">
        <v>4261</v>
      </c>
      <c r="L2399" s="11" t="str">
        <f t="shared" si="37"/>
        <v>Processed</v>
      </c>
    </row>
    <row r="2400" spans="1:12" x14ac:dyDescent="0.3">
      <c r="A2400" s="11" t="s">
        <v>934</v>
      </c>
      <c r="B2400" s="11" t="s">
        <v>322</v>
      </c>
      <c r="C2400" s="11" t="s">
        <v>25</v>
      </c>
      <c r="D2400" s="11" t="s">
        <v>2048</v>
      </c>
      <c r="E2400" s="11" t="s">
        <v>2049</v>
      </c>
      <c r="F2400" s="11" t="s">
        <v>2606</v>
      </c>
      <c r="G2400" s="11" t="s">
        <v>375</v>
      </c>
      <c r="H2400" s="11" t="s">
        <v>375</v>
      </c>
      <c r="I2400" s="11">
        <v>3084</v>
      </c>
      <c r="J2400" s="11">
        <v>0</v>
      </c>
      <c r="K2400" s="11">
        <v>13966</v>
      </c>
      <c r="L2400" s="11" t="str">
        <f t="shared" si="37"/>
        <v>Processed</v>
      </c>
    </row>
    <row r="2401" spans="1:12" x14ac:dyDescent="0.3">
      <c r="A2401" s="11" t="s">
        <v>934</v>
      </c>
      <c r="B2401" s="11" t="s">
        <v>322</v>
      </c>
      <c r="C2401" s="11" t="s">
        <v>25</v>
      </c>
      <c r="D2401" s="11" t="s">
        <v>311</v>
      </c>
      <c r="E2401" s="11" t="s">
        <v>2073</v>
      </c>
      <c r="F2401" s="11" t="s">
        <v>2436</v>
      </c>
      <c r="G2401" s="11" t="s">
        <v>375</v>
      </c>
      <c r="H2401" s="11" t="s">
        <v>375</v>
      </c>
      <c r="I2401" s="11">
        <v>97</v>
      </c>
      <c r="J2401" s="11">
        <v>97</v>
      </c>
      <c r="K2401" s="11">
        <v>469</v>
      </c>
      <c r="L2401" s="11" t="str">
        <f t="shared" si="37"/>
        <v>Processed</v>
      </c>
    </row>
    <row r="2402" spans="1:12" x14ac:dyDescent="0.3">
      <c r="A2402" s="11" t="s">
        <v>934</v>
      </c>
      <c r="B2402" s="11" t="s">
        <v>322</v>
      </c>
      <c r="C2402" s="11" t="s">
        <v>25</v>
      </c>
      <c r="D2402" s="11" t="s">
        <v>311</v>
      </c>
      <c r="E2402" s="11" t="s">
        <v>2073</v>
      </c>
      <c r="F2402" s="11" t="s">
        <v>2607</v>
      </c>
      <c r="G2402" s="11" t="s">
        <v>211</v>
      </c>
      <c r="H2402" s="11" t="s">
        <v>211</v>
      </c>
      <c r="I2402" s="11">
        <v>97</v>
      </c>
      <c r="J2402" s="11">
        <v>97</v>
      </c>
      <c r="K2402" s="11">
        <v>644</v>
      </c>
      <c r="L2402" s="11" t="str">
        <f t="shared" si="37"/>
        <v>Processed</v>
      </c>
    </row>
    <row r="2403" spans="1:12" x14ac:dyDescent="0.3">
      <c r="A2403" s="11" t="s">
        <v>934</v>
      </c>
      <c r="B2403" s="11" t="s">
        <v>322</v>
      </c>
      <c r="C2403" s="11" t="s">
        <v>25</v>
      </c>
      <c r="D2403" s="11" t="s">
        <v>311</v>
      </c>
      <c r="E2403" s="11" t="s">
        <v>2073</v>
      </c>
      <c r="F2403" s="11" t="s">
        <v>2608</v>
      </c>
      <c r="G2403" s="11" t="s">
        <v>1696</v>
      </c>
      <c r="H2403" s="11" t="s">
        <v>1696</v>
      </c>
      <c r="I2403" s="11">
        <v>51</v>
      </c>
      <c r="J2403" s="11">
        <v>51</v>
      </c>
      <c r="K2403" s="11">
        <v>175</v>
      </c>
      <c r="L2403" s="11" t="str">
        <f t="shared" si="37"/>
        <v>Processed</v>
      </c>
    </row>
    <row r="2404" spans="1:12" x14ac:dyDescent="0.3">
      <c r="A2404" s="11" t="s">
        <v>934</v>
      </c>
      <c r="B2404" s="11" t="s">
        <v>322</v>
      </c>
      <c r="C2404" s="11" t="s">
        <v>25</v>
      </c>
      <c r="D2404" s="11" t="s">
        <v>994</v>
      </c>
      <c r="E2404" s="11" t="s">
        <v>2045</v>
      </c>
      <c r="F2404" s="11" t="s">
        <v>2440</v>
      </c>
      <c r="G2404" s="11" t="s">
        <v>1696</v>
      </c>
      <c r="H2404" s="11" t="s">
        <v>1696</v>
      </c>
      <c r="I2404" s="11">
        <v>209</v>
      </c>
      <c r="J2404" s="11">
        <v>1568</v>
      </c>
      <c r="K2404" s="11">
        <v>2511</v>
      </c>
      <c r="L2404" s="11" t="str">
        <f t="shared" si="37"/>
        <v>Processed</v>
      </c>
    </row>
    <row r="2405" spans="1:12" x14ac:dyDescent="0.3">
      <c r="A2405" s="11" t="s">
        <v>934</v>
      </c>
      <c r="B2405" s="11" t="s">
        <v>322</v>
      </c>
      <c r="C2405" s="11" t="s">
        <v>25</v>
      </c>
      <c r="D2405" s="11" t="s">
        <v>994</v>
      </c>
      <c r="E2405" s="11" t="s">
        <v>2045</v>
      </c>
      <c r="F2405" s="11" t="s">
        <v>2441</v>
      </c>
      <c r="G2405" s="11" t="s">
        <v>211</v>
      </c>
      <c r="H2405" s="11" t="s">
        <v>211</v>
      </c>
      <c r="I2405" s="11">
        <v>623</v>
      </c>
      <c r="J2405" s="11">
        <v>4673</v>
      </c>
      <c r="K2405" s="11">
        <v>18005</v>
      </c>
      <c r="L2405" s="11" t="str">
        <f t="shared" si="37"/>
        <v>Processed</v>
      </c>
    </row>
    <row r="2406" spans="1:12" x14ac:dyDescent="0.3">
      <c r="A2406" s="11" t="s">
        <v>934</v>
      </c>
      <c r="B2406" s="11" t="s">
        <v>322</v>
      </c>
      <c r="C2406" s="11" t="s">
        <v>25</v>
      </c>
      <c r="D2406" s="11" t="s">
        <v>994</v>
      </c>
      <c r="E2406" s="11" t="s">
        <v>2045</v>
      </c>
      <c r="F2406" s="11" t="s">
        <v>2441</v>
      </c>
      <c r="G2406" s="11" t="s">
        <v>375</v>
      </c>
      <c r="H2406" s="11" t="s">
        <v>375</v>
      </c>
      <c r="I2406" s="11">
        <v>550</v>
      </c>
      <c r="J2406" s="11">
        <v>4125</v>
      </c>
      <c r="K2406" s="11">
        <v>16423</v>
      </c>
      <c r="L2406" s="11" t="str">
        <f t="shared" si="37"/>
        <v>Processed</v>
      </c>
    </row>
    <row r="2407" spans="1:12" x14ac:dyDescent="0.3">
      <c r="A2407" s="11" t="s">
        <v>934</v>
      </c>
      <c r="B2407" s="11" t="s">
        <v>322</v>
      </c>
      <c r="C2407" s="11" t="s">
        <v>25</v>
      </c>
      <c r="D2407" s="11" t="s">
        <v>581</v>
      </c>
      <c r="E2407" s="11" t="s">
        <v>2063</v>
      </c>
      <c r="F2407" s="11" t="s">
        <v>2432</v>
      </c>
      <c r="G2407" s="11" t="s">
        <v>375</v>
      </c>
      <c r="H2407" s="11" t="s">
        <v>375</v>
      </c>
      <c r="I2407" s="11">
        <v>430</v>
      </c>
      <c r="J2407" s="11">
        <v>430</v>
      </c>
      <c r="K2407" s="11">
        <v>2288</v>
      </c>
      <c r="L2407" s="11" t="str">
        <f t="shared" si="37"/>
        <v>Processed</v>
      </c>
    </row>
    <row r="2408" spans="1:12" x14ac:dyDescent="0.3">
      <c r="A2408" s="11" t="s">
        <v>934</v>
      </c>
      <c r="B2408" s="11" t="s">
        <v>322</v>
      </c>
      <c r="C2408" s="11" t="s">
        <v>25</v>
      </c>
      <c r="D2408" s="11" t="s">
        <v>581</v>
      </c>
      <c r="E2408" s="11" t="s">
        <v>2063</v>
      </c>
      <c r="F2408" s="11" t="s">
        <v>2436</v>
      </c>
      <c r="G2408" s="11" t="s">
        <v>1696</v>
      </c>
      <c r="H2408" s="11" t="s">
        <v>1696</v>
      </c>
      <c r="I2408" s="11">
        <v>144</v>
      </c>
      <c r="J2408" s="11">
        <v>144</v>
      </c>
      <c r="K2408" s="11">
        <v>507</v>
      </c>
      <c r="L2408" s="11" t="str">
        <f t="shared" si="37"/>
        <v>Processed</v>
      </c>
    </row>
    <row r="2409" spans="1:12" x14ac:dyDescent="0.3">
      <c r="A2409" s="11" t="s">
        <v>934</v>
      </c>
      <c r="B2409" s="11" t="s">
        <v>322</v>
      </c>
      <c r="C2409" s="11" t="s">
        <v>25</v>
      </c>
      <c r="D2409" s="11" t="s">
        <v>581</v>
      </c>
      <c r="E2409" s="11" t="s">
        <v>2063</v>
      </c>
      <c r="F2409" s="11" t="s">
        <v>2609</v>
      </c>
      <c r="G2409" s="11" t="s">
        <v>211</v>
      </c>
      <c r="H2409" s="11" t="s">
        <v>211</v>
      </c>
      <c r="I2409" s="11">
        <v>344</v>
      </c>
      <c r="J2409" s="11">
        <v>344</v>
      </c>
      <c r="K2409" s="11">
        <v>1777</v>
      </c>
      <c r="L2409" s="11" t="str">
        <f t="shared" si="37"/>
        <v>Processed</v>
      </c>
    </row>
    <row r="2410" spans="1:12" x14ac:dyDescent="0.3">
      <c r="A2410" s="11" t="s">
        <v>934</v>
      </c>
      <c r="B2410" s="11" t="s">
        <v>322</v>
      </c>
      <c r="C2410" s="11" t="s">
        <v>25</v>
      </c>
      <c r="D2410" s="11" t="s">
        <v>995</v>
      </c>
      <c r="E2410" s="11" t="s">
        <v>2053</v>
      </c>
      <c r="F2410" s="11" t="s">
        <v>2436</v>
      </c>
      <c r="G2410" s="11" t="s">
        <v>1696</v>
      </c>
      <c r="H2410" s="11" t="s">
        <v>1696</v>
      </c>
      <c r="I2410" s="11">
        <v>376</v>
      </c>
      <c r="J2410" s="11">
        <v>376</v>
      </c>
      <c r="K2410" s="11">
        <v>2573</v>
      </c>
      <c r="L2410" s="11" t="str">
        <f t="shared" si="37"/>
        <v>Processed</v>
      </c>
    </row>
    <row r="2411" spans="1:12" x14ac:dyDescent="0.3">
      <c r="A2411" s="11" t="s">
        <v>934</v>
      </c>
      <c r="B2411" s="11" t="s">
        <v>322</v>
      </c>
      <c r="C2411" s="11" t="s">
        <v>25</v>
      </c>
      <c r="D2411" s="11" t="s">
        <v>995</v>
      </c>
      <c r="E2411" s="11" t="s">
        <v>2053</v>
      </c>
      <c r="F2411" s="11" t="s">
        <v>2436</v>
      </c>
      <c r="G2411" s="11" t="s">
        <v>375</v>
      </c>
      <c r="H2411" s="11" t="s">
        <v>375</v>
      </c>
      <c r="I2411" s="11">
        <v>1304</v>
      </c>
      <c r="J2411" s="11">
        <v>1304</v>
      </c>
      <c r="K2411" s="11">
        <v>9339</v>
      </c>
      <c r="L2411" s="11" t="str">
        <f t="shared" si="37"/>
        <v>Processed</v>
      </c>
    </row>
    <row r="2412" spans="1:12" x14ac:dyDescent="0.3">
      <c r="A2412" s="11" t="s">
        <v>934</v>
      </c>
      <c r="B2412" s="11" t="s">
        <v>322</v>
      </c>
      <c r="C2412" s="11" t="s">
        <v>25</v>
      </c>
      <c r="D2412" s="11" t="s">
        <v>995</v>
      </c>
      <c r="E2412" s="11" t="s">
        <v>2053</v>
      </c>
      <c r="F2412" s="11" t="s">
        <v>2603</v>
      </c>
      <c r="G2412" s="11" t="s">
        <v>211</v>
      </c>
      <c r="H2412" s="11" t="s">
        <v>211</v>
      </c>
      <c r="I2412" s="11">
        <v>1162</v>
      </c>
      <c r="J2412" s="11">
        <v>1162</v>
      </c>
      <c r="K2412" s="11">
        <v>10907</v>
      </c>
      <c r="L2412" s="11" t="str">
        <f t="shared" si="37"/>
        <v>Processed</v>
      </c>
    </row>
    <row r="2413" spans="1:12" x14ac:dyDescent="0.3">
      <c r="A2413" s="11" t="s">
        <v>934</v>
      </c>
      <c r="B2413" s="11" t="s">
        <v>322</v>
      </c>
      <c r="C2413" s="11" t="s">
        <v>25</v>
      </c>
      <c r="D2413" s="11" t="s">
        <v>2067</v>
      </c>
      <c r="E2413" s="11" t="s">
        <v>2068</v>
      </c>
      <c r="F2413" s="11" t="s">
        <v>2440</v>
      </c>
      <c r="G2413" s="11" t="s">
        <v>211</v>
      </c>
      <c r="H2413" s="11" t="s">
        <v>211</v>
      </c>
      <c r="I2413" s="11">
        <v>138</v>
      </c>
      <c r="J2413" s="11">
        <v>138</v>
      </c>
      <c r="K2413" s="11">
        <v>784</v>
      </c>
      <c r="L2413" s="11" t="str">
        <f t="shared" si="37"/>
        <v>Processed</v>
      </c>
    </row>
    <row r="2414" spans="1:12" x14ac:dyDescent="0.3">
      <c r="A2414" s="11" t="s">
        <v>934</v>
      </c>
      <c r="B2414" s="11" t="s">
        <v>322</v>
      </c>
      <c r="C2414" s="11" t="s">
        <v>25</v>
      </c>
      <c r="D2414" s="11" t="s">
        <v>2067</v>
      </c>
      <c r="E2414" s="11" t="s">
        <v>2068</v>
      </c>
      <c r="F2414" s="11" t="s">
        <v>2441</v>
      </c>
      <c r="G2414" s="11" t="s">
        <v>375</v>
      </c>
      <c r="H2414" s="11" t="s">
        <v>375</v>
      </c>
      <c r="I2414" s="11">
        <v>102</v>
      </c>
      <c r="J2414" s="11">
        <v>102</v>
      </c>
      <c r="K2414" s="11">
        <v>555</v>
      </c>
      <c r="L2414" s="11" t="str">
        <f t="shared" si="37"/>
        <v>Processed</v>
      </c>
    </row>
    <row r="2415" spans="1:12" x14ac:dyDescent="0.3">
      <c r="A2415" s="11" t="s">
        <v>934</v>
      </c>
      <c r="B2415" s="11" t="s">
        <v>322</v>
      </c>
      <c r="C2415" s="11" t="s">
        <v>25</v>
      </c>
      <c r="D2415" s="11" t="s">
        <v>2067</v>
      </c>
      <c r="E2415" s="11" t="s">
        <v>2068</v>
      </c>
      <c r="F2415" s="11" t="s">
        <v>2282</v>
      </c>
      <c r="G2415" s="11" t="s">
        <v>1696</v>
      </c>
      <c r="H2415" s="11" t="s">
        <v>1696</v>
      </c>
      <c r="I2415" s="11">
        <v>52</v>
      </c>
      <c r="J2415" s="11">
        <v>52</v>
      </c>
      <c r="K2415" s="11">
        <v>189</v>
      </c>
      <c r="L2415" s="11" t="str">
        <f t="shared" si="37"/>
        <v>Processed</v>
      </c>
    </row>
    <row r="2416" spans="1:12" x14ac:dyDescent="0.3">
      <c r="A2416" s="11" t="s">
        <v>934</v>
      </c>
      <c r="B2416" s="11" t="s">
        <v>322</v>
      </c>
      <c r="C2416" s="11" t="s">
        <v>25</v>
      </c>
      <c r="D2416" s="11" t="s">
        <v>2055</v>
      </c>
      <c r="E2416" s="11" t="s">
        <v>2056</v>
      </c>
      <c r="F2416" s="11" t="s">
        <v>2442</v>
      </c>
      <c r="G2416" s="11" t="s">
        <v>211</v>
      </c>
      <c r="H2416" s="11" t="s">
        <v>211</v>
      </c>
      <c r="I2416" s="11">
        <v>283</v>
      </c>
      <c r="J2416" s="11">
        <v>283</v>
      </c>
      <c r="K2416" s="11">
        <v>1627</v>
      </c>
      <c r="L2416" s="11" t="str">
        <f t="shared" si="37"/>
        <v>Processed</v>
      </c>
    </row>
    <row r="2417" spans="1:12" x14ac:dyDescent="0.3">
      <c r="A2417" s="11" t="s">
        <v>934</v>
      </c>
      <c r="B2417" s="11" t="s">
        <v>322</v>
      </c>
      <c r="C2417" s="11" t="s">
        <v>25</v>
      </c>
      <c r="D2417" s="11" t="s">
        <v>2055</v>
      </c>
      <c r="E2417" s="11" t="s">
        <v>2056</v>
      </c>
      <c r="F2417" s="11" t="s">
        <v>2610</v>
      </c>
      <c r="G2417" s="11" t="s">
        <v>1696</v>
      </c>
      <c r="H2417" s="11" t="s">
        <v>1696</v>
      </c>
      <c r="I2417" s="11">
        <v>47</v>
      </c>
      <c r="J2417" s="11">
        <v>47</v>
      </c>
      <c r="K2417" s="11">
        <v>171</v>
      </c>
      <c r="L2417" s="11" t="str">
        <f t="shared" si="37"/>
        <v>Processed</v>
      </c>
    </row>
    <row r="2418" spans="1:12" x14ac:dyDescent="0.3">
      <c r="A2418" s="11" t="s">
        <v>934</v>
      </c>
      <c r="B2418" s="11" t="s">
        <v>322</v>
      </c>
      <c r="C2418" s="11" t="s">
        <v>25</v>
      </c>
      <c r="D2418" s="11" t="s">
        <v>2055</v>
      </c>
      <c r="E2418" s="11" t="s">
        <v>2056</v>
      </c>
      <c r="F2418" s="11" t="s">
        <v>2610</v>
      </c>
      <c r="G2418" s="11" t="s">
        <v>375</v>
      </c>
      <c r="H2418" s="11" t="s">
        <v>375</v>
      </c>
      <c r="I2418" s="11">
        <v>239</v>
      </c>
      <c r="J2418" s="11">
        <v>239</v>
      </c>
      <c r="K2418" s="11">
        <v>950</v>
      </c>
      <c r="L2418" s="11" t="str">
        <f t="shared" si="37"/>
        <v>Processed</v>
      </c>
    </row>
    <row r="2419" spans="1:12" x14ac:dyDescent="0.3">
      <c r="A2419" s="11" t="s">
        <v>934</v>
      </c>
      <c r="B2419" s="11" t="s">
        <v>322</v>
      </c>
      <c r="C2419" s="11" t="s">
        <v>25</v>
      </c>
      <c r="D2419" s="11" t="s">
        <v>586</v>
      </c>
      <c r="E2419" s="11" t="s">
        <v>2069</v>
      </c>
      <c r="F2419" s="11" t="s">
        <v>2438</v>
      </c>
      <c r="G2419" s="11" t="s">
        <v>1696</v>
      </c>
      <c r="H2419" s="11" t="s">
        <v>1696</v>
      </c>
      <c r="I2419" s="11">
        <v>27</v>
      </c>
      <c r="J2419" s="11">
        <v>27</v>
      </c>
      <c r="K2419" s="11">
        <v>164</v>
      </c>
      <c r="L2419" s="11" t="str">
        <f t="shared" si="37"/>
        <v>Processed</v>
      </c>
    </row>
    <row r="2420" spans="1:12" x14ac:dyDescent="0.3">
      <c r="A2420" s="11" t="s">
        <v>934</v>
      </c>
      <c r="B2420" s="11" t="s">
        <v>322</v>
      </c>
      <c r="C2420" s="11" t="s">
        <v>25</v>
      </c>
      <c r="D2420" s="11" t="s">
        <v>586</v>
      </c>
      <c r="E2420" s="11" t="s">
        <v>2069</v>
      </c>
      <c r="F2420" s="11" t="s">
        <v>2438</v>
      </c>
      <c r="G2420" s="11" t="s">
        <v>375</v>
      </c>
      <c r="H2420" s="11" t="s">
        <v>375</v>
      </c>
      <c r="I2420" s="11">
        <v>64</v>
      </c>
      <c r="J2420" s="11">
        <v>64</v>
      </c>
      <c r="K2420" s="11">
        <v>411</v>
      </c>
      <c r="L2420" s="11" t="str">
        <f t="shared" si="37"/>
        <v>Processed</v>
      </c>
    </row>
    <row r="2421" spans="1:12" x14ac:dyDescent="0.3">
      <c r="A2421" s="11" t="s">
        <v>934</v>
      </c>
      <c r="B2421" s="11" t="s">
        <v>322</v>
      </c>
      <c r="C2421" s="11" t="s">
        <v>25</v>
      </c>
      <c r="D2421" s="11" t="s">
        <v>586</v>
      </c>
      <c r="E2421" s="11" t="s">
        <v>2069</v>
      </c>
      <c r="F2421" s="11" t="s">
        <v>2435</v>
      </c>
      <c r="G2421" s="11" t="s">
        <v>211</v>
      </c>
      <c r="H2421" s="11" t="s">
        <v>211</v>
      </c>
      <c r="I2421" s="11">
        <v>62</v>
      </c>
      <c r="J2421" s="11">
        <v>62</v>
      </c>
      <c r="K2421" s="11">
        <v>426</v>
      </c>
      <c r="L2421" s="11" t="str">
        <f t="shared" si="37"/>
        <v>Processed</v>
      </c>
    </row>
    <row r="2422" spans="1:12" x14ac:dyDescent="0.3">
      <c r="A2422" s="11" t="s">
        <v>934</v>
      </c>
      <c r="B2422" s="11" t="s">
        <v>322</v>
      </c>
      <c r="C2422" s="11" t="s">
        <v>25</v>
      </c>
      <c r="D2422" s="11" t="s">
        <v>239</v>
      </c>
      <c r="E2422" s="11" t="s">
        <v>2066</v>
      </c>
      <c r="F2422" s="11" t="s">
        <v>2436</v>
      </c>
      <c r="G2422" s="11" t="s">
        <v>375</v>
      </c>
      <c r="H2422" s="11" t="s">
        <v>375</v>
      </c>
      <c r="I2422" s="11">
        <v>124</v>
      </c>
      <c r="J2422" s="11">
        <v>124</v>
      </c>
      <c r="K2422" s="11">
        <v>597</v>
      </c>
      <c r="L2422" s="11" t="str">
        <f t="shared" si="37"/>
        <v>Processed</v>
      </c>
    </row>
    <row r="2423" spans="1:12" x14ac:dyDescent="0.3">
      <c r="A2423" s="11" t="s">
        <v>934</v>
      </c>
      <c r="B2423" s="11" t="s">
        <v>322</v>
      </c>
      <c r="C2423" s="11" t="s">
        <v>25</v>
      </c>
      <c r="D2423" s="11" t="s">
        <v>239</v>
      </c>
      <c r="E2423" s="11" t="s">
        <v>2066</v>
      </c>
      <c r="F2423" s="11" t="s">
        <v>2611</v>
      </c>
      <c r="G2423" s="11" t="s">
        <v>1696</v>
      </c>
      <c r="H2423" s="11" t="s">
        <v>1696</v>
      </c>
      <c r="I2423" s="11">
        <v>48</v>
      </c>
      <c r="J2423" s="11">
        <v>48</v>
      </c>
      <c r="K2423" s="11">
        <v>178</v>
      </c>
      <c r="L2423" s="11" t="str">
        <f t="shared" si="37"/>
        <v>Processed</v>
      </c>
    </row>
    <row r="2424" spans="1:12" x14ac:dyDescent="0.3">
      <c r="A2424" s="11" t="s">
        <v>934</v>
      </c>
      <c r="B2424" s="11" t="s">
        <v>322</v>
      </c>
      <c r="C2424" s="11" t="s">
        <v>25</v>
      </c>
      <c r="D2424" s="11" t="s">
        <v>239</v>
      </c>
      <c r="E2424" s="11" t="s">
        <v>2066</v>
      </c>
      <c r="F2424" s="11" t="s">
        <v>2612</v>
      </c>
      <c r="G2424" s="11" t="s">
        <v>211</v>
      </c>
      <c r="H2424" s="11" t="s">
        <v>211</v>
      </c>
      <c r="I2424" s="11">
        <v>157</v>
      </c>
      <c r="J2424" s="11">
        <v>157</v>
      </c>
      <c r="K2424" s="11">
        <v>1021</v>
      </c>
      <c r="L2424" s="11" t="str">
        <f t="shared" si="37"/>
        <v>Processed</v>
      </c>
    </row>
    <row r="2425" spans="1:12" x14ac:dyDescent="0.3">
      <c r="A2425" s="11" t="s">
        <v>934</v>
      </c>
      <c r="B2425" s="11" t="s">
        <v>322</v>
      </c>
      <c r="C2425" s="11" t="s">
        <v>25</v>
      </c>
      <c r="D2425" s="11" t="s">
        <v>996</v>
      </c>
      <c r="E2425" s="11" t="s">
        <v>2148</v>
      </c>
      <c r="F2425" s="11" t="s">
        <v>2443</v>
      </c>
      <c r="G2425" s="11" t="s">
        <v>211</v>
      </c>
      <c r="H2425" s="11" t="s">
        <v>211</v>
      </c>
      <c r="I2425" s="11">
        <v>36214</v>
      </c>
      <c r="J2425" s="11">
        <v>434568</v>
      </c>
      <c r="K2425" s="11">
        <v>1164329</v>
      </c>
      <c r="L2425" s="11" t="str">
        <f t="shared" si="37"/>
        <v>Processed</v>
      </c>
    </row>
    <row r="2426" spans="1:12" x14ac:dyDescent="0.3">
      <c r="A2426" s="11" t="s">
        <v>934</v>
      </c>
      <c r="B2426" s="11" t="s">
        <v>322</v>
      </c>
      <c r="C2426" s="11" t="s">
        <v>25</v>
      </c>
      <c r="D2426" s="11" t="s">
        <v>996</v>
      </c>
      <c r="E2426" s="11" t="s">
        <v>2148</v>
      </c>
      <c r="F2426" s="11" t="s">
        <v>2443</v>
      </c>
      <c r="G2426" s="11" t="s">
        <v>1696</v>
      </c>
      <c r="H2426" s="11" t="s">
        <v>1696</v>
      </c>
      <c r="I2426" s="11">
        <v>15997</v>
      </c>
      <c r="J2426" s="11">
        <v>191964</v>
      </c>
      <c r="K2426" s="11">
        <v>543455</v>
      </c>
      <c r="L2426" s="11" t="str">
        <f t="shared" si="37"/>
        <v>Processed</v>
      </c>
    </row>
    <row r="2427" spans="1:12" x14ac:dyDescent="0.3">
      <c r="A2427" s="11" t="s">
        <v>934</v>
      </c>
      <c r="B2427" s="11" t="s">
        <v>322</v>
      </c>
      <c r="C2427" s="11" t="s">
        <v>25</v>
      </c>
      <c r="D2427" s="11" t="s">
        <v>996</v>
      </c>
      <c r="E2427" s="11" t="s">
        <v>2148</v>
      </c>
      <c r="F2427" s="11" t="s">
        <v>2443</v>
      </c>
      <c r="G2427" s="11" t="s">
        <v>375</v>
      </c>
      <c r="H2427" s="11" t="s">
        <v>375</v>
      </c>
      <c r="I2427" s="11">
        <v>31629</v>
      </c>
      <c r="J2427" s="11">
        <v>379548</v>
      </c>
      <c r="K2427" s="11">
        <v>1098901</v>
      </c>
      <c r="L2427" s="11" t="str">
        <f t="shared" si="37"/>
        <v>Processed</v>
      </c>
    </row>
    <row r="2428" spans="1:12" x14ac:dyDescent="0.3">
      <c r="A2428" s="11" t="s">
        <v>934</v>
      </c>
      <c r="B2428" s="11" t="s">
        <v>322</v>
      </c>
      <c r="C2428" s="11" t="s">
        <v>25</v>
      </c>
      <c r="D2428" s="11" t="s">
        <v>334</v>
      </c>
      <c r="E2428" s="11" t="s">
        <v>1905</v>
      </c>
      <c r="F2428" s="11" t="s">
        <v>1906</v>
      </c>
      <c r="G2428" s="11" t="s">
        <v>211</v>
      </c>
      <c r="H2428" s="11" t="s">
        <v>211</v>
      </c>
      <c r="I2428" s="11">
        <v>3159</v>
      </c>
      <c r="J2428" s="11">
        <v>151632</v>
      </c>
      <c r="K2428" s="11">
        <v>156434</v>
      </c>
      <c r="L2428" s="11" t="str">
        <f t="shared" si="37"/>
        <v>Processed</v>
      </c>
    </row>
    <row r="2429" spans="1:12" x14ac:dyDescent="0.3">
      <c r="A2429" s="11" t="s">
        <v>934</v>
      </c>
      <c r="B2429" s="11" t="s">
        <v>322</v>
      </c>
      <c r="C2429" s="11" t="s">
        <v>25</v>
      </c>
      <c r="D2429" s="11" t="s">
        <v>334</v>
      </c>
      <c r="E2429" s="11" t="s">
        <v>1905</v>
      </c>
      <c r="F2429" s="11" t="s">
        <v>1906</v>
      </c>
      <c r="G2429" s="11" t="s">
        <v>1696</v>
      </c>
      <c r="H2429" s="11" t="s">
        <v>1696</v>
      </c>
      <c r="I2429" s="11">
        <v>1079</v>
      </c>
      <c r="J2429" s="11">
        <v>51792</v>
      </c>
      <c r="K2429" s="11">
        <v>55830</v>
      </c>
      <c r="L2429" s="11" t="str">
        <f t="shared" si="37"/>
        <v>Processed</v>
      </c>
    </row>
    <row r="2430" spans="1:12" x14ac:dyDescent="0.3">
      <c r="A2430" s="11" t="s">
        <v>934</v>
      </c>
      <c r="B2430" s="11" t="s">
        <v>322</v>
      </c>
      <c r="C2430" s="11" t="s">
        <v>25</v>
      </c>
      <c r="D2430" s="11" t="s">
        <v>334</v>
      </c>
      <c r="E2430" s="11" t="s">
        <v>1905</v>
      </c>
      <c r="F2430" s="11" t="s">
        <v>1906</v>
      </c>
      <c r="G2430" s="11" t="s">
        <v>375</v>
      </c>
      <c r="H2430" s="11" t="s">
        <v>375</v>
      </c>
      <c r="I2430" s="11">
        <v>1969</v>
      </c>
      <c r="J2430" s="11">
        <v>94512</v>
      </c>
      <c r="K2430" s="11">
        <v>100005</v>
      </c>
      <c r="L2430" s="11" t="str">
        <f t="shared" si="37"/>
        <v>Processed</v>
      </c>
    </row>
    <row r="2431" spans="1:12" x14ac:dyDescent="0.3">
      <c r="A2431" s="11" t="s">
        <v>934</v>
      </c>
      <c r="B2431" s="11" t="s">
        <v>322</v>
      </c>
      <c r="C2431" s="11" t="s">
        <v>25</v>
      </c>
      <c r="D2431" s="11" t="s">
        <v>916</v>
      </c>
      <c r="E2431" s="11" t="s">
        <v>2135</v>
      </c>
      <c r="F2431" s="11" t="s">
        <v>2380</v>
      </c>
      <c r="G2431" s="11" t="s">
        <v>1696</v>
      </c>
      <c r="H2431" s="11" t="s">
        <v>1696</v>
      </c>
      <c r="I2431" s="11">
        <v>4700</v>
      </c>
      <c r="J2431" s="11">
        <v>29375</v>
      </c>
      <c r="K2431" s="11">
        <v>69855</v>
      </c>
      <c r="L2431" s="11" t="str">
        <f t="shared" si="37"/>
        <v>Processed</v>
      </c>
    </row>
    <row r="2432" spans="1:12" x14ac:dyDescent="0.3">
      <c r="A2432" s="11" t="s">
        <v>934</v>
      </c>
      <c r="B2432" s="11" t="s">
        <v>322</v>
      </c>
      <c r="C2432" s="11" t="s">
        <v>25</v>
      </c>
      <c r="D2432" s="11" t="s">
        <v>916</v>
      </c>
      <c r="E2432" s="11" t="s">
        <v>2135</v>
      </c>
      <c r="F2432" s="11" t="s">
        <v>2379</v>
      </c>
      <c r="G2432" s="11" t="s">
        <v>375</v>
      </c>
      <c r="H2432" s="11" t="s">
        <v>375</v>
      </c>
      <c r="I2432" s="11">
        <v>11690</v>
      </c>
      <c r="J2432" s="11">
        <v>73063</v>
      </c>
      <c r="K2432" s="11">
        <v>165352</v>
      </c>
      <c r="L2432" s="11" t="str">
        <f t="shared" si="37"/>
        <v>Processed</v>
      </c>
    </row>
    <row r="2433" spans="1:12" x14ac:dyDescent="0.3">
      <c r="A2433" s="11" t="s">
        <v>934</v>
      </c>
      <c r="B2433" s="11" t="s">
        <v>322</v>
      </c>
      <c r="C2433" s="11" t="s">
        <v>25</v>
      </c>
      <c r="D2433" s="11" t="s">
        <v>916</v>
      </c>
      <c r="E2433" s="11" t="s">
        <v>2135</v>
      </c>
      <c r="F2433" s="11" t="s">
        <v>2385</v>
      </c>
      <c r="G2433" s="11" t="s">
        <v>211</v>
      </c>
      <c r="H2433" s="11" t="s">
        <v>211</v>
      </c>
      <c r="I2433" s="11">
        <v>16993</v>
      </c>
      <c r="J2433" s="11">
        <v>106206</v>
      </c>
      <c r="K2433" s="11">
        <v>218455</v>
      </c>
      <c r="L2433" s="11" t="str">
        <f t="shared" si="37"/>
        <v>Processed</v>
      </c>
    </row>
    <row r="2434" spans="1:12" x14ac:dyDescent="0.3">
      <c r="A2434" s="11" t="s">
        <v>934</v>
      </c>
      <c r="B2434" s="11" t="s">
        <v>322</v>
      </c>
      <c r="C2434" s="11" t="s">
        <v>25</v>
      </c>
      <c r="D2434" s="11" t="s">
        <v>590</v>
      </c>
      <c r="E2434" s="11" t="s">
        <v>1936</v>
      </c>
      <c r="F2434" s="11" t="s">
        <v>2445</v>
      </c>
      <c r="G2434" s="11" t="s">
        <v>211</v>
      </c>
      <c r="H2434" s="11" t="s">
        <v>211</v>
      </c>
      <c r="I2434" s="11">
        <v>357</v>
      </c>
      <c r="J2434" s="11">
        <v>8568</v>
      </c>
      <c r="K2434" s="11">
        <v>11766</v>
      </c>
      <c r="L2434" s="11" t="str">
        <f t="shared" ref="L2434:L2497" si="38">IF(OR(C2434="Condiments &amp; Snacks",
       C2434="Cheese",
       C2434="Butter",
       C2434="Meals",
       C2434="Beverages",
       C2434="Yogurt"), "Processed", "Whole")</f>
        <v>Processed</v>
      </c>
    </row>
    <row r="2435" spans="1:12" x14ac:dyDescent="0.3">
      <c r="A2435" s="11" t="s">
        <v>934</v>
      </c>
      <c r="B2435" s="11" t="s">
        <v>322</v>
      </c>
      <c r="C2435" s="11" t="s">
        <v>25</v>
      </c>
      <c r="D2435" s="11" t="s">
        <v>590</v>
      </c>
      <c r="E2435" s="11" t="s">
        <v>1936</v>
      </c>
      <c r="F2435" s="11" t="s">
        <v>2445</v>
      </c>
      <c r="G2435" s="11" t="s">
        <v>1696</v>
      </c>
      <c r="H2435" s="11" t="s">
        <v>1696</v>
      </c>
      <c r="I2435" s="11">
        <v>99</v>
      </c>
      <c r="J2435" s="11">
        <v>2376</v>
      </c>
      <c r="K2435" s="11">
        <v>3145</v>
      </c>
      <c r="L2435" s="11" t="str">
        <f t="shared" si="38"/>
        <v>Processed</v>
      </c>
    </row>
    <row r="2436" spans="1:12" x14ac:dyDescent="0.3">
      <c r="A2436" s="11" t="s">
        <v>934</v>
      </c>
      <c r="B2436" s="11" t="s">
        <v>322</v>
      </c>
      <c r="C2436" s="11" t="s">
        <v>25</v>
      </c>
      <c r="D2436" s="11" t="s">
        <v>590</v>
      </c>
      <c r="E2436" s="11" t="s">
        <v>1936</v>
      </c>
      <c r="F2436" s="11" t="s">
        <v>2445</v>
      </c>
      <c r="G2436" s="11" t="s">
        <v>375</v>
      </c>
      <c r="H2436" s="11" t="s">
        <v>375</v>
      </c>
      <c r="I2436" s="11">
        <v>180</v>
      </c>
      <c r="J2436" s="11">
        <v>4320</v>
      </c>
      <c r="K2436" s="11">
        <v>5582</v>
      </c>
      <c r="L2436" s="11" t="str">
        <f t="shared" si="38"/>
        <v>Processed</v>
      </c>
    </row>
    <row r="2437" spans="1:12" x14ac:dyDescent="0.3">
      <c r="A2437" s="11" t="s">
        <v>934</v>
      </c>
      <c r="B2437" s="11" t="s">
        <v>322</v>
      </c>
      <c r="C2437" s="11" t="s">
        <v>25</v>
      </c>
      <c r="D2437" s="11" t="s">
        <v>999</v>
      </c>
      <c r="E2437" s="11" t="s">
        <v>2162</v>
      </c>
      <c r="F2437" s="11" t="s">
        <v>2446</v>
      </c>
      <c r="G2437" s="11" t="s">
        <v>211</v>
      </c>
      <c r="H2437" s="11" t="s">
        <v>211</v>
      </c>
      <c r="I2437" s="11">
        <v>1</v>
      </c>
      <c r="J2437" s="11">
        <v>13</v>
      </c>
      <c r="K2437" s="11">
        <v>17</v>
      </c>
      <c r="L2437" s="11" t="str">
        <f t="shared" si="38"/>
        <v>Processed</v>
      </c>
    </row>
    <row r="2438" spans="1:12" x14ac:dyDescent="0.3">
      <c r="A2438" s="11" t="s">
        <v>934</v>
      </c>
      <c r="B2438" s="11" t="s">
        <v>322</v>
      </c>
      <c r="C2438" s="11" t="s">
        <v>25</v>
      </c>
      <c r="D2438" s="11" t="s">
        <v>1002</v>
      </c>
      <c r="E2438" s="11" t="s">
        <v>2052</v>
      </c>
      <c r="F2438" s="11" t="s">
        <v>2448</v>
      </c>
      <c r="G2438" s="11" t="s">
        <v>211</v>
      </c>
      <c r="H2438" s="11" t="s">
        <v>211</v>
      </c>
      <c r="I2438" s="11">
        <v>181</v>
      </c>
      <c r="J2438" s="11">
        <v>6950</v>
      </c>
      <c r="K2438" s="11">
        <v>4399</v>
      </c>
      <c r="L2438" s="11" t="str">
        <f t="shared" si="38"/>
        <v>Processed</v>
      </c>
    </row>
    <row r="2439" spans="1:12" x14ac:dyDescent="0.3">
      <c r="A2439" s="11" t="s">
        <v>934</v>
      </c>
      <c r="B2439" s="11" t="s">
        <v>322</v>
      </c>
      <c r="C2439" s="11" t="s">
        <v>25</v>
      </c>
      <c r="D2439" s="11" t="s">
        <v>1002</v>
      </c>
      <c r="E2439" s="11" t="s">
        <v>2052</v>
      </c>
      <c r="F2439" s="11" t="s">
        <v>2449</v>
      </c>
      <c r="G2439" s="11" t="s">
        <v>375</v>
      </c>
      <c r="H2439" s="11" t="s">
        <v>375</v>
      </c>
      <c r="I2439" s="11">
        <v>55</v>
      </c>
      <c r="J2439" s="11">
        <v>2112</v>
      </c>
      <c r="K2439" s="11">
        <v>1194</v>
      </c>
      <c r="L2439" s="11" t="str">
        <f t="shared" si="38"/>
        <v>Processed</v>
      </c>
    </row>
    <row r="2440" spans="1:12" x14ac:dyDescent="0.3">
      <c r="A2440" s="11" t="s">
        <v>934</v>
      </c>
      <c r="B2440" s="11" t="s">
        <v>322</v>
      </c>
      <c r="C2440" s="11" t="s">
        <v>25</v>
      </c>
      <c r="D2440" s="11" t="s">
        <v>1002</v>
      </c>
      <c r="E2440" s="11" t="s">
        <v>2052</v>
      </c>
      <c r="F2440" s="11" t="s">
        <v>2450</v>
      </c>
      <c r="G2440" s="11" t="s">
        <v>1696</v>
      </c>
      <c r="H2440" s="11" t="s">
        <v>1696</v>
      </c>
      <c r="I2440" s="11">
        <v>45</v>
      </c>
      <c r="J2440" s="11">
        <v>1728</v>
      </c>
      <c r="K2440" s="11">
        <v>1071</v>
      </c>
      <c r="L2440" s="11" t="str">
        <f t="shared" si="38"/>
        <v>Processed</v>
      </c>
    </row>
    <row r="2441" spans="1:12" x14ac:dyDescent="0.3">
      <c r="A2441" s="11" t="s">
        <v>934</v>
      </c>
      <c r="B2441" s="11" t="s">
        <v>322</v>
      </c>
      <c r="C2441" s="11" t="s">
        <v>25</v>
      </c>
      <c r="D2441" s="11" t="s">
        <v>276</v>
      </c>
      <c r="E2441" s="11" t="s">
        <v>2020</v>
      </c>
      <c r="F2441" s="11" t="s">
        <v>2451</v>
      </c>
      <c r="G2441" s="11" t="s">
        <v>211</v>
      </c>
      <c r="H2441" s="11" t="s">
        <v>211</v>
      </c>
      <c r="I2441" s="11">
        <v>1116</v>
      </c>
      <c r="J2441" s="11">
        <v>35712</v>
      </c>
      <c r="K2441" s="11">
        <v>8625</v>
      </c>
      <c r="L2441" s="11" t="str">
        <f t="shared" si="38"/>
        <v>Processed</v>
      </c>
    </row>
    <row r="2442" spans="1:12" x14ac:dyDescent="0.3">
      <c r="A2442" s="11" t="s">
        <v>934</v>
      </c>
      <c r="B2442" s="11" t="s">
        <v>322</v>
      </c>
      <c r="C2442" s="11" t="s">
        <v>25</v>
      </c>
      <c r="D2442" s="11" t="s">
        <v>276</v>
      </c>
      <c r="E2442" s="11" t="s">
        <v>2020</v>
      </c>
      <c r="F2442" s="11" t="s">
        <v>2451</v>
      </c>
      <c r="G2442" s="11" t="s">
        <v>375</v>
      </c>
      <c r="H2442" s="11" t="s">
        <v>375</v>
      </c>
      <c r="I2442" s="11">
        <v>521</v>
      </c>
      <c r="J2442" s="11">
        <v>16672</v>
      </c>
      <c r="K2442" s="11">
        <v>2231</v>
      </c>
      <c r="L2442" s="11" t="str">
        <f t="shared" si="38"/>
        <v>Processed</v>
      </c>
    </row>
    <row r="2443" spans="1:12" x14ac:dyDescent="0.3">
      <c r="A2443" s="11" t="s">
        <v>934</v>
      </c>
      <c r="B2443" s="11" t="s">
        <v>322</v>
      </c>
      <c r="C2443" s="11" t="s">
        <v>25</v>
      </c>
      <c r="D2443" s="11" t="s">
        <v>276</v>
      </c>
      <c r="E2443" s="11" t="s">
        <v>2020</v>
      </c>
      <c r="F2443" s="11" t="s">
        <v>2452</v>
      </c>
      <c r="G2443" s="11" t="s">
        <v>1696</v>
      </c>
      <c r="H2443" s="11" t="s">
        <v>1696</v>
      </c>
      <c r="I2443" s="11">
        <v>341</v>
      </c>
      <c r="J2443" s="11">
        <v>10912</v>
      </c>
      <c r="K2443" s="11">
        <v>3707</v>
      </c>
      <c r="L2443" s="11" t="str">
        <f t="shared" si="38"/>
        <v>Processed</v>
      </c>
    </row>
    <row r="2444" spans="1:12" x14ac:dyDescent="0.3">
      <c r="A2444" s="11" t="s">
        <v>934</v>
      </c>
      <c r="B2444" s="11" t="s">
        <v>322</v>
      </c>
      <c r="C2444" s="11" t="s">
        <v>25</v>
      </c>
      <c r="D2444" s="11" t="s">
        <v>594</v>
      </c>
      <c r="E2444" s="11" t="s">
        <v>2093</v>
      </c>
      <c r="F2444" s="11" t="s">
        <v>2453</v>
      </c>
      <c r="G2444" s="11" t="s">
        <v>211</v>
      </c>
      <c r="H2444" s="11" t="s">
        <v>211</v>
      </c>
      <c r="I2444" s="11">
        <v>555</v>
      </c>
      <c r="J2444" s="11">
        <v>17760</v>
      </c>
      <c r="K2444" s="11">
        <v>6673</v>
      </c>
      <c r="L2444" s="11" t="str">
        <f t="shared" si="38"/>
        <v>Processed</v>
      </c>
    </row>
    <row r="2445" spans="1:12" x14ac:dyDescent="0.3">
      <c r="A2445" s="11" t="s">
        <v>934</v>
      </c>
      <c r="B2445" s="11" t="s">
        <v>322</v>
      </c>
      <c r="C2445" s="11" t="s">
        <v>25</v>
      </c>
      <c r="D2445" s="11" t="s">
        <v>594</v>
      </c>
      <c r="E2445" s="11" t="s">
        <v>2093</v>
      </c>
      <c r="F2445" s="11" t="s">
        <v>2454</v>
      </c>
      <c r="G2445" s="11" t="s">
        <v>1696</v>
      </c>
      <c r="H2445" s="11" t="s">
        <v>1696</v>
      </c>
      <c r="I2445" s="11">
        <v>124</v>
      </c>
      <c r="J2445" s="11">
        <v>3968</v>
      </c>
      <c r="K2445" s="11">
        <v>1537</v>
      </c>
      <c r="L2445" s="11" t="str">
        <f t="shared" si="38"/>
        <v>Processed</v>
      </c>
    </row>
    <row r="2446" spans="1:12" x14ac:dyDescent="0.3">
      <c r="A2446" s="11" t="s">
        <v>934</v>
      </c>
      <c r="B2446" s="11" t="s">
        <v>322</v>
      </c>
      <c r="C2446" s="11" t="s">
        <v>25</v>
      </c>
      <c r="D2446" s="11" t="s">
        <v>594</v>
      </c>
      <c r="E2446" s="11" t="s">
        <v>2093</v>
      </c>
      <c r="F2446" s="11" t="s">
        <v>2454</v>
      </c>
      <c r="G2446" s="11" t="s">
        <v>375</v>
      </c>
      <c r="H2446" s="11" t="s">
        <v>375</v>
      </c>
      <c r="I2446" s="11">
        <v>290</v>
      </c>
      <c r="J2446" s="11">
        <v>9280</v>
      </c>
      <c r="K2446" s="11">
        <v>3215</v>
      </c>
      <c r="L2446" s="11" t="str">
        <f t="shared" si="38"/>
        <v>Processed</v>
      </c>
    </row>
    <row r="2447" spans="1:12" x14ac:dyDescent="0.3">
      <c r="A2447" s="11" t="s">
        <v>934</v>
      </c>
      <c r="B2447" s="11" t="s">
        <v>322</v>
      </c>
      <c r="C2447" s="11" t="s">
        <v>13</v>
      </c>
      <c r="D2447" s="11" t="s">
        <v>2212</v>
      </c>
      <c r="E2447" s="11" t="s">
        <v>2213</v>
      </c>
      <c r="F2447" s="11" t="s">
        <v>2455</v>
      </c>
      <c r="G2447" s="11" t="s">
        <v>375</v>
      </c>
      <c r="H2447" s="11" t="s">
        <v>375</v>
      </c>
      <c r="I2447" s="11">
        <v>22</v>
      </c>
      <c r="J2447" s="11">
        <v>33</v>
      </c>
      <c r="K2447" s="11">
        <v>300</v>
      </c>
      <c r="L2447" s="11" t="str">
        <f t="shared" si="38"/>
        <v>Processed</v>
      </c>
    </row>
    <row r="2448" spans="1:12" x14ac:dyDescent="0.3">
      <c r="A2448" s="11" t="s">
        <v>934</v>
      </c>
      <c r="B2448" s="11" t="s">
        <v>322</v>
      </c>
      <c r="C2448" s="11" t="s">
        <v>13</v>
      </c>
      <c r="D2448" s="11" t="s">
        <v>2456</v>
      </c>
      <c r="E2448" s="11" t="s">
        <v>2217</v>
      </c>
      <c r="F2448" s="11" t="s">
        <v>2455</v>
      </c>
      <c r="G2448" s="11" t="s">
        <v>211</v>
      </c>
      <c r="H2448" s="11" t="s">
        <v>211</v>
      </c>
      <c r="I2448" s="11">
        <v>13</v>
      </c>
      <c r="J2448" s="11">
        <v>20</v>
      </c>
      <c r="K2448" s="11">
        <v>189</v>
      </c>
      <c r="L2448" s="11" t="str">
        <f t="shared" si="38"/>
        <v>Processed</v>
      </c>
    </row>
    <row r="2449" spans="1:12" x14ac:dyDescent="0.3">
      <c r="A2449" s="11" t="s">
        <v>934</v>
      </c>
      <c r="B2449" s="11" t="s">
        <v>322</v>
      </c>
      <c r="C2449" s="11" t="s">
        <v>13</v>
      </c>
      <c r="D2449" s="11" t="s">
        <v>2456</v>
      </c>
      <c r="E2449" s="11" t="s">
        <v>2217</v>
      </c>
      <c r="F2449" s="11" t="s">
        <v>2455</v>
      </c>
      <c r="G2449" s="11" t="s">
        <v>375</v>
      </c>
      <c r="H2449" s="11" t="s">
        <v>375</v>
      </c>
      <c r="I2449" s="11">
        <v>42</v>
      </c>
      <c r="J2449" s="11">
        <v>63</v>
      </c>
      <c r="K2449" s="11">
        <v>671</v>
      </c>
      <c r="L2449" s="11" t="str">
        <f t="shared" si="38"/>
        <v>Processed</v>
      </c>
    </row>
    <row r="2450" spans="1:12" x14ac:dyDescent="0.3">
      <c r="A2450" s="11" t="s">
        <v>934</v>
      </c>
      <c r="B2450" s="11" t="s">
        <v>322</v>
      </c>
      <c r="C2450" s="11" t="s">
        <v>13</v>
      </c>
      <c r="D2450" s="11" t="s">
        <v>1713</v>
      </c>
      <c r="E2450" s="11" t="s">
        <v>2216</v>
      </c>
      <c r="F2450" s="11" t="s">
        <v>2455</v>
      </c>
      <c r="G2450" s="11" t="s">
        <v>375</v>
      </c>
      <c r="H2450" s="11" t="s">
        <v>375</v>
      </c>
      <c r="I2450" s="11">
        <v>23</v>
      </c>
      <c r="J2450" s="11">
        <v>37</v>
      </c>
      <c r="K2450" s="11">
        <v>312</v>
      </c>
      <c r="L2450" s="11" t="str">
        <f t="shared" si="38"/>
        <v>Processed</v>
      </c>
    </row>
    <row r="2451" spans="1:12" x14ac:dyDescent="0.3">
      <c r="A2451" s="11" t="s">
        <v>934</v>
      </c>
      <c r="B2451" s="11" t="s">
        <v>322</v>
      </c>
      <c r="C2451" s="11" t="s">
        <v>13</v>
      </c>
      <c r="D2451" s="11" t="s">
        <v>2214</v>
      </c>
      <c r="E2451" s="11" t="s">
        <v>2215</v>
      </c>
      <c r="F2451" s="11" t="s">
        <v>2455</v>
      </c>
      <c r="G2451" s="11" t="s">
        <v>211</v>
      </c>
      <c r="H2451" s="11" t="s">
        <v>211</v>
      </c>
      <c r="I2451" s="11">
        <v>47</v>
      </c>
      <c r="J2451" s="11">
        <v>71</v>
      </c>
      <c r="K2451" s="11">
        <v>695</v>
      </c>
      <c r="L2451" s="11" t="str">
        <f t="shared" si="38"/>
        <v>Processed</v>
      </c>
    </row>
    <row r="2452" spans="1:12" x14ac:dyDescent="0.3">
      <c r="A2452" s="11" t="s">
        <v>934</v>
      </c>
      <c r="B2452" s="11" t="s">
        <v>322</v>
      </c>
      <c r="C2452" s="11" t="s">
        <v>13</v>
      </c>
      <c r="D2452" s="11" t="s">
        <v>2214</v>
      </c>
      <c r="E2452" s="11" t="s">
        <v>2215</v>
      </c>
      <c r="F2452" s="11" t="s">
        <v>2455</v>
      </c>
      <c r="G2452" s="11" t="s">
        <v>375</v>
      </c>
      <c r="H2452" s="11" t="s">
        <v>375</v>
      </c>
      <c r="I2452" s="11">
        <v>66</v>
      </c>
      <c r="J2452" s="11">
        <v>99</v>
      </c>
      <c r="K2452" s="11">
        <v>1046</v>
      </c>
      <c r="L2452" s="11" t="str">
        <f t="shared" si="38"/>
        <v>Processed</v>
      </c>
    </row>
    <row r="2453" spans="1:12" x14ac:dyDescent="0.3">
      <c r="A2453" s="11" t="s">
        <v>934</v>
      </c>
      <c r="B2453" s="11" t="s">
        <v>322</v>
      </c>
      <c r="C2453" s="11" t="s">
        <v>13</v>
      </c>
      <c r="D2453" s="11" t="s">
        <v>1712</v>
      </c>
      <c r="E2453" s="11" t="s">
        <v>2461</v>
      </c>
      <c r="F2453" s="11" t="s">
        <v>2462</v>
      </c>
      <c r="G2453" s="11" t="s">
        <v>211</v>
      </c>
      <c r="H2453" s="11" t="s">
        <v>211</v>
      </c>
      <c r="I2453" s="11">
        <v>6074</v>
      </c>
      <c r="J2453" s="11">
        <v>182220</v>
      </c>
      <c r="K2453" s="11">
        <v>409519</v>
      </c>
      <c r="L2453" s="11" t="str">
        <f t="shared" si="38"/>
        <v>Processed</v>
      </c>
    </row>
    <row r="2454" spans="1:12" x14ac:dyDescent="0.3">
      <c r="A2454" s="11" t="s">
        <v>934</v>
      </c>
      <c r="B2454" s="11" t="s">
        <v>322</v>
      </c>
      <c r="C2454" s="11" t="s">
        <v>13</v>
      </c>
      <c r="D2454" s="11" t="s">
        <v>1712</v>
      </c>
      <c r="E2454" s="11" t="s">
        <v>2461</v>
      </c>
      <c r="F2454" s="11" t="s">
        <v>2462</v>
      </c>
      <c r="G2454" s="11" t="s">
        <v>1696</v>
      </c>
      <c r="H2454" s="11" t="s">
        <v>1696</v>
      </c>
      <c r="I2454" s="11">
        <v>2322</v>
      </c>
      <c r="J2454" s="11">
        <v>69660</v>
      </c>
      <c r="K2454" s="11">
        <v>161268</v>
      </c>
      <c r="L2454" s="11" t="str">
        <f t="shared" si="38"/>
        <v>Processed</v>
      </c>
    </row>
    <row r="2455" spans="1:12" x14ac:dyDescent="0.3">
      <c r="A2455" s="11" t="s">
        <v>934</v>
      </c>
      <c r="B2455" s="11" t="s">
        <v>322</v>
      </c>
      <c r="C2455" s="11" t="s">
        <v>13</v>
      </c>
      <c r="D2455" s="11" t="s">
        <v>1712</v>
      </c>
      <c r="E2455" s="11" t="s">
        <v>2461</v>
      </c>
      <c r="F2455" s="11" t="s">
        <v>2462</v>
      </c>
      <c r="G2455" s="11" t="s">
        <v>375</v>
      </c>
      <c r="H2455" s="11" t="s">
        <v>375</v>
      </c>
      <c r="I2455" s="11">
        <v>6034</v>
      </c>
      <c r="J2455" s="11">
        <v>181020</v>
      </c>
      <c r="K2455" s="11">
        <v>417054</v>
      </c>
      <c r="L2455" s="11" t="str">
        <f t="shared" si="38"/>
        <v>Processed</v>
      </c>
    </row>
    <row r="2456" spans="1:12" x14ac:dyDescent="0.3">
      <c r="A2456" s="11" t="s">
        <v>934</v>
      </c>
      <c r="B2456" s="11" t="s">
        <v>322</v>
      </c>
      <c r="C2456" s="11" t="s">
        <v>13</v>
      </c>
      <c r="D2456" s="11" t="s">
        <v>2464</v>
      </c>
      <c r="E2456" s="11" t="s">
        <v>2465</v>
      </c>
      <c r="F2456" s="11" t="s">
        <v>2466</v>
      </c>
      <c r="G2456" s="11" t="s">
        <v>211</v>
      </c>
      <c r="H2456" s="11" t="s">
        <v>211</v>
      </c>
      <c r="I2456" s="11">
        <v>1586</v>
      </c>
      <c r="J2456" s="11">
        <v>32117</v>
      </c>
      <c r="K2456" s="11">
        <v>88535</v>
      </c>
      <c r="L2456" s="11" t="str">
        <f t="shared" si="38"/>
        <v>Processed</v>
      </c>
    </row>
    <row r="2457" spans="1:12" x14ac:dyDescent="0.3">
      <c r="A2457" s="11" t="s">
        <v>934</v>
      </c>
      <c r="B2457" s="11" t="s">
        <v>322</v>
      </c>
      <c r="C2457" s="11" t="s">
        <v>13</v>
      </c>
      <c r="D2457" s="11" t="s">
        <v>2464</v>
      </c>
      <c r="E2457" s="11" t="s">
        <v>2465</v>
      </c>
      <c r="F2457" s="11" t="s">
        <v>2466</v>
      </c>
      <c r="G2457" s="11" t="s">
        <v>1696</v>
      </c>
      <c r="H2457" s="11" t="s">
        <v>1696</v>
      </c>
      <c r="I2457" s="11">
        <v>880</v>
      </c>
      <c r="J2457" s="11">
        <v>17820</v>
      </c>
      <c r="K2457" s="11">
        <v>50799</v>
      </c>
      <c r="L2457" s="11" t="str">
        <f t="shared" si="38"/>
        <v>Processed</v>
      </c>
    </row>
    <row r="2458" spans="1:12" x14ac:dyDescent="0.3">
      <c r="A2458" s="11" t="s">
        <v>934</v>
      </c>
      <c r="B2458" s="11" t="s">
        <v>322</v>
      </c>
      <c r="C2458" s="11" t="s">
        <v>13</v>
      </c>
      <c r="D2458" s="11" t="s">
        <v>2464</v>
      </c>
      <c r="E2458" s="11" t="s">
        <v>2465</v>
      </c>
      <c r="F2458" s="11" t="s">
        <v>2466</v>
      </c>
      <c r="G2458" s="11" t="s">
        <v>375</v>
      </c>
      <c r="H2458" s="11" t="s">
        <v>375</v>
      </c>
      <c r="I2458" s="11">
        <v>1931</v>
      </c>
      <c r="J2458" s="11">
        <v>39103</v>
      </c>
      <c r="K2458" s="11">
        <v>110876</v>
      </c>
      <c r="L2458" s="11" t="str">
        <f t="shared" si="38"/>
        <v>Processed</v>
      </c>
    </row>
    <row r="2459" spans="1:12" x14ac:dyDescent="0.3">
      <c r="A2459" s="11" t="s">
        <v>934</v>
      </c>
      <c r="B2459" s="11" t="s">
        <v>322</v>
      </c>
      <c r="C2459" s="11" t="s">
        <v>13</v>
      </c>
      <c r="D2459" s="11" t="s">
        <v>1005</v>
      </c>
      <c r="E2459" s="11" t="s">
        <v>2467</v>
      </c>
      <c r="F2459" s="11" t="s">
        <v>2468</v>
      </c>
      <c r="G2459" s="11" t="s">
        <v>211</v>
      </c>
      <c r="H2459" s="11" t="s">
        <v>211</v>
      </c>
      <c r="I2459" s="11">
        <v>3209</v>
      </c>
      <c r="J2459" s="11">
        <v>91457</v>
      </c>
      <c r="K2459" s="11">
        <v>243594</v>
      </c>
      <c r="L2459" s="11" t="str">
        <f t="shared" si="38"/>
        <v>Processed</v>
      </c>
    </row>
    <row r="2460" spans="1:12" x14ac:dyDescent="0.3">
      <c r="A2460" s="11" t="s">
        <v>934</v>
      </c>
      <c r="B2460" s="11" t="s">
        <v>322</v>
      </c>
      <c r="C2460" s="11" t="s">
        <v>13</v>
      </c>
      <c r="D2460" s="11" t="s">
        <v>1005</v>
      </c>
      <c r="E2460" s="11" t="s">
        <v>2467</v>
      </c>
      <c r="F2460" s="11" t="s">
        <v>2468</v>
      </c>
      <c r="G2460" s="11" t="s">
        <v>1696</v>
      </c>
      <c r="H2460" s="11" t="s">
        <v>1696</v>
      </c>
      <c r="I2460" s="11">
        <v>1151</v>
      </c>
      <c r="J2460" s="11">
        <v>32804</v>
      </c>
      <c r="K2460" s="11">
        <v>89671</v>
      </c>
      <c r="L2460" s="11" t="str">
        <f t="shared" si="38"/>
        <v>Processed</v>
      </c>
    </row>
    <row r="2461" spans="1:12" x14ac:dyDescent="0.3">
      <c r="A2461" s="11" t="s">
        <v>934</v>
      </c>
      <c r="B2461" s="11" t="s">
        <v>322</v>
      </c>
      <c r="C2461" s="11" t="s">
        <v>13</v>
      </c>
      <c r="D2461" s="11" t="s">
        <v>1005</v>
      </c>
      <c r="E2461" s="11" t="s">
        <v>2467</v>
      </c>
      <c r="F2461" s="11" t="s">
        <v>2468</v>
      </c>
      <c r="G2461" s="11" t="s">
        <v>375</v>
      </c>
      <c r="H2461" s="11" t="s">
        <v>375</v>
      </c>
      <c r="I2461" s="11">
        <v>2313</v>
      </c>
      <c r="J2461" s="11">
        <v>65921</v>
      </c>
      <c r="K2461" s="11">
        <v>179739</v>
      </c>
      <c r="L2461" s="11" t="str">
        <f t="shared" si="38"/>
        <v>Processed</v>
      </c>
    </row>
    <row r="2462" spans="1:12" x14ac:dyDescent="0.3">
      <c r="A2462" s="11" t="s">
        <v>934</v>
      </c>
      <c r="B2462" s="11" t="s">
        <v>322</v>
      </c>
      <c r="C2462" s="11" t="s">
        <v>13</v>
      </c>
      <c r="D2462" s="11" t="s">
        <v>2613</v>
      </c>
      <c r="E2462" s="11" t="s">
        <v>2614</v>
      </c>
      <c r="F2462" s="11" t="s">
        <v>2615</v>
      </c>
      <c r="G2462" s="11" t="s">
        <v>211</v>
      </c>
      <c r="H2462" s="11" t="s">
        <v>211</v>
      </c>
      <c r="I2462" s="11">
        <v>5920</v>
      </c>
      <c r="J2462" s="11">
        <v>0</v>
      </c>
      <c r="K2462" s="11">
        <v>34040</v>
      </c>
      <c r="L2462" s="11" t="str">
        <f t="shared" si="38"/>
        <v>Processed</v>
      </c>
    </row>
    <row r="2463" spans="1:12" x14ac:dyDescent="0.3">
      <c r="A2463" s="11" t="s">
        <v>934</v>
      </c>
      <c r="B2463" s="11" t="s">
        <v>322</v>
      </c>
      <c r="C2463" s="11" t="s">
        <v>13</v>
      </c>
      <c r="D2463" s="11" t="s">
        <v>2613</v>
      </c>
      <c r="E2463" s="11" t="s">
        <v>2614</v>
      </c>
      <c r="F2463" s="11" t="s">
        <v>2615</v>
      </c>
      <c r="G2463" s="11" t="s">
        <v>1696</v>
      </c>
      <c r="H2463" s="11" t="s">
        <v>1696</v>
      </c>
      <c r="I2463" s="11">
        <v>6040</v>
      </c>
      <c r="J2463" s="11">
        <v>0</v>
      </c>
      <c r="K2463" s="11">
        <v>33524</v>
      </c>
      <c r="L2463" s="11" t="str">
        <f t="shared" si="38"/>
        <v>Processed</v>
      </c>
    </row>
    <row r="2464" spans="1:12" x14ac:dyDescent="0.3">
      <c r="A2464" s="11" t="s">
        <v>934</v>
      </c>
      <c r="B2464" s="11" t="s">
        <v>322</v>
      </c>
      <c r="C2464" s="11" t="s">
        <v>13</v>
      </c>
      <c r="D2464" s="11" t="s">
        <v>2613</v>
      </c>
      <c r="E2464" s="11" t="s">
        <v>2614</v>
      </c>
      <c r="F2464" s="11" t="s">
        <v>2615</v>
      </c>
      <c r="G2464" s="11" t="s">
        <v>375</v>
      </c>
      <c r="H2464" s="11" t="s">
        <v>375</v>
      </c>
      <c r="I2464" s="11">
        <v>12268</v>
      </c>
      <c r="J2464" s="11">
        <v>0</v>
      </c>
      <c r="K2464" s="11">
        <v>70130</v>
      </c>
      <c r="L2464" s="11" t="str">
        <f t="shared" si="38"/>
        <v>Processed</v>
      </c>
    </row>
    <row r="2465" spans="1:12" x14ac:dyDescent="0.3">
      <c r="A2465" s="11" t="s">
        <v>934</v>
      </c>
      <c r="B2465" s="11" t="s">
        <v>322</v>
      </c>
      <c r="C2465" s="11" t="s">
        <v>13</v>
      </c>
      <c r="D2465" s="11" t="s">
        <v>2152</v>
      </c>
      <c r="E2465" s="11" t="s">
        <v>2154</v>
      </c>
      <c r="F2465" s="11" t="s">
        <v>2473</v>
      </c>
      <c r="G2465" s="11" t="s">
        <v>211</v>
      </c>
      <c r="H2465" s="11" t="s">
        <v>211</v>
      </c>
      <c r="I2465" s="11">
        <v>29266</v>
      </c>
      <c r="J2465" s="11">
        <v>683654</v>
      </c>
      <c r="K2465" s="11">
        <v>1334467</v>
      </c>
      <c r="L2465" s="11" t="str">
        <f t="shared" si="38"/>
        <v>Processed</v>
      </c>
    </row>
    <row r="2466" spans="1:12" x14ac:dyDescent="0.3">
      <c r="A2466" s="11" t="s">
        <v>934</v>
      </c>
      <c r="B2466" s="11" t="s">
        <v>322</v>
      </c>
      <c r="C2466" s="11" t="s">
        <v>13</v>
      </c>
      <c r="D2466" s="11" t="s">
        <v>2152</v>
      </c>
      <c r="E2466" s="11" t="s">
        <v>2154</v>
      </c>
      <c r="F2466" s="11" t="s">
        <v>2473</v>
      </c>
      <c r="G2466" s="11" t="s">
        <v>1696</v>
      </c>
      <c r="H2466" s="11" t="s">
        <v>1696</v>
      </c>
      <c r="I2466" s="11">
        <v>12388</v>
      </c>
      <c r="J2466" s="11">
        <v>289384</v>
      </c>
      <c r="K2466" s="11">
        <v>585969</v>
      </c>
      <c r="L2466" s="11" t="str">
        <f t="shared" si="38"/>
        <v>Processed</v>
      </c>
    </row>
    <row r="2467" spans="1:12" x14ac:dyDescent="0.3">
      <c r="A2467" s="11" t="s">
        <v>934</v>
      </c>
      <c r="B2467" s="11" t="s">
        <v>322</v>
      </c>
      <c r="C2467" s="11" t="s">
        <v>13</v>
      </c>
      <c r="D2467" s="11" t="s">
        <v>2152</v>
      </c>
      <c r="E2467" s="11" t="s">
        <v>2154</v>
      </c>
      <c r="F2467" s="11" t="s">
        <v>2473</v>
      </c>
      <c r="G2467" s="11" t="s">
        <v>375</v>
      </c>
      <c r="H2467" s="11" t="s">
        <v>375</v>
      </c>
      <c r="I2467" s="11">
        <v>34664</v>
      </c>
      <c r="J2467" s="11">
        <v>809751</v>
      </c>
      <c r="K2467" s="11">
        <v>1620747</v>
      </c>
      <c r="L2467" s="11" t="str">
        <f t="shared" si="38"/>
        <v>Processed</v>
      </c>
    </row>
    <row r="2468" spans="1:12" x14ac:dyDescent="0.3">
      <c r="A2468" s="11" t="s">
        <v>934</v>
      </c>
      <c r="B2468" s="11" t="s">
        <v>322</v>
      </c>
      <c r="C2468" s="11" t="s">
        <v>13</v>
      </c>
      <c r="D2468" s="11" t="s">
        <v>2152</v>
      </c>
      <c r="E2468" s="11" t="s">
        <v>2153</v>
      </c>
      <c r="F2468" s="11" t="s">
        <v>2474</v>
      </c>
      <c r="G2468" s="11" t="s">
        <v>211</v>
      </c>
      <c r="H2468" s="11" t="s">
        <v>211</v>
      </c>
      <c r="I2468" s="11">
        <v>28731</v>
      </c>
      <c r="J2468" s="11">
        <v>671156</v>
      </c>
      <c r="K2468" s="11">
        <v>1310276</v>
      </c>
      <c r="L2468" s="11" t="str">
        <f t="shared" si="38"/>
        <v>Processed</v>
      </c>
    </row>
    <row r="2469" spans="1:12" x14ac:dyDescent="0.3">
      <c r="A2469" s="11" t="s">
        <v>934</v>
      </c>
      <c r="B2469" s="11" t="s">
        <v>322</v>
      </c>
      <c r="C2469" s="11" t="s">
        <v>13</v>
      </c>
      <c r="D2469" s="11" t="s">
        <v>2152</v>
      </c>
      <c r="E2469" s="11" t="s">
        <v>2153</v>
      </c>
      <c r="F2469" s="11" t="s">
        <v>2474</v>
      </c>
      <c r="G2469" s="11" t="s">
        <v>1696</v>
      </c>
      <c r="H2469" s="11" t="s">
        <v>1696</v>
      </c>
      <c r="I2469" s="11">
        <v>13129</v>
      </c>
      <c r="J2469" s="11">
        <v>306693</v>
      </c>
      <c r="K2469" s="11">
        <v>622210</v>
      </c>
      <c r="L2469" s="11" t="str">
        <f t="shared" si="38"/>
        <v>Processed</v>
      </c>
    </row>
    <row r="2470" spans="1:12" x14ac:dyDescent="0.3">
      <c r="A2470" s="11" t="s">
        <v>934</v>
      </c>
      <c r="B2470" s="11" t="s">
        <v>322</v>
      </c>
      <c r="C2470" s="11" t="s">
        <v>13</v>
      </c>
      <c r="D2470" s="11" t="s">
        <v>2152</v>
      </c>
      <c r="E2470" s="11" t="s">
        <v>2153</v>
      </c>
      <c r="F2470" s="11" t="s">
        <v>2474</v>
      </c>
      <c r="G2470" s="11" t="s">
        <v>375</v>
      </c>
      <c r="H2470" s="11" t="s">
        <v>375</v>
      </c>
      <c r="I2470" s="11">
        <v>27329</v>
      </c>
      <c r="J2470" s="11">
        <v>638405</v>
      </c>
      <c r="K2470" s="11">
        <v>1278449</v>
      </c>
      <c r="L2470" s="11" t="str">
        <f t="shared" si="38"/>
        <v>Processed</v>
      </c>
    </row>
    <row r="2471" spans="1:12" x14ac:dyDescent="0.3">
      <c r="A2471" s="11" t="s">
        <v>934</v>
      </c>
      <c r="B2471" s="11" t="s">
        <v>322</v>
      </c>
      <c r="C2471" s="11" t="s">
        <v>13</v>
      </c>
      <c r="D2471" s="11" t="s">
        <v>2616</v>
      </c>
      <c r="E2471" s="11" t="s">
        <v>2617</v>
      </c>
      <c r="F2471" s="11" t="s">
        <v>2615</v>
      </c>
      <c r="G2471" s="11" t="s">
        <v>211</v>
      </c>
      <c r="H2471" s="11" t="s">
        <v>211</v>
      </c>
      <c r="I2471" s="11">
        <v>4420</v>
      </c>
      <c r="J2471" s="11">
        <v>0</v>
      </c>
      <c r="K2471" s="11">
        <v>46684</v>
      </c>
      <c r="L2471" s="11" t="str">
        <f t="shared" si="38"/>
        <v>Processed</v>
      </c>
    </row>
    <row r="2472" spans="1:12" x14ac:dyDescent="0.3">
      <c r="A2472" s="11" t="s">
        <v>934</v>
      </c>
      <c r="B2472" s="11" t="s">
        <v>322</v>
      </c>
      <c r="C2472" s="11" t="s">
        <v>13</v>
      </c>
      <c r="D2472" s="11" t="s">
        <v>2616</v>
      </c>
      <c r="E2472" s="11" t="s">
        <v>2617</v>
      </c>
      <c r="F2472" s="11" t="s">
        <v>2615</v>
      </c>
      <c r="G2472" s="11" t="s">
        <v>1696</v>
      </c>
      <c r="H2472" s="11" t="s">
        <v>1696</v>
      </c>
      <c r="I2472" s="11">
        <v>4280</v>
      </c>
      <c r="J2472" s="11">
        <v>0</v>
      </c>
      <c r="K2472" s="11">
        <v>39595</v>
      </c>
      <c r="L2472" s="11" t="str">
        <f t="shared" si="38"/>
        <v>Processed</v>
      </c>
    </row>
    <row r="2473" spans="1:12" x14ac:dyDescent="0.3">
      <c r="A2473" s="11" t="s">
        <v>934</v>
      </c>
      <c r="B2473" s="11" t="s">
        <v>322</v>
      </c>
      <c r="C2473" s="11" t="s">
        <v>13</v>
      </c>
      <c r="D2473" s="11" t="s">
        <v>2616</v>
      </c>
      <c r="E2473" s="11" t="s">
        <v>2617</v>
      </c>
      <c r="F2473" s="11" t="s">
        <v>2615</v>
      </c>
      <c r="G2473" s="11" t="s">
        <v>375</v>
      </c>
      <c r="H2473" s="11" t="s">
        <v>375</v>
      </c>
      <c r="I2473" s="11">
        <v>10568</v>
      </c>
      <c r="J2473" s="11">
        <v>0</v>
      </c>
      <c r="K2473" s="11">
        <v>99315</v>
      </c>
      <c r="L2473" s="11" t="str">
        <f t="shared" si="38"/>
        <v>Processed</v>
      </c>
    </row>
    <row r="2474" spans="1:12" x14ac:dyDescent="0.3">
      <c r="A2474" s="11" t="s">
        <v>934</v>
      </c>
      <c r="B2474" s="11" t="s">
        <v>322</v>
      </c>
      <c r="C2474" s="11" t="s">
        <v>13</v>
      </c>
      <c r="D2474" s="11" t="s">
        <v>2616</v>
      </c>
      <c r="E2474" s="11" t="s">
        <v>2618</v>
      </c>
      <c r="F2474" s="11" t="s">
        <v>2615</v>
      </c>
      <c r="G2474" s="11" t="s">
        <v>211</v>
      </c>
      <c r="H2474" s="11" t="s">
        <v>211</v>
      </c>
      <c r="I2474" s="11">
        <v>2520</v>
      </c>
      <c r="J2474" s="11">
        <v>0</v>
      </c>
      <c r="K2474" s="11">
        <v>26608</v>
      </c>
      <c r="L2474" s="11" t="str">
        <f t="shared" si="38"/>
        <v>Processed</v>
      </c>
    </row>
    <row r="2475" spans="1:12" x14ac:dyDescent="0.3">
      <c r="A2475" s="11" t="s">
        <v>934</v>
      </c>
      <c r="B2475" s="11" t="s">
        <v>322</v>
      </c>
      <c r="C2475" s="11" t="s">
        <v>13</v>
      </c>
      <c r="D2475" s="11" t="s">
        <v>2616</v>
      </c>
      <c r="E2475" s="11" t="s">
        <v>2618</v>
      </c>
      <c r="F2475" s="11" t="s">
        <v>2615</v>
      </c>
      <c r="G2475" s="11" t="s">
        <v>1696</v>
      </c>
      <c r="H2475" s="11" t="s">
        <v>1696</v>
      </c>
      <c r="I2475" s="11">
        <v>1760</v>
      </c>
      <c r="J2475" s="11">
        <v>0</v>
      </c>
      <c r="K2475" s="11">
        <v>16156</v>
      </c>
      <c r="L2475" s="11" t="str">
        <f t="shared" si="38"/>
        <v>Processed</v>
      </c>
    </row>
    <row r="2476" spans="1:12" x14ac:dyDescent="0.3">
      <c r="A2476" s="11" t="s">
        <v>934</v>
      </c>
      <c r="B2476" s="11" t="s">
        <v>322</v>
      </c>
      <c r="C2476" s="11" t="s">
        <v>13</v>
      </c>
      <c r="D2476" s="11" t="s">
        <v>2616</v>
      </c>
      <c r="E2476" s="11" t="s">
        <v>2618</v>
      </c>
      <c r="F2476" s="11" t="s">
        <v>2615</v>
      </c>
      <c r="G2476" s="11" t="s">
        <v>375</v>
      </c>
      <c r="H2476" s="11" t="s">
        <v>375</v>
      </c>
      <c r="I2476" s="11">
        <v>4220</v>
      </c>
      <c r="J2476" s="11">
        <v>0</v>
      </c>
      <c r="K2476" s="11">
        <v>39651</v>
      </c>
      <c r="L2476" s="11" t="str">
        <f t="shared" si="38"/>
        <v>Processed</v>
      </c>
    </row>
    <row r="2477" spans="1:12" x14ac:dyDescent="0.3">
      <c r="A2477" s="11" t="s">
        <v>934</v>
      </c>
      <c r="B2477" s="11" t="s">
        <v>322</v>
      </c>
      <c r="C2477" s="11" t="s">
        <v>13</v>
      </c>
      <c r="D2477" s="11" t="s">
        <v>2156</v>
      </c>
      <c r="E2477" s="11" t="s">
        <v>2157</v>
      </c>
      <c r="F2477" s="11" t="s">
        <v>2475</v>
      </c>
      <c r="G2477" s="11" t="s">
        <v>211</v>
      </c>
      <c r="H2477" s="11" t="s">
        <v>211</v>
      </c>
      <c r="I2477" s="11">
        <v>22577</v>
      </c>
      <c r="J2477" s="11">
        <v>489921</v>
      </c>
      <c r="K2477" s="11">
        <v>1114305</v>
      </c>
      <c r="L2477" s="11" t="str">
        <f t="shared" si="38"/>
        <v>Processed</v>
      </c>
    </row>
    <row r="2478" spans="1:12" x14ac:dyDescent="0.3">
      <c r="A2478" s="11" t="s">
        <v>934</v>
      </c>
      <c r="B2478" s="11" t="s">
        <v>322</v>
      </c>
      <c r="C2478" s="11" t="s">
        <v>13</v>
      </c>
      <c r="D2478" s="11" t="s">
        <v>2156</v>
      </c>
      <c r="E2478" s="11" t="s">
        <v>2157</v>
      </c>
      <c r="F2478" s="11" t="s">
        <v>2475</v>
      </c>
      <c r="G2478" s="11" t="s">
        <v>1696</v>
      </c>
      <c r="H2478" s="11" t="s">
        <v>1696</v>
      </c>
      <c r="I2478" s="11">
        <v>6794</v>
      </c>
      <c r="J2478" s="11">
        <v>147430</v>
      </c>
      <c r="K2478" s="11">
        <v>349523</v>
      </c>
      <c r="L2478" s="11" t="str">
        <f t="shared" si="38"/>
        <v>Processed</v>
      </c>
    </row>
    <row r="2479" spans="1:12" x14ac:dyDescent="0.3">
      <c r="A2479" s="11" t="s">
        <v>934</v>
      </c>
      <c r="B2479" s="11" t="s">
        <v>322</v>
      </c>
      <c r="C2479" s="11" t="s">
        <v>13</v>
      </c>
      <c r="D2479" s="11" t="s">
        <v>2156</v>
      </c>
      <c r="E2479" s="11" t="s">
        <v>2157</v>
      </c>
      <c r="F2479" s="11" t="s">
        <v>2475</v>
      </c>
      <c r="G2479" s="11" t="s">
        <v>375</v>
      </c>
      <c r="H2479" s="11" t="s">
        <v>375</v>
      </c>
      <c r="I2479" s="11">
        <v>22300</v>
      </c>
      <c r="J2479" s="11">
        <v>483910</v>
      </c>
      <c r="K2479" s="11">
        <v>1126321</v>
      </c>
      <c r="L2479" s="11" t="str">
        <f t="shared" si="38"/>
        <v>Processed</v>
      </c>
    </row>
    <row r="2480" spans="1:12" x14ac:dyDescent="0.3">
      <c r="A2480" s="11" t="s">
        <v>934</v>
      </c>
      <c r="B2480" s="11" t="s">
        <v>322</v>
      </c>
      <c r="C2480" s="11" t="s">
        <v>13</v>
      </c>
      <c r="D2480" s="11" t="s">
        <v>1859</v>
      </c>
      <c r="E2480" s="11" t="s">
        <v>2476</v>
      </c>
      <c r="F2480" s="11" t="s">
        <v>2615</v>
      </c>
      <c r="G2480" s="11" t="s">
        <v>211</v>
      </c>
      <c r="H2480" s="11" t="s">
        <v>211</v>
      </c>
      <c r="I2480" s="11">
        <v>124320</v>
      </c>
      <c r="J2480" s="11">
        <v>0</v>
      </c>
      <c r="K2480" s="11">
        <v>816066</v>
      </c>
      <c r="L2480" s="11" t="str">
        <f t="shared" si="38"/>
        <v>Processed</v>
      </c>
    </row>
    <row r="2481" spans="1:12" x14ac:dyDescent="0.3">
      <c r="A2481" s="11" t="s">
        <v>934</v>
      </c>
      <c r="B2481" s="11" t="s">
        <v>322</v>
      </c>
      <c r="C2481" s="11" t="s">
        <v>13</v>
      </c>
      <c r="D2481" s="11" t="s">
        <v>1859</v>
      </c>
      <c r="E2481" s="11" t="s">
        <v>2476</v>
      </c>
      <c r="F2481" s="11" t="s">
        <v>2615</v>
      </c>
      <c r="G2481" s="11" t="s">
        <v>1696</v>
      </c>
      <c r="H2481" s="11" t="s">
        <v>1696</v>
      </c>
      <c r="I2481" s="11">
        <v>128927</v>
      </c>
      <c r="J2481" s="11">
        <v>0</v>
      </c>
      <c r="K2481" s="11">
        <v>681918</v>
      </c>
      <c r="L2481" s="11" t="str">
        <f t="shared" si="38"/>
        <v>Processed</v>
      </c>
    </row>
    <row r="2482" spans="1:12" x14ac:dyDescent="0.3">
      <c r="A2482" s="11" t="s">
        <v>934</v>
      </c>
      <c r="B2482" s="11" t="s">
        <v>322</v>
      </c>
      <c r="C2482" s="11" t="s">
        <v>13</v>
      </c>
      <c r="D2482" s="11" t="s">
        <v>1859</v>
      </c>
      <c r="E2482" s="11" t="s">
        <v>2476</v>
      </c>
      <c r="F2482" s="11" t="s">
        <v>2615</v>
      </c>
      <c r="G2482" s="11" t="s">
        <v>375</v>
      </c>
      <c r="H2482" s="11" t="s">
        <v>375</v>
      </c>
      <c r="I2482" s="11">
        <v>209815</v>
      </c>
      <c r="J2482" s="11">
        <v>0</v>
      </c>
      <c r="K2482" s="11">
        <v>1159720</v>
      </c>
      <c r="L2482" s="11" t="str">
        <f t="shared" si="38"/>
        <v>Processed</v>
      </c>
    </row>
    <row r="2483" spans="1:12" x14ac:dyDescent="0.3">
      <c r="A2483" s="11" t="s">
        <v>934</v>
      </c>
      <c r="B2483" s="11" t="s">
        <v>322</v>
      </c>
      <c r="C2483" s="11" t="s">
        <v>13</v>
      </c>
      <c r="D2483" s="11" t="s">
        <v>1859</v>
      </c>
      <c r="E2483" s="11" t="s">
        <v>2477</v>
      </c>
      <c r="F2483" s="11" t="s">
        <v>2615</v>
      </c>
      <c r="G2483" s="11" t="s">
        <v>211</v>
      </c>
      <c r="H2483" s="11" t="s">
        <v>211</v>
      </c>
      <c r="I2483" s="11">
        <v>120020</v>
      </c>
      <c r="J2483" s="11">
        <v>0</v>
      </c>
      <c r="K2483" s="11">
        <v>788170</v>
      </c>
      <c r="L2483" s="11" t="str">
        <f t="shared" si="38"/>
        <v>Processed</v>
      </c>
    </row>
    <row r="2484" spans="1:12" x14ac:dyDescent="0.3">
      <c r="A2484" s="11" t="s">
        <v>934</v>
      </c>
      <c r="B2484" s="11" t="s">
        <v>322</v>
      </c>
      <c r="C2484" s="11" t="s">
        <v>13</v>
      </c>
      <c r="D2484" s="11" t="s">
        <v>1859</v>
      </c>
      <c r="E2484" s="11" t="s">
        <v>2477</v>
      </c>
      <c r="F2484" s="11" t="s">
        <v>2615</v>
      </c>
      <c r="G2484" s="11" t="s">
        <v>1696</v>
      </c>
      <c r="H2484" s="11" t="s">
        <v>1696</v>
      </c>
      <c r="I2484" s="11">
        <v>127928</v>
      </c>
      <c r="J2484" s="11">
        <v>0</v>
      </c>
      <c r="K2484" s="11">
        <v>676693</v>
      </c>
      <c r="L2484" s="11" t="str">
        <f t="shared" si="38"/>
        <v>Processed</v>
      </c>
    </row>
    <row r="2485" spans="1:12" x14ac:dyDescent="0.3">
      <c r="A2485" s="11" t="s">
        <v>934</v>
      </c>
      <c r="B2485" s="11" t="s">
        <v>322</v>
      </c>
      <c r="C2485" s="11" t="s">
        <v>13</v>
      </c>
      <c r="D2485" s="11" t="s">
        <v>1859</v>
      </c>
      <c r="E2485" s="11" t="s">
        <v>2477</v>
      </c>
      <c r="F2485" s="11" t="s">
        <v>2615</v>
      </c>
      <c r="G2485" s="11" t="s">
        <v>375</v>
      </c>
      <c r="H2485" s="11" t="s">
        <v>375</v>
      </c>
      <c r="I2485" s="11">
        <v>223998</v>
      </c>
      <c r="J2485" s="11">
        <v>0</v>
      </c>
      <c r="K2485" s="11">
        <v>1240679</v>
      </c>
      <c r="L2485" s="11" t="str">
        <f t="shared" si="38"/>
        <v>Processed</v>
      </c>
    </row>
    <row r="2486" spans="1:12" x14ac:dyDescent="0.3">
      <c r="A2486" s="11" t="s">
        <v>934</v>
      </c>
      <c r="B2486" s="11" t="s">
        <v>322</v>
      </c>
      <c r="C2486" s="11" t="s">
        <v>13</v>
      </c>
      <c r="D2486" s="11" t="s">
        <v>1859</v>
      </c>
      <c r="E2486" s="11" t="s">
        <v>2478</v>
      </c>
      <c r="F2486" s="11" t="s">
        <v>2615</v>
      </c>
      <c r="G2486" s="11" t="s">
        <v>211</v>
      </c>
      <c r="H2486" s="11" t="s">
        <v>211</v>
      </c>
      <c r="I2486" s="11">
        <v>114500</v>
      </c>
      <c r="J2486" s="11">
        <v>0</v>
      </c>
      <c r="K2486" s="11">
        <v>751025</v>
      </c>
      <c r="L2486" s="11" t="str">
        <f t="shared" si="38"/>
        <v>Processed</v>
      </c>
    </row>
    <row r="2487" spans="1:12" x14ac:dyDescent="0.3">
      <c r="A2487" s="11" t="s">
        <v>934</v>
      </c>
      <c r="B2487" s="11" t="s">
        <v>322</v>
      </c>
      <c r="C2487" s="11" t="s">
        <v>13</v>
      </c>
      <c r="D2487" s="11" t="s">
        <v>1859</v>
      </c>
      <c r="E2487" s="11" t="s">
        <v>2478</v>
      </c>
      <c r="F2487" s="11" t="s">
        <v>2615</v>
      </c>
      <c r="G2487" s="11" t="s">
        <v>1696</v>
      </c>
      <c r="H2487" s="11" t="s">
        <v>1696</v>
      </c>
      <c r="I2487" s="11">
        <v>125289</v>
      </c>
      <c r="J2487" s="11">
        <v>0</v>
      </c>
      <c r="K2487" s="11">
        <v>660946</v>
      </c>
      <c r="L2487" s="11" t="str">
        <f t="shared" si="38"/>
        <v>Processed</v>
      </c>
    </row>
    <row r="2488" spans="1:12" x14ac:dyDescent="0.3">
      <c r="A2488" s="11" t="s">
        <v>934</v>
      </c>
      <c r="B2488" s="11" t="s">
        <v>322</v>
      </c>
      <c r="C2488" s="11" t="s">
        <v>13</v>
      </c>
      <c r="D2488" s="11" t="s">
        <v>1859</v>
      </c>
      <c r="E2488" s="11" t="s">
        <v>2478</v>
      </c>
      <c r="F2488" s="11" t="s">
        <v>2615</v>
      </c>
      <c r="G2488" s="11" t="s">
        <v>375</v>
      </c>
      <c r="H2488" s="11" t="s">
        <v>375</v>
      </c>
      <c r="I2488" s="11">
        <v>212904</v>
      </c>
      <c r="J2488" s="11">
        <v>0</v>
      </c>
      <c r="K2488" s="11">
        <v>1176952</v>
      </c>
      <c r="L2488" s="11" t="str">
        <f t="shared" si="38"/>
        <v>Processed</v>
      </c>
    </row>
    <row r="2489" spans="1:12" x14ac:dyDescent="0.3">
      <c r="A2489" s="11" t="s">
        <v>934</v>
      </c>
      <c r="B2489" s="11" t="s">
        <v>322</v>
      </c>
      <c r="C2489" s="11" t="s">
        <v>13</v>
      </c>
      <c r="D2489" s="11" t="s">
        <v>1868</v>
      </c>
      <c r="E2489" s="11" t="s">
        <v>2480</v>
      </c>
      <c r="F2489" s="11" t="s">
        <v>2615</v>
      </c>
      <c r="G2489" s="11" t="s">
        <v>211</v>
      </c>
      <c r="H2489" s="11" t="s">
        <v>211</v>
      </c>
      <c r="I2489" s="11">
        <v>124810</v>
      </c>
      <c r="J2489" s="11">
        <v>0</v>
      </c>
      <c r="K2489" s="11">
        <v>862557</v>
      </c>
      <c r="L2489" s="11" t="str">
        <f t="shared" si="38"/>
        <v>Processed</v>
      </c>
    </row>
    <row r="2490" spans="1:12" x14ac:dyDescent="0.3">
      <c r="A2490" s="11" t="s">
        <v>934</v>
      </c>
      <c r="B2490" s="11" t="s">
        <v>322</v>
      </c>
      <c r="C2490" s="11" t="s">
        <v>13</v>
      </c>
      <c r="D2490" s="11" t="s">
        <v>1868</v>
      </c>
      <c r="E2490" s="11" t="s">
        <v>2480</v>
      </c>
      <c r="F2490" s="11" t="s">
        <v>2615</v>
      </c>
      <c r="G2490" s="11" t="s">
        <v>1696</v>
      </c>
      <c r="H2490" s="11" t="s">
        <v>1696</v>
      </c>
      <c r="I2490" s="11">
        <v>122394</v>
      </c>
      <c r="J2490" s="11">
        <v>0</v>
      </c>
      <c r="K2490" s="11">
        <v>688771</v>
      </c>
      <c r="L2490" s="11" t="str">
        <f t="shared" si="38"/>
        <v>Processed</v>
      </c>
    </row>
    <row r="2491" spans="1:12" x14ac:dyDescent="0.3">
      <c r="A2491" s="11" t="s">
        <v>934</v>
      </c>
      <c r="B2491" s="11" t="s">
        <v>322</v>
      </c>
      <c r="C2491" s="11" t="s">
        <v>13</v>
      </c>
      <c r="D2491" s="11" t="s">
        <v>1868</v>
      </c>
      <c r="E2491" s="11" t="s">
        <v>2480</v>
      </c>
      <c r="F2491" s="11" t="s">
        <v>2615</v>
      </c>
      <c r="G2491" s="11" t="s">
        <v>375</v>
      </c>
      <c r="H2491" s="11" t="s">
        <v>375</v>
      </c>
      <c r="I2491" s="11">
        <v>243039</v>
      </c>
      <c r="J2491" s="11">
        <v>0</v>
      </c>
      <c r="K2491" s="11">
        <v>1422439</v>
      </c>
      <c r="L2491" s="11" t="str">
        <f t="shared" si="38"/>
        <v>Processed</v>
      </c>
    </row>
    <row r="2492" spans="1:12" x14ac:dyDescent="0.3">
      <c r="A2492" s="11" t="s">
        <v>934</v>
      </c>
      <c r="B2492" s="11" t="s">
        <v>322</v>
      </c>
      <c r="C2492" s="11" t="s">
        <v>13</v>
      </c>
      <c r="D2492" s="11" t="s">
        <v>1868</v>
      </c>
      <c r="E2492" s="11" t="s">
        <v>2481</v>
      </c>
      <c r="F2492" s="11" t="s">
        <v>2615</v>
      </c>
      <c r="G2492" s="11" t="s">
        <v>211</v>
      </c>
      <c r="H2492" s="11" t="s">
        <v>211</v>
      </c>
      <c r="I2492" s="11">
        <v>130600</v>
      </c>
      <c r="J2492" s="11">
        <v>0</v>
      </c>
      <c r="K2492" s="11">
        <v>901258</v>
      </c>
      <c r="L2492" s="11" t="str">
        <f t="shared" si="38"/>
        <v>Processed</v>
      </c>
    </row>
    <row r="2493" spans="1:12" x14ac:dyDescent="0.3">
      <c r="A2493" s="11" t="s">
        <v>934</v>
      </c>
      <c r="B2493" s="11" t="s">
        <v>322</v>
      </c>
      <c r="C2493" s="11" t="s">
        <v>13</v>
      </c>
      <c r="D2493" s="11" t="s">
        <v>1868</v>
      </c>
      <c r="E2493" s="11" t="s">
        <v>2481</v>
      </c>
      <c r="F2493" s="11" t="s">
        <v>2615</v>
      </c>
      <c r="G2493" s="11" t="s">
        <v>1696</v>
      </c>
      <c r="H2493" s="11" t="s">
        <v>1696</v>
      </c>
      <c r="I2493" s="11">
        <v>124725</v>
      </c>
      <c r="J2493" s="11">
        <v>0</v>
      </c>
      <c r="K2493" s="11">
        <v>701830</v>
      </c>
      <c r="L2493" s="11" t="str">
        <f t="shared" si="38"/>
        <v>Processed</v>
      </c>
    </row>
    <row r="2494" spans="1:12" x14ac:dyDescent="0.3">
      <c r="A2494" s="11" t="s">
        <v>934</v>
      </c>
      <c r="B2494" s="11" t="s">
        <v>322</v>
      </c>
      <c r="C2494" s="11" t="s">
        <v>13</v>
      </c>
      <c r="D2494" s="11" t="s">
        <v>1868</v>
      </c>
      <c r="E2494" s="11" t="s">
        <v>2481</v>
      </c>
      <c r="F2494" s="11" t="s">
        <v>2615</v>
      </c>
      <c r="G2494" s="11" t="s">
        <v>375</v>
      </c>
      <c r="H2494" s="11" t="s">
        <v>375</v>
      </c>
      <c r="I2494" s="11">
        <v>257891</v>
      </c>
      <c r="J2494" s="11">
        <v>0</v>
      </c>
      <c r="K2494" s="11">
        <v>1512122</v>
      </c>
      <c r="L2494" s="11" t="str">
        <f t="shared" si="38"/>
        <v>Processed</v>
      </c>
    </row>
    <row r="2495" spans="1:12" x14ac:dyDescent="0.3">
      <c r="A2495" s="11" t="s">
        <v>934</v>
      </c>
      <c r="B2495" s="11" t="s">
        <v>322</v>
      </c>
      <c r="C2495" s="11" t="s">
        <v>13</v>
      </c>
      <c r="D2495" s="11" t="s">
        <v>1868</v>
      </c>
      <c r="E2495" s="11" t="s">
        <v>2482</v>
      </c>
      <c r="F2495" s="11" t="s">
        <v>2615</v>
      </c>
      <c r="G2495" s="11" t="s">
        <v>211</v>
      </c>
      <c r="H2495" s="11" t="s">
        <v>211</v>
      </c>
      <c r="I2495" s="11">
        <v>124306</v>
      </c>
      <c r="J2495" s="11">
        <v>0</v>
      </c>
      <c r="K2495" s="11">
        <v>857677</v>
      </c>
      <c r="L2495" s="11" t="str">
        <f t="shared" si="38"/>
        <v>Processed</v>
      </c>
    </row>
    <row r="2496" spans="1:12" x14ac:dyDescent="0.3">
      <c r="A2496" s="11" t="s">
        <v>934</v>
      </c>
      <c r="B2496" s="11" t="s">
        <v>322</v>
      </c>
      <c r="C2496" s="11" t="s">
        <v>13</v>
      </c>
      <c r="D2496" s="11" t="s">
        <v>1868</v>
      </c>
      <c r="E2496" s="11" t="s">
        <v>2482</v>
      </c>
      <c r="F2496" s="11" t="s">
        <v>2615</v>
      </c>
      <c r="G2496" s="11" t="s">
        <v>1696</v>
      </c>
      <c r="H2496" s="11" t="s">
        <v>1696</v>
      </c>
      <c r="I2496" s="11">
        <v>122855</v>
      </c>
      <c r="J2496" s="11">
        <v>0</v>
      </c>
      <c r="K2496" s="11">
        <v>689948</v>
      </c>
      <c r="L2496" s="11" t="str">
        <f t="shared" si="38"/>
        <v>Processed</v>
      </c>
    </row>
    <row r="2497" spans="1:12" x14ac:dyDescent="0.3">
      <c r="A2497" s="11" t="s">
        <v>934</v>
      </c>
      <c r="B2497" s="11" t="s">
        <v>322</v>
      </c>
      <c r="C2497" s="11" t="s">
        <v>13</v>
      </c>
      <c r="D2497" s="11" t="s">
        <v>1868</v>
      </c>
      <c r="E2497" s="11" t="s">
        <v>2482</v>
      </c>
      <c r="F2497" s="11" t="s">
        <v>2615</v>
      </c>
      <c r="G2497" s="11" t="s">
        <v>375</v>
      </c>
      <c r="H2497" s="11" t="s">
        <v>375</v>
      </c>
      <c r="I2497" s="11">
        <v>252184</v>
      </c>
      <c r="J2497" s="11">
        <v>0</v>
      </c>
      <c r="K2497" s="11">
        <v>1476516</v>
      </c>
      <c r="L2497" s="11" t="str">
        <f t="shared" si="38"/>
        <v>Processed</v>
      </c>
    </row>
    <row r="2498" spans="1:12" x14ac:dyDescent="0.3">
      <c r="A2498" s="11" t="s">
        <v>934</v>
      </c>
      <c r="B2498" s="11" t="s">
        <v>322</v>
      </c>
      <c r="C2498" s="11" t="s">
        <v>13</v>
      </c>
      <c r="D2498" s="11" t="s">
        <v>1958</v>
      </c>
      <c r="E2498" s="11" t="s">
        <v>1959</v>
      </c>
      <c r="F2498" s="11" t="s">
        <v>2484</v>
      </c>
      <c r="G2498" s="11" t="s">
        <v>1957</v>
      </c>
      <c r="H2498" s="11" t="s">
        <v>1957</v>
      </c>
      <c r="I2498" s="11">
        <v>1742</v>
      </c>
      <c r="J2498" s="11">
        <v>10452</v>
      </c>
      <c r="K2498" s="11">
        <v>22488</v>
      </c>
      <c r="L2498" s="11" t="str">
        <f t="shared" ref="L2498:L2561" si="39">IF(OR(C2498="Condiments &amp; Snacks",
       C2498="Cheese",
       C2498="Butter",
       C2498="Meals",
       C2498="Beverages",
       C2498="Yogurt"), "Processed", "Whole")</f>
        <v>Processed</v>
      </c>
    </row>
    <row r="2499" spans="1:12" x14ac:dyDescent="0.3">
      <c r="A2499" s="11" t="s">
        <v>934</v>
      </c>
      <c r="B2499" s="11" t="s">
        <v>322</v>
      </c>
      <c r="C2499" s="11" t="s">
        <v>13</v>
      </c>
      <c r="D2499" s="11" t="s">
        <v>1960</v>
      </c>
      <c r="E2499" s="11" t="s">
        <v>1961</v>
      </c>
      <c r="F2499" s="11" t="s">
        <v>2484</v>
      </c>
      <c r="G2499" s="11" t="s">
        <v>1957</v>
      </c>
      <c r="H2499" s="11" t="s">
        <v>1957</v>
      </c>
      <c r="I2499" s="11">
        <v>19489</v>
      </c>
      <c r="J2499" s="11">
        <v>508663</v>
      </c>
      <c r="K2499" s="11">
        <v>900097</v>
      </c>
      <c r="L2499" s="11" t="str">
        <f t="shared" si="39"/>
        <v>Processed</v>
      </c>
    </row>
    <row r="2500" spans="1:12" x14ac:dyDescent="0.3">
      <c r="A2500" s="11" t="s">
        <v>934</v>
      </c>
      <c r="B2500" s="11" t="s">
        <v>322</v>
      </c>
      <c r="C2500" s="11" t="s">
        <v>13</v>
      </c>
      <c r="D2500" s="11" t="s">
        <v>2485</v>
      </c>
      <c r="E2500" s="11" t="s">
        <v>2486</v>
      </c>
      <c r="F2500" s="11" t="s">
        <v>2619</v>
      </c>
      <c r="G2500" s="11" t="s">
        <v>1957</v>
      </c>
      <c r="H2500" s="11" t="s">
        <v>1957</v>
      </c>
      <c r="I2500" s="11">
        <v>10915</v>
      </c>
      <c r="J2500" s="11">
        <v>152810</v>
      </c>
      <c r="K2500" s="11">
        <v>367366</v>
      </c>
      <c r="L2500" s="11" t="str">
        <f t="shared" si="39"/>
        <v>Processed</v>
      </c>
    </row>
    <row r="2501" spans="1:12" x14ac:dyDescent="0.3">
      <c r="A2501" s="11" t="s">
        <v>934</v>
      </c>
      <c r="B2501" s="11" t="s">
        <v>322</v>
      </c>
      <c r="C2501" s="11" t="s">
        <v>13</v>
      </c>
      <c r="D2501" s="11" t="s">
        <v>2376</v>
      </c>
      <c r="E2501" s="11" t="s">
        <v>2377</v>
      </c>
      <c r="F2501" s="11" t="s">
        <v>2378</v>
      </c>
      <c r="G2501" s="11" t="s">
        <v>211</v>
      </c>
      <c r="H2501" s="11" t="s">
        <v>211</v>
      </c>
      <c r="I2501" s="11">
        <v>394</v>
      </c>
      <c r="J2501" s="11">
        <v>12608</v>
      </c>
      <c r="K2501" s="11">
        <v>24911</v>
      </c>
      <c r="L2501" s="11" t="str">
        <f t="shared" si="39"/>
        <v>Processed</v>
      </c>
    </row>
    <row r="2502" spans="1:12" x14ac:dyDescent="0.3">
      <c r="A2502" s="11" t="s">
        <v>934</v>
      </c>
      <c r="B2502" s="11" t="s">
        <v>322</v>
      </c>
      <c r="C2502" s="11" t="s">
        <v>13</v>
      </c>
      <c r="D2502" s="11" t="s">
        <v>2376</v>
      </c>
      <c r="E2502" s="11" t="s">
        <v>2377</v>
      </c>
      <c r="F2502" s="11" t="s">
        <v>2378</v>
      </c>
      <c r="G2502" s="11" t="s">
        <v>1696</v>
      </c>
      <c r="H2502" s="11" t="s">
        <v>1696</v>
      </c>
      <c r="I2502" s="11">
        <v>301</v>
      </c>
      <c r="J2502" s="11">
        <v>9632</v>
      </c>
      <c r="K2502" s="11">
        <v>19725</v>
      </c>
      <c r="L2502" s="11" t="str">
        <f t="shared" si="39"/>
        <v>Processed</v>
      </c>
    </row>
    <row r="2503" spans="1:12" x14ac:dyDescent="0.3">
      <c r="A2503" s="11" t="s">
        <v>934</v>
      </c>
      <c r="B2503" s="11" t="s">
        <v>322</v>
      </c>
      <c r="C2503" s="11" t="s">
        <v>13</v>
      </c>
      <c r="D2503" s="11" t="s">
        <v>2376</v>
      </c>
      <c r="E2503" s="11" t="s">
        <v>2377</v>
      </c>
      <c r="F2503" s="11" t="s">
        <v>2378</v>
      </c>
      <c r="G2503" s="11" t="s">
        <v>375</v>
      </c>
      <c r="H2503" s="11" t="s">
        <v>375</v>
      </c>
      <c r="I2503" s="11">
        <v>108</v>
      </c>
      <c r="J2503" s="11">
        <v>3456</v>
      </c>
      <c r="K2503" s="11">
        <v>7006</v>
      </c>
      <c r="L2503" s="11" t="str">
        <f t="shared" si="39"/>
        <v>Processed</v>
      </c>
    </row>
    <row r="2504" spans="1:12" x14ac:dyDescent="0.3">
      <c r="A2504" s="11" t="s">
        <v>934</v>
      </c>
      <c r="B2504" s="11" t="s">
        <v>322</v>
      </c>
      <c r="C2504" s="11" t="s">
        <v>13</v>
      </c>
      <c r="D2504" s="11" t="s">
        <v>1014</v>
      </c>
      <c r="E2504" s="11" t="s">
        <v>1832</v>
      </c>
      <c r="F2504" s="11" t="s">
        <v>2488</v>
      </c>
      <c r="G2504" s="11" t="s">
        <v>211</v>
      </c>
      <c r="H2504" s="11" t="s">
        <v>211</v>
      </c>
      <c r="I2504" s="11">
        <v>3861</v>
      </c>
      <c r="J2504" s="11">
        <v>96525</v>
      </c>
      <c r="K2504" s="11">
        <v>72532</v>
      </c>
      <c r="L2504" s="11" t="str">
        <f t="shared" si="39"/>
        <v>Processed</v>
      </c>
    </row>
    <row r="2505" spans="1:12" x14ac:dyDescent="0.3">
      <c r="A2505" s="11" t="s">
        <v>934</v>
      </c>
      <c r="B2505" s="11" t="s">
        <v>322</v>
      </c>
      <c r="C2505" s="11" t="s">
        <v>13</v>
      </c>
      <c r="D2505" s="11" t="s">
        <v>1014</v>
      </c>
      <c r="E2505" s="11" t="s">
        <v>1832</v>
      </c>
      <c r="F2505" s="11" t="s">
        <v>2488</v>
      </c>
      <c r="G2505" s="11" t="s">
        <v>1696</v>
      </c>
      <c r="H2505" s="11" t="s">
        <v>1696</v>
      </c>
      <c r="I2505" s="11">
        <v>1614</v>
      </c>
      <c r="J2505" s="11">
        <v>40350</v>
      </c>
      <c r="K2505" s="11">
        <v>34271</v>
      </c>
      <c r="L2505" s="11" t="str">
        <f t="shared" si="39"/>
        <v>Processed</v>
      </c>
    </row>
    <row r="2506" spans="1:12" x14ac:dyDescent="0.3">
      <c r="A2506" s="11" t="s">
        <v>934</v>
      </c>
      <c r="B2506" s="11" t="s">
        <v>322</v>
      </c>
      <c r="C2506" s="11" t="s">
        <v>13</v>
      </c>
      <c r="D2506" s="11" t="s">
        <v>1014</v>
      </c>
      <c r="E2506" s="11" t="s">
        <v>1832</v>
      </c>
      <c r="F2506" s="11" t="s">
        <v>2488</v>
      </c>
      <c r="G2506" s="11" t="s">
        <v>375</v>
      </c>
      <c r="H2506" s="11" t="s">
        <v>375</v>
      </c>
      <c r="I2506" s="11">
        <v>525</v>
      </c>
      <c r="J2506" s="11">
        <v>13125</v>
      </c>
      <c r="K2506" s="11">
        <v>11110</v>
      </c>
      <c r="L2506" s="11" t="str">
        <f t="shared" si="39"/>
        <v>Processed</v>
      </c>
    </row>
    <row r="2507" spans="1:12" x14ac:dyDescent="0.3">
      <c r="A2507" s="11" t="s">
        <v>934</v>
      </c>
      <c r="B2507" s="11" t="s">
        <v>322</v>
      </c>
      <c r="C2507" s="11" t="s">
        <v>13</v>
      </c>
      <c r="D2507" s="11" t="s">
        <v>1015</v>
      </c>
      <c r="E2507" s="11" t="s">
        <v>2151</v>
      </c>
      <c r="F2507" s="11" t="s">
        <v>2489</v>
      </c>
      <c r="G2507" s="11" t="s">
        <v>211</v>
      </c>
      <c r="H2507" s="11" t="s">
        <v>211</v>
      </c>
      <c r="I2507" s="11">
        <v>1628</v>
      </c>
      <c r="J2507" s="11">
        <v>65120</v>
      </c>
      <c r="K2507" s="11">
        <v>144500</v>
      </c>
      <c r="L2507" s="11" t="str">
        <f t="shared" si="39"/>
        <v>Processed</v>
      </c>
    </row>
    <row r="2508" spans="1:12" x14ac:dyDescent="0.3">
      <c r="A2508" s="11" t="s">
        <v>934</v>
      </c>
      <c r="B2508" s="11" t="s">
        <v>322</v>
      </c>
      <c r="C2508" s="11" t="s">
        <v>13</v>
      </c>
      <c r="D2508" s="11" t="s">
        <v>1015</v>
      </c>
      <c r="E2508" s="11" t="s">
        <v>2151</v>
      </c>
      <c r="F2508" s="11" t="s">
        <v>2489</v>
      </c>
      <c r="G2508" s="11" t="s">
        <v>1696</v>
      </c>
      <c r="H2508" s="11" t="s">
        <v>1696</v>
      </c>
      <c r="I2508" s="11">
        <v>617</v>
      </c>
      <c r="J2508" s="11">
        <v>24680</v>
      </c>
      <c r="K2508" s="11">
        <v>56074</v>
      </c>
      <c r="L2508" s="11" t="str">
        <f t="shared" si="39"/>
        <v>Processed</v>
      </c>
    </row>
    <row r="2509" spans="1:12" x14ac:dyDescent="0.3">
      <c r="A2509" s="11" t="s">
        <v>934</v>
      </c>
      <c r="B2509" s="11" t="s">
        <v>322</v>
      </c>
      <c r="C2509" s="11" t="s">
        <v>13</v>
      </c>
      <c r="D2509" s="11" t="s">
        <v>1015</v>
      </c>
      <c r="E2509" s="11" t="s">
        <v>2151</v>
      </c>
      <c r="F2509" s="11" t="s">
        <v>2489</v>
      </c>
      <c r="G2509" s="11" t="s">
        <v>375</v>
      </c>
      <c r="H2509" s="11" t="s">
        <v>375</v>
      </c>
      <c r="I2509" s="11">
        <v>760</v>
      </c>
      <c r="J2509" s="11">
        <v>30400</v>
      </c>
      <c r="K2509" s="11">
        <v>68396</v>
      </c>
      <c r="L2509" s="11" t="str">
        <f t="shared" si="39"/>
        <v>Processed</v>
      </c>
    </row>
    <row r="2510" spans="1:12" x14ac:dyDescent="0.3">
      <c r="A2510" s="11" t="s">
        <v>934</v>
      </c>
      <c r="B2510" s="11" t="s">
        <v>322</v>
      </c>
      <c r="C2510" s="11" t="s">
        <v>13</v>
      </c>
      <c r="D2510" s="11" t="s">
        <v>1879</v>
      </c>
      <c r="E2510" s="11" t="s">
        <v>1880</v>
      </c>
      <c r="F2510" s="11" t="s">
        <v>2430</v>
      </c>
      <c r="G2510" s="11" t="s">
        <v>211</v>
      </c>
      <c r="H2510" s="11" t="s">
        <v>211</v>
      </c>
      <c r="I2510" s="11">
        <v>3587</v>
      </c>
      <c r="J2510" s="11">
        <v>111125</v>
      </c>
      <c r="K2510" s="11">
        <v>177087</v>
      </c>
      <c r="L2510" s="11" t="str">
        <f t="shared" si="39"/>
        <v>Processed</v>
      </c>
    </row>
    <row r="2511" spans="1:12" x14ac:dyDescent="0.3">
      <c r="A2511" s="11" t="s">
        <v>934</v>
      </c>
      <c r="B2511" s="11" t="s">
        <v>322</v>
      </c>
      <c r="C2511" s="11" t="s">
        <v>13</v>
      </c>
      <c r="D2511" s="11" t="s">
        <v>1879</v>
      </c>
      <c r="E2511" s="11" t="s">
        <v>1880</v>
      </c>
      <c r="F2511" s="11" t="s">
        <v>2430</v>
      </c>
      <c r="G2511" s="11" t="s">
        <v>1696</v>
      </c>
      <c r="H2511" s="11" t="s">
        <v>1696</v>
      </c>
      <c r="I2511" s="11">
        <v>1117</v>
      </c>
      <c r="J2511" s="11">
        <v>34605</v>
      </c>
      <c r="K2511" s="11">
        <v>57398</v>
      </c>
      <c r="L2511" s="11" t="str">
        <f t="shared" si="39"/>
        <v>Processed</v>
      </c>
    </row>
    <row r="2512" spans="1:12" x14ac:dyDescent="0.3">
      <c r="A2512" s="11" t="s">
        <v>934</v>
      </c>
      <c r="B2512" s="11" t="s">
        <v>322</v>
      </c>
      <c r="C2512" s="11" t="s">
        <v>13</v>
      </c>
      <c r="D2512" s="11" t="s">
        <v>1879</v>
      </c>
      <c r="E2512" s="11" t="s">
        <v>1880</v>
      </c>
      <c r="F2512" s="11" t="s">
        <v>2430</v>
      </c>
      <c r="G2512" s="11" t="s">
        <v>375</v>
      </c>
      <c r="H2512" s="11" t="s">
        <v>375</v>
      </c>
      <c r="I2512" s="11">
        <v>2732</v>
      </c>
      <c r="J2512" s="11">
        <v>84637</v>
      </c>
      <c r="K2512" s="11">
        <v>139761</v>
      </c>
      <c r="L2512" s="11" t="str">
        <f t="shared" si="39"/>
        <v>Processed</v>
      </c>
    </row>
    <row r="2513" spans="1:12" x14ac:dyDescent="0.3">
      <c r="A2513" s="11" t="s">
        <v>934</v>
      </c>
      <c r="B2513" s="11" t="s">
        <v>322</v>
      </c>
      <c r="C2513" s="11" t="s">
        <v>13</v>
      </c>
      <c r="D2513" s="11" t="s">
        <v>1999</v>
      </c>
      <c r="E2513" s="11" t="s">
        <v>2000</v>
      </c>
      <c r="F2513" s="11" t="s">
        <v>2620</v>
      </c>
      <c r="G2513" s="11" t="s">
        <v>375</v>
      </c>
      <c r="H2513" s="11" t="s">
        <v>375</v>
      </c>
      <c r="I2513" s="11">
        <v>5341</v>
      </c>
      <c r="J2513" s="11">
        <v>136196</v>
      </c>
      <c r="K2513" s="11">
        <v>381382</v>
      </c>
      <c r="L2513" s="11" t="str">
        <f t="shared" si="39"/>
        <v>Processed</v>
      </c>
    </row>
    <row r="2514" spans="1:12" x14ac:dyDescent="0.3">
      <c r="A2514" s="11" t="s">
        <v>934</v>
      </c>
      <c r="B2514" s="11" t="s">
        <v>322</v>
      </c>
      <c r="C2514" s="11" t="s">
        <v>13</v>
      </c>
      <c r="D2514" s="11" t="s">
        <v>1999</v>
      </c>
      <c r="E2514" s="11" t="s">
        <v>2000</v>
      </c>
      <c r="F2514" s="11" t="s">
        <v>2621</v>
      </c>
      <c r="G2514" s="11" t="s">
        <v>1696</v>
      </c>
      <c r="H2514" s="11" t="s">
        <v>1696</v>
      </c>
      <c r="I2514" s="11">
        <v>280</v>
      </c>
      <c r="J2514" s="11">
        <v>7140</v>
      </c>
      <c r="K2514" s="11">
        <v>19436</v>
      </c>
      <c r="L2514" s="11" t="str">
        <f t="shared" si="39"/>
        <v>Processed</v>
      </c>
    </row>
    <row r="2515" spans="1:12" x14ac:dyDescent="0.3">
      <c r="A2515" s="11" t="s">
        <v>934</v>
      </c>
      <c r="B2515" s="11" t="s">
        <v>322</v>
      </c>
      <c r="C2515" s="11" t="s">
        <v>13</v>
      </c>
      <c r="D2515" s="11" t="s">
        <v>1999</v>
      </c>
      <c r="E2515" s="11" t="s">
        <v>2000</v>
      </c>
      <c r="F2515" s="11" t="s">
        <v>2622</v>
      </c>
      <c r="G2515" s="11" t="s">
        <v>211</v>
      </c>
      <c r="H2515" s="11" t="s">
        <v>211</v>
      </c>
      <c r="I2515" s="11">
        <v>3836</v>
      </c>
      <c r="J2515" s="11">
        <v>97818</v>
      </c>
      <c r="K2515" s="11">
        <v>267578</v>
      </c>
      <c r="L2515" s="11" t="str">
        <f t="shared" si="39"/>
        <v>Processed</v>
      </c>
    </row>
    <row r="2516" spans="1:12" x14ac:dyDescent="0.3">
      <c r="A2516" s="11" t="s">
        <v>934</v>
      </c>
      <c r="B2516" s="11" t="s">
        <v>322</v>
      </c>
      <c r="C2516" s="11" t="s">
        <v>13</v>
      </c>
      <c r="D2516" s="11" t="s">
        <v>1882</v>
      </c>
      <c r="E2516" s="11" t="s">
        <v>1883</v>
      </c>
      <c r="F2516" s="11" t="s">
        <v>2490</v>
      </c>
      <c r="G2516" s="11" t="s">
        <v>375</v>
      </c>
      <c r="H2516" s="11" t="s">
        <v>375</v>
      </c>
      <c r="I2516" s="11">
        <v>5</v>
      </c>
      <c r="J2516" s="11">
        <v>105</v>
      </c>
      <c r="K2516" s="11">
        <v>305</v>
      </c>
      <c r="L2516" s="11" t="str">
        <f t="shared" si="39"/>
        <v>Processed</v>
      </c>
    </row>
    <row r="2517" spans="1:12" x14ac:dyDescent="0.3">
      <c r="A2517" s="11" t="s">
        <v>934</v>
      </c>
      <c r="B2517" s="11" t="s">
        <v>322</v>
      </c>
      <c r="C2517" s="11" t="s">
        <v>13</v>
      </c>
      <c r="D2517" s="11" t="s">
        <v>2491</v>
      </c>
      <c r="E2517" s="11" t="s">
        <v>1891</v>
      </c>
      <c r="F2517" s="11" t="s">
        <v>2492</v>
      </c>
      <c r="G2517" s="11" t="s">
        <v>211</v>
      </c>
      <c r="H2517" s="11" t="s">
        <v>211</v>
      </c>
      <c r="I2517" s="11">
        <v>28169</v>
      </c>
      <c r="J2517" s="11">
        <v>316901</v>
      </c>
      <c r="K2517" s="11">
        <v>1046702</v>
      </c>
      <c r="L2517" s="11" t="str">
        <f t="shared" si="39"/>
        <v>Processed</v>
      </c>
    </row>
    <row r="2518" spans="1:12" x14ac:dyDescent="0.3">
      <c r="A2518" s="11" t="s">
        <v>934</v>
      </c>
      <c r="B2518" s="11" t="s">
        <v>322</v>
      </c>
      <c r="C2518" s="11" t="s">
        <v>13</v>
      </c>
      <c r="D2518" s="11" t="s">
        <v>2491</v>
      </c>
      <c r="E2518" s="11" t="s">
        <v>1891</v>
      </c>
      <c r="F2518" s="11" t="s">
        <v>2492</v>
      </c>
      <c r="G2518" s="11" t="s">
        <v>1696</v>
      </c>
      <c r="H2518" s="11" t="s">
        <v>1696</v>
      </c>
      <c r="I2518" s="11">
        <v>8991</v>
      </c>
      <c r="J2518" s="11">
        <v>101149</v>
      </c>
      <c r="K2518" s="11">
        <v>347368</v>
      </c>
      <c r="L2518" s="11" t="str">
        <f t="shared" si="39"/>
        <v>Processed</v>
      </c>
    </row>
    <row r="2519" spans="1:12" x14ac:dyDescent="0.3">
      <c r="A2519" s="11" t="s">
        <v>934</v>
      </c>
      <c r="B2519" s="11" t="s">
        <v>322</v>
      </c>
      <c r="C2519" s="11" t="s">
        <v>13</v>
      </c>
      <c r="D2519" s="11" t="s">
        <v>2491</v>
      </c>
      <c r="E2519" s="11" t="s">
        <v>1891</v>
      </c>
      <c r="F2519" s="11" t="s">
        <v>2493</v>
      </c>
      <c r="G2519" s="11" t="s">
        <v>375</v>
      </c>
      <c r="H2519" s="11" t="s">
        <v>375</v>
      </c>
      <c r="I2519" s="11">
        <v>36387</v>
      </c>
      <c r="J2519" s="11">
        <v>409354</v>
      </c>
      <c r="K2519" s="11">
        <v>1412412</v>
      </c>
      <c r="L2519" s="11" t="str">
        <f t="shared" si="39"/>
        <v>Processed</v>
      </c>
    </row>
    <row r="2520" spans="1:12" x14ac:dyDescent="0.3">
      <c r="A2520" s="11" t="s">
        <v>934</v>
      </c>
      <c r="B2520" s="11" t="s">
        <v>322</v>
      </c>
      <c r="C2520" s="11" t="s">
        <v>13</v>
      </c>
      <c r="D2520" s="11" t="s">
        <v>1017</v>
      </c>
      <c r="E2520" s="11" t="s">
        <v>1885</v>
      </c>
      <c r="F2520" s="11" t="s">
        <v>2490</v>
      </c>
      <c r="G2520" s="11" t="s">
        <v>211</v>
      </c>
      <c r="H2520" s="11" t="s">
        <v>211</v>
      </c>
      <c r="I2520" s="11">
        <v>38461</v>
      </c>
      <c r="J2520" s="11">
        <v>480763</v>
      </c>
      <c r="K2520" s="11">
        <v>1215640</v>
      </c>
      <c r="L2520" s="11" t="str">
        <f t="shared" si="39"/>
        <v>Processed</v>
      </c>
    </row>
    <row r="2521" spans="1:12" x14ac:dyDescent="0.3">
      <c r="A2521" s="11" t="s">
        <v>934</v>
      </c>
      <c r="B2521" s="11" t="s">
        <v>322</v>
      </c>
      <c r="C2521" s="11" t="s">
        <v>13</v>
      </c>
      <c r="D2521" s="11" t="s">
        <v>1017</v>
      </c>
      <c r="E2521" s="11" t="s">
        <v>1885</v>
      </c>
      <c r="F2521" s="11" t="s">
        <v>2490</v>
      </c>
      <c r="G2521" s="11" t="s">
        <v>1696</v>
      </c>
      <c r="H2521" s="11" t="s">
        <v>1696</v>
      </c>
      <c r="I2521" s="11">
        <v>19041</v>
      </c>
      <c r="J2521" s="11">
        <v>238013</v>
      </c>
      <c r="K2521" s="11">
        <v>641615</v>
      </c>
      <c r="L2521" s="11" t="str">
        <f t="shared" si="39"/>
        <v>Processed</v>
      </c>
    </row>
    <row r="2522" spans="1:12" x14ac:dyDescent="0.3">
      <c r="A2522" s="11" t="s">
        <v>934</v>
      </c>
      <c r="B2522" s="11" t="s">
        <v>322</v>
      </c>
      <c r="C2522" s="11" t="s">
        <v>13</v>
      </c>
      <c r="D2522" s="11" t="s">
        <v>1017</v>
      </c>
      <c r="E2522" s="11" t="s">
        <v>1885</v>
      </c>
      <c r="F2522" s="11" t="s">
        <v>2490</v>
      </c>
      <c r="G2522" s="11" t="s">
        <v>375</v>
      </c>
      <c r="H2522" s="11" t="s">
        <v>375</v>
      </c>
      <c r="I2522" s="11">
        <v>31223</v>
      </c>
      <c r="J2522" s="11">
        <v>390288</v>
      </c>
      <c r="K2522" s="11">
        <v>1038766</v>
      </c>
      <c r="L2522" s="11" t="str">
        <f t="shared" si="39"/>
        <v>Processed</v>
      </c>
    </row>
    <row r="2523" spans="1:12" x14ac:dyDescent="0.3">
      <c r="A2523" s="11" t="s">
        <v>934</v>
      </c>
      <c r="B2523" s="11" t="s">
        <v>322</v>
      </c>
      <c r="C2523" s="11" t="s">
        <v>13</v>
      </c>
      <c r="D2523" s="11" t="s">
        <v>1018</v>
      </c>
      <c r="E2523" s="11" t="s">
        <v>1884</v>
      </c>
      <c r="F2523" s="11" t="s">
        <v>2493</v>
      </c>
      <c r="G2523" s="11" t="s">
        <v>211</v>
      </c>
      <c r="H2523" s="11" t="s">
        <v>211</v>
      </c>
      <c r="I2523" s="11">
        <v>27496</v>
      </c>
      <c r="J2523" s="11">
        <v>316204</v>
      </c>
      <c r="K2523" s="11">
        <v>1069635</v>
      </c>
      <c r="L2523" s="11" t="str">
        <f t="shared" si="39"/>
        <v>Processed</v>
      </c>
    </row>
    <row r="2524" spans="1:12" x14ac:dyDescent="0.3">
      <c r="A2524" s="11" t="s">
        <v>934</v>
      </c>
      <c r="B2524" s="11" t="s">
        <v>322</v>
      </c>
      <c r="C2524" s="11" t="s">
        <v>13</v>
      </c>
      <c r="D2524" s="11" t="s">
        <v>1018</v>
      </c>
      <c r="E2524" s="11" t="s">
        <v>1884</v>
      </c>
      <c r="F2524" s="11" t="s">
        <v>2493</v>
      </c>
      <c r="G2524" s="11" t="s">
        <v>1696</v>
      </c>
      <c r="H2524" s="11" t="s">
        <v>1696</v>
      </c>
      <c r="I2524" s="11">
        <v>9233</v>
      </c>
      <c r="J2524" s="11">
        <v>106180</v>
      </c>
      <c r="K2524" s="11">
        <v>374945</v>
      </c>
      <c r="L2524" s="11" t="str">
        <f t="shared" si="39"/>
        <v>Processed</v>
      </c>
    </row>
    <row r="2525" spans="1:12" x14ac:dyDescent="0.3">
      <c r="A2525" s="11" t="s">
        <v>934</v>
      </c>
      <c r="B2525" s="11" t="s">
        <v>322</v>
      </c>
      <c r="C2525" s="11" t="s">
        <v>13</v>
      </c>
      <c r="D2525" s="11" t="s">
        <v>1018</v>
      </c>
      <c r="E2525" s="11" t="s">
        <v>1884</v>
      </c>
      <c r="F2525" s="11" t="s">
        <v>2493</v>
      </c>
      <c r="G2525" s="11" t="s">
        <v>375</v>
      </c>
      <c r="H2525" s="11" t="s">
        <v>375</v>
      </c>
      <c r="I2525" s="11">
        <v>33985</v>
      </c>
      <c r="J2525" s="11">
        <v>390828</v>
      </c>
      <c r="K2525" s="11">
        <v>1377864</v>
      </c>
      <c r="L2525" s="11" t="str">
        <f t="shared" si="39"/>
        <v>Processed</v>
      </c>
    </row>
    <row r="2526" spans="1:12" x14ac:dyDescent="0.3">
      <c r="A2526" s="11" t="s">
        <v>934</v>
      </c>
      <c r="B2526" s="11" t="s">
        <v>322</v>
      </c>
      <c r="C2526" s="11" t="s">
        <v>13</v>
      </c>
      <c r="D2526" s="11" t="s">
        <v>1024</v>
      </c>
      <c r="E2526" s="11" t="s">
        <v>2102</v>
      </c>
      <c r="F2526" s="11" t="s">
        <v>2494</v>
      </c>
      <c r="G2526" s="11" t="s">
        <v>375</v>
      </c>
      <c r="H2526" s="11" t="s">
        <v>375</v>
      </c>
      <c r="I2526" s="11">
        <v>9425</v>
      </c>
      <c r="J2526" s="11">
        <v>162110</v>
      </c>
      <c r="K2526" s="11">
        <v>315112</v>
      </c>
      <c r="L2526" s="11" t="str">
        <f t="shared" si="39"/>
        <v>Processed</v>
      </c>
    </row>
    <row r="2527" spans="1:12" x14ac:dyDescent="0.3">
      <c r="A2527" s="11" t="s">
        <v>934</v>
      </c>
      <c r="B2527" s="11" t="s">
        <v>322</v>
      </c>
      <c r="C2527" s="11" t="s">
        <v>13</v>
      </c>
      <c r="D2527" s="11" t="s">
        <v>1024</v>
      </c>
      <c r="E2527" s="11" t="s">
        <v>2102</v>
      </c>
      <c r="F2527" s="11" t="s">
        <v>2496</v>
      </c>
      <c r="G2527" s="11" t="s">
        <v>211</v>
      </c>
      <c r="H2527" s="11" t="s">
        <v>211</v>
      </c>
      <c r="I2527" s="11">
        <v>9710</v>
      </c>
      <c r="J2527" s="11">
        <v>167012</v>
      </c>
      <c r="K2527" s="11">
        <v>307127</v>
      </c>
      <c r="L2527" s="11" t="str">
        <f t="shared" si="39"/>
        <v>Processed</v>
      </c>
    </row>
    <row r="2528" spans="1:12" x14ac:dyDescent="0.3">
      <c r="A2528" s="11" t="s">
        <v>934</v>
      </c>
      <c r="B2528" s="11" t="s">
        <v>322</v>
      </c>
      <c r="C2528" s="11" t="s">
        <v>13</v>
      </c>
      <c r="D2528" s="11" t="s">
        <v>1024</v>
      </c>
      <c r="E2528" s="11" t="s">
        <v>2102</v>
      </c>
      <c r="F2528" s="11" t="s">
        <v>2496</v>
      </c>
      <c r="G2528" s="11" t="s">
        <v>1696</v>
      </c>
      <c r="H2528" s="11" t="s">
        <v>1696</v>
      </c>
      <c r="I2528" s="11">
        <v>2990</v>
      </c>
      <c r="J2528" s="11">
        <v>51428</v>
      </c>
      <c r="K2528" s="11">
        <v>101098</v>
      </c>
      <c r="L2528" s="11" t="str">
        <f t="shared" si="39"/>
        <v>Processed</v>
      </c>
    </row>
    <row r="2529" spans="1:12" x14ac:dyDescent="0.3">
      <c r="A2529" s="11" t="s">
        <v>934</v>
      </c>
      <c r="B2529" s="11" t="s">
        <v>322</v>
      </c>
      <c r="C2529" s="11" t="s">
        <v>13</v>
      </c>
      <c r="D2529" s="11" t="s">
        <v>2497</v>
      </c>
      <c r="E2529" s="11" t="s">
        <v>2498</v>
      </c>
      <c r="F2529" s="11" t="s">
        <v>2499</v>
      </c>
      <c r="G2529" s="11" t="s">
        <v>1957</v>
      </c>
      <c r="H2529" s="11" t="s">
        <v>1957</v>
      </c>
      <c r="I2529" s="11">
        <v>44993</v>
      </c>
      <c r="J2529" s="11">
        <v>494923</v>
      </c>
      <c r="K2529" s="11">
        <v>1427847</v>
      </c>
      <c r="L2529" s="11" t="str">
        <f t="shared" si="39"/>
        <v>Processed</v>
      </c>
    </row>
    <row r="2530" spans="1:12" x14ac:dyDescent="0.3">
      <c r="A2530" s="11" t="s">
        <v>934</v>
      </c>
      <c r="B2530" s="11" t="s">
        <v>322</v>
      </c>
      <c r="C2530" s="11" t="s">
        <v>13</v>
      </c>
      <c r="D2530" s="11" t="s">
        <v>158</v>
      </c>
      <c r="E2530" s="11" t="s">
        <v>1966</v>
      </c>
      <c r="F2530" s="11" t="s">
        <v>2500</v>
      </c>
      <c r="G2530" s="11" t="s">
        <v>1957</v>
      </c>
      <c r="H2530" s="11" t="s">
        <v>1957</v>
      </c>
      <c r="I2530" s="11">
        <v>801</v>
      </c>
      <c r="J2530" s="11">
        <v>9372</v>
      </c>
      <c r="K2530" s="11">
        <v>13993</v>
      </c>
      <c r="L2530" s="11" t="str">
        <f t="shared" si="39"/>
        <v>Processed</v>
      </c>
    </row>
    <row r="2531" spans="1:12" x14ac:dyDescent="0.3">
      <c r="A2531" s="11" t="s">
        <v>934</v>
      </c>
      <c r="B2531" s="11" t="s">
        <v>322</v>
      </c>
      <c r="C2531" s="11" t="s">
        <v>66</v>
      </c>
      <c r="D2531" s="11" t="s">
        <v>1028</v>
      </c>
      <c r="E2531" s="11" t="s">
        <v>2623</v>
      </c>
      <c r="F2531" s="11" t="s">
        <v>2521</v>
      </c>
      <c r="G2531" s="11" t="s">
        <v>211</v>
      </c>
      <c r="H2531" s="11" t="s">
        <v>211</v>
      </c>
      <c r="I2531" s="11">
        <v>26</v>
      </c>
      <c r="J2531" s="11">
        <v>0</v>
      </c>
      <c r="K2531" s="11">
        <v>2508</v>
      </c>
      <c r="L2531" s="11" t="str">
        <f t="shared" si="39"/>
        <v>Whole</v>
      </c>
    </row>
    <row r="2532" spans="1:12" x14ac:dyDescent="0.3">
      <c r="A2532" s="11" t="s">
        <v>934</v>
      </c>
      <c r="B2532" s="11" t="s">
        <v>322</v>
      </c>
      <c r="C2532" s="11" t="s">
        <v>66</v>
      </c>
      <c r="D2532" s="11" t="s">
        <v>1028</v>
      </c>
      <c r="E2532" s="11" t="s">
        <v>2623</v>
      </c>
      <c r="F2532" s="11" t="s">
        <v>2521</v>
      </c>
      <c r="G2532" s="11" t="s">
        <v>1696</v>
      </c>
      <c r="H2532" s="11" t="s">
        <v>1696</v>
      </c>
      <c r="I2532" s="11">
        <v>8</v>
      </c>
      <c r="J2532" s="11">
        <v>0</v>
      </c>
      <c r="K2532" s="11">
        <v>773</v>
      </c>
      <c r="L2532" s="11" t="str">
        <f t="shared" si="39"/>
        <v>Whole</v>
      </c>
    </row>
    <row r="2533" spans="1:12" x14ac:dyDescent="0.3">
      <c r="A2533" s="11" t="s">
        <v>934</v>
      </c>
      <c r="B2533" s="11" t="s">
        <v>322</v>
      </c>
      <c r="C2533" s="11" t="s">
        <v>66</v>
      </c>
      <c r="D2533" s="11" t="s">
        <v>1028</v>
      </c>
      <c r="E2533" s="11" t="s">
        <v>2623</v>
      </c>
      <c r="F2533" s="11" t="s">
        <v>2521</v>
      </c>
      <c r="G2533" s="11" t="s">
        <v>375</v>
      </c>
      <c r="H2533" s="11" t="s">
        <v>375</v>
      </c>
      <c r="I2533" s="11">
        <v>42</v>
      </c>
      <c r="J2533" s="11">
        <v>0</v>
      </c>
      <c r="K2533" s="11">
        <v>4128</v>
      </c>
      <c r="L2533" s="11" t="str">
        <f t="shared" si="39"/>
        <v>Whole</v>
      </c>
    </row>
    <row r="2534" spans="1:12" x14ac:dyDescent="0.3">
      <c r="A2534" s="11" t="s">
        <v>934</v>
      </c>
      <c r="B2534" s="11" t="s">
        <v>322</v>
      </c>
      <c r="C2534" s="11" t="s">
        <v>66</v>
      </c>
      <c r="D2534" s="11" t="s">
        <v>1028</v>
      </c>
      <c r="E2534" s="11" t="s">
        <v>2504</v>
      </c>
      <c r="F2534" s="11" t="s">
        <v>2505</v>
      </c>
      <c r="G2534" s="11" t="s">
        <v>1696</v>
      </c>
      <c r="H2534" s="11" t="s">
        <v>1696</v>
      </c>
      <c r="I2534" s="11">
        <v>163</v>
      </c>
      <c r="J2534" s="11">
        <v>3464</v>
      </c>
      <c r="K2534" s="11">
        <v>16800</v>
      </c>
      <c r="L2534" s="11" t="str">
        <f t="shared" si="39"/>
        <v>Whole</v>
      </c>
    </row>
    <row r="2535" spans="1:12" x14ac:dyDescent="0.3">
      <c r="A2535" s="11" t="s">
        <v>934</v>
      </c>
      <c r="B2535" s="11" t="s">
        <v>322</v>
      </c>
      <c r="C2535" s="11" t="s">
        <v>66</v>
      </c>
      <c r="D2535" s="11" t="s">
        <v>1028</v>
      </c>
      <c r="E2535" s="11" t="s">
        <v>2504</v>
      </c>
      <c r="F2535" s="11" t="s">
        <v>2506</v>
      </c>
      <c r="G2535" s="11" t="s">
        <v>211</v>
      </c>
      <c r="H2535" s="11" t="s">
        <v>211</v>
      </c>
      <c r="I2535" s="11">
        <v>334</v>
      </c>
      <c r="J2535" s="11">
        <v>7098</v>
      </c>
      <c r="K2535" s="11">
        <v>33405</v>
      </c>
      <c r="L2535" s="11" t="str">
        <f t="shared" si="39"/>
        <v>Whole</v>
      </c>
    </row>
    <row r="2536" spans="1:12" x14ac:dyDescent="0.3">
      <c r="A2536" s="11" t="s">
        <v>934</v>
      </c>
      <c r="B2536" s="11" t="s">
        <v>322</v>
      </c>
      <c r="C2536" s="11" t="s">
        <v>66</v>
      </c>
      <c r="D2536" s="11" t="s">
        <v>1028</v>
      </c>
      <c r="E2536" s="11" t="s">
        <v>2504</v>
      </c>
      <c r="F2536" s="11" t="s">
        <v>2506</v>
      </c>
      <c r="G2536" s="11" t="s">
        <v>375</v>
      </c>
      <c r="H2536" s="11" t="s">
        <v>375</v>
      </c>
      <c r="I2536" s="11">
        <v>67</v>
      </c>
      <c r="J2536" s="11">
        <v>1424</v>
      </c>
      <c r="K2536" s="11">
        <v>6756</v>
      </c>
      <c r="L2536" s="11" t="str">
        <f t="shared" si="39"/>
        <v>Whole</v>
      </c>
    </row>
    <row r="2537" spans="1:12" x14ac:dyDescent="0.3">
      <c r="A2537" s="11" t="s">
        <v>934</v>
      </c>
      <c r="B2537" s="11" t="s">
        <v>322</v>
      </c>
      <c r="C2537" s="11" t="s">
        <v>170</v>
      </c>
      <c r="D2537" s="11" t="s">
        <v>2208</v>
      </c>
      <c r="E2537" s="11" t="s">
        <v>2509</v>
      </c>
      <c r="F2537" s="11" t="s">
        <v>2510</v>
      </c>
      <c r="G2537" s="11" t="s">
        <v>211</v>
      </c>
      <c r="H2537" s="11" t="s">
        <v>211</v>
      </c>
      <c r="I2537" s="11">
        <v>9775</v>
      </c>
      <c r="J2537" s="11">
        <v>293250</v>
      </c>
      <c r="K2537" s="11">
        <v>574521</v>
      </c>
      <c r="L2537" s="11" t="str">
        <f t="shared" si="39"/>
        <v>Whole</v>
      </c>
    </row>
    <row r="2538" spans="1:12" x14ac:dyDescent="0.3">
      <c r="A2538" s="11" t="s">
        <v>934</v>
      </c>
      <c r="B2538" s="11" t="s">
        <v>322</v>
      </c>
      <c r="C2538" s="11" t="s">
        <v>170</v>
      </c>
      <c r="D2538" s="11" t="s">
        <v>2208</v>
      </c>
      <c r="E2538" s="11" t="s">
        <v>2509</v>
      </c>
      <c r="F2538" s="11" t="s">
        <v>2510</v>
      </c>
      <c r="G2538" s="11" t="s">
        <v>1696</v>
      </c>
      <c r="H2538" s="11" t="s">
        <v>1696</v>
      </c>
      <c r="I2538" s="11">
        <v>3224</v>
      </c>
      <c r="J2538" s="11">
        <v>96720</v>
      </c>
      <c r="K2538" s="11">
        <v>195662</v>
      </c>
      <c r="L2538" s="11" t="str">
        <f t="shared" si="39"/>
        <v>Whole</v>
      </c>
    </row>
    <row r="2539" spans="1:12" x14ac:dyDescent="0.3">
      <c r="A2539" s="11" t="s">
        <v>934</v>
      </c>
      <c r="B2539" s="11" t="s">
        <v>322</v>
      </c>
      <c r="C2539" s="11" t="s">
        <v>170</v>
      </c>
      <c r="D2539" s="11" t="s">
        <v>2208</v>
      </c>
      <c r="E2539" s="11" t="s">
        <v>2509</v>
      </c>
      <c r="F2539" s="11" t="s">
        <v>2510</v>
      </c>
      <c r="G2539" s="11" t="s">
        <v>375</v>
      </c>
      <c r="H2539" s="11" t="s">
        <v>375</v>
      </c>
      <c r="I2539" s="11">
        <v>9163</v>
      </c>
      <c r="J2539" s="11">
        <v>274890</v>
      </c>
      <c r="K2539" s="11">
        <v>555147</v>
      </c>
      <c r="L2539" s="11" t="str">
        <f t="shared" si="39"/>
        <v>Whole</v>
      </c>
    </row>
    <row r="2540" spans="1:12" x14ac:dyDescent="0.3">
      <c r="A2540" s="11" t="s">
        <v>934</v>
      </c>
      <c r="B2540" s="11" t="s">
        <v>322</v>
      </c>
      <c r="C2540" s="11" t="s">
        <v>170</v>
      </c>
      <c r="D2540" s="11" t="s">
        <v>2283</v>
      </c>
      <c r="E2540" s="11" t="s">
        <v>2284</v>
      </c>
      <c r="F2540" s="11" t="s">
        <v>2466</v>
      </c>
      <c r="G2540" s="11" t="s">
        <v>211</v>
      </c>
      <c r="H2540" s="11" t="s">
        <v>211</v>
      </c>
      <c r="I2540" s="11">
        <v>1076</v>
      </c>
      <c r="J2540" s="11">
        <v>32280</v>
      </c>
      <c r="K2540" s="11">
        <v>78230</v>
      </c>
      <c r="L2540" s="11" t="str">
        <f t="shared" si="39"/>
        <v>Whole</v>
      </c>
    </row>
    <row r="2541" spans="1:12" x14ac:dyDescent="0.3">
      <c r="A2541" s="11" t="s">
        <v>934</v>
      </c>
      <c r="B2541" s="11" t="s">
        <v>322</v>
      </c>
      <c r="C2541" s="11" t="s">
        <v>170</v>
      </c>
      <c r="D2541" s="11" t="s">
        <v>2283</v>
      </c>
      <c r="E2541" s="11" t="s">
        <v>2284</v>
      </c>
      <c r="F2541" s="11" t="s">
        <v>2466</v>
      </c>
      <c r="G2541" s="11" t="s">
        <v>1696</v>
      </c>
      <c r="H2541" s="11" t="s">
        <v>1696</v>
      </c>
      <c r="I2541" s="11">
        <v>291</v>
      </c>
      <c r="J2541" s="11">
        <v>8730</v>
      </c>
      <c r="K2541" s="11">
        <v>21617</v>
      </c>
      <c r="L2541" s="11" t="str">
        <f t="shared" si="39"/>
        <v>Whole</v>
      </c>
    </row>
    <row r="2542" spans="1:12" x14ac:dyDescent="0.3">
      <c r="A2542" s="11" t="s">
        <v>934</v>
      </c>
      <c r="B2542" s="11" t="s">
        <v>322</v>
      </c>
      <c r="C2542" s="11" t="s">
        <v>170</v>
      </c>
      <c r="D2542" s="11" t="s">
        <v>2283</v>
      </c>
      <c r="E2542" s="11" t="s">
        <v>2284</v>
      </c>
      <c r="F2542" s="11" t="s">
        <v>2466</v>
      </c>
      <c r="G2542" s="11" t="s">
        <v>375</v>
      </c>
      <c r="H2542" s="11" t="s">
        <v>375</v>
      </c>
      <c r="I2542" s="11">
        <v>579</v>
      </c>
      <c r="J2542" s="11">
        <v>17370</v>
      </c>
      <c r="K2542" s="11">
        <v>42927</v>
      </c>
      <c r="L2542" s="11" t="str">
        <f t="shared" si="39"/>
        <v>Whole</v>
      </c>
    </row>
    <row r="2543" spans="1:12" x14ac:dyDescent="0.3">
      <c r="A2543" s="11" t="s">
        <v>934</v>
      </c>
      <c r="B2543" s="11" t="s">
        <v>322</v>
      </c>
      <c r="C2543" s="11" t="s">
        <v>170</v>
      </c>
      <c r="D2543" s="11" t="s">
        <v>2513</v>
      </c>
      <c r="E2543" s="11" t="s">
        <v>2514</v>
      </c>
      <c r="F2543" s="11" t="s">
        <v>2510</v>
      </c>
      <c r="G2543" s="11" t="s">
        <v>211</v>
      </c>
      <c r="H2543" s="11" t="s">
        <v>211</v>
      </c>
      <c r="I2543" s="11">
        <v>1114</v>
      </c>
      <c r="J2543" s="11">
        <v>33420</v>
      </c>
      <c r="K2543" s="11">
        <v>75980</v>
      </c>
      <c r="L2543" s="11" t="str">
        <f t="shared" si="39"/>
        <v>Whole</v>
      </c>
    </row>
    <row r="2544" spans="1:12" x14ac:dyDescent="0.3">
      <c r="A2544" s="11" t="s">
        <v>934</v>
      </c>
      <c r="B2544" s="11" t="s">
        <v>322</v>
      </c>
      <c r="C2544" s="11" t="s">
        <v>170</v>
      </c>
      <c r="D2544" s="11" t="s">
        <v>2513</v>
      </c>
      <c r="E2544" s="11" t="s">
        <v>2514</v>
      </c>
      <c r="F2544" s="11" t="s">
        <v>2510</v>
      </c>
      <c r="G2544" s="11" t="s">
        <v>1696</v>
      </c>
      <c r="H2544" s="11" t="s">
        <v>1696</v>
      </c>
      <c r="I2544" s="11">
        <v>465</v>
      </c>
      <c r="J2544" s="11">
        <v>13950</v>
      </c>
      <c r="K2544" s="11">
        <v>32620</v>
      </c>
      <c r="L2544" s="11" t="str">
        <f t="shared" si="39"/>
        <v>Whole</v>
      </c>
    </row>
    <row r="2545" spans="1:12" x14ac:dyDescent="0.3">
      <c r="A2545" s="11" t="s">
        <v>934</v>
      </c>
      <c r="B2545" s="11" t="s">
        <v>322</v>
      </c>
      <c r="C2545" s="11" t="s">
        <v>170</v>
      </c>
      <c r="D2545" s="11" t="s">
        <v>2513</v>
      </c>
      <c r="E2545" s="11" t="s">
        <v>2514</v>
      </c>
      <c r="F2545" s="11" t="s">
        <v>2510</v>
      </c>
      <c r="G2545" s="11" t="s">
        <v>375</v>
      </c>
      <c r="H2545" s="11" t="s">
        <v>375</v>
      </c>
      <c r="I2545" s="11">
        <v>557</v>
      </c>
      <c r="J2545" s="11">
        <v>16710</v>
      </c>
      <c r="K2545" s="11">
        <v>38999</v>
      </c>
      <c r="L2545" s="11" t="str">
        <f t="shared" si="39"/>
        <v>Whole</v>
      </c>
    </row>
    <row r="2546" spans="1:12" x14ac:dyDescent="0.3">
      <c r="A2546" s="11" t="s">
        <v>934</v>
      </c>
      <c r="B2546" s="11" t="s">
        <v>322</v>
      </c>
      <c r="C2546" s="11" t="s">
        <v>170</v>
      </c>
      <c r="D2546" s="11" t="s">
        <v>2515</v>
      </c>
      <c r="E2546" s="11" t="s">
        <v>2516</v>
      </c>
      <c r="F2546" s="11" t="s">
        <v>2517</v>
      </c>
      <c r="G2546" s="11" t="s">
        <v>211</v>
      </c>
      <c r="H2546" s="11" t="s">
        <v>211</v>
      </c>
      <c r="I2546" s="11">
        <v>5920</v>
      </c>
      <c r="J2546" s="11">
        <v>177600</v>
      </c>
      <c r="K2546" s="11">
        <v>301586</v>
      </c>
      <c r="L2546" s="11" t="str">
        <f t="shared" si="39"/>
        <v>Whole</v>
      </c>
    </row>
    <row r="2547" spans="1:12" x14ac:dyDescent="0.3">
      <c r="A2547" s="11" t="s">
        <v>934</v>
      </c>
      <c r="B2547" s="11" t="s">
        <v>322</v>
      </c>
      <c r="C2547" s="11" t="s">
        <v>170</v>
      </c>
      <c r="D2547" s="11" t="s">
        <v>2515</v>
      </c>
      <c r="E2547" s="11" t="s">
        <v>2516</v>
      </c>
      <c r="F2547" s="11" t="s">
        <v>2517</v>
      </c>
      <c r="G2547" s="11" t="s">
        <v>1696</v>
      </c>
      <c r="H2547" s="11" t="s">
        <v>1696</v>
      </c>
      <c r="I2547" s="11">
        <v>1569</v>
      </c>
      <c r="J2547" s="11">
        <v>47070</v>
      </c>
      <c r="K2547" s="11">
        <v>82745</v>
      </c>
      <c r="L2547" s="11" t="str">
        <f t="shared" si="39"/>
        <v>Whole</v>
      </c>
    </row>
    <row r="2548" spans="1:12" x14ac:dyDescent="0.3">
      <c r="A2548" s="11" t="s">
        <v>934</v>
      </c>
      <c r="B2548" s="11" t="s">
        <v>322</v>
      </c>
      <c r="C2548" s="11" t="s">
        <v>170</v>
      </c>
      <c r="D2548" s="11" t="s">
        <v>2515</v>
      </c>
      <c r="E2548" s="11" t="s">
        <v>2516</v>
      </c>
      <c r="F2548" s="11" t="s">
        <v>2517</v>
      </c>
      <c r="G2548" s="11" t="s">
        <v>375</v>
      </c>
      <c r="H2548" s="11" t="s">
        <v>375</v>
      </c>
      <c r="I2548" s="11">
        <v>4889</v>
      </c>
      <c r="J2548" s="11">
        <v>146670</v>
      </c>
      <c r="K2548" s="11">
        <v>257797</v>
      </c>
      <c r="L2548" s="11" t="str">
        <f t="shared" si="39"/>
        <v>Whole</v>
      </c>
    </row>
    <row r="2549" spans="1:12" x14ac:dyDescent="0.3">
      <c r="A2549" s="11" t="s">
        <v>934</v>
      </c>
      <c r="B2549" s="11" t="s">
        <v>322</v>
      </c>
      <c r="C2549" s="11" t="s">
        <v>170</v>
      </c>
      <c r="D2549" s="11" t="s">
        <v>2518</v>
      </c>
      <c r="E2549" s="11" t="s">
        <v>2519</v>
      </c>
      <c r="F2549" s="11" t="s">
        <v>2520</v>
      </c>
      <c r="G2549" s="11" t="s">
        <v>211</v>
      </c>
      <c r="H2549" s="11" t="s">
        <v>211</v>
      </c>
      <c r="I2549" s="11">
        <v>178</v>
      </c>
      <c r="J2549" s="11">
        <v>3560</v>
      </c>
      <c r="K2549" s="11">
        <v>7242</v>
      </c>
      <c r="L2549" s="11" t="str">
        <f t="shared" si="39"/>
        <v>Whole</v>
      </c>
    </row>
    <row r="2550" spans="1:12" x14ac:dyDescent="0.3">
      <c r="A2550" s="11" t="s">
        <v>934</v>
      </c>
      <c r="B2550" s="11" t="s">
        <v>322</v>
      </c>
      <c r="C2550" s="11" t="s">
        <v>170</v>
      </c>
      <c r="D2550" s="11" t="s">
        <v>2518</v>
      </c>
      <c r="E2550" s="11" t="s">
        <v>2519</v>
      </c>
      <c r="F2550" s="11" t="s">
        <v>2520</v>
      </c>
      <c r="G2550" s="11" t="s">
        <v>1696</v>
      </c>
      <c r="H2550" s="11" t="s">
        <v>1696</v>
      </c>
      <c r="I2550" s="11">
        <v>468</v>
      </c>
      <c r="J2550" s="11">
        <v>9360</v>
      </c>
      <c r="K2550" s="11">
        <v>20219</v>
      </c>
      <c r="L2550" s="11" t="str">
        <f t="shared" si="39"/>
        <v>Whole</v>
      </c>
    </row>
    <row r="2551" spans="1:12" x14ac:dyDescent="0.3">
      <c r="A2551" s="11" t="s">
        <v>934</v>
      </c>
      <c r="B2551" s="11" t="s">
        <v>322</v>
      </c>
      <c r="C2551" s="11" t="s">
        <v>170</v>
      </c>
      <c r="D2551" s="11" t="s">
        <v>2518</v>
      </c>
      <c r="E2551" s="11" t="s">
        <v>2519</v>
      </c>
      <c r="F2551" s="11" t="s">
        <v>2520</v>
      </c>
      <c r="G2551" s="11" t="s">
        <v>375</v>
      </c>
      <c r="H2551" s="11" t="s">
        <v>375</v>
      </c>
      <c r="I2551" s="11">
        <v>2141</v>
      </c>
      <c r="J2551" s="11">
        <v>42820</v>
      </c>
      <c r="K2551" s="11">
        <v>90766</v>
      </c>
      <c r="L2551" s="11" t="str">
        <f t="shared" si="39"/>
        <v>Whole</v>
      </c>
    </row>
    <row r="2552" spans="1:12" x14ac:dyDescent="0.3">
      <c r="A2552" s="11" t="s">
        <v>934</v>
      </c>
      <c r="B2552" s="11" t="s">
        <v>322</v>
      </c>
      <c r="C2552" s="11" t="s">
        <v>170</v>
      </c>
      <c r="D2552" s="11" t="s">
        <v>1685</v>
      </c>
      <c r="E2552" s="11" t="s">
        <v>2522</v>
      </c>
      <c r="F2552" s="11" t="s">
        <v>2520</v>
      </c>
      <c r="G2552" s="11" t="s">
        <v>211</v>
      </c>
      <c r="H2552" s="11" t="s">
        <v>211</v>
      </c>
      <c r="I2552" s="11">
        <v>12471</v>
      </c>
      <c r="J2552" s="11">
        <v>249420</v>
      </c>
      <c r="K2552" s="11">
        <v>480062</v>
      </c>
      <c r="L2552" s="11" t="str">
        <f t="shared" si="39"/>
        <v>Whole</v>
      </c>
    </row>
    <row r="2553" spans="1:12" x14ac:dyDescent="0.3">
      <c r="A2553" s="11" t="s">
        <v>934</v>
      </c>
      <c r="B2553" s="11" t="s">
        <v>322</v>
      </c>
      <c r="C2553" s="11" t="s">
        <v>170</v>
      </c>
      <c r="D2553" s="11" t="s">
        <v>1685</v>
      </c>
      <c r="E2553" s="11" t="s">
        <v>2522</v>
      </c>
      <c r="F2553" s="11" t="s">
        <v>2520</v>
      </c>
      <c r="G2553" s="11" t="s">
        <v>1696</v>
      </c>
      <c r="H2553" s="11" t="s">
        <v>1696</v>
      </c>
      <c r="I2553" s="11">
        <v>2246</v>
      </c>
      <c r="J2553" s="11">
        <v>44920</v>
      </c>
      <c r="K2553" s="11">
        <v>89262</v>
      </c>
      <c r="L2553" s="11" t="str">
        <f t="shared" si="39"/>
        <v>Whole</v>
      </c>
    </row>
    <row r="2554" spans="1:12" x14ac:dyDescent="0.3">
      <c r="A2554" s="11" t="s">
        <v>934</v>
      </c>
      <c r="B2554" s="11" t="s">
        <v>322</v>
      </c>
      <c r="C2554" s="11" t="s">
        <v>170</v>
      </c>
      <c r="D2554" s="11" t="s">
        <v>1685</v>
      </c>
      <c r="E2554" s="11" t="s">
        <v>2522</v>
      </c>
      <c r="F2554" s="11" t="s">
        <v>2520</v>
      </c>
      <c r="G2554" s="11" t="s">
        <v>375</v>
      </c>
      <c r="H2554" s="11" t="s">
        <v>375</v>
      </c>
      <c r="I2554" s="11">
        <v>9960</v>
      </c>
      <c r="J2554" s="11">
        <v>199200</v>
      </c>
      <c r="K2554" s="11">
        <v>399989</v>
      </c>
      <c r="L2554" s="11" t="str">
        <f t="shared" si="39"/>
        <v>Whole</v>
      </c>
    </row>
    <row r="2555" spans="1:12" x14ac:dyDescent="0.3">
      <c r="A2555" s="11" t="s">
        <v>934</v>
      </c>
      <c r="B2555" s="11" t="s">
        <v>322</v>
      </c>
      <c r="C2555" s="11" t="s">
        <v>170</v>
      </c>
      <c r="D2555" s="11" t="s">
        <v>1685</v>
      </c>
      <c r="E2555" s="11" t="s">
        <v>2523</v>
      </c>
      <c r="F2555" s="11" t="s">
        <v>2520</v>
      </c>
      <c r="G2555" s="11" t="s">
        <v>211</v>
      </c>
      <c r="H2555" s="11" t="s">
        <v>211</v>
      </c>
      <c r="I2555" s="11">
        <v>398</v>
      </c>
      <c r="J2555" s="11">
        <v>7960</v>
      </c>
      <c r="K2555" s="11">
        <v>19740</v>
      </c>
      <c r="L2555" s="11" t="str">
        <f t="shared" si="39"/>
        <v>Whole</v>
      </c>
    </row>
    <row r="2556" spans="1:12" x14ac:dyDescent="0.3">
      <c r="A2556" s="11" t="s">
        <v>934</v>
      </c>
      <c r="B2556" s="11" t="s">
        <v>322</v>
      </c>
      <c r="C2556" s="11" t="s">
        <v>170</v>
      </c>
      <c r="D2556" s="11" t="s">
        <v>1685</v>
      </c>
      <c r="E2556" s="11" t="s">
        <v>2523</v>
      </c>
      <c r="F2556" s="11" t="s">
        <v>2520</v>
      </c>
      <c r="G2556" s="11" t="s">
        <v>1696</v>
      </c>
      <c r="H2556" s="11" t="s">
        <v>1696</v>
      </c>
      <c r="I2556" s="11">
        <v>366</v>
      </c>
      <c r="J2556" s="11">
        <v>7320</v>
      </c>
      <c r="K2556" s="11">
        <v>18739</v>
      </c>
      <c r="L2556" s="11" t="str">
        <f t="shared" si="39"/>
        <v>Whole</v>
      </c>
    </row>
    <row r="2557" spans="1:12" x14ac:dyDescent="0.3">
      <c r="A2557" s="11" t="s">
        <v>934</v>
      </c>
      <c r="B2557" s="11" t="s">
        <v>322</v>
      </c>
      <c r="C2557" s="11" t="s">
        <v>170</v>
      </c>
      <c r="D2557" s="11" t="s">
        <v>1685</v>
      </c>
      <c r="E2557" s="11" t="s">
        <v>2523</v>
      </c>
      <c r="F2557" s="11" t="s">
        <v>2520</v>
      </c>
      <c r="G2557" s="11" t="s">
        <v>375</v>
      </c>
      <c r="H2557" s="11" t="s">
        <v>375</v>
      </c>
      <c r="I2557" s="11">
        <v>911</v>
      </c>
      <c r="J2557" s="11">
        <v>18220</v>
      </c>
      <c r="K2557" s="11">
        <v>46261</v>
      </c>
      <c r="L2557" s="11" t="str">
        <f t="shared" si="39"/>
        <v>Whole</v>
      </c>
    </row>
    <row r="2558" spans="1:12" x14ac:dyDescent="0.3">
      <c r="A2558" s="11" t="s">
        <v>934</v>
      </c>
      <c r="B2558" s="11" t="s">
        <v>322</v>
      </c>
      <c r="C2558" s="11" t="s">
        <v>170</v>
      </c>
      <c r="D2558" s="11" t="s">
        <v>1706</v>
      </c>
      <c r="E2558" s="11" t="s">
        <v>2524</v>
      </c>
      <c r="F2558" s="11" t="s">
        <v>2521</v>
      </c>
      <c r="G2558" s="11" t="s">
        <v>211</v>
      </c>
      <c r="H2558" s="11" t="s">
        <v>211</v>
      </c>
      <c r="I2558" s="11">
        <v>3631</v>
      </c>
      <c r="J2558" s="11">
        <v>108930</v>
      </c>
      <c r="K2558" s="11">
        <v>348863</v>
      </c>
      <c r="L2558" s="11" t="str">
        <f t="shared" si="39"/>
        <v>Whole</v>
      </c>
    </row>
    <row r="2559" spans="1:12" x14ac:dyDescent="0.3">
      <c r="A2559" s="11" t="s">
        <v>934</v>
      </c>
      <c r="B2559" s="11" t="s">
        <v>322</v>
      </c>
      <c r="C2559" s="11" t="s">
        <v>170</v>
      </c>
      <c r="D2559" s="11" t="s">
        <v>1706</v>
      </c>
      <c r="E2559" s="11" t="s">
        <v>2524</v>
      </c>
      <c r="F2559" s="11" t="s">
        <v>2521</v>
      </c>
      <c r="G2559" s="11" t="s">
        <v>1696</v>
      </c>
      <c r="H2559" s="11" t="s">
        <v>1696</v>
      </c>
      <c r="I2559" s="11">
        <v>1264</v>
      </c>
      <c r="J2559" s="11">
        <v>37920</v>
      </c>
      <c r="K2559" s="11">
        <v>124118</v>
      </c>
      <c r="L2559" s="11" t="str">
        <f t="shared" si="39"/>
        <v>Whole</v>
      </c>
    </row>
    <row r="2560" spans="1:12" x14ac:dyDescent="0.3">
      <c r="A2560" s="11" t="s">
        <v>934</v>
      </c>
      <c r="B2560" s="11" t="s">
        <v>322</v>
      </c>
      <c r="C2560" s="11" t="s">
        <v>170</v>
      </c>
      <c r="D2560" s="11" t="s">
        <v>1706</v>
      </c>
      <c r="E2560" s="11" t="s">
        <v>2524</v>
      </c>
      <c r="F2560" s="11" t="s">
        <v>2521</v>
      </c>
      <c r="G2560" s="11" t="s">
        <v>375</v>
      </c>
      <c r="H2560" s="11" t="s">
        <v>375</v>
      </c>
      <c r="I2560" s="11">
        <v>1908</v>
      </c>
      <c r="J2560" s="11">
        <v>57240</v>
      </c>
      <c r="K2560" s="11">
        <v>186650</v>
      </c>
      <c r="L2560" s="11" t="str">
        <f t="shared" si="39"/>
        <v>Whole</v>
      </c>
    </row>
    <row r="2561" spans="1:12" x14ac:dyDescent="0.3">
      <c r="A2561" s="11" t="s">
        <v>934</v>
      </c>
      <c r="B2561" s="11" t="s">
        <v>322</v>
      </c>
      <c r="C2561" s="11" t="s">
        <v>170</v>
      </c>
      <c r="D2561" s="11" t="s">
        <v>1036</v>
      </c>
      <c r="E2561" s="11" t="s">
        <v>2525</v>
      </c>
      <c r="F2561" s="11" t="s">
        <v>2466</v>
      </c>
      <c r="G2561" s="11" t="s">
        <v>211</v>
      </c>
      <c r="H2561" s="11" t="s">
        <v>211</v>
      </c>
      <c r="I2561" s="11">
        <v>16063</v>
      </c>
      <c r="J2561" s="11">
        <v>481890</v>
      </c>
      <c r="K2561" s="11">
        <v>903625</v>
      </c>
      <c r="L2561" s="11" t="str">
        <f t="shared" si="39"/>
        <v>Whole</v>
      </c>
    </row>
    <row r="2562" spans="1:12" x14ac:dyDescent="0.3">
      <c r="A2562" s="11" t="s">
        <v>934</v>
      </c>
      <c r="B2562" s="11" t="s">
        <v>322</v>
      </c>
      <c r="C2562" s="11" t="s">
        <v>170</v>
      </c>
      <c r="D2562" s="11" t="s">
        <v>1036</v>
      </c>
      <c r="E2562" s="11" t="s">
        <v>2525</v>
      </c>
      <c r="F2562" s="11" t="s">
        <v>2466</v>
      </c>
      <c r="G2562" s="11" t="s">
        <v>1696</v>
      </c>
      <c r="H2562" s="11" t="s">
        <v>1696</v>
      </c>
      <c r="I2562" s="11">
        <v>3825</v>
      </c>
      <c r="J2562" s="11">
        <v>114750</v>
      </c>
      <c r="K2562" s="11">
        <v>222026</v>
      </c>
      <c r="L2562" s="11" t="str">
        <f t="shared" ref="L2562:L2625" si="40">IF(OR(C2562="Condiments &amp; Snacks",
       C2562="Cheese",
       C2562="Butter",
       C2562="Meals",
       C2562="Beverages",
       C2562="Yogurt"), "Processed", "Whole")</f>
        <v>Whole</v>
      </c>
    </row>
    <row r="2563" spans="1:12" x14ac:dyDescent="0.3">
      <c r="A2563" s="11" t="s">
        <v>934</v>
      </c>
      <c r="B2563" s="11" t="s">
        <v>322</v>
      </c>
      <c r="C2563" s="11" t="s">
        <v>170</v>
      </c>
      <c r="D2563" s="11" t="s">
        <v>1036</v>
      </c>
      <c r="E2563" s="11" t="s">
        <v>2525</v>
      </c>
      <c r="F2563" s="11" t="s">
        <v>2466</v>
      </c>
      <c r="G2563" s="11" t="s">
        <v>375</v>
      </c>
      <c r="H2563" s="11" t="s">
        <v>375</v>
      </c>
      <c r="I2563" s="11">
        <v>9833</v>
      </c>
      <c r="J2563" s="11">
        <v>294990</v>
      </c>
      <c r="K2563" s="11">
        <v>570835</v>
      </c>
      <c r="L2563" s="11" t="str">
        <f t="shared" si="40"/>
        <v>Whole</v>
      </c>
    </row>
    <row r="2564" spans="1:12" x14ac:dyDescent="0.3">
      <c r="A2564" s="11" t="s">
        <v>934</v>
      </c>
      <c r="B2564" s="11" t="s">
        <v>322</v>
      </c>
      <c r="C2564" s="11" t="s">
        <v>170</v>
      </c>
      <c r="D2564" s="11" t="s">
        <v>2526</v>
      </c>
      <c r="E2564" s="11" t="s">
        <v>2285</v>
      </c>
      <c r="F2564" s="11" t="s">
        <v>2466</v>
      </c>
      <c r="G2564" s="11" t="s">
        <v>211</v>
      </c>
      <c r="H2564" s="11" t="s">
        <v>211</v>
      </c>
      <c r="I2564" s="11">
        <v>1309</v>
      </c>
      <c r="J2564" s="11">
        <v>39270</v>
      </c>
      <c r="K2564" s="11">
        <v>95207</v>
      </c>
      <c r="L2564" s="11" t="str">
        <f t="shared" si="40"/>
        <v>Whole</v>
      </c>
    </row>
    <row r="2565" spans="1:12" x14ac:dyDescent="0.3">
      <c r="A2565" s="11" t="s">
        <v>934</v>
      </c>
      <c r="B2565" s="11" t="s">
        <v>322</v>
      </c>
      <c r="C2565" s="11" t="s">
        <v>170</v>
      </c>
      <c r="D2565" s="11" t="s">
        <v>2526</v>
      </c>
      <c r="E2565" s="11" t="s">
        <v>2285</v>
      </c>
      <c r="F2565" s="11" t="s">
        <v>2466</v>
      </c>
      <c r="G2565" s="11" t="s">
        <v>1696</v>
      </c>
      <c r="H2565" s="11" t="s">
        <v>1696</v>
      </c>
      <c r="I2565" s="11">
        <v>274</v>
      </c>
      <c r="J2565" s="11">
        <v>8220</v>
      </c>
      <c r="K2565" s="11">
        <v>20314</v>
      </c>
      <c r="L2565" s="11" t="str">
        <f t="shared" si="40"/>
        <v>Whole</v>
      </c>
    </row>
    <row r="2566" spans="1:12" x14ac:dyDescent="0.3">
      <c r="A2566" s="11" t="s">
        <v>934</v>
      </c>
      <c r="B2566" s="11" t="s">
        <v>322</v>
      </c>
      <c r="C2566" s="11" t="s">
        <v>170</v>
      </c>
      <c r="D2566" s="11" t="s">
        <v>2526</v>
      </c>
      <c r="E2566" s="11" t="s">
        <v>2285</v>
      </c>
      <c r="F2566" s="11" t="s">
        <v>2466</v>
      </c>
      <c r="G2566" s="11" t="s">
        <v>375</v>
      </c>
      <c r="H2566" s="11" t="s">
        <v>375</v>
      </c>
      <c r="I2566" s="11">
        <v>674</v>
      </c>
      <c r="J2566" s="11">
        <v>20220</v>
      </c>
      <c r="K2566" s="11">
        <v>50025</v>
      </c>
      <c r="L2566" s="11" t="str">
        <f t="shared" si="40"/>
        <v>Whole</v>
      </c>
    </row>
    <row r="2567" spans="1:12" x14ac:dyDescent="0.3">
      <c r="A2567" s="11" t="s">
        <v>934</v>
      </c>
      <c r="B2567" s="11" t="s">
        <v>322</v>
      </c>
      <c r="C2567" s="11" t="s">
        <v>170</v>
      </c>
      <c r="D2567" s="11" t="s">
        <v>2527</v>
      </c>
      <c r="E2567" s="11" t="s">
        <v>2528</v>
      </c>
      <c r="F2567" s="11" t="s">
        <v>2517</v>
      </c>
      <c r="G2567" s="11" t="s">
        <v>211</v>
      </c>
      <c r="H2567" s="11" t="s">
        <v>211</v>
      </c>
      <c r="I2567" s="11">
        <v>1412</v>
      </c>
      <c r="J2567" s="11">
        <v>42360</v>
      </c>
      <c r="K2567" s="11">
        <v>143421</v>
      </c>
      <c r="L2567" s="11" t="str">
        <f t="shared" si="40"/>
        <v>Whole</v>
      </c>
    </row>
    <row r="2568" spans="1:12" x14ac:dyDescent="0.3">
      <c r="A2568" s="11" t="s">
        <v>934</v>
      </c>
      <c r="B2568" s="11" t="s">
        <v>322</v>
      </c>
      <c r="C2568" s="11" t="s">
        <v>170</v>
      </c>
      <c r="D2568" s="11" t="s">
        <v>2527</v>
      </c>
      <c r="E2568" s="11" t="s">
        <v>2528</v>
      </c>
      <c r="F2568" s="11" t="s">
        <v>2517</v>
      </c>
      <c r="G2568" s="11" t="s">
        <v>1696</v>
      </c>
      <c r="H2568" s="11" t="s">
        <v>1696</v>
      </c>
      <c r="I2568" s="11">
        <v>572</v>
      </c>
      <c r="J2568" s="11">
        <v>17160</v>
      </c>
      <c r="K2568" s="11">
        <v>59184</v>
      </c>
      <c r="L2568" s="11" t="str">
        <f t="shared" si="40"/>
        <v>Whole</v>
      </c>
    </row>
    <row r="2569" spans="1:12" x14ac:dyDescent="0.3">
      <c r="A2569" s="11" t="s">
        <v>934</v>
      </c>
      <c r="B2569" s="11" t="s">
        <v>322</v>
      </c>
      <c r="C2569" s="11" t="s">
        <v>170</v>
      </c>
      <c r="D2569" s="11" t="s">
        <v>2527</v>
      </c>
      <c r="E2569" s="11" t="s">
        <v>2528</v>
      </c>
      <c r="F2569" s="11" t="s">
        <v>2517</v>
      </c>
      <c r="G2569" s="11" t="s">
        <v>375</v>
      </c>
      <c r="H2569" s="11" t="s">
        <v>375</v>
      </c>
      <c r="I2569" s="11">
        <v>1093</v>
      </c>
      <c r="J2569" s="11">
        <v>32790</v>
      </c>
      <c r="K2569" s="11">
        <v>112911</v>
      </c>
      <c r="L2569" s="11" t="str">
        <f t="shared" si="40"/>
        <v>Whole</v>
      </c>
    </row>
    <row r="2570" spans="1:12" x14ac:dyDescent="0.3">
      <c r="A2570" s="11" t="s">
        <v>934</v>
      </c>
      <c r="B2570" s="11" t="s">
        <v>322</v>
      </c>
      <c r="C2570" s="11" t="s">
        <v>75</v>
      </c>
      <c r="D2570" s="11" t="s">
        <v>2225</v>
      </c>
      <c r="E2570" s="11" t="s">
        <v>2226</v>
      </c>
      <c r="F2570" s="11" t="s">
        <v>2529</v>
      </c>
      <c r="G2570" s="11" t="s">
        <v>211</v>
      </c>
      <c r="H2570" s="11" t="s">
        <v>211</v>
      </c>
      <c r="I2570" s="11">
        <v>2481</v>
      </c>
      <c r="J2570" s="11">
        <v>44658</v>
      </c>
      <c r="K2570" s="11">
        <v>110114</v>
      </c>
      <c r="L2570" s="11" t="str">
        <f t="shared" si="40"/>
        <v>Whole</v>
      </c>
    </row>
    <row r="2571" spans="1:12" x14ac:dyDescent="0.3">
      <c r="A2571" s="11" t="s">
        <v>934</v>
      </c>
      <c r="B2571" s="11" t="s">
        <v>322</v>
      </c>
      <c r="C2571" s="11" t="s">
        <v>75</v>
      </c>
      <c r="D2571" s="11" t="s">
        <v>2225</v>
      </c>
      <c r="E2571" s="11" t="s">
        <v>2226</v>
      </c>
      <c r="F2571" s="11" t="s">
        <v>2529</v>
      </c>
      <c r="G2571" s="11" t="s">
        <v>1696</v>
      </c>
      <c r="H2571" s="11" t="s">
        <v>1696</v>
      </c>
      <c r="I2571" s="11">
        <v>912</v>
      </c>
      <c r="J2571" s="11">
        <v>16416</v>
      </c>
      <c r="K2571" s="11">
        <v>42169</v>
      </c>
      <c r="L2571" s="11" t="str">
        <f t="shared" si="40"/>
        <v>Whole</v>
      </c>
    </row>
    <row r="2572" spans="1:12" x14ac:dyDescent="0.3">
      <c r="A2572" s="11" t="s">
        <v>934</v>
      </c>
      <c r="B2572" s="11" t="s">
        <v>322</v>
      </c>
      <c r="C2572" s="11" t="s">
        <v>75</v>
      </c>
      <c r="D2572" s="11" t="s">
        <v>2225</v>
      </c>
      <c r="E2572" s="11" t="s">
        <v>2226</v>
      </c>
      <c r="F2572" s="11" t="s">
        <v>2529</v>
      </c>
      <c r="G2572" s="11" t="s">
        <v>375</v>
      </c>
      <c r="H2572" s="11" t="s">
        <v>375</v>
      </c>
      <c r="I2572" s="11">
        <v>1488</v>
      </c>
      <c r="J2572" s="11">
        <v>26784</v>
      </c>
      <c r="K2572" s="11">
        <v>68500</v>
      </c>
      <c r="L2572" s="11" t="str">
        <f t="shared" si="40"/>
        <v>Whole</v>
      </c>
    </row>
    <row r="2573" spans="1:12" x14ac:dyDescent="0.3">
      <c r="A2573" s="11" t="s">
        <v>934</v>
      </c>
      <c r="B2573" s="11" t="s">
        <v>322</v>
      </c>
      <c r="C2573" s="11" t="s">
        <v>75</v>
      </c>
      <c r="D2573" s="11" t="s">
        <v>1710</v>
      </c>
      <c r="E2573" s="11" t="s">
        <v>2229</v>
      </c>
      <c r="F2573" s="11" t="s">
        <v>2529</v>
      </c>
      <c r="G2573" s="11" t="s">
        <v>211</v>
      </c>
      <c r="H2573" s="11" t="s">
        <v>211</v>
      </c>
      <c r="I2573" s="11">
        <v>6761</v>
      </c>
      <c r="J2573" s="11">
        <v>121698</v>
      </c>
      <c r="K2573" s="11">
        <v>407551</v>
      </c>
      <c r="L2573" s="11" t="str">
        <f t="shared" si="40"/>
        <v>Whole</v>
      </c>
    </row>
    <row r="2574" spans="1:12" x14ac:dyDescent="0.3">
      <c r="A2574" s="11" t="s">
        <v>934</v>
      </c>
      <c r="B2574" s="11" t="s">
        <v>322</v>
      </c>
      <c r="C2574" s="11" t="s">
        <v>75</v>
      </c>
      <c r="D2574" s="11" t="s">
        <v>1710</v>
      </c>
      <c r="E2574" s="11" t="s">
        <v>2229</v>
      </c>
      <c r="F2574" s="11" t="s">
        <v>2529</v>
      </c>
      <c r="G2574" s="11" t="s">
        <v>1696</v>
      </c>
      <c r="H2574" s="11" t="s">
        <v>1696</v>
      </c>
      <c r="I2574" s="11">
        <v>2926</v>
      </c>
      <c r="J2574" s="11">
        <v>52668</v>
      </c>
      <c r="K2574" s="11">
        <v>182346</v>
      </c>
      <c r="L2574" s="11" t="str">
        <f t="shared" si="40"/>
        <v>Whole</v>
      </c>
    </row>
    <row r="2575" spans="1:12" x14ac:dyDescent="0.3">
      <c r="A2575" s="11" t="s">
        <v>934</v>
      </c>
      <c r="B2575" s="11" t="s">
        <v>322</v>
      </c>
      <c r="C2575" s="11" t="s">
        <v>75</v>
      </c>
      <c r="D2575" s="11" t="s">
        <v>1710</v>
      </c>
      <c r="E2575" s="11" t="s">
        <v>2229</v>
      </c>
      <c r="F2575" s="11" t="s">
        <v>2529</v>
      </c>
      <c r="G2575" s="11" t="s">
        <v>375</v>
      </c>
      <c r="H2575" s="11" t="s">
        <v>375</v>
      </c>
      <c r="I2575" s="11">
        <v>3823</v>
      </c>
      <c r="J2575" s="11">
        <v>68814</v>
      </c>
      <c r="K2575" s="11">
        <v>237124</v>
      </c>
      <c r="L2575" s="11" t="str">
        <f t="shared" si="40"/>
        <v>Whole</v>
      </c>
    </row>
    <row r="2576" spans="1:12" x14ac:dyDescent="0.3">
      <c r="A2576" s="11" t="s">
        <v>934</v>
      </c>
      <c r="B2576" s="11" t="s">
        <v>322</v>
      </c>
      <c r="C2576" s="11" t="s">
        <v>663</v>
      </c>
      <c r="D2576" s="11" t="s">
        <v>664</v>
      </c>
      <c r="E2576" s="11" t="s">
        <v>1049</v>
      </c>
      <c r="F2576" s="11" t="s">
        <v>2540</v>
      </c>
      <c r="G2576" s="11" t="s">
        <v>1696</v>
      </c>
      <c r="H2576" s="11" t="s">
        <v>1696</v>
      </c>
      <c r="I2576" s="11">
        <v>21567</v>
      </c>
      <c r="J2576" s="11">
        <v>301938</v>
      </c>
      <c r="K2576" s="11">
        <v>417411</v>
      </c>
      <c r="L2576" s="11" t="str">
        <f t="shared" si="40"/>
        <v>Whole</v>
      </c>
    </row>
    <row r="2577" spans="1:12" x14ac:dyDescent="0.3">
      <c r="A2577" s="11" t="s">
        <v>934</v>
      </c>
      <c r="B2577" s="11" t="s">
        <v>322</v>
      </c>
      <c r="C2577" s="11" t="s">
        <v>75</v>
      </c>
      <c r="D2577" s="11" t="s">
        <v>2227</v>
      </c>
      <c r="E2577" s="11" t="s">
        <v>2228</v>
      </c>
      <c r="F2577" s="11" t="s">
        <v>2529</v>
      </c>
      <c r="G2577" s="11" t="s">
        <v>211</v>
      </c>
      <c r="H2577" s="11" t="s">
        <v>211</v>
      </c>
      <c r="I2577" s="11">
        <v>14</v>
      </c>
      <c r="J2577" s="11">
        <v>420</v>
      </c>
      <c r="K2577" s="11">
        <v>1337</v>
      </c>
      <c r="L2577" s="11" t="str">
        <f t="shared" si="40"/>
        <v>Whole</v>
      </c>
    </row>
    <row r="2578" spans="1:12" x14ac:dyDescent="0.3">
      <c r="A2578" s="11" t="s">
        <v>934</v>
      </c>
      <c r="B2578" s="11" t="s">
        <v>322</v>
      </c>
      <c r="C2578" s="11" t="s">
        <v>75</v>
      </c>
      <c r="D2578" s="11" t="s">
        <v>2227</v>
      </c>
      <c r="E2578" s="11" t="s">
        <v>2228</v>
      </c>
      <c r="F2578" s="11" t="s">
        <v>2529</v>
      </c>
      <c r="G2578" s="11" t="s">
        <v>375</v>
      </c>
      <c r="H2578" s="11" t="s">
        <v>375</v>
      </c>
      <c r="I2578" s="11">
        <v>5</v>
      </c>
      <c r="J2578" s="11">
        <v>150</v>
      </c>
      <c r="K2578" s="11">
        <v>484</v>
      </c>
      <c r="L2578" s="11" t="str">
        <f t="shared" si="40"/>
        <v>Whole</v>
      </c>
    </row>
    <row r="2579" spans="1:12" x14ac:dyDescent="0.3">
      <c r="A2579" s="11" t="s">
        <v>934</v>
      </c>
      <c r="B2579" s="11" t="s">
        <v>322</v>
      </c>
      <c r="C2579" s="11" t="s">
        <v>75</v>
      </c>
      <c r="D2579" s="11" t="s">
        <v>1851</v>
      </c>
      <c r="E2579" s="11" t="s">
        <v>1042</v>
      </c>
      <c r="F2579" s="11" t="s">
        <v>2531</v>
      </c>
      <c r="G2579" s="11" t="s">
        <v>211</v>
      </c>
      <c r="H2579" s="11" t="s">
        <v>211</v>
      </c>
      <c r="I2579" s="11">
        <v>416</v>
      </c>
      <c r="J2579" s="11">
        <v>4160</v>
      </c>
      <c r="K2579" s="11">
        <v>11984</v>
      </c>
      <c r="L2579" s="11" t="str">
        <f t="shared" si="40"/>
        <v>Whole</v>
      </c>
    </row>
    <row r="2580" spans="1:12" x14ac:dyDescent="0.3">
      <c r="A2580" s="11" t="s">
        <v>934</v>
      </c>
      <c r="B2580" s="11" t="s">
        <v>322</v>
      </c>
      <c r="C2580" s="11" t="s">
        <v>75</v>
      </c>
      <c r="D2580" s="11" t="s">
        <v>1851</v>
      </c>
      <c r="E2580" s="11" t="s">
        <v>1042</v>
      </c>
      <c r="F2580" s="11" t="s">
        <v>2531</v>
      </c>
      <c r="G2580" s="11" t="s">
        <v>1696</v>
      </c>
      <c r="H2580" s="11" t="s">
        <v>1696</v>
      </c>
      <c r="I2580" s="11">
        <v>181</v>
      </c>
      <c r="J2580" s="11">
        <v>1810</v>
      </c>
      <c r="K2580" s="11">
        <v>5817</v>
      </c>
      <c r="L2580" s="11" t="str">
        <f t="shared" si="40"/>
        <v>Whole</v>
      </c>
    </row>
    <row r="2581" spans="1:12" x14ac:dyDescent="0.3">
      <c r="A2581" s="11" t="s">
        <v>934</v>
      </c>
      <c r="B2581" s="11" t="s">
        <v>322</v>
      </c>
      <c r="C2581" s="11" t="s">
        <v>75</v>
      </c>
      <c r="D2581" s="11" t="s">
        <v>1851</v>
      </c>
      <c r="E2581" s="11" t="s">
        <v>1042</v>
      </c>
      <c r="F2581" s="11" t="s">
        <v>2531</v>
      </c>
      <c r="G2581" s="11" t="s">
        <v>375</v>
      </c>
      <c r="H2581" s="11" t="s">
        <v>375</v>
      </c>
      <c r="I2581" s="11">
        <v>347</v>
      </c>
      <c r="J2581" s="11">
        <v>3470</v>
      </c>
      <c r="K2581" s="11">
        <v>11283</v>
      </c>
      <c r="L2581" s="11" t="str">
        <f t="shared" si="40"/>
        <v>Whole</v>
      </c>
    </row>
    <row r="2582" spans="1:12" x14ac:dyDescent="0.3">
      <c r="A2582" s="11" t="s">
        <v>934</v>
      </c>
      <c r="B2582" s="11" t="s">
        <v>322</v>
      </c>
      <c r="C2582" s="11" t="s">
        <v>75</v>
      </c>
      <c r="D2582" s="11" t="s">
        <v>2223</v>
      </c>
      <c r="E2582" s="11" t="s">
        <v>2224</v>
      </c>
      <c r="F2582" s="11" t="s">
        <v>2529</v>
      </c>
      <c r="G2582" s="11" t="s">
        <v>211</v>
      </c>
      <c r="H2582" s="11" t="s">
        <v>211</v>
      </c>
      <c r="I2582" s="11">
        <v>2280</v>
      </c>
      <c r="J2582" s="11">
        <v>41040</v>
      </c>
      <c r="K2582" s="11">
        <v>104052</v>
      </c>
      <c r="L2582" s="11" t="str">
        <f t="shared" si="40"/>
        <v>Whole</v>
      </c>
    </row>
    <row r="2583" spans="1:12" x14ac:dyDescent="0.3">
      <c r="A2583" s="11" t="s">
        <v>934</v>
      </c>
      <c r="B2583" s="11" t="s">
        <v>322</v>
      </c>
      <c r="C2583" s="11" t="s">
        <v>75</v>
      </c>
      <c r="D2583" s="11" t="s">
        <v>2223</v>
      </c>
      <c r="E2583" s="11" t="s">
        <v>2224</v>
      </c>
      <c r="F2583" s="11" t="s">
        <v>2529</v>
      </c>
      <c r="G2583" s="11" t="s">
        <v>1696</v>
      </c>
      <c r="H2583" s="11" t="s">
        <v>1696</v>
      </c>
      <c r="I2583" s="11">
        <v>1662</v>
      </c>
      <c r="J2583" s="11">
        <v>29916</v>
      </c>
      <c r="K2583" s="11">
        <v>79214</v>
      </c>
      <c r="L2583" s="11" t="str">
        <f t="shared" si="40"/>
        <v>Whole</v>
      </c>
    </row>
    <row r="2584" spans="1:12" x14ac:dyDescent="0.3">
      <c r="A2584" s="11" t="s">
        <v>934</v>
      </c>
      <c r="B2584" s="11" t="s">
        <v>322</v>
      </c>
      <c r="C2584" s="11" t="s">
        <v>75</v>
      </c>
      <c r="D2584" s="11" t="s">
        <v>2223</v>
      </c>
      <c r="E2584" s="11" t="s">
        <v>2224</v>
      </c>
      <c r="F2584" s="11" t="s">
        <v>2529</v>
      </c>
      <c r="G2584" s="11" t="s">
        <v>375</v>
      </c>
      <c r="H2584" s="11" t="s">
        <v>375</v>
      </c>
      <c r="I2584" s="11">
        <v>1424</v>
      </c>
      <c r="J2584" s="11">
        <v>25632</v>
      </c>
      <c r="K2584" s="11">
        <v>67519</v>
      </c>
      <c r="L2584" s="11" t="str">
        <f t="shared" si="40"/>
        <v>Whole</v>
      </c>
    </row>
    <row r="2585" spans="1:12" x14ac:dyDescent="0.3">
      <c r="A2585" s="11" t="s">
        <v>934</v>
      </c>
      <c r="B2585" s="11" t="s">
        <v>322</v>
      </c>
      <c r="C2585" s="11" t="s">
        <v>72</v>
      </c>
      <c r="D2585" s="11" t="s">
        <v>1722</v>
      </c>
      <c r="E2585" s="11" t="s">
        <v>2042</v>
      </c>
      <c r="F2585" s="11" t="s">
        <v>2624</v>
      </c>
      <c r="G2585" s="11" t="s">
        <v>1696</v>
      </c>
      <c r="H2585" s="11" t="s">
        <v>1696</v>
      </c>
      <c r="I2585" s="11">
        <v>507</v>
      </c>
      <c r="J2585" s="11">
        <v>507</v>
      </c>
      <c r="K2585" s="11">
        <v>2140</v>
      </c>
      <c r="L2585" s="11" t="str">
        <f t="shared" si="40"/>
        <v>Processed</v>
      </c>
    </row>
    <row r="2586" spans="1:12" x14ac:dyDescent="0.3">
      <c r="A2586" s="11" t="s">
        <v>934</v>
      </c>
      <c r="B2586" s="11" t="s">
        <v>322</v>
      </c>
      <c r="C2586" s="11" t="s">
        <v>72</v>
      </c>
      <c r="D2586" s="11" t="s">
        <v>1722</v>
      </c>
      <c r="E2586" s="11" t="s">
        <v>2042</v>
      </c>
      <c r="F2586" s="11" t="s">
        <v>2625</v>
      </c>
      <c r="G2586" s="11" t="s">
        <v>211</v>
      </c>
      <c r="H2586" s="11" t="s">
        <v>211</v>
      </c>
      <c r="I2586" s="11">
        <v>1838</v>
      </c>
      <c r="J2586" s="11">
        <v>1838</v>
      </c>
      <c r="K2586" s="11">
        <v>10793</v>
      </c>
      <c r="L2586" s="11" t="str">
        <f t="shared" si="40"/>
        <v>Processed</v>
      </c>
    </row>
    <row r="2587" spans="1:12" x14ac:dyDescent="0.3">
      <c r="A2587" s="11" t="s">
        <v>934</v>
      </c>
      <c r="B2587" s="11" t="s">
        <v>322</v>
      </c>
      <c r="C2587" s="11" t="s">
        <v>72</v>
      </c>
      <c r="D2587" s="11" t="s">
        <v>1722</v>
      </c>
      <c r="E2587" s="11" t="s">
        <v>2042</v>
      </c>
      <c r="F2587" s="11" t="s">
        <v>2625</v>
      </c>
      <c r="G2587" s="11" t="s">
        <v>375</v>
      </c>
      <c r="H2587" s="11" t="s">
        <v>375</v>
      </c>
      <c r="I2587" s="11">
        <v>1045</v>
      </c>
      <c r="J2587" s="11">
        <v>1045</v>
      </c>
      <c r="K2587" s="11">
        <v>4925</v>
      </c>
      <c r="L2587" s="11" t="str">
        <f t="shared" si="40"/>
        <v>Processed</v>
      </c>
    </row>
    <row r="2588" spans="1:12" x14ac:dyDescent="0.3">
      <c r="A2588" s="11" t="s">
        <v>934</v>
      </c>
      <c r="B2588" s="11" t="s">
        <v>322</v>
      </c>
      <c r="C2588" s="11" t="s">
        <v>72</v>
      </c>
      <c r="D2588" s="11" t="s">
        <v>1047</v>
      </c>
      <c r="E2588" s="11" t="s">
        <v>2097</v>
      </c>
      <c r="F2588" s="11" t="s">
        <v>2538</v>
      </c>
      <c r="G2588" s="11" t="s">
        <v>211</v>
      </c>
      <c r="H2588" s="11" t="s">
        <v>211</v>
      </c>
      <c r="I2588" s="11">
        <v>9</v>
      </c>
      <c r="J2588" s="11">
        <v>45</v>
      </c>
      <c r="K2588" s="11">
        <v>120</v>
      </c>
      <c r="L2588" s="11" t="str">
        <f t="shared" si="40"/>
        <v>Processed</v>
      </c>
    </row>
    <row r="2589" spans="1:12" x14ac:dyDescent="0.3">
      <c r="A2589" s="11" t="s">
        <v>934</v>
      </c>
      <c r="B2589" s="11" t="s">
        <v>322</v>
      </c>
      <c r="C2589" s="11" t="s">
        <v>72</v>
      </c>
      <c r="D2589" s="11" t="s">
        <v>1047</v>
      </c>
      <c r="E2589" s="11" t="s">
        <v>2097</v>
      </c>
      <c r="F2589" s="11" t="s">
        <v>2538</v>
      </c>
      <c r="G2589" s="11" t="s">
        <v>1696</v>
      </c>
      <c r="H2589" s="11" t="s">
        <v>1696</v>
      </c>
      <c r="I2589" s="11">
        <v>3</v>
      </c>
      <c r="J2589" s="11">
        <v>15</v>
      </c>
      <c r="K2589" s="11">
        <v>30</v>
      </c>
      <c r="L2589" s="11" t="str">
        <f t="shared" si="40"/>
        <v>Processed</v>
      </c>
    </row>
    <row r="2590" spans="1:12" x14ac:dyDescent="0.3">
      <c r="A2590" s="11" t="s">
        <v>934</v>
      </c>
      <c r="B2590" s="11" t="s">
        <v>322</v>
      </c>
      <c r="C2590" s="11" t="s">
        <v>72</v>
      </c>
      <c r="D2590" s="11" t="s">
        <v>660</v>
      </c>
      <c r="E2590" s="11" t="s">
        <v>2149</v>
      </c>
      <c r="F2590" s="11" t="s">
        <v>2538</v>
      </c>
      <c r="G2590" s="11" t="s">
        <v>211</v>
      </c>
      <c r="H2590" s="11" t="s">
        <v>211</v>
      </c>
      <c r="I2590" s="11">
        <v>24368</v>
      </c>
      <c r="J2590" s="11">
        <v>152300</v>
      </c>
      <c r="K2590" s="11">
        <v>394999</v>
      </c>
      <c r="L2590" s="11" t="str">
        <f t="shared" si="40"/>
        <v>Processed</v>
      </c>
    </row>
    <row r="2591" spans="1:12" x14ac:dyDescent="0.3">
      <c r="A2591" s="11" t="s">
        <v>934</v>
      </c>
      <c r="B2591" s="11" t="s">
        <v>322</v>
      </c>
      <c r="C2591" s="11" t="s">
        <v>72</v>
      </c>
      <c r="D2591" s="11" t="s">
        <v>660</v>
      </c>
      <c r="E2591" s="11" t="s">
        <v>2149</v>
      </c>
      <c r="F2591" s="11" t="s">
        <v>2538</v>
      </c>
      <c r="G2591" s="11" t="s">
        <v>1696</v>
      </c>
      <c r="H2591" s="11" t="s">
        <v>1696</v>
      </c>
      <c r="I2591" s="11">
        <v>7433</v>
      </c>
      <c r="J2591" s="11">
        <v>46456</v>
      </c>
      <c r="K2591" s="11">
        <v>134437</v>
      </c>
      <c r="L2591" s="11" t="str">
        <f t="shared" si="40"/>
        <v>Processed</v>
      </c>
    </row>
    <row r="2592" spans="1:12" x14ac:dyDescent="0.3">
      <c r="A2592" s="11" t="s">
        <v>934</v>
      </c>
      <c r="B2592" s="11" t="s">
        <v>322</v>
      </c>
      <c r="C2592" s="11" t="s">
        <v>72</v>
      </c>
      <c r="D2592" s="11" t="s">
        <v>660</v>
      </c>
      <c r="E2592" s="11" t="s">
        <v>2149</v>
      </c>
      <c r="F2592" s="11" t="s">
        <v>2538</v>
      </c>
      <c r="G2592" s="11" t="s">
        <v>375</v>
      </c>
      <c r="H2592" s="11" t="s">
        <v>375</v>
      </c>
      <c r="I2592" s="11">
        <v>19137</v>
      </c>
      <c r="J2592" s="11">
        <v>119606</v>
      </c>
      <c r="K2592" s="11">
        <v>361233</v>
      </c>
      <c r="L2592" s="11" t="str">
        <f t="shared" si="40"/>
        <v>Processed</v>
      </c>
    </row>
    <row r="2593" spans="1:12" x14ac:dyDescent="0.3">
      <c r="A2593" s="11" t="s">
        <v>934</v>
      </c>
      <c r="B2593" s="11" t="s">
        <v>322</v>
      </c>
      <c r="C2593" s="11" t="s">
        <v>72</v>
      </c>
      <c r="D2593" s="11" t="s">
        <v>2110</v>
      </c>
      <c r="E2593" s="11" t="s">
        <v>2138</v>
      </c>
      <c r="F2593" s="11" t="s">
        <v>2538</v>
      </c>
      <c r="G2593" s="11" t="s">
        <v>211</v>
      </c>
      <c r="H2593" s="11" t="s">
        <v>211</v>
      </c>
      <c r="I2593" s="11">
        <v>4</v>
      </c>
      <c r="J2593" s="11">
        <v>20</v>
      </c>
      <c r="K2593" s="11">
        <v>41</v>
      </c>
      <c r="L2593" s="11" t="str">
        <f t="shared" si="40"/>
        <v>Processed</v>
      </c>
    </row>
    <row r="2594" spans="1:12" x14ac:dyDescent="0.3">
      <c r="A2594" s="11" t="s">
        <v>934</v>
      </c>
      <c r="B2594" s="11" t="s">
        <v>322</v>
      </c>
      <c r="C2594" s="11" t="s">
        <v>72</v>
      </c>
      <c r="D2594" s="11" t="s">
        <v>1048</v>
      </c>
      <c r="E2594" s="11" t="s">
        <v>2111</v>
      </c>
      <c r="F2594" s="11" t="s">
        <v>2538</v>
      </c>
      <c r="G2594" s="11" t="s">
        <v>211</v>
      </c>
      <c r="H2594" s="11" t="s">
        <v>211</v>
      </c>
      <c r="I2594" s="11">
        <v>2383</v>
      </c>
      <c r="J2594" s="11">
        <v>14894</v>
      </c>
      <c r="K2594" s="11">
        <v>39626</v>
      </c>
      <c r="L2594" s="11" t="str">
        <f t="shared" si="40"/>
        <v>Processed</v>
      </c>
    </row>
    <row r="2595" spans="1:12" x14ac:dyDescent="0.3">
      <c r="A2595" s="11" t="s">
        <v>934</v>
      </c>
      <c r="B2595" s="11" t="s">
        <v>322</v>
      </c>
      <c r="C2595" s="11" t="s">
        <v>72</v>
      </c>
      <c r="D2595" s="11" t="s">
        <v>1048</v>
      </c>
      <c r="E2595" s="11" t="s">
        <v>2111</v>
      </c>
      <c r="F2595" s="11" t="s">
        <v>2538</v>
      </c>
      <c r="G2595" s="11" t="s">
        <v>1696</v>
      </c>
      <c r="H2595" s="11" t="s">
        <v>1696</v>
      </c>
      <c r="I2595" s="11">
        <v>682</v>
      </c>
      <c r="J2595" s="11">
        <v>4263</v>
      </c>
      <c r="K2595" s="11">
        <v>13010</v>
      </c>
      <c r="L2595" s="11" t="str">
        <f t="shared" si="40"/>
        <v>Processed</v>
      </c>
    </row>
    <row r="2596" spans="1:12" x14ac:dyDescent="0.3">
      <c r="A2596" s="11" t="s">
        <v>934</v>
      </c>
      <c r="B2596" s="11" t="s">
        <v>322</v>
      </c>
      <c r="C2596" s="11" t="s">
        <v>72</v>
      </c>
      <c r="D2596" s="11" t="s">
        <v>1048</v>
      </c>
      <c r="E2596" s="11" t="s">
        <v>2111</v>
      </c>
      <c r="F2596" s="11" t="s">
        <v>2538</v>
      </c>
      <c r="G2596" s="11" t="s">
        <v>375</v>
      </c>
      <c r="H2596" s="11" t="s">
        <v>375</v>
      </c>
      <c r="I2596" s="11">
        <v>2060</v>
      </c>
      <c r="J2596" s="11">
        <v>12875</v>
      </c>
      <c r="K2596" s="11">
        <v>39942</v>
      </c>
      <c r="L2596" s="11" t="str">
        <f t="shared" si="40"/>
        <v>Processed</v>
      </c>
    </row>
    <row r="2597" spans="1:12" x14ac:dyDescent="0.3">
      <c r="A2597" s="11" t="s">
        <v>934</v>
      </c>
      <c r="B2597" s="11" t="s">
        <v>322</v>
      </c>
      <c r="C2597" s="11" t="s">
        <v>663</v>
      </c>
      <c r="D2597" s="11" t="s">
        <v>664</v>
      </c>
      <c r="E2597" s="11" t="s">
        <v>1049</v>
      </c>
      <c r="F2597" s="11" t="s">
        <v>2539</v>
      </c>
      <c r="G2597" s="11" t="s">
        <v>375</v>
      </c>
      <c r="H2597" s="11" t="s">
        <v>375</v>
      </c>
      <c r="I2597" s="11">
        <v>40694</v>
      </c>
      <c r="J2597" s="11">
        <v>569716</v>
      </c>
      <c r="K2597" s="11">
        <v>743644</v>
      </c>
      <c r="L2597" s="11" t="str">
        <f t="shared" si="40"/>
        <v>Whole</v>
      </c>
    </row>
    <row r="2598" spans="1:12" x14ac:dyDescent="0.3">
      <c r="A2598" s="11" t="s">
        <v>934</v>
      </c>
      <c r="B2598" s="11" t="s">
        <v>322</v>
      </c>
      <c r="C2598" s="11" t="s">
        <v>663</v>
      </c>
      <c r="D2598" s="11" t="s">
        <v>664</v>
      </c>
      <c r="E2598" s="11" t="s">
        <v>1049</v>
      </c>
      <c r="F2598" s="11" t="s">
        <v>2540</v>
      </c>
      <c r="G2598" s="11" t="s">
        <v>211</v>
      </c>
      <c r="H2598" s="11" t="s">
        <v>211</v>
      </c>
      <c r="I2598" s="11">
        <v>59640</v>
      </c>
      <c r="J2598" s="11">
        <v>834960</v>
      </c>
      <c r="K2598" s="11">
        <v>985214</v>
      </c>
      <c r="L2598" s="11" t="str">
        <f t="shared" si="40"/>
        <v>Whole</v>
      </c>
    </row>
    <row r="2599" spans="1:12" x14ac:dyDescent="0.3">
      <c r="A2599" s="11" t="s">
        <v>934</v>
      </c>
      <c r="B2599" s="11" t="s">
        <v>322</v>
      </c>
      <c r="C2599" s="11" t="s">
        <v>663</v>
      </c>
      <c r="D2599" s="11" t="s">
        <v>664</v>
      </c>
      <c r="E2599" s="11" t="s">
        <v>1702</v>
      </c>
      <c r="F2599" s="11" t="s">
        <v>2541</v>
      </c>
      <c r="G2599" s="11" t="s">
        <v>2542</v>
      </c>
      <c r="H2599" s="11" t="s">
        <v>2542</v>
      </c>
      <c r="I2599" s="11">
        <v>10677430</v>
      </c>
      <c r="J2599" s="11">
        <v>5338715</v>
      </c>
      <c r="K2599" s="11">
        <v>2816610</v>
      </c>
      <c r="L2599" s="11" t="str">
        <f t="shared" si="40"/>
        <v>Whole</v>
      </c>
    </row>
    <row r="2600" spans="1:12" x14ac:dyDescent="0.3">
      <c r="A2600" s="11" t="s">
        <v>934</v>
      </c>
      <c r="B2600" s="11" t="s">
        <v>322</v>
      </c>
      <c r="C2600" s="11" t="s">
        <v>663</v>
      </c>
      <c r="D2600" s="11" t="s">
        <v>664</v>
      </c>
      <c r="E2600" s="11" t="s">
        <v>1702</v>
      </c>
      <c r="F2600" s="11" t="s">
        <v>2543</v>
      </c>
      <c r="G2600" s="11" t="s">
        <v>922</v>
      </c>
      <c r="H2600" s="11" t="s">
        <v>922</v>
      </c>
      <c r="I2600" s="11">
        <v>16802150</v>
      </c>
      <c r="J2600" s="11">
        <v>8401075</v>
      </c>
      <c r="K2600" s="11">
        <v>4347240</v>
      </c>
      <c r="L2600" s="11" t="str">
        <f t="shared" si="40"/>
        <v>Whole</v>
      </c>
    </row>
    <row r="2601" spans="1:12" x14ac:dyDescent="0.3">
      <c r="A2601" s="11" t="s">
        <v>934</v>
      </c>
      <c r="B2601" s="11" t="s">
        <v>322</v>
      </c>
      <c r="C2601" s="11" t="s">
        <v>663</v>
      </c>
      <c r="D2601" s="11" t="s">
        <v>1050</v>
      </c>
      <c r="E2601" s="11" t="s">
        <v>1967</v>
      </c>
      <c r="F2601" s="11" t="s">
        <v>1703</v>
      </c>
      <c r="G2601" s="11" t="s">
        <v>1696</v>
      </c>
      <c r="H2601" s="11" t="s">
        <v>1696</v>
      </c>
      <c r="I2601" s="11">
        <v>1035265</v>
      </c>
      <c r="J2601" s="11">
        <v>517633</v>
      </c>
      <c r="K2601" s="11">
        <v>285469</v>
      </c>
      <c r="L2601" s="11" t="str">
        <f t="shared" si="40"/>
        <v>Whole</v>
      </c>
    </row>
    <row r="2602" spans="1:12" x14ac:dyDescent="0.3">
      <c r="A2602" s="11" t="s">
        <v>934</v>
      </c>
      <c r="B2602" s="11" t="s">
        <v>322</v>
      </c>
      <c r="C2602" s="11" t="s">
        <v>663</v>
      </c>
      <c r="D2602" s="11" t="s">
        <v>1050</v>
      </c>
      <c r="E2602" s="11" t="s">
        <v>1967</v>
      </c>
      <c r="F2602" s="11" t="s">
        <v>2541</v>
      </c>
      <c r="G2602" s="11" t="s">
        <v>2542</v>
      </c>
      <c r="H2602" s="11" t="s">
        <v>2542</v>
      </c>
      <c r="I2602" s="11">
        <v>5889350</v>
      </c>
      <c r="J2602" s="11">
        <v>2944675</v>
      </c>
      <c r="K2602" s="11">
        <v>1506123</v>
      </c>
      <c r="L2602" s="11" t="str">
        <f t="shared" si="40"/>
        <v>Whole</v>
      </c>
    </row>
    <row r="2603" spans="1:12" x14ac:dyDescent="0.3">
      <c r="A2603" s="11" t="s">
        <v>934</v>
      </c>
      <c r="B2603" s="11" t="s">
        <v>322</v>
      </c>
      <c r="C2603" s="11" t="s">
        <v>663</v>
      </c>
      <c r="D2603" s="11" t="s">
        <v>1050</v>
      </c>
      <c r="E2603" s="11" t="s">
        <v>1967</v>
      </c>
      <c r="F2603" s="11" t="s">
        <v>2543</v>
      </c>
      <c r="G2603" s="11" t="s">
        <v>922</v>
      </c>
      <c r="H2603" s="11" t="s">
        <v>922</v>
      </c>
      <c r="I2603" s="11">
        <v>5601979</v>
      </c>
      <c r="J2603" s="11">
        <v>2800990</v>
      </c>
      <c r="K2603" s="11">
        <v>1404368</v>
      </c>
      <c r="L2603" s="11" t="str">
        <f t="shared" si="40"/>
        <v>Whole</v>
      </c>
    </row>
    <row r="2604" spans="1:12" x14ac:dyDescent="0.3">
      <c r="A2604" s="11" t="s">
        <v>934</v>
      </c>
      <c r="B2604" s="11" t="s">
        <v>322</v>
      </c>
      <c r="C2604" s="11" t="s">
        <v>663</v>
      </c>
      <c r="D2604" s="11" t="s">
        <v>1968</v>
      </c>
      <c r="E2604" s="11" t="s">
        <v>1969</v>
      </c>
      <c r="F2604" s="11" t="s">
        <v>1703</v>
      </c>
      <c r="G2604" s="11" t="s">
        <v>1696</v>
      </c>
      <c r="H2604" s="11" t="s">
        <v>1696</v>
      </c>
      <c r="I2604" s="11">
        <v>4602650</v>
      </c>
      <c r="J2604" s="11">
        <v>2301325</v>
      </c>
      <c r="K2604" s="11">
        <v>1347520</v>
      </c>
      <c r="L2604" s="11" t="str">
        <f t="shared" si="40"/>
        <v>Whole</v>
      </c>
    </row>
    <row r="2605" spans="1:12" x14ac:dyDescent="0.3">
      <c r="A2605" s="11" t="s">
        <v>934</v>
      </c>
      <c r="B2605" s="11" t="s">
        <v>322</v>
      </c>
      <c r="C2605" s="11" t="s">
        <v>663</v>
      </c>
      <c r="D2605" s="11" t="s">
        <v>1968</v>
      </c>
      <c r="E2605" s="11" t="s">
        <v>1969</v>
      </c>
      <c r="F2605" s="11" t="s">
        <v>2541</v>
      </c>
      <c r="G2605" s="11" t="s">
        <v>2542</v>
      </c>
      <c r="H2605" s="11" t="s">
        <v>2542</v>
      </c>
      <c r="I2605" s="11">
        <v>9200399</v>
      </c>
      <c r="J2605" s="11">
        <v>4600200</v>
      </c>
      <c r="K2605" s="11">
        <v>2475491</v>
      </c>
      <c r="L2605" s="11" t="str">
        <f t="shared" si="40"/>
        <v>Whole</v>
      </c>
    </row>
    <row r="2606" spans="1:12" x14ac:dyDescent="0.3">
      <c r="A2606" s="11" t="s">
        <v>934</v>
      </c>
      <c r="B2606" s="11" t="s">
        <v>322</v>
      </c>
      <c r="C2606" s="11" t="s">
        <v>663</v>
      </c>
      <c r="D2606" s="11" t="s">
        <v>1968</v>
      </c>
      <c r="E2606" s="11" t="s">
        <v>1969</v>
      </c>
      <c r="F2606" s="11" t="s">
        <v>2543</v>
      </c>
      <c r="G2606" s="11" t="s">
        <v>922</v>
      </c>
      <c r="H2606" s="11" t="s">
        <v>922</v>
      </c>
      <c r="I2606" s="11">
        <v>15018735</v>
      </c>
      <c r="J2606" s="11">
        <v>7509368</v>
      </c>
      <c r="K2606" s="11">
        <v>3959009</v>
      </c>
      <c r="L2606" s="11" t="str">
        <f t="shared" si="40"/>
        <v>Whole</v>
      </c>
    </row>
    <row r="2607" spans="1:12" x14ac:dyDescent="0.3">
      <c r="A2607" s="11" t="s">
        <v>934</v>
      </c>
      <c r="B2607" s="11" t="s">
        <v>322</v>
      </c>
      <c r="C2607" s="11" t="s">
        <v>663</v>
      </c>
      <c r="D2607" s="11" t="s">
        <v>1968</v>
      </c>
      <c r="E2607" s="11" t="s">
        <v>2026</v>
      </c>
      <c r="F2607" s="11" t="s">
        <v>2539</v>
      </c>
      <c r="G2607" s="11" t="s">
        <v>375</v>
      </c>
      <c r="H2607" s="11" t="s">
        <v>375</v>
      </c>
      <c r="I2607" s="11">
        <v>19903</v>
      </c>
      <c r="J2607" s="11">
        <v>537381</v>
      </c>
      <c r="K2607" s="11">
        <v>846587</v>
      </c>
      <c r="L2607" s="11" t="str">
        <f t="shared" si="40"/>
        <v>Whole</v>
      </c>
    </row>
    <row r="2608" spans="1:12" x14ac:dyDescent="0.3">
      <c r="A2608" s="11" t="s">
        <v>934</v>
      </c>
      <c r="B2608" s="11" t="s">
        <v>322</v>
      </c>
      <c r="C2608" s="11" t="s">
        <v>663</v>
      </c>
      <c r="D2608" s="11" t="s">
        <v>1968</v>
      </c>
      <c r="E2608" s="11" t="s">
        <v>2026</v>
      </c>
      <c r="F2608" s="11" t="s">
        <v>2540</v>
      </c>
      <c r="G2608" s="11" t="s">
        <v>211</v>
      </c>
      <c r="H2608" s="11" t="s">
        <v>211</v>
      </c>
      <c r="I2608" s="11">
        <v>30954</v>
      </c>
      <c r="J2608" s="11">
        <v>835758</v>
      </c>
      <c r="K2608" s="11">
        <v>1164156</v>
      </c>
      <c r="L2608" s="11" t="str">
        <f t="shared" si="40"/>
        <v>Whole</v>
      </c>
    </row>
    <row r="2609" spans="1:12" x14ac:dyDescent="0.3">
      <c r="A2609" s="11" t="s">
        <v>934</v>
      </c>
      <c r="B2609" s="11" t="s">
        <v>322</v>
      </c>
      <c r="C2609" s="11" t="s">
        <v>663</v>
      </c>
      <c r="D2609" s="11" t="s">
        <v>1968</v>
      </c>
      <c r="E2609" s="11" t="s">
        <v>2026</v>
      </c>
      <c r="F2609" s="11" t="s">
        <v>2540</v>
      </c>
      <c r="G2609" s="11" t="s">
        <v>1696</v>
      </c>
      <c r="H2609" s="11" t="s">
        <v>1696</v>
      </c>
      <c r="I2609" s="11">
        <v>6938</v>
      </c>
      <c r="J2609" s="11">
        <v>187326</v>
      </c>
      <c r="K2609" s="11">
        <v>298241</v>
      </c>
      <c r="L2609" s="11" t="str">
        <f t="shared" si="40"/>
        <v>Whole</v>
      </c>
    </row>
    <row r="2610" spans="1:12" x14ac:dyDescent="0.3">
      <c r="A2610" s="11" t="s">
        <v>934</v>
      </c>
      <c r="B2610" s="11" t="s">
        <v>322</v>
      </c>
      <c r="C2610" s="11" t="s">
        <v>663</v>
      </c>
      <c r="D2610" s="11" t="s">
        <v>1051</v>
      </c>
      <c r="E2610" s="11" t="s">
        <v>1867</v>
      </c>
      <c r="F2610" s="11" t="s">
        <v>2540</v>
      </c>
      <c r="G2610" s="11" t="s">
        <v>211</v>
      </c>
      <c r="H2610" s="11" t="s">
        <v>211</v>
      </c>
      <c r="I2610" s="11">
        <v>2387</v>
      </c>
      <c r="J2610" s="11">
        <v>21483</v>
      </c>
      <c r="K2610" s="11">
        <v>37024</v>
      </c>
      <c r="L2610" s="11" t="str">
        <f t="shared" si="40"/>
        <v>Whole</v>
      </c>
    </row>
    <row r="2611" spans="1:12" x14ac:dyDescent="0.3">
      <c r="A2611" s="11" t="s">
        <v>934</v>
      </c>
      <c r="B2611" s="11" t="s">
        <v>322</v>
      </c>
      <c r="C2611" s="11" t="s">
        <v>663</v>
      </c>
      <c r="D2611" s="11" t="s">
        <v>1051</v>
      </c>
      <c r="E2611" s="11" t="s">
        <v>1867</v>
      </c>
      <c r="F2611" s="11" t="s">
        <v>2540</v>
      </c>
      <c r="G2611" s="11" t="s">
        <v>1696</v>
      </c>
      <c r="H2611" s="11" t="s">
        <v>1696</v>
      </c>
      <c r="I2611" s="11">
        <v>1703</v>
      </c>
      <c r="J2611" s="11">
        <v>15327</v>
      </c>
      <c r="K2611" s="11">
        <v>31399</v>
      </c>
      <c r="L2611" s="11" t="str">
        <f t="shared" si="40"/>
        <v>Whole</v>
      </c>
    </row>
    <row r="2612" spans="1:12" x14ac:dyDescent="0.3">
      <c r="A2612" s="11" t="s">
        <v>934</v>
      </c>
      <c r="B2612" s="11" t="s">
        <v>322</v>
      </c>
      <c r="C2612" s="11" t="s">
        <v>663</v>
      </c>
      <c r="D2612" s="11" t="s">
        <v>1051</v>
      </c>
      <c r="E2612" s="11" t="s">
        <v>1867</v>
      </c>
      <c r="F2612" s="11" t="s">
        <v>2540</v>
      </c>
      <c r="G2612" s="11" t="s">
        <v>375</v>
      </c>
      <c r="H2612" s="11" t="s">
        <v>375</v>
      </c>
      <c r="I2612" s="11">
        <v>2329</v>
      </c>
      <c r="J2612" s="11">
        <v>20961</v>
      </c>
      <c r="K2612" s="11">
        <v>39338</v>
      </c>
      <c r="L2612" s="11" t="str">
        <f t="shared" si="40"/>
        <v>Whole</v>
      </c>
    </row>
    <row r="2613" spans="1:12" x14ac:dyDescent="0.3">
      <c r="A2613" s="11" t="s">
        <v>934</v>
      </c>
      <c r="B2613" s="11" t="s">
        <v>322</v>
      </c>
      <c r="C2613" s="11" t="s">
        <v>663</v>
      </c>
      <c r="D2613" s="11" t="s">
        <v>926</v>
      </c>
      <c r="E2613" s="11" t="s">
        <v>1052</v>
      </c>
      <c r="F2613" s="11" t="s">
        <v>1703</v>
      </c>
      <c r="G2613" s="11" t="s">
        <v>1696</v>
      </c>
      <c r="H2613" s="11" t="s">
        <v>1696</v>
      </c>
      <c r="I2613" s="11">
        <v>103550</v>
      </c>
      <c r="J2613" s="11">
        <v>51775</v>
      </c>
      <c r="K2613" s="11">
        <v>31886</v>
      </c>
      <c r="L2613" s="11" t="str">
        <f t="shared" si="40"/>
        <v>Whole</v>
      </c>
    </row>
    <row r="2614" spans="1:12" x14ac:dyDescent="0.3">
      <c r="A2614" s="11" t="s">
        <v>934</v>
      </c>
      <c r="B2614" s="11" t="s">
        <v>322</v>
      </c>
      <c r="C2614" s="11" t="s">
        <v>663</v>
      </c>
      <c r="D2614" s="11" t="s">
        <v>926</v>
      </c>
      <c r="E2614" s="11" t="s">
        <v>1052</v>
      </c>
      <c r="F2614" s="11" t="s">
        <v>2541</v>
      </c>
      <c r="G2614" s="11" t="s">
        <v>2542</v>
      </c>
      <c r="H2614" s="11" t="s">
        <v>2542</v>
      </c>
      <c r="I2614" s="11">
        <v>154450</v>
      </c>
      <c r="J2614" s="11">
        <v>77225</v>
      </c>
      <c r="K2614" s="11">
        <v>44301</v>
      </c>
      <c r="L2614" s="11" t="str">
        <f t="shared" si="40"/>
        <v>Whole</v>
      </c>
    </row>
    <row r="2615" spans="1:12" x14ac:dyDescent="0.3">
      <c r="A2615" s="11" t="s">
        <v>934</v>
      </c>
      <c r="B2615" s="11" t="s">
        <v>322</v>
      </c>
      <c r="C2615" s="11" t="s">
        <v>663</v>
      </c>
      <c r="D2615" s="11" t="s">
        <v>926</v>
      </c>
      <c r="E2615" s="11" t="s">
        <v>1052</v>
      </c>
      <c r="F2615" s="11" t="s">
        <v>2543</v>
      </c>
      <c r="G2615" s="11" t="s">
        <v>922</v>
      </c>
      <c r="H2615" s="11" t="s">
        <v>922</v>
      </c>
      <c r="I2615" s="11">
        <v>203100</v>
      </c>
      <c r="J2615" s="11">
        <v>101550</v>
      </c>
      <c r="K2615" s="11">
        <v>57401</v>
      </c>
      <c r="L2615" s="11" t="str">
        <f t="shared" si="40"/>
        <v>Whole</v>
      </c>
    </row>
    <row r="2616" spans="1:12" x14ac:dyDescent="0.3">
      <c r="A2616" s="11" t="s">
        <v>934</v>
      </c>
      <c r="B2616" s="11" t="s">
        <v>322</v>
      </c>
      <c r="C2616" s="11" t="s">
        <v>663</v>
      </c>
      <c r="D2616" s="11" t="s">
        <v>1236</v>
      </c>
      <c r="E2616" s="11" t="s">
        <v>2015</v>
      </c>
      <c r="F2616" s="11" t="s">
        <v>2541</v>
      </c>
      <c r="G2616" s="11" t="s">
        <v>2542</v>
      </c>
      <c r="H2616" s="11" t="s">
        <v>2542</v>
      </c>
      <c r="I2616" s="11">
        <v>73</v>
      </c>
      <c r="J2616" s="11">
        <v>157</v>
      </c>
      <c r="K2616" s="11">
        <v>77</v>
      </c>
      <c r="L2616" s="11" t="str">
        <f t="shared" si="40"/>
        <v>Whole</v>
      </c>
    </row>
    <row r="2617" spans="1:12" x14ac:dyDescent="0.3">
      <c r="A2617" s="11" t="s">
        <v>934</v>
      </c>
      <c r="B2617" s="11" t="s">
        <v>322</v>
      </c>
      <c r="C2617" s="11" t="s">
        <v>71</v>
      </c>
      <c r="D2617" s="11" t="s">
        <v>1053</v>
      </c>
      <c r="E2617" s="11" t="s">
        <v>2016</v>
      </c>
      <c r="F2617" s="11" t="s">
        <v>2545</v>
      </c>
      <c r="G2617" s="11" t="s">
        <v>1696</v>
      </c>
      <c r="H2617" s="11" t="s">
        <v>1696</v>
      </c>
      <c r="I2617" s="11">
        <v>0</v>
      </c>
      <c r="J2617" s="11">
        <v>0</v>
      </c>
      <c r="K2617" s="11">
        <v>0</v>
      </c>
      <c r="L2617" s="11" t="str">
        <f t="shared" si="40"/>
        <v>Whole</v>
      </c>
    </row>
    <row r="2618" spans="1:12" x14ac:dyDescent="0.3">
      <c r="A2618" s="11" t="s">
        <v>934</v>
      </c>
      <c r="B2618" s="11" t="s">
        <v>322</v>
      </c>
      <c r="C2618" s="11" t="s">
        <v>71</v>
      </c>
      <c r="D2618" s="11" t="s">
        <v>1054</v>
      </c>
      <c r="E2618" s="11" t="s">
        <v>2017</v>
      </c>
      <c r="F2618" s="11" t="s">
        <v>1703</v>
      </c>
      <c r="G2618" s="11" t="s">
        <v>1696</v>
      </c>
      <c r="H2618" s="11" t="s">
        <v>1696</v>
      </c>
      <c r="I2618" s="11">
        <v>12</v>
      </c>
      <c r="J2618" s="11">
        <v>26</v>
      </c>
      <c r="K2618" s="11">
        <v>16</v>
      </c>
      <c r="L2618" s="11" t="str">
        <f t="shared" si="40"/>
        <v>Whole</v>
      </c>
    </row>
    <row r="2619" spans="1:12" x14ac:dyDescent="0.3">
      <c r="A2619" s="11" t="s">
        <v>934</v>
      </c>
      <c r="B2619" s="11" t="s">
        <v>322</v>
      </c>
      <c r="C2619" s="11" t="s">
        <v>71</v>
      </c>
      <c r="D2619" s="11" t="s">
        <v>1054</v>
      </c>
      <c r="E2619" s="11" t="s">
        <v>2017</v>
      </c>
      <c r="F2619" s="11" t="s">
        <v>2541</v>
      </c>
      <c r="G2619" s="11" t="s">
        <v>2542</v>
      </c>
      <c r="H2619" s="11" t="s">
        <v>2542</v>
      </c>
      <c r="I2619" s="11">
        <v>126</v>
      </c>
      <c r="J2619" s="11">
        <v>271</v>
      </c>
      <c r="K2619" s="11">
        <v>154</v>
      </c>
      <c r="L2619" s="11" t="str">
        <f t="shared" si="40"/>
        <v>Whole</v>
      </c>
    </row>
    <row r="2620" spans="1:12" x14ac:dyDescent="0.3">
      <c r="A2620" s="11" t="s">
        <v>934</v>
      </c>
      <c r="B2620" s="11" t="s">
        <v>322</v>
      </c>
      <c r="C2620" s="11" t="s">
        <v>71</v>
      </c>
      <c r="D2620" s="11" t="s">
        <v>1054</v>
      </c>
      <c r="E2620" s="11" t="s">
        <v>2017</v>
      </c>
      <c r="F2620" s="11" t="s">
        <v>2543</v>
      </c>
      <c r="G2620" s="11" t="s">
        <v>922</v>
      </c>
      <c r="H2620" s="11" t="s">
        <v>922</v>
      </c>
      <c r="I2620" s="11">
        <v>323</v>
      </c>
      <c r="J2620" s="11">
        <v>694</v>
      </c>
      <c r="K2620" s="11">
        <v>366</v>
      </c>
      <c r="L2620" s="11" t="str">
        <f t="shared" si="40"/>
        <v>Whole</v>
      </c>
    </row>
    <row r="2621" spans="1:12" x14ac:dyDescent="0.3">
      <c r="A2621" s="11" t="s">
        <v>934</v>
      </c>
      <c r="B2621" s="11" t="s">
        <v>322</v>
      </c>
      <c r="C2621" s="11" t="s">
        <v>207</v>
      </c>
      <c r="D2621" s="11" t="s">
        <v>2205</v>
      </c>
      <c r="E2621" s="11" t="s">
        <v>2206</v>
      </c>
      <c r="F2621" s="11" t="s">
        <v>2547</v>
      </c>
      <c r="G2621" s="11" t="s">
        <v>211</v>
      </c>
      <c r="H2621" s="11" t="s">
        <v>211</v>
      </c>
      <c r="I2621" s="11">
        <v>10309</v>
      </c>
      <c r="J2621" s="11">
        <v>123708</v>
      </c>
      <c r="K2621" s="11">
        <v>177012</v>
      </c>
      <c r="L2621" s="11" t="str">
        <f t="shared" si="40"/>
        <v>Processed</v>
      </c>
    </row>
    <row r="2622" spans="1:12" x14ac:dyDescent="0.3">
      <c r="A2622" s="11" t="s">
        <v>934</v>
      </c>
      <c r="B2622" s="11" t="s">
        <v>322</v>
      </c>
      <c r="C2622" s="11" t="s">
        <v>207</v>
      </c>
      <c r="D2622" s="11" t="s">
        <v>2205</v>
      </c>
      <c r="E2622" s="11" t="s">
        <v>2206</v>
      </c>
      <c r="F2622" s="11" t="s">
        <v>2547</v>
      </c>
      <c r="G2622" s="11" t="s">
        <v>1696</v>
      </c>
      <c r="H2622" s="11" t="s">
        <v>1696</v>
      </c>
      <c r="I2622" s="11">
        <v>3709</v>
      </c>
      <c r="J2622" s="11">
        <v>44508</v>
      </c>
      <c r="K2622" s="11">
        <v>69830</v>
      </c>
      <c r="L2622" s="11" t="str">
        <f t="shared" si="40"/>
        <v>Processed</v>
      </c>
    </row>
    <row r="2623" spans="1:12" x14ac:dyDescent="0.3">
      <c r="A2623" s="11" t="s">
        <v>934</v>
      </c>
      <c r="B2623" s="11" t="s">
        <v>322</v>
      </c>
      <c r="C2623" s="11" t="s">
        <v>207</v>
      </c>
      <c r="D2623" s="11" t="s">
        <v>2205</v>
      </c>
      <c r="E2623" s="11" t="s">
        <v>2206</v>
      </c>
      <c r="F2623" s="11" t="s">
        <v>2547</v>
      </c>
      <c r="G2623" s="11" t="s">
        <v>375</v>
      </c>
      <c r="H2623" s="11" t="s">
        <v>375</v>
      </c>
      <c r="I2623" s="11">
        <v>9030</v>
      </c>
      <c r="J2623" s="11">
        <v>108360</v>
      </c>
      <c r="K2623" s="11">
        <v>178637</v>
      </c>
      <c r="L2623" s="11" t="str">
        <f t="shared" si="40"/>
        <v>Processed</v>
      </c>
    </row>
    <row r="2624" spans="1:12" x14ac:dyDescent="0.3">
      <c r="A2624" s="11" t="s">
        <v>934</v>
      </c>
      <c r="B2624" s="11" t="s">
        <v>322</v>
      </c>
      <c r="C2624" s="11" t="s">
        <v>207</v>
      </c>
      <c r="D2624" s="11" t="s">
        <v>1875</v>
      </c>
      <c r="E2624" s="11" t="s">
        <v>1876</v>
      </c>
      <c r="F2624" s="11" t="s">
        <v>2339</v>
      </c>
      <c r="G2624" s="11" t="s">
        <v>211</v>
      </c>
      <c r="H2624" s="11" t="s">
        <v>211</v>
      </c>
      <c r="I2624" s="11">
        <v>26321</v>
      </c>
      <c r="J2624" s="11">
        <v>289531</v>
      </c>
      <c r="K2624" s="11">
        <v>1262671</v>
      </c>
      <c r="L2624" s="11" t="str">
        <f t="shared" si="40"/>
        <v>Processed</v>
      </c>
    </row>
    <row r="2625" spans="1:12" x14ac:dyDescent="0.3">
      <c r="A2625" s="11" t="s">
        <v>934</v>
      </c>
      <c r="B2625" s="11" t="s">
        <v>322</v>
      </c>
      <c r="C2625" s="11" t="s">
        <v>207</v>
      </c>
      <c r="D2625" s="11" t="s">
        <v>1875</v>
      </c>
      <c r="E2625" s="11" t="s">
        <v>1876</v>
      </c>
      <c r="F2625" s="11" t="s">
        <v>2339</v>
      </c>
      <c r="G2625" s="11" t="s">
        <v>1696</v>
      </c>
      <c r="H2625" s="11" t="s">
        <v>1696</v>
      </c>
      <c r="I2625" s="11">
        <v>7359</v>
      </c>
      <c r="J2625" s="11">
        <v>80949</v>
      </c>
      <c r="K2625" s="11">
        <v>371197</v>
      </c>
      <c r="L2625" s="11" t="str">
        <f t="shared" si="40"/>
        <v>Processed</v>
      </c>
    </row>
    <row r="2626" spans="1:12" x14ac:dyDescent="0.3">
      <c r="A2626" s="11" t="s">
        <v>934</v>
      </c>
      <c r="B2626" s="11" t="s">
        <v>322</v>
      </c>
      <c r="C2626" s="11" t="s">
        <v>207</v>
      </c>
      <c r="D2626" s="11" t="s">
        <v>1875</v>
      </c>
      <c r="E2626" s="11" t="s">
        <v>1876</v>
      </c>
      <c r="F2626" s="11" t="s">
        <v>2339</v>
      </c>
      <c r="G2626" s="11" t="s">
        <v>375</v>
      </c>
      <c r="H2626" s="11" t="s">
        <v>375</v>
      </c>
      <c r="I2626" s="11">
        <v>18719</v>
      </c>
      <c r="J2626" s="11">
        <v>205909</v>
      </c>
      <c r="K2626" s="11">
        <v>929372</v>
      </c>
      <c r="L2626" s="11" t="str">
        <f t="shared" ref="L2626:L2689" si="41">IF(OR(C2626="Condiments &amp; Snacks",
       C2626="Cheese",
       C2626="Butter",
       C2626="Meals",
       C2626="Beverages",
       C2626="Yogurt"), "Processed", "Whole")</f>
        <v>Processed</v>
      </c>
    </row>
    <row r="2627" spans="1:12" x14ac:dyDescent="0.3">
      <c r="A2627" s="11" t="s">
        <v>934</v>
      </c>
      <c r="B2627" s="11" t="s">
        <v>322</v>
      </c>
      <c r="C2627" s="11" t="s">
        <v>207</v>
      </c>
      <c r="D2627" s="11" t="s">
        <v>1691</v>
      </c>
      <c r="E2627" s="11" t="s">
        <v>2207</v>
      </c>
      <c r="F2627" s="11" t="s">
        <v>2547</v>
      </c>
      <c r="G2627" s="11" t="s">
        <v>211</v>
      </c>
      <c r="H2627" s="11" t="s">
        <v>211</v>
      </c>
      <c r="I2627" s="11">
        <v>12619</v>
      </c>
      <c r="J2627" s="11">
        <v>151428</v>
      </c>
      <c r="K2627" s="11">
        <v>216109</v>
      </c>
      <c r="L2627" s="11" t="str">
        <f t="shared" si="41"/>
        <v>Processed</v>
      </c>
    </row>
    <row r="2628" spans="1:12" x14ac:dyDescent="0.3">
      <c r="A2628" s="11" t="s">
        <v>934</v>
      </c>
      <c r="B2628" s="11" t="s">
        <v>322</v>
      </c>
      <c r="C2628" s="11" t="s">
        <v>207</v>
      </c>
      <c r="D2628" s="11" t="s">
        <v>1691</v>
      </c>
      <c r="E2628" s="11" t="s">
        <v>2207</v>
      </c>
      <c r="F2628" s="11" t="s">
        <v>2547</v>
      </c>
      <c r="G2628" s="11" t="s">
        <v>1696</v>
      </c>
      <c r="H2628" s="11" t="s">
        <v>1696</v>
      </c>
      <c r="I2628" s="11">
        <v>3494</v>
      </c>
      <c r="J2628" s="11">
        <v>41928</v>
      </c>
      <c r="K2628" s="11">
        <v>66755</v>
      </c>
      <c r="L2628" s="11" t="str">
        <f t="shared" si="41"/>
        <v>Processed</v>
      </c>
    </row>
    <row r="2629" spans="1:12" x14ac:dyDescent="0.3">
      <c r="A2629" s="11" t="s">
        <v>934</v>
      </c>
      <c r="B2629" s="11" t="s">
        <v>322</v>
      </c>
      <c r="C2629" s="11" t="s">
        <v>207</v>
      </c>
      <c r="D2629" s="11" t="s">
        <v>1691</v>
      </c>
      <c r="E2629" s="11" t="s">
        <v>2207</v>
      </c>
      <c r="F2629" s="11" t="s">
        <v>2547</v>
      </c>
      <c r="G2629" s="11" t="s">
        <v>375</v>
      </c>
      <c r="H2629" s="11" t="s">
        <v>375</v>
      </c>
      <c r="I2629" s="11">
        <v>8621</v>
      </c>
      <c r="J2629" s="11">
        <v>103452</v>
      </c>
      <c r="K2629" s="11">
        <v>170696</v>
      </c>
      <c r="L2629" s="11" t="str">
        <f t="shared" si="41"/>
        <v>Processed</v>
      </c>
    </row>
    <row r="2630" spans="1:12" x14ac:dyDescent="0.3">
      <c r="A2630" s="11" t="s">
        <v>934</v>
      </c>
      <c r="B2630" s="11" t="s">
        <v>322</v>
      </c>
      <c r="C2630" s="11" t="s">
        <v>207</v>
      </c>
      <c r="D2630" s="11" t="s">
        <v>925</v>
      </c>
      <c r="E2630" s="11" t="s">
        <v>2155</v>
      </c>
      <c r="F2630" s="11" t="s">
        <v>2548</v>
      </c>
      <c r="G2630" s="11" t="s">
        <v>211</v>
      </c>
      <c r="H2630" s="11" t="s">
        <v>211</v>
      </c>
      <c r="I2630" s="11">
        <v>3825</v>
      </c>
      <c r="J2630" s="11">
        <v>45900</v>
      </c>
      <c r="K2630" s="11">
        <v>75958</v>
      </c>
      <c r="L2630" s="11" t="str">
        <f t="shared" si="41"/>
        <v>Processed</v>
      </c>
    </row>
    <row r="2631" spans="1:12" x14ac:dyDescent="0.3">
      <c r="A2631" s="11" t="s">
        <v>934</v>
      </c>
      <c r="B2631" s="11" t="s">
        <v>322</v>
      </c>
      <c r="C2631" s="11" t="s">
        <v>207</v>
      </c>
      <c r="D2631" s="11" t="s">
        <v>925</v>
      </c>
      <c r="E2631" s="11" t="s">
        <v>2155</v>
      </c>
      <c r="F2631" s="11" t="s">
        <v>2548</v>
      </c>
      <c r="G2631" s="11" t="s">
        <v>1696</v>
      </c>
      <c r="H2631" s="11" t="s">
        <v>1696</v>
      </c>
      <c r="I2631" s="11">
        <v>766</v>
      </c>
      <c r="J2631" s="11">
        <v>9192</v>
      </c>
      <c r="K2631" s="11">
        <v>16564</v>
      </c>
      <c r="L2631" s="11" t="str">
        <f t="shared" si="41"/>
        <v>Processed</v>
      </c>
    </row>
    <row r="2632" spans="1:12" x14ac:dyDescent="0.3">
      <c r="A2632" s="11" t="s">
        <v>934</v>
      </c>
      <c r="B2632" s="11" t="s">
        <v>322</v>
      </c>
      <c r="C2632" s="11" t="s">
        <v>207</v>
      </c>
      <c r="D2632" s="11" t="s">
        <v>925</v>
      </c>
      <c r="E2632" s="11" t="s">
        <v>2155</v>
      </c>
      <c r="F2632" s="11" t="s">
        <v>2548</v>
      </c>
      <c r="G2632" s="11" t="s">
        <v>375</v>
      </c>
      <c r="H2632" s="11" t="s">
        <v>375</v>
      </c>
      <c r="I2632" s="11">
        <v>2717</v>
      </c>
      <c r="J2632" s="11">
        <v>32604</v>
      </c>
      <c r="K2632" s="11">
        <v>68807</v>
      </c>
      <c r="L2632" s="11" t="str">
        <f t="shared" si="41"/>
        <v>Processed</v>
      </c>
    </row>
    <row r="2633" spans="1:12" x14ac:dyDescent="0.3">
      <c r="A2633" s="11" t="s">
        <v>934</v>
      </c>
      <c r="B2633" s="11" t="s">
        <v>322</v>
      </c>
      <c r="C2633" s="11" t="s">
        <v>207</v>
      </c>
      <c r="D2633" s="11" t="s">
        <v>1723</v>
      </c>
      <c r="E2633" s="11" t="s">
        <v>2203</v>
      </c>
      <c r="F2633" s="11" t="s">
        <v>2547</v>
      </c>
      <c r="G2633" s="11" t="s">
        <v>211</v>
      </c>
      <c r="H2633" s="11" t="s">
        <v>211</v>
      </c>
      <c r="I2633" s="11">
        <v>12393</v>
      </c>
      <c r="J2633" s="11">
        <v>148716</v>
      </c>
      <c r="K2633" s="11">
        <v>212224</v>
      </c>
      <c r="L2633" s="11" t="str">
        <f t="shared" si="41"/>
        <v>Processed</v>
      </c>
    </row>
    <row r="2634" spans="1:12" x14ac:dyDescent="0.3">
      <c r="A2634" s="11" t="s">
        <v>934</v>
      </c>
      <c r="B2634" s="11" t="s">
        <v>322</v>
      </c>
      <c r="C2634" s="11" t="s">
        <v>207</v>
      </c>
      <c r="D2634" s="11" t="s">
        <v>1723</v>
      </c>
      <c r="E2634" s="11" t="s">
        <v>2203</v>
      </c>
      <c r="F2634" s="11" t="s">
        <v>2547</v>
      </c>
      <c r="G2634" s="11" t="s">
        <v>1696</v>
      </c>
      <c r="H2634" s="11" t="s">
        <v>1696</v>
      </c>
      <c r="I2634" s="11">
        <v>5410</v>
      </c>
      <c r="J2634" s="11">
        <v>64920</v>
      </c>
      <c r="K2634" s="11">
        <v>103863</v>
      </c>
      <c r="L2634" s="11" t="str">
        <f t="shared" si="41"/>
        <v>Processed</v>
      </c>
    </row>
    <row r="2635" spans="1:12" x14ac:dyDescent="0.3">
      <c r="A2635" s="11" t="s">
        <v>934</v>
      </c>
      <c r="B2635" s="11" t="s">
        <v>322</v>
      </c>
      <c r="C2635" s="11" t="s">
        <v>207</v>
      </c>
      <c r="D2635" s="11" t="s">
        <v>1723</v>
      </c>
      <c r="E2635" s="11" t="s">
        <v>2203</v>
      </c>
      <c r="F2635" s="11" t="s">
        <v>2547</v>
      </c>
      <c r="G2635" s="11" t="s">
        <v>375</v>
      </c>
      <c r="H2635" s="11" t="s">
        <v>375</v>
      </c>
      <c r="I2635" s="11">
        <v>10454</v>
      </c>
      <c r="J2635" s="11">
        <v>125448</v>
      </c>
      <c r="K2635" s="11">
        <v>206904</v>
      </c>
      <c r="L2635" s="11" t="str">
        <f t="shared" si="41"/>
        <v>Processed</v>
      </c>
    </row>
    <row r="2636" spans="1:12" x14ac:dyDescent="0.3">
      <c r="A2636" s="11" t="s">
        <v>934</v>
      </c>
      <c r="B2636" s="11" t="s">
        <v>322</v>
      </c>
      <c r="C2636" s="11" t="s">
        <v>207</v>
      </c>
      <c r="D2636" s="11" t="s">
        <v>1692</v>
      </c>
      <c r="E2636" s="11" t="s">
        <v>2204</v>
      </c>
      <c r="F2636" s="11" t="s">
        <v>2547</v>
      </c>
      <c r="G2636" s="11" t="s">
        <v>211</v>
      </c>
      <c r="H2636" s="11" t="s">
        <v>211</v>
      </c>
      <c r="I2636" s="11">
        <v>11511</v>
      </c>
      <c r="J2636" s="11">
        <v>138132</v>
      </c>
      <c r="K2636" s="11">
        <v>197268</v>
      </c>
      <c r="L2636" s="11" t="str">
        <f t="shared" si="41"/>
        <v>Processed</v>
      </c>
    </row>
    <row r="2637" spans="1:12" x14ac:dyDescent="0.3">
      <c r="A2637" s="11" t="s">
        <v>934</v>
      </c>
      <c r="B2637" s="11" t="s">
        <v>322</v>
      </c>
      <c r="C2637" s="11" t="s">
        <v>207</v>
      </c>
      <c r="D2637" s="11" t="s">
        <v>1692</v>
      </c>
      <c r="E2637" s="11" t="s">
        <v>2204</v>
      </c>
      <c r="F2637" s="11" t="s">
        <v>2547</v>
      </c>
      <c r="G2637" s="11" t="s">
        <v>1696</v>
      </c>
      <c r="H2637" s="11" t="s">
        <v>1696</v>
      </c>
      <c r="I2637" s="11">
        <v>4276</v>
      </c>
      <c r="J2637" s="11">
        <v>51312</v>
      </c>
      <c r="K2637" s="11">
        <v>82530</v>
      </c>
      <c r="L2637" s="11" t="str">
        <f t="shared" si="41"/>
        <v>Processed</v>
      </c>
    </row>
    <row r="2638" spans="1:12" x14ac:dyDescent="0.3">
      <c r="A2638" s="11" t="s">
        <v>934</v>
      </c>
      <c r="B2638" s="11" t="s">
        <v>322</v>
      </c>
      <c r="C2638" s="11" t="s">
        <v>207</v>
      </c>
      <c r="D2638" s="11" t="s">
        <v>1692</v>
      </c>
      <c r="E2638" s="11" t="s">
        <v>2204</v>
      </c>
      <c r="F2638" s="11" t="s">
        <v>2547</v>
      </c>
      <c r="G2638" s="11" t="s">
        <v>375</v>
      </c>
      <c r="H2638" s="11" t="s">
        <v>375</v>
      </c>
      <c r="I2638" s="11">
        <v>7998</v>
      </c>
      <c r="J2638" s="11">
        <v>95976</v>
      </c>
      <c r="K2638" s="11">
        <v>158334</v>
      </c>
      <c r="L2638" s="11" t="str">
        <f t="shared" si="41"/>
        <v>Processed</v>
      </c>
    </row>
    <row r="2639" spans="1:12" x14ac:dyDescent="0.3">
      <c r="A2639" s="11" t="s">
        <v>934</v>
      </c>
      <c r="B2639" s="11" t="s">
        <v>322</v>
      </c>
      <c r="C2639" s="11" t="s">
        <v>131</v>
      </c>
      <c r="D2639" s="11" t="s">
        <v>203</v>
      </c>
      <c r="E2639" s="11" t="s">
        <v>2551</v>
      </c>
      <c r="F2639" s="11" t="s">
        <v>2550</v>
      </c>
      <c r="G2639" s="11" t="s">
        <v>211</v>
      </c>
      <c r="H2639" s="11" t="s">
        <v>211</v>
      </c>
      <c r="I2639" s="11">
        <v>1082</v>
      </c>
      <c r="J2639" s="11">
        <v>38952</v>
      </c>
      <c r="K2639" s="11">
        <v>23524</v>
      </c>
      <c r="L2639" s="11" t="str">
        <f t="shared" si="41"/>
        <v>Whole</v>
      </c>
    </row>
    <row r="2640" spans="1:12" x14ac:dyDescent="0.3">
      <c r="A2640" s="11" t="s">
        <v>934</v>
      </c>
      <c r="B2640" s="11" t="s">
        <v>322</v>
      </c>
      <c r="C2640" s="11" t="s">
        <v>131</v>
      </c>
      <c r="D2640" s="11" t="s">
        <v>203</v>
      </c>
      <c r="E2640" s="11" t="s">
        <v>2551</v>
      </c>
      <c r="F2640" s="11" t="s">
        <v>2550</v>
      </c>
      <c r="G2640" s="11" t="s">
        <v>1696</v>
      </c>
      <c r="H2640" s="11" t="s">
        <v>1696</v>
      </c>
      <c r="I2640" s="11">
        <v>108</v>
      </c>
      <c r="J2640" s="11">
        <v>3888</v>
      </c>
      <c r="K2640" s="11">
        <v>2042</v>
      </c>
      <c r="L2640" s="11" t="str">
        <f t="shared" si="41"/>
        <v>Whole</v>
      </c>
    </row>
    <row r="2641" spans="1:12" x14ac:dyDescent="0.3">
      <c r="A2641" s="11" t="s">
        <v>934</v>
      </c>
      <c r="B2641" s="11" t="s">
        <v>322</v>
      </c>
      <c r="C2641" s="11" t="s">
        <v>131</v>
      </c>
      <c r="D2641" s="11" t="s">
        <v>203</v>
      </c>
      <c r="E2641" s="11" t="s">
        <v>2551</v>
      </c>
      <c r="F2641" s="11" t="s">
        <v>2550</v>
      </c>
      <c r="G2641" s="11" t="s">
        <v>375</v>
      </c>
      <c r="H2641" s="11" t="s">
        <v>375</v>
      </c>
      <c r="I2641" s="11">
        <v>156</v>
      </c>
      <c r="J2641" s="11">
        <v>5616</v>
      </c>
      <c r="K2641" s="11">
        <v>4108</v>
      </c>
      <c r="L2641" s="11" t="str">
        <f t="shared" si="41"/>
        <v>Whole</v>
      </c>
    </row>
    <row r="2642" spans="1:12" x14ac:dyDescent="0.3">
      <c r="A2642" s="11" t="s">
        <v>934</v>
      </c>
      <c r="B2642" s="11" t="s">
        <v>322</v>
      </c>
      <c r="C2642" s="11" t="s">
        <v>131</v>
      </c>
      <c r="D2642" s="11" t="s">
        <v>1698</v>
      </c>
      <c r="E2642" s="11" t="s">
        <v>1892</v>
      </c>
      <c r="F2642" s="11" t="s">
        <v>2552</v>
      </c>
      <c r="G2642" s="11" t="s">
        <v>211</v>
      </c>
      <c r="H2642" s="11" t="s">
        <v>211</v>
      </c>
      <c r="I2642" s="11">
        <v>1443</v>
      </c>
      <c r="J2642" s="11">
        <v>22554</v>
      </c>
      <c r="K2642" s="11">
        <v>46992</v>
      </c>
      <c r="L2642" s="11" t="str">
        <f t="shared" si="41"/>
        <v>Whole</v>
      </c>
    </row>
    <row r="2643" spans="1:12" x14ac:dyDescent="0.3">
      <c r="A2643" s="11" t="s">
        <v>934</v>
      </c>
      <c r="B2643" s="11" t="s">
        <v>322</v>
      </c>
      <c r="C2643" s="11" t="s">
        <v>131</v>
      </c>
      <c r="D2643" s="11" t="s">
        <v>1698</v>
      </c>
      <c r="E2643" s="11" t="s">
        <v>1892</v>
      </c>
      <c r="F2643" s="11" t="s">
        <v>2552</v>
      </c>
      <c r="G2643" s="11" t="s">
        <v>1696</v>
      </c>
      <c r="H2643" s="11" t="s">
        <v>1696</v>
      </c>
      <c r="I2643" s="11">
        <v>118</v>
      </c>
      <c r="J2643" s="11">
        <v>1844</v>
      </c>
      <c r="K2643" s="11">
        <v>3801</v>
      </c>
      <c r="L2643" s="11" t="str">
        <f t="shared" si="41"/>
        <v>Whole</v>
      </c>
    </row>
    <row r="2644" spans="1:12" x14ac:dyDescent="0.3">
      <c r="A2644" s="11" t="s">
        <v>934</v>
      </c>
      <c r="B2644" s="11" t="s">
        <v>322</v>
      </c>
      <c r="C2644" s="11" t="s">
        <v>131</v>
      </c>
      <c r="D2644" s="11" t="s">
        <v>917</v>
      </c>
      <c r="E2644" s="11" t="s">
        <v>2086</v>
      </c>
      <c r="F2644" s="11" t="s">
        <v>2554</v>
      </c>
      <c r="G2644" s="11" t="s">
        <v>211</v>
      </c>
      <c r="H2644" s="11" t="s">
        <v>211</v>
      </c>
      <c r="I2644" s="11">
        <v>96</v>
      </c>
      <c r="J2644" s="11">
        <v>3744</v>
      </c>
      <c r="K2644" s="11">
        <v>2693</v>
      </c>
      <c r="L2644" s="11" t="str">
        <f t="shared" si="41"/>
        <v>Whole</v>
      </c>
    </row>
    <row r="2645" spans="1:12" x14ac:dyDescent="0.3">
      <c r="A2645" s="11" t="s">
        <v>934</v>
      </c>
      <c r="B2645" s="11" t="s">
        <v>322</v>
      </c>
      <c r="C2645" s="11" t="s">
        <v>131</v>
      </c>
      <c r="D2645" s="11" t="s">
        <v>917</v>
      </c>
      <c r="E2645" s="11" t="s">
        <v>2086</v>
      </c>
      <c r="F2645" s="11" t="s">
        <v>2554</v>
      </c>
      <c r="G2645" s="11" t="s">
        <v>1696</v>
      </c>
      <c r="H2645" s="11" t="s">
        <v>1696</v>
      </c>
      <c r="I2645" s="11">
        <v>71</v>
      </c>
      <c r="J2645" s="11">
        <v>2769</v>
      </c>
      <c r="K2645" s="11">
        <v>1904</v>
      </c>
      <c r="L2645" s="11" t="str">
        <f t="shared" si="41"/>
        <v>Whole</v>
      </c>
    </row>
    <row r="2646" spans="1:12" x14ac:dyDescent="0.3">
      <c r="A2646" s="11" t="s">
        <v>934</v>
      </c>
      <c r="B2646" s="11" t="s">
        <v>322</v>
      </c>
      <c r="C2646" s="11" t="s">
        <v>131</v>
      </c>
      <c r="D2646" s="11" t="s">
        <v>1920</v>
      </c>
      <c r="E2646" s="11" t="s">
        <v>1921</v>
      </c>
      <c r="F2646" s="11" t="s">
        <v>2555</v>
      </c>
      <c r="G2646" s="11" t="s">
        <v>211</v>
      </c>
      <c r="H2646" s="11" t="s">
        <v>211</v>
      </c>
      <c r="I2646" s="11">
        <v>5896</v>
      </c>
      <c r="J2646" s="11">
        <v>159192</v>
      </c>
      <c r="K2646" s="11">
        <v>160589</v>
      </c>
      <c r="L2646" s="11" t="str">
        <f t="shared" si="41"/>
        <v>Whole</v>
      </c>
    </row>
    <row r="2647" spans="1:12" x14ac:dyDescent="0.3">
      <c r="A2647" s="11" t="s">
        <v>934</v>
      </c>
      <c r="B2647" s="11" t="s">
        <v>322</v>
      </c>
      <c r="C2647" s="11" t="s">
        <v>131</v>
      </c>
      <c r="D2647" s="11" t="s">
        <v>1920</v>
      </c>
      <c r="E2647" s="11" t="s">
        <v>1921</v>
      </c>
      <c r="F2647" s="11" t="s">
        <v>2555</v>
      </c>
      <c r="G2647" s="11" t="s">
        <v>1696</v>
      </c>
      <c r="H2647" s="11" t="s">
        <v>1696</v>
      </c>
      <c r="I2647" s="11">
        <v>2902</v>
      </c>
      <c r="J2647" s="11">
        <v>78354</v>
      </c>
      <c r="K2647" s="11">
        <v>85985</v>
      </c>
      <c r="L2647" s="11" t="str">
        <f t="shared" si="41"/>
        <v>Whole</v>
      </c>
    </row>
    <row r="2648" spans="1:12" x14ac:dyDescent="0.3">
      <c r="A2648" s="11" t="s">
        <v>934</v>
      </c>
      <c r="B2648" s="11" t="s">
        <v>322</v>
      </c>
      <c r="C2648" s="11" t="s">
        <v>131</v>
      </c>
      <c r="D2648" s="11" t="s">
        <v>1920</v>
      </c>
      <c r="E2648" s="11" t="s">
        <v>1921</v>
      </c>
      <c r="F2648" s="11" t="s">
        <v>2555</v>
      </c>
      <c r="G2648" s="11" t="s">
        <v>375</v>
      </c>
      <c r="H2648" s="11" t="s">
        <v>375</v>
      </c>
      <c r="I2648" s="11">
        <v>5067</v>
      </c>
      <c r="J2648" s="11">
        <v>136809</v>
      </c>
      <c r="K2648" s="11">
        <v>143962</v>
      </c>
      <c r="L2648" s="11" t="str">
        <f t="shared" si="41"/>
        <v>Whole</v>
      </c>
    </row>
    <row r="2649" spans="1:12" x14ac:dyDescent="0.3">
      <c r="A2649" s="11" t="s">
        <v>934</v>
      </c>
      <c r="B2649" s="11" t="s">
        <v>322</v>
      </c>
      <c r="C2649" s="11" t="s">
        <v>131</v>
      </c>
      <c r="D2649" s="11" t="s">
        <v>1915</v>
      </c>
      <c r="E2649" s="11" t="s">
        <v>1916</v>
      </c>
      <c r="F2649" s="11" t="s">
        <v>2555</v>
      </c>
      <c r="G2649" s="11" t="s">
        <v>211</v>
      </c>
      <c r="H2649" s="11" t="s">
        <v>211</v>
      </c>
      <c r="I2649" s="11">
        <v>5871</v>
      </c>
      <c r="J2649" s="11">
        <v>158517</v>
      </c>
      <c r="K2649" s="11">
        <v>159666</v>
      </c>
      <c r="L2649" s="11" t="str">
        <f t="shared" si="41"/>
        <v>Whole</v>
      </c>
    </row>
    <row r="2650" spans="1:12" x14ac:dyDescent="0.3">
      <c r="A2650" s="11" t="s">
        <v>934</v>
      </c>
      <c r="B2650" s="11" t="s">
        <v>322</v>
      </c>
      <c r="C2650" s="11" t="s">
        <v>131</v>
      </c>
      <c r="D2650" s="11" t="s">
        <v>1915</v>
      </c>
      <c r="E2650" s="11" t="s">
        <v>1916</v>
      </c>
      <c r="F2650" s="11" t="s">
        <v>2555</v>
      </c>
      <c r="G2650" s="11" t="s">
        <v>1696</v>
      </c>
      <c r="H2650" s="11" t="s">
        <v>1696</v>
      </c>
      <c r="I2650" s="11">
        <v>3595</v>
      </c>
      <c r="J2650" s="11">
        <v>97065</v>
      </c>
      <c r="K2650" s="11">
        <v>106803</v>
      </c>
      <c r="L2650" s="11" t="str">
        <f t="shared" si="41"/>
        <v>Whole</v>
      </c>
    </row>
    <row r="2651" spans="1:12" x14ac:dyDescent="0.3">
      <c r="A2651" s="11" t="s">
        <v>934</v>
      </c>
      <c r="B2651" s="11" t="s">
        <v>322</v>
      </c>
      <c r="C2651" s="11" t="s">
        <v>131</v>
      </c>
      <c r="D2651" s="11" t="s">
        <v>1915</v>
      </c>
      <c r="E2651" s="11" t="s">
        <v>1916</v>
      </c>
      <c r="F2651" s="11" t="s">
        <v>2555</v>
      </c>
      <c r="G2651" s="11" t="s">
        <v>375</v>
      </c>
      <c r="H2651" s="11" t="s">
        <v>375</v>
      </c>
      <c r="I2651" s="11">
        <v>5235</v>
      </c>
      <c r="J2651" s="11">
        <v>141345</v>
      </c>
      <c r="K2651" s="11">
        <v>148772</v>
      </c>
      <c r="L2651" s="11" t="str">
        <f t="shared" si="41"/>
        <v>Whole</v>
      </c>
    </row>
    <row r="2652" spans="1:12" x14ac:dyDescent="0.3">
      <c r="A2652" s="11" t="s">
        <v>934</v>
      </c>
      <c r="B2652" s="11" t="s">
        <v>322</v>
      </c>
      <c r="C2652" s="11" t="s">
        <v>131</v>
      </c>
      <c r="D2652" s="11" t="s">
        <v>1057</v>
      </c>
      <c r="E2652" s="11" t="s">
        <v>2278</v>
      </c>
      <c r="F2652" s="11" t="s">
        <v>2556</v>
      </c>
      <c r="G2652" s="11" t="s">
        <v>211</v>
      </c>
      <c r="H2652" s="11" t="s">
        <v>211</v>
      </c>
      <c r="I2652" s="11">
        <v>18610</v>
      </c>
      <c r="J2652" s="11">
        <v>502470</v>
      </c>
      <c r="K2652" s="11">
        <v>486109</v>
      </c>
      <c r="L2652" s="11" t="str">
        <f t="shared" si="41"/>
        <v>Whole</v>
      </c>
    </row>
    <row r="2653" spans="1:12" x14ac:dyDescent="0.3">
      <c r="A2653" s="11" t="s">
        <v>934</v>
      </c>
      <c r="B2653" s="11" t="s">
        <v>322</v>
      </c>
      <c r="C2653" s="11" t="s">
        <v>131</v>
      </c>
      <c r="D2653" s="11" t="s">
        <v>1057</v>
      </c>
      <c r="E2653" s="11" t="s">
        <v>2278</v>
      </c>
      <c r="F2653" s="11" t="s">
        <v>2556</v>
      </c>
      <c r="G2653" s="11" t="s">
        <v>1696</v>
      </c>
      <c r="H2653" s="11" t="s">
        <v>1696</v>
      </c>
      <c r="I2653" s="11">
        <v>7195</v>
      </c>
      <c r="J2653" s="11">
        <v>194265</v>
      </c>
      <c r="K2653" s="11">
        <v>205450</v>
      </c>
      <c r="L2653" s="11" t="str">
        <f t="shared" si="41"/>
        <v>Whole</v>
      </c>
    </row>
    <row r="2654" spans="1:12" x14ac:dyDescent="0.3">
      <c r="A2654" s="11" t="s">
        <v>934</v>
      </c>
      <c r="B2654" s="11" t="s">
        <v>322</v>
      </c>
      <c r="C2654" s="11" t="s">
        <v>131</v>
      </c>
      <c r="D2654" s="11" t="s">
        <v>1057</v>
      </c>
      <c r="E2654" s="11" t="s">
        <v>2278</v>
      </c>
      <c r="F2654" s="11" t="s">
        <v>2556</v>
      </c>
      <c r="G2654" s="11" t="s">
        <v>375</v>
      </c>
      <c r="H2654" s="11" t="s">
        <v>375</v>
      </c>
      <c r="I2654" s="11">
        <v>18401</v>
      </c>
      <c r="J2654" s="11">
        <v>496827</v>
      </c>
      <c r="K2654" s="11">
        <v>501627</v>
      </c>
      <c r="L2654" s="11" t="str">
        <f t="shared" si="41"/>
        <v>Whole</v>
      </c>
    </row>
    <row r="2655" spans="1:12" x14ac:dyDescent="0.3">
      <c r="A2655" s="11" t="s">
        <v>934</v>
      </c>
      <c r="B2655" s="11" t="s">
        <v>322</v>
      </c>
      <c r="C2655" s="11" t="s">
        <v>131</v>
      </c>
      <c r="D2655" s="11" t="s">
        <v>1925</v>
      </c>
      <c r="E2655" s="11" t="s">
        <v>1926</v>
      </c>
      <c r="F2655" s="11" t="s">
        <v>2555</v>
      </c>
      <c r="G2655" s="11" t="s">
        <v>211</v>
      </c>
      <c r="H2655" s="11" t="s">
        <v>211</v>
      </c>
      <c r="I2655" s="11">
        <v>4495</v>
      </c>
      <c r="J2655" s="11">
        <v>121365</v>
      </c>
      <c r="K2655" s="11">
        <v>122216</v>
      </c>
      <c r="L2655" s="11" t="str">
        <f t="shared" si="41"/>
        <v>Whole</v>
      </c>
    </row>
    <row r="2656" spans="1:12" x14ac:dyDescent="0.3">
      <c r="A2656" s="11" t="s">
        <v>934</v>
      </c>
      <c r="B2656" s="11" t="s">
        <v>322</v>
      </c>
      <c r="C2656" s="11" t="s">
        <v>131</v>
      </c>
      <c r="D2656" s="11" t="s">
        <v>1925</v>
      </c>
      <c r="E2656" s="11" t="s">
        <v>1926</v>
      </c>
      <c r="F2656" s="11" t="s">
        <v>2555</v>
      </c>
      <c r="G2656" s="11" t="s">
        <v>1696</v>
      </c>
      <c r="H2656" s="11" t="s">
        <v>1696</v>
      </c>
      <c r="I2656" s="11">
        <v>2030</v>
      </c>
      <c r="J2656" s="11">
        <v>54810</v>
      </c>
      <c r="K2656" s="11">
        <v>59635</v>
      </c>
      <c r="L2656" s="11" t="str">
        <f t="shared" si="41"/>
        <v>Whole</v>
      </c>
    </row>
    <row r="2657" spans="1:12" x14ac:dyDescent="0.3">
      <c r="A2657" s="11" t="s">
        <v>934</v>
      </c>
      <c r="B2657" s="11" t="s">
        <v>322</v>
      </c>
      <c r="C2657" s="11" t="s">
        <v>131</v>
      </c>
      <c r="D2657" s="11" t="s">
        <v>1925</v>
      </c>
      <c r="E2657" s="11" t="s">
        <v>1926</v>
      </c>
      <c r="F2657" s="11" t="s">
        <v>2555</v>
      </c>
      <c r="G2657" s="11" t="s">
        <v>375</v>
      </c>
      <c r="H2657" s="11" t="s">
        <v>375</v>
      </c>
      <c r="I2657" s="11">
        <v>4338</v>
      </c>
      <c r="J2657" s="11">
        <v>117126</v>
      </c>
      <c r="K2657" s="11">
        <v>123124</v>
      </c>
      <c r="L2657" s="11" t="str">
        <f t="shared" si="41"/>
        <v>Whole</v>
      </c>
    </row>
    <row r="2658" spans="1:12" x14ac:dyDescent="0.3">
      <c r="A2658" s="11" t="s">
        <v>934</v>
      </c>
      <c r="B2658" s="11" t="s">
        <v>322</v>
      </c>
      <c r="C2658" s="11" t="s">
        <v>131</v>
      </c>
      <c r="D2658" s="11" t="s">
        <v>670</v>
      </c>
      <c r="E2658" s="11" t="s">
        <v>1971</v>
      </c>
      <c r="F2658" s="11" t="s">
        <v>2559</v>
      </c>
      <c r="G2658" s="11" t="s">
        <v>211</v>
      </c>
      <c r="H2658" s="11" t="s">
        <v>211</v>
      </c>
      <c r="I2658" s="11">
        <v>8012</v>
      </c>
      <c r="J2658" s="11">
        <v>320480</v>
      </c>
      <c r="K2658" s="11">
        <v>158616</v>
      </c>
      <c r="L2658" s="11" t="str">
        <f t="shared" si="41"/>
        <v>Whole</v>
      </c>
    </row>
    <row r="2659" spans="1:12" x14ac:dyDescent="0.3">
      <c r="A2659" s="11" t="s">
        <v>934</v>
      </c>
      <c r="B2659" s="11" t="s">
        <v>322</v>
      </c>
      <c r="C2659" s="11" t="s">
        <v>131</v>
      </c>
      <c r="D2659" s="11" t="s">
        <v>670</v>
      </c>
      <c r="E2659" s="11" t="s">
        <v>1971</v>
      </c>
      <c r="F2659" s="11" t="s">
        <v>2559</v>
      </c>
      <c r="G2659" s="11" t="s">
        <v>1696</v>
      </c>
      <c r="H2659" s="11" t="s">
        <v>1696</v>
      </c>
      <c r="I2659" s="11">
        <v>1603</v>
      </c>
      <c r="J2659" s="11">
        <v>64120</v>
      </c>
      <c r="K2659" s="11">
        <v>35825</v>
      </c>
      <c r="L2659" s="11" t="str">
        <f t="shared" si="41"/>
        <v>Whole</v>
      </c>
    </row>
    <row r="2660" spans="1:12" x14ac:dyDescent="0.3">
      <c r="A2660" s="11" t="s">
        <v>934</v>
      </c>
      <c r="B2660" s="11" t="s">
        <v>322</v>
      </c>
      <c r="C2660" s="11" t="s">
        <v>131</v>
      </c>
      <c r="D2660" s="11" t="s">
        <v>670</v>
      </c>
      <c r="E2660" s="11" t="s">
        <v>1971</v>
      </c>
      <c r="F2660" s="11" t="s">
        <v>2559</v>
      </c>
      <c r="G2660" s="11" t="s">
        <v>375</v>
      </c>
      <c r="H2660" s="11" t="s">
        <v>375</v>
      </c>
      <c r="I2660" s="11">
        <v>76</v>
      </c>
      <c r="J2660" s="11">
        <v>3040</v>
      </c>
      <c r="K2660" s="11">
        <v>1861</v>
      </c>
      <c r="L2660" s="11" t="str">
        <f t="shared" si="41"/>
        <v>Whole</v>
      </c>
    </row>
    <row r="2661" spans="1:12" x14ac:dyDescent="0.3">
      <c r="A2661" s="11" t="s">
        <v>934</v>
      </c>
      <c r="B2661" s="11" t="s">
        <v>322</v>
      </c>
      <c r="C2661" s="11" t="s">
        <v>131</v>
      </c>
      <c r="D2661" s="11" t="s">
        <v>673</v>
      </c>
      <c r="E2661" s="11" t="s">
        <v>2560</v>
      </c>
      <c r="F2661" s="11" t="s">
        <v>2561</v>
      </c>
      <c r="G2661" s="11" t="s">
        <v>1696</v>
      </c>
      <c r="H2661" s="11" t="s">
        <v>1696</v>
      </c>
      <c r="I2661" s="11">
        <v>7</v>
      </c>
      <c r="J2661" s="11">
        <v>56</v>
      </c>
      <c r="K2661" s="11">
        <v>226</v>
      </c>
      <c r="L2661" s="11" t="str">
        <f t="shared" si="41"/>
        <v>Whole</v>
      </c>
    </row>
    <row r="2662" spans="1:12" x14ac:dyDescent="0.3">
      <c r="A2662" s="11" t="s">
        <v>934</v>
      </c>
      <c r="B2662" s="11" t="s">
        <v>322</v>
      </c>
      <c r="C2662" s="11" t="s">
        <v>131</v>
      </c>
      <c r="D2662" s="11" t="s">
        <v>2279</v>
      </c>
      <c r="E2662" s="11" t="s">
        <v>2280</v>
      </c>
      <c r="F2662" s="11" t="s">
        <v>2562</v>
      </c>
      <c r="G2662" s="11" t="s">
        <v>211</v>
      </c>
      <c r="H2662" s="11" t="s">
        <v>211</v>
      </c>
      <c r="I2662" s="11">
        <v>5250</v>
      </c>
      <c r="J2662" s="11">
        <v>76125</v>
      </c>
      <c r="K2662" s="11">
        <v>239819</v>
      </c>
      <c r="L2662" s="11" t="str">
        <f t="shared" si="41"/>
        <v>Whole</v>
      </c>
    </row>
    <row r="2663" spans="1:12" x14ac:dyDescent="0.3">
      <c r="A2663" s="11" t="s">
        <v>934</v>
      </c>
      <c r="B2663" s="11" t="s">
        <v>322</v>
      </c>
      <c r="C2663" s="11" t="s">
        <v>131</v>
      </c>
      <c r="D2663" s="11" t="s">
        <v>2279</v>
      </c>
      <c r="E2663" s="11" t="s">
        <v>2280</v>
      </c>
      <c r="F2663" s="11" t="s">
        <v>2562</v>
      </c>
      <c r="G2663" s="11" t="s">
        <v>1696</v>
      </c>
      <c r="H2663" s="11" t="s">
        <v>1696</v>
      </c>
      <c r="I2663" s="11">
        <v>1853</v>
      </c>
      <c r="J2663" s="11">
        <v>26869</v>
      </c>
      <c r="K2663" s="11">
        <v>88983</v>
      </c>
      <c r="L2663" s="11" t="str">
        <f t="shared" si="41"/>
        <v>Whole</v>
      </c>
    </row>
    <row r="2664" spans="1:12" x14ac:dyDescent="0.3">
      <c r="A2664" s="11" t="s">
        <v>934</v>
      </c>
      <c r="B2664" s="11" t="s">
        <v>322</v>
      </c>
      <c r="C2664" s="11" t="s">
        <v>131</v>
      </c>
      <c r="D2664" s="11" t="s">
        <v>2279</v>
      </c>
      <c r="E2664" s="11" t="s">
        <v>2280</v>
      </c>
      <c r="F2664" s="11" t="s">
        <v>2562</v>
      </c>
      <c r="G2664" s="11" t="s">
        <v>375</v>
      </c>
      <c r="H2664" s="11" t="s">
        <v>375</v>
      </c>
      <c r="I2664" s="11">
        <v>7007</v>
      </c>
      <c r="J2664" s="11">
        <v>101602</v>
      </c>
      <c r="K2664" s="11">
        <v>328745</v>
      </c>
      <c r="L2664" s="11" t="str">
        <f t="shared" si="41"/>
        <v>Whole</v>
      </c>
    </row>
    <row r="2665" spans="1:12" x14ac:dyDescent="0.3">
      <c r="A2665" s="11" t="s">
        <v>934</v>
      </c>
      <c r="B2665" s="11" t="s">
        <v>322</v>
      </c>
      <c r="C2665" s="11" t="s">
        <v>131</v>
      </c>
      <c r="D2665" s="11" t="s">
        <v>1977</v>
      </c>
      <c r="E2665" s="11" t="s">
        <v>1978</v>
      </c>
      <c r="F2665" s="11" t="s">
        <v>2559</v>
      </c>
      <c r="G2665" s="11" t="s">
        <v>1696</v>
      </c>
      <c r="H2665" s="11" t="s">
        <v>1696</v>
      </c>
      <c r="I2665" s="11">
        <v>228</v>
      </c>
      <c r="J2665" s="11">
        <v>4104</v>
      </c>
      <c r="K2665" s="11">
        <v>9133</v>
      </c>
      <c r="L2665" s="11" t="str">
        <f t="shared" si="41"/>
        <v>Whole</v>
      </c>
    </row>
    <row r="2666" spans="1:12" x14ac:dyDescent="0.3">
      <c r="A2666" s="11" t="s">
        <v>934</v>
      </c>
      <c r="B2666" s="11" t="s">
        <v>322</v>
      </c>
      <c r="C2666" s="11" t="s">
        <v>131</v>
      </c>
      <c r="D2666" s="11" t="s">
        <v>1977</v>
      </c>
      <c r="E2666" s="11" t="s">
        <v>1978</v>
      </c>
      <c r="F2666" s="11" t="s">
        <v>2559</v>
      </c>
      <c r="G2666" s="11" t="s">
        <v>375</v>
      </c>
      <c r="H2666" s="11" t="s">
        <v>375</v>
      </c>
      <c r="I2666" s="11">
        <v>269</v>
      </c>
      <c r="J2666" s="11">
        <v>4842</v>
      </c>
      <c r="K2666" s="11">
        <v>10408</v>
      </c>
      <c r="L2666" s="11" t="str">
        <f t="shared" si="41"/>
        <v>Whole</v>
      </c>
    </row>
    <row r="2667" spans="1:12" x14ac:dyDescent="0.3">
      <c r="A2667" s="11" t="s">
        <v>934</v>
      </c>
      <c r="B2667" s="11" t="s">
        <v>322</v>
      </c>
      <c r="C2667" s="11" t="s">
        <v>131</v>
      </c>
      <c r="D2667" s="11" t="s">
        <v>1060</v>
      </c>
      <c r="E2667" s="11" t="s">
        <v>1912</v>
      </c>
      <c r="F2667" s="11" t="s">
        <v>2559</v>
      </c>
      <c r="G2667" s="11" t="s">
        <v>211</v>
      </c>
      <c r="H2667" s="11" t="s">
        <v>211</v>
      </c>
      <c r="I2667" s="11">
        <v>1736</v>
      </c>
      <c r="J2667" s="11">
        <v>31248</v>
      </c>
      <c r="K2667" s="11">
        <v>54816</v>
      </c>
      <c r="L2667" s="11" t="str">
        <f t="shared" si="41"/>
        <v>Whole</v>
      </c>
    </row>
    <row r="2668" spans="1:12" x14ac:dyDescent="0.3">
      <c r="A2668" s="11" t="s">
        <v>934</v>
      </c>
      <c r="B2668" s="11" t="s">
        <v>322</v>
      </c>
      <c r="C2668" s="11" t="s">
        <v>131</v>
      </c>
      <c r="D2668" s="11" t="s">
        <v>1060</v>
      </c>
      <c r="E2668" s="11" t="s">
        <v>1912</v>
      </c>
      <c r="F2668" s="11" t="s">
        <v>2559</v>
      </c>
      <c r="G2668" s="11" t="s">
        <v>1696</v>
      </c>
      <c r="H2668" s="11" t="s">
        <v>1696</v>
      </c>
      <c r="I2668" s="11">
        <v>390</v>
      </c>
      <c r="J2668" s="11">
        <v>7020</v>
      </c>
      <c r="K2668" s="11">
        <v>15008</v>
      </c>
      <c r="L2668" s="11" t="str">
        <f t="shared" si="41"/>
        <v>Whole</v>
      </c>
    </row>
    <row r="2669" spans="1:12" x14ac:dyDescent="0.3">
      <c r="A2669" s="11" t="s">
        <v>934</v>
      </c>
      <c r="B2669" s="11" t="s">
        <v>322</v>
      </c>
      <c r="C2669" s="11" t="s">
        <v>131</v>
      </c>
      <c r="D2669" s="11" t="s">
        <v>1060</v>
      </c>
      <c r="E2669" s="11" t="s">
        <v>1912</v>
      </c>
      <c r="F2669" s="11" t="s">
        <v>2559</v>
      </c>
      <c r="G2669" s="11" t="s">
        <v>375</v>
      </c>
      <c r="H2669" s="11" t="s">
        <v>375</v>
      </c>
      <c r="I2669" s="11">
        <v>510</v>
      </c>
      <c r="J2669" s="11">
        <v>9180</v>
      </c>
      <c r="K2669" s="11">
        <v>19737</v>
      </c>
      <c r="L2669" s="11" t="str">
        <f t="shared" si="41"/>
        <v>Whole</v>
      </c>
    </row>
    <row r="2670" spans="1:12" x14ac:dyDescent="0.3">
      <c r="A2670" s="11" t="s">
        <v>934</v>
      </c>
      <c r="B2670" s="11" t="s">
        <v>322</v>
      </c>
      <c r="C2670" s="11" t="s">
        <v>131</v>
      </c>
      <c r="D2670" s="11" t="s">
        <v>1062</v>
      </c>
      <c r="E2670" s="11" t="s">
        <v>1988</v>
      </c>
      <c r="F2670" s="11" t="s">
        <v>2559</v>
      </c>
      <c r="G2670" s="11" t="s">
        <v>211</v>
      </c>
      <c r="H2670" s="11" t="s">
        <v>211</v>
      </c>
      <c r="I2670" s="11">
        <v>176</v>
      </c>
      <c r="J2670" s="11">
        <v>1021</v>
      </c>
      <c r="K2670" s="11">
        <v>2990</v>
      </c>
      <c r="L2670" s="11" t="str">
        <f t="shared" si="41"/>
        <v>Whole</v>
      </c>
    </row>
    <row r="2671" spans="1:12" x14ac:dyDescent="0.3">
      <c r="A2671" s="11" t="s">
        <v>934</v>
      </c>
      <c r="B2671" s="11" t="s">
        <v>322</v>
      </c>
      <c r="C2671" s="11" t="s">
        <v>131</v>
      </c>
      <c r="D2671" s="11" t="s">
        <v>1062</v>
      </c>
      <c r="E2671" s="11" t="s">
        <v>1988</v>
      </c>
      <c r="F2671" s="11" t="s">
        <v>2559</v>
      </c>
      <c r="G2671" s="11" t="s">
        <v>1696</v>
      </c>
      <c r="H2671" s="11" t="s">
        <v>1696</v>
      </c>
      <c r="I2671" s="11">
        <v>39</v>
      </c>
      <c r="J2671" s="11">
        <v>226</v>
      </c>
      <c r="K2671" s="11">
        <v>731</v>
      </c>
      <c r="L2671" s="11" t="str">
        <f t="shared" si="41"/>
        <v>Whole</v>
      </c>
    </row>
    <row r="2672" spans="1:12" x14ac:dyDescent="0.3">
      <c r="A2672" s="11" t="s">
        <v>934</v>
      </c>
      <c r="B2672" s="11" t="s">
        <v>322</v>
      </c>
      <c r="C2672" s="11" t="s">
        <v>131</v>
      </c>
      <c r="D2672" s="11" t="s">
        <v>1062</v>
      </c>
      <c r="E2672" s="11" t="s">
        <v>1988</v>
      </c>
      <c r="F2672" s="11" t="s">
        <v>2559</v>
      </c>
      <c r="G2672" s="11" t="s">
        <v>375</v>
      </c>
      <c r="H2672" s="11" t="s">
        <v>375</v>
      </c>
      <c r="I2672" s="11">
        <v>104</v>
      </c>
      <c r="J2672" s="11">
        <v>603</v>
      </c>
      <c r="K2672" s="11">
        <v>1861</v>
      </c>
      <c r="L2672" s="11" t="str">
        <f t="shared" si="41"/>
        <v>Whole</v>
      </c>
    </row>
    <row r="2673" spans="1:12" x14ac:dyDescent="0.3">
      <c r="A2673" s="11" t="s">
        <v>934</v>
      </c>
      <c r="B2673" s="11" t="s">
        <v>322</v>
      </c>
      <c r="C2673" s="11" t="s">
        <v>131</v>
      </c>
      <c r="D2673" s="11" t="s">
        <v>323</v>
      </c>
      <c r="E2673" s="11" t="s">
        <v>1981</v>
      </c>
      <c r="F2673" s="11" t="s">
        <v>2559</v>
      </c>
      <c r="G2673" s="11" t="s">
        <v>211</v>
      </c>
      <c r="H2673" s="11" t="s">
        <v>211</v>
      </c>
      <c r="I2673" s="11">
        <v>4669</v>
      </c>
      <c r="J2673" s="11">
        <v>7004</v>
      </c>
      <c r="K2673" s="11">
        <v>27352</v>
      </c>
      <c r="L2673" s="11" t="str">
        <f t="shared" si="41"/>
        <v>Whole</v>
      </c>
    </row>
    <row r="2674" spans="1:12" x14ac:dyDescent="0.3">
      <c r="A2674" s="11" t="s">
        <v>934</v>
      </c>
      <c r="B2674" s="11" t="s">
        <v>322</v>
      </c>
      <c r="C2674" s="11" t="s">
        <v>131</v>
      </c>
      <c r="D2674" s="11" t="s">
        <v>323</v>
      </c>
      <c r="E2674" s="11" t="s">
        <v>1981</v>
      </c>
      <c r="F2674" s="11" t="s">
        <v>2559</v>
      </c>
      <c r="G2674" s="11" t="s">
        <v>1696</v>
      </c>
      <c r="H2674" s="11" t="s">
        <v>1696</v>
      </c>
      <c r="I2674" s="11">
        <v>1173</v>
      </c>
      <c r="J2674" s="11">
        <v>1760</v>
      </c>
      <c r="K2674" s="11">
        <v>4804</v>
      </c>
      <c r="L2674" s="11" t="str">
        <f t="shared" si="41"/>
        <v>Whole</v>
      </c>
    </row>
    <row r="2675" spans="1:12" x14ac:dyDescent="0.3">
      <c r="A2675" s="11" t="s">
        <v>934</v>
      </c>
      <c r="B2675" s="11" t="s">
        <v>322</v>
      </c>
      <c r="C2675" s="11" t="s">
        <v>131</v>
      </c>
      <c r="D2675" s="11" t="s">
        <v>323</v>
      </c>
      <c r="E2675" s="11" t="s">
        <v>1981</v>
      </c>
      <c r="F2675" s="11" t="s">
        <v>2559</v>
      </c>
      <c r="G2675" s="11" t="s">
        <v>375</v>
      </c>
      <c r="H2675" s="11" t="s">
        <v>375</v>
      </c>
      <c r="I2675" s="11">
        <v>2331</v>
      </c>
      <c r="J2675" s="11">
        <v>3497</v>
      </c>
      <c r="K2675" s="11">
        <v>10188</v>
      </c>
      <c r="L2675" s="11" t="str">
        <f t="shared" si="41"/>
        <v>Whole</v>
      </c>
    </row>
    <row r="2676" spans="1:12" x14ac:dyDescent="0.3">
      <c r="A2676" s="11" t="s">
        <v>934</v>
      </c>
      <c r="B2676" s="11" t="s">
        <v>322</v>
      </c>
      <c r="C2676" s="11" t="s">
        <v>131</v>
      </c>
      <c r="D2676" s="11" t="s">
        <v>1716</v>
      </c>
      <c r="E2676" s="11" t="s">
        <v>2563</v>
      </c>
      <c r="F2676" s="11" t="s">
        <v>2564</v>
      </c>
      <c r="G2676" s="11" t="s">
        <v>1696</v>
      </c>
      <c r="H2676" s="11" t="s">
        <v>1696</v>
      </c>
      <c r="I2676" s="11">
        <v>179</v>
      </c>
      <c r="J2676" s="11">
        <v>208</v>
      </c>
      <c r="K2676" s="11">
        <v>8223</v>
      </c>
      <c r="L2676" s="11" t="str">
        <f t="shared" si="41"/>
        <v>Whole</v>
      </c>
    </row>
    <row r="2677" spans="1:12" x14ac:dyDescent="0.3">
      <c r="A2677" s="11" t="s">
        <v>934</v>
      </c>
      <c r="B2677" s="11" t="s">
        <v>322</v>
      </c>
      <c r="C2677" s="11" t="s">
        <v>131</v>
      </c>
      <c r="D2677" s="11" t="s">
        <v>847</v>
      </c>
      <c r="E2677" s="11" t="s">
        <v>2133</v>
      </c>
      <c r="F2677" s="11" t="s">
        <v>2559</v>
      </c>
      <c r="G2677" s="11" t="s">
        <v>211</v>
      </c>
      <c r="H2677" s="11" t="s">
        <v>211</v>
      </c>
      <c r="I2677" s="11">
        <v>1075</v>
      </c>
      <c r="J2677" s="11">
        <v>36281</v>
      </c>
      <c r="K2677" s="11">
        <v>30042</v>
      </c>
      <c r="L2677" s="11" t="str">
        <f t="shared" si="41"/>
        <v>Whole</v>
      </c>
    </row>
    <row r="2678" spans="1:12" x14ac:dyDescent="0.3">
      <c r="A2678" s="11" t="s">
        <v>934</v>
      </c>
      <c r="B2678" s="11" t="s">
        <v>322</v>
      </c>
      <c r="C2678" s="11" t="s">
        <v>131</v>
      </c>
      <c r="D2678" s="11" t="s">
        <v>847</v>
      </c>
      <c r="E2678" s="11" t="s">
        <v>2133</v>
      </c>
      <c r="F2678" s="11" t="s">
        <v>2559</v>
      </c>
      <c r="G2678" s="11" t="s">
        <v>1696</v>
      </c>
      <c r="H2678" s="11" t="s">
        <v>1696</v>
      </c>
      <c r="I2678" s="11">
        <v>94</v>
      </c>
      <c r="J2678" s="11">
        <v>3173</v>
      </c>
      <c r="K2678" s="11">
        <v>3201</v>
      </c>
      <c r="L2678" s="11" t="str">
        <f t="shared" si="41"/>
        <v>Whole</v>
      </c>
    </row>
    <row r="2679" spans="1:12" x14ac:dyDescent="0.3">
      <c r="A2679" s="11" t="s">
        <v>934</v>
      </c>
      <c r="B2679" s="11" t="s">
        <v>322</v>
      </c>
      <c r="C2679" s="11" t="s">
        <v>131</v>
      </c>
      <c r="D2679" s="11" t="s">
        <v>847</v>
      </c>
      <c r="E2679" s="11" t="s">
        <v>2133</v>
      </c>
      <c r="F2679" s="11" t="s">
        <v>2559</v>
      </c>
      <c r="G2679" s="11" t="s">
        <v>375</v>
      </c>
      <c r="H2679" s="11" t="s">
        <v>375</v>
      </c>
      <c r="I2679" s="11">
        <v>190</v>
      </c>
      <c r="J2679" s="11">
        <v>6413</v>
      </c>
      <c r="K2679" s="11">
        <v>6761</v>
      </c>
      <c r="L2679" s="11" t="str">
        <f t="shared" si="41"/>
        <v>Whole</v>
      </c>
    </row>
    <row r="2680" spans="1:12" x14ac:dyDescent="0.3">
      <c r="A2680" s="11" t="s">
        <v>934</v>
      </c>
      <c r="B2680" s="11" t="s">
        <v>322</v>
      </c>
      <c r="C2680" s="11" t="s">
        <v>131</v>
      </c>
      <c r="D2680" s="11" t="s">
        <v>849</v>
      </c>
      <c r="E2680" s="11" t="s">
        <v>2119</v>
      </c>
      <c r="F2680" s="11" t="s">
        <v>2559</v>
      </c>
      <c r="G2680" s="11" t="s">
        <v>211</v>
      </c>
      <c r="H2680" s="11" t="s">
        <v>211</v>
      </c>
      <c r="I2680" s="11">
        <v>613</v>
      </c>
      <c r="J2680" s="11">
        <v>14712</v>
      </c>
      <c r="K2680" s="11">
        <v>16985</v>
      </c>
      <c r="L2680" s="11" t="str">
        <f t="shared" si="41"/>
        <v>Whole</v>
      </c>
    </row>
    <row r="2681" spans="1:12" x14ac:dyDescent="0.3">
      <c r="A2681" s="11" t="s">
        <v>934</v>
      </c>
      <c r="B2681" s="11" t="s">
        <v>322</v>
      </c>
      <c r="C2681" s="11" t="s">
        <v>131</v>
      </c>
      <c r="D2681" s="11" t="s">
        <v>849</v>
      </c>
      <c r="E2681" s="11" t="s">
        <v>2119</v>
      </c>
      <c r="F2681" s="11" t="s">
        <v>2559</v>
      </c>
      <c r="G2681" s="11" t="s">
        <v>1696</v>
      </c>
      <c r="H2681" s="11" t="s">
        <v>1696</v>
      </c>
      <c r="I2681" s="11">
        <v>75</v>
      </c>
      <c r="J2681" s="11">
        <v>1800</v>
      </c>
      <c r="K2681" s="11">
        <v>2465</v>
      </c>
      <c r="L2681" s="11" t="str">
        <f t="shared" si="41"/>
        <v>Whole</v>
      </c>
    </row>
    <row r="2682" spans="1:12" x14ac:dyDescent="0.3">
      <c r="A2682" s="11" t="s">
        <v>934</v>
      </c>
      <c r="B2682" s="11" t="s">
        <v>322</v>
      </c>
      <c r="C2682" s="11" t="s">
        <v>131</v>
      </c>
      <c r="D2682" s="11" t="s">
        <v>849</v>
      </c>
      <c r="E2682" s="11" t="s">
        <v>2119</v>
      </c>
      <c r="F2682" s="11" t="s">
        <v>2559</v>
      </c>
      <c r="G2682" s="11" t="s">
        <v>375</v>
      </c>
      <c r="H2682" s="11" t="s">
        <v>375</v>
      </c>
      <c r="I2682" s="11">
        <v>136</v>
      </c>
      <c r="J2682" s="11">
        <v>3264</v>
      </c>
      <c r="K2682" s="11">
        <v>4257</v>
      </c>
      <c r="L2682" s="11" t="str">
        <f t="shared" si="41"/>
        <v>Whole</v>
      </c>
    </row>
    <row r="2683" spans="1:12" x14ac:dyDescent="0.3">
      <c r="A2683" s="11" t="s">
        <v>934</v>
      </c>
      <c r="B2683" s="11" t="s">
        <v>322</v>
      </c>
      <c r="C2683" s="11" t="s">
        <v>131</v>
      </c>
      <c r="D2683" s="11" t="s">
        <v>1063</v>
      </c>
      <c r="E2683" s="11" t="s">
        <v>1976</v>
      </c>
      <c r="F2683" s="11" t="s">
        <v>2559</v>
      </c>
      <c r="G2683" s="11" t="s">
        <v>211</v>
      </c>
      <c r="H2683" s="11" t="s">
        <v>211</v>
      </c>
      <c r="I2683" s="11">
        <v>654</v>
      </c>
      <c r="J2683" s="11">
        <v>14388</v>
      </c>
      <c r="K2683" s="11">
        <v>8846</v>
      </c>
      <c r="L2683" s="11" t="str">
        <f t="shared" si="41"/>
        <v>Whole</v>
      </c>
    </row>
    <row r="2684" spans="1:12" x14ac:dyDescent="0.3">
      <c r="A2684" s="11" t="s">
        <v>934</v>
      </c>
      <c r="B2684" s="11" t="s">
        <v>322</v>
      </c>
      <c r="C2684" s="11" t="s">
        <v>131</v>
      </c>
      <c r="D2684" s="11" t="s">
        <v>1063</v>
      </c>
      <c r="E2684" s="11" t="s">
        <v>1976</v>
      </c>
      <c r="F2684" s="11" t="s">
        <v>2559</v>
      </c>
      <c r="G2684" s="11" t="s">
        <v>1696</v>
      </c>
      <c r="H2684" s="11" t="s">
        <v>1696</v>
      </c>
      <c r="I2684" s="11">
        <v>179</v>
      </c>
      <c r="J2684" s="11">
        <v>3938</v>
      </c>
      <c r="K2684" s="11">
        <v>3407</v>
      </c>
      <c r="L2684" s="11" t="str">
        <f t="shared" si="41"/>
        <v>Whole</v>
      </c>
    </row>
    <row r="2685" spans="1:12" x14ac:dyDescent="0.3">
      <c r="A2685" s="11" t="s">
        <v>934</v>
      </c>
      <c r="B2685" s="11" t="s">
        <v>322</v>
      </c>
      <c r="C2685" s="11" t="s">
        <v>131</v>
      </c>
      <c r="D2685" s="11" t="s">
        <v>1063</v>
      </c>
      <c r="E2685" s="11" t="s">
        <v>1976</v>
      </c>
      <c r="F2685" s="11" t="s">
        <v>2559</v>
      </c>
      <c r="G2685" s="11" t="s">
        <v>375</v>
      </c>
      <c r="H2685" s="11" t="s">
        <v>375</v>
      </c>
      <c r="I2685" s="11">
        <v>371</v>
      </c>
      <c r="J2685" s="11">
        <v>8162</v>
      </c>
      <c r="K2685" s="11">
        <v>5964</v>
      </c>
      <c r="L2685" s="11" t="str">
        <f t="shared" si="41"/>
        <v>Whole</v>
      </c>
    </row>
    <row r="2686" spans="1:12" x14ac:dyDescent="0.3">
      <c r="A2686" s="11" t="s">
        <v>934</v>
      </c>
      <c r="B2686" s="11" t="s">
        <v>322</v>
      </c>
      <c r="C2686" s="11" t="s">
        <v>131</v>
      </c>
      <c r="D2686" s="11" t="s">
        <v>685</v>
      </c>
      <c r="E2686" s="11" t="s">
        <v>1975</v>
      </c>
      <c r="F2686" s="11" t="s">
        <v>2559</v>
      </c>
      <c r="G2686" s="11" t="s">
        <v>211</v>
      </c>
      <c r="H2686" s="11" t="s">
        <v>211</v>
      </c>
      <c r="I2686" s="11">
        <v>1646</v>
      </c>
      <c r="J2686" s="11">
        <v>50861</v>
      </c>
      <c r="K2686" s="11">
        <v>40158</v>
      </c>
      <c r="L2686" s="11" t="str">
        <f t="shared" si="41"/>
        <v>Whole</v>
      </c>
    </row>
    <row r="2687" spans="1:12" x14ac:dyDescent="0.3">
      <c r="A2687" s="11" t="s">
        <v>934</v>
      </c>
      <c r="B2687" s="11" t="s">
        <v>322</v>
      </c>
      <c r="C2687" s="11" t="s">
        <v>131</v>
      </c>
      <c r="D2687" s="11" t="s">
        <v>685</v>
      </c>
      <c r="E2687" s="11" t="s">
        <v>1975</v>
      </c>
      <c r="F2687" s="11" t="s">
        <v>2559</v>
      </c>
      <c r="G2687" s="11" t="s">
        <v>1696</v>
      </c>
      <c r="H2687" s="11" t="s">
        <v>1696</v>
      </c>
      <c r="I2687" s="11">
        <v>1001</v>
      </c>
      <c r="J2687" s="11">
        <v>30931</v>
      </c>
      <c r="K2687" s="11">
        <v>32097</v>
      </c>
      <c r="L2687" s="11" t="str">
        <f t="shared" si="41"/>
        <v>Whole</v>
      </c>
    </row>
    <row r="2688" spans="1:12" x14ac:dyDescent="0.3">
      <c r="A2688" s="11" t="s">
        <v>934</v>
      </c>
      <c r="B2688" s="11" t="s">
        <v>322</v>
      </c>
      <c r="C2688" s="11" t="s">
        <v>131</v>
      </c>
      <c r="D2688" s="11" t="s">
        <v>685</v>
      </c>
      <c r="E2688" s="11" t="s">
        <v>1975</v>
      </c>
      <c r="F2688" s="11" t="s">
        <v>2559</v>
      </c>
      <c r="G2688" s="11" t="s">
        <v>375</v>
      </c>
      <c r="H2688" s="11" t="s">
        <v>375</v>
      </c>
      <c r="I2688" s="11">
        <v>1010</v>
      </c>
      <c r="J2688" s="11">
        <v>31209</v>
      </c>
      <c r="K2688" s="11">
        <v>25078</v>
      </c>
      <c r="L2688" s="11" t="str">
        <f t="shared" si="41"/>
        <v>Whole</v>
      </c>
    </row>
    <row r="2689" spans="1:12" x14ac:dyDescent="0.3">
      <c r="A2689" s="11" t="s">
        <v>934</v>
      </c>
      <c r="B2689" s="11" t="s">
        <v>322</v>
      </c>
      <c r="C2689" s="11" t="s">
        <v>131</v>
      </c>
      <c r="D2689" s="11" t="s">
        <v>688</v>
      </c>
      <c r="E2689" s="11" t="s">
        <v>1588</v>
      </c>
      <c r="F2689" s="11" t="s">
        <v>2559</v>
      </c>
      <c r="G2689" s="11" t="s">
        <v>211</v>
      </c>
      <c r="H2689" s="11" t="s">
        <v>211</v>
      </c>
      <c r="I2689" s="11">
        <v>1119</v>
      </c>
      <c r="J2689" s="11">
        <v>27975</v>
      </c>
      <c r="K2689" s="11">
        <v>21508</v>
      </c>
      <c r="L2689" s="11" t="str">
        <f t="shared" si="41"/>
        <v>Whole</v>
      </c>
    </row>
    <row r="2690" spans="1:12" x14ac:dyDescent="0.3">
      <c r="A2690" s="11" t="s">
        <v>934</v>
      </c>
      <c r="B2690" s="11" t="s">
        <v>322</v>
      </c>
      <c r="C2690" s="11" t="s">
        <v>131</v>
      </c>
      <c r="D2690" s="11" t="s">
        <v>688</v>
      </c>
      <c r="E2690" s="11" t="s">
        <v>1588</v>
      </c>
      <c r="F2690" s="11" t="s">
        <v>2559</v>
      </c>
      <c r="G2690" s="11" t="s">
        <v>1696</v>
      </c>
      <c r="H2690" s="11" t="s">
        <v>1696</v>
      </c>
      <c r="I2690" s="11">
        <v>1709</v>
      </c>
      <c r="J2690" s="11">
        <v>46733</v>
      </c>
      <c r="K2690" s="11">
        <v>43410</v>
      </c>
      <c r="L2690" s="11" t="str">
        <f t="shared" ref="L2690:L2753" si="42">IF(OR(C2690="Condiments &amp; Snacks",
       C2690="Cheese",
       C2690="Butter",
       C2690="Meals",
       C2690="Beverages",
       C2690="Yogurt"), "Processed", "Whole")</f>
        <v>Whole</v>
      </c>
    </row>
    <row r="2691" spans="1:12" x14ac:dyDescent="0.3">
      <c r="A2691" s="11" t="s">
        <v>934</v>
      </c>
      <c r="B2691" s="11" t="s">
        <v>322</v>
      </c>
      <c r="C2691" s="11" t="s">
        <v>131</v>
      </c>
      <c r="D2691" s="11" t="s">
        <v>688</v>
      </c>
      <c r="E2691" s="11" t="s">
        <v>1588</v>
      </c>
      <c r="F2691" s="11" t="s">
        <v>2559</v>
      </c>
      <c r="G2691" s="11" t="s">
        <v>375</v>
      </c>
      <c r="H2691" s="11" t="s">
        <v>375</v>
      </c>
      <c r="I2691" s="11">
        <v>1303</v>
      </c>
      <c r="J2691" s="11">
        <v>32575</v>
      </c>
      <c r="K2691" s="11">
        <v>29629</v>
      </c>
      <c r="L2691" s="11" t="str">
        <f t="shared" si="42"/>
        <v>Whole</v>
      </c>
    </row>
    <row r="2692" spans="1:12" x14ac:dyDescent="0.3">
      <c r="A2692" s="11" t="s">
        <v>934</v>
      </c>
      <c r="B2692" s="11" t="s">
        <v>322</v>
      </c>
      <c r="C2692" s="11" t="s">
        <v>131</v>
      </c>
      <c r="D2692" s="11" t="s">
        <v>2039</v>
      </c>
      <c r="E2692" s="11" t="s">
        <v>2040</v>
      </c>
      <c r="F2692" s="11" t="s">
        <v>2553</v>
      </c>
      <c r="G2692" s="11" t="s">
        <v>375</v>
      </c>
      <c r="H2692" s="11" t="s">
        <v>375</v>
      </c>
      <c r="I2692" s="11">
        <v>1440</v>
      </c>
      <c r="J2692" s="11">
        <v>97200</v>
      </c>
      <c r="K2692" s="11">
        <v>54483</v>
      </c>
      <c r="L2692" s="11" t="str">
        <f t="shared" si="42"/>
        <v>Whole</v>
      </c>
    </row>
    <row r="2693" spans="1:12" x14ac:dyDescent="0.3">
      <c r="A2693" s="11" t="s">
        <v>934</v>
      </c>
      <c r="B2693" s="11" t="s">
        <v>322</v>
      </c>
      <c r="C2693" s="11" t="s">
        <v>131</v>
      </c>
      <c r="D2693" s="11" t="s">
        <v>2039</v>
      </c>
      <c r="E2693" s="11" t="s">
        <v>2040</v>
      </c>
      <c r="F2693" s="11" t="s">
        <v>2554</v>
      </c>
      <c r="G2693" s="11" t="s">
        <v>211</v>
      </c>
      <c r="H2693" s="11" t="s">
        <v>211</v>
      </c>
      <c r="I2693" s="11">
        <v>3317</v>
      </c>
      <c r="J2693" s="11">
        <v>223898</v>
      </c>
      <c r="K2693" s="11">
        <v>111432</v>
      </c>
      <c r="L2693" s="11" t="str">
        <f t="shared" si="42"/>
        <v>Whole</v>
      </c>
    </row>
    <row r="2694" spans="1:12" x14ac:dyDescent="0.3">
      <c r="A2694" s="11" t="s">
        <v>934</v>
      </c>
      <c r="B2694" s="11" t="s">
        <v>322</v>
      </c>
      <c r="C2694" s="11" t="s">
        <v>131</v>
      </c>
      <c r="D2694" s="11" t="s">
        <v>2039</v>
      </c>
      <c r="E2694" s="11" t="s">
        <v>2040</v>
      </c>
      <c r="F2694" s="11" t="s">
        <v>2554</v>
      </c>
      <c r="G2694" s="11" t="s">
        <v>1696</v>
      </c>
      <c r="H2694" s="11" t="s">
        <v>1696</v>
      </c>
      <c r="I2694" s="11">
        <v>907</v>
      </c>
      <c r="J2694" s="11">
        <v>61223</v>
      </c>
      <c r="K2694" s="11">
        <v>32438</v>
      </c>
      <c r="L2694" s="11" t="str">
        <f t="shared" si="42"/>
        <v>Whole</v>
      </c>
    </row>
    <row r="2695" spans="1:12" x14ac:dyDescent="0.3">
      <c r="A2695" s="11" t="s">
        <v>934</v>
      </c>
      <c r="B2695" s="11" t="s">
        <v>322</v>
      </c>
      <c r="C2695" s="11" t="s">
        <v>131</v>
      </c>
      <c r="D2695" s="11" t="s">
        <v>1690</v>
      </c>
      <c r="E2695" s="11" t="s">
        <v>2085</v>
      </c>
      <c r="F2695" s="11" t="s">
        <v>2553</v>
      </c>
      <c r="G2695" s="11" t="s">
        <v>375</v>
      </c>
      <c r="H2695" s="11" t="s">
        <v>375</v>
      </c>
      <c r="I2695" s="11">
        <v>1407</v>
      </c>
      <c r="J2695" s="11">
        <v>54873</v>
      </c>
      <c r="K2695" s="11">
        <v>49771</v>
      </c>
      <c r="L2695" s="11" t="str">
        <f t="shared" si="42"/>
        <v>Whole</v>
      </c>
    </row>
    <row r="2696" spans="1:12" x14ac:dyDescent="0.3">
      <c r="A2696" s="11" t="s">
        <v>934</v>
      </c>
      <c r="B2696" s="11" t="s">
        <v>322</v>
      </c>
      <c r="C2696" s="11" t="s">
        <v>131</v>
      </c>
      <c r="D2696" s="11" t="s">
        <v>1690</v>
      </c>
      <c r="E2696" s="11" t="s">
        <v>2085</v>
      </c>
      <c r="F2696" s="11" t="s">
        <v>2554</v>
      </c>
      <c r="G2696" s="11" t="s">
        <v>211</v>
      </c>
      <c r="H2696" s="11" t="s">
        <v>211</v>
      </c>
      <c r="I2696" s="11">
        <v>2871</v>
      </c>
      <c r="J2696" s="11">
        <v>111969</v>
      </c>
      <c r="K2696" s="11">
        <v>86096</v>
      </c>
      <c r="L2696" s="11" t="str">
        <f t="shared" si="42"/>
        <v>Whole</v>
      </c>
    </row>
    <row r="2697" spans="1:12" x14ac:dyDescent="0.3">
      <c r="A2697" s="11" t="s">
        <v>934</v>
      </c>
      <c r="B2697" s="11" t="s">
        <v>322</v>
      </c>
      <c r="C2697" s="11" t="s">
        <v>131</v>
      </c>
      <c r="D2697" s="11" t="s">
        <v>1690</v>
      </c>
      <c r="E2697" s="11" t="s">
        <v>2085</v>
      </c>
      <c r="F2697" s="11" t="s">
        <v>2554</v>
      </c>
      <c r="G2697" s="11" t="s">
        <v>1696</v>
      </c>
      <c r="H2697" s="11" t="s">
        <v>1696</v>
      </c>
      <c r="I2697" s="11">
        <v>749</v>
      </c>
      <c r="J2697" s="11">
        <v>29211</v>
      </c>
      <c r="K2697" s="11">
        <v>26254</v>
      </c>
      <c r="L2697" s="11" t="str">
        <f t="shared" si="42"/>
        <v>Whole</v>
      </c>
    </row>
    <row r="2698" spans="1:12" x14ac:dyDescent="0.3">
      <c r="A2698" s="11" t="s">
        <v>934</v>
      </c>
      <c r="B2698" s="11" t="s">
        <v>322</v>
      </c>
      <c r="C2698" s="11" t="s">
        <v>131</v>
      </c>
      <c r="D2698" s="11" t="s">
        <v>1064</v>
      </c>
      <c r="E2698" s="11" t="s">
        <v>1972</v>
      </c>
      <c r="F2698" s="11" t="s">
        <v>2559</v>
      </c>
      <c r="G2698" s="11" t="s">
        <v>211</v>
      </c>
      <c r="H2698" s="11" t="s">
        <v>211</v>
      </c>
      <c r="I2698" s="11">
        <v>1111</v>
      </c>
      <c r="J2698" s="11">
        <v>13332</v>
      </c>
      <c r="K2698" s="11">
        <v>21183</v>
      </c>
      <c r="L2698" s="11" t="str">
        <f t="shared" si="42"/>
        <v>Whole</v>
      </c>
    </row>
    <row r="2699" spans="1:12" x14ac:dyDescent="0.3">
      <c r="A2699" s="11" t="s">
        <v>934</v>
      </c>
      <c r="B2699" s="11" t="s">
        <v>322</v>
      </c>
      <c r="C2699" s="11" t="s">
        <v>131</v>
      </c>
      <c r="D2699" s="11" t="s">
        <v>1064</v>
      </c>
      <c r="E2699" s="11" t="s">
        <v>1972</v>
      </c>
      <c r="F2699" s="11" t="s">
        <v>2559</v>
      </c>
      <c r="G2699" s="11" t="s">
        <v>1696</v>
      </c>
      <c r="H2699" s="11" t="s">
        <v>1696</v>
      </c>
      <c r="I2699" s="11">
        <v>338</v>
      </c>
      <c r="J2699" s="11">
        <v>4056</v>
      </c>
      <c r="K2699" s="11">
        <v>7438</v>
      </c>
      <c r="L2699" s="11" t="str">
        <f t="shared" si="42"/>
        <v>Whole</v>
      </c>
    </row>
    <row r="2700" spans="1:12" x14ac:dyDescent="0.3">
      <c r="A2700" s="11" t="s">
        <v>934</v>
      </c>
      <c r="B2700" s="11" t="s">
        <v>322</v>
      </c>
      <c r="C2700" s="11" t="s">
        <v>131</v>
      </c>
      <c r="D2700" s="11" t="s">
        <v>1064</v>
      </c>
      <c r="E2700" s="11" t="s">
        <v>1972</v>
      </c>
      <c r="F2700" s="11" t="s">
        <v>2559</v>
      </c>
      <c r="G2700" s="11" t="s">
        <v>375</v>
      </c>
      <c r="H2700" s="11" t="s">
        <v>375</v>
      </c>
      <c r="I2700" s="11">
        <v>162</v>
      </c>
      <c r="J2700" s="11">
        <v>1944</v>
      </c>
      <c r="K2700" s="11">
        <v>3865</v>
      </c>
      <c r="L2700" s="11" t="str">
        <f t="shared" si="42"/>
        <v>Whole</v>
      </c>
    </row>
    <row r="2701" spans="1:12" x14ac:dyDescent="0.3">
      <c r="A2701" s="11" t="s">
        <v>934</v>
      </c>
      <c r="B2701" s="11" t="s">
        <v>322</v>
      </c>
      <c r="C2701" s="11" t="s">
        <v>131</v>
      </c>
      <c r="D2701" s="11" t="s">
        <v>286</v>
      </c>
      <c r="E2701" s="11" t="s">
        <v>2038</v>
      </c>
      <c r="F2701" s="11" t="s">
        <v>2553</v>
      </c>
      <c r="G2701" s="11" t="s">
        <v>375</v>
      </c>
      <c r="H2701" s="11" t="s">
        <v>375</v>
      </c>
      <c r="I2701" s="11">
        <v>1769</v>
      </c>
      <c r="J2701" s="11">
        <v>71645</v>
      </c>
      <c r="K2701" s="11">
        <v>52311</v>
      </c>
      <c r="L2701" s="11" t="str">
        <f t="shared" si="42"/>
        <v>Whole</v>
      </c>
    </row>
    <row r="2702" spans="1:12" x14ac:dyDescent="0.3">
      <c r="A2702" s="11" t="s">
        <v>934</v>
      </c>
      <c r="B2702" s="11" t="s">
        <v>322</v>
      </c>
      <c r="C2702" s="11" t="s">
        <v>131</v>
      </c>
      <c r="D2702" s="11" t="s">
        <v>286</v>
      </c>
      <c r="E2702" s="11" t="s">
        <v>2038</v>
      </c>
      <c r="F2702" s="11" t="s">
        <v>2554</v>
      </c>
      <c r="G2702" s="11" t="s">
        <v>211</v>
      </c>
      <c r="H2702" s="11" t="s">
        <v>211</v>
      </c>
      <c r="I2702" s="11">
        <v>3244</v>
      </c>
      <c r="J2702" s="11">
        <v>131382</v>
      </c>
      <c r="K2702" s="11">
        <v>84542</v>
      </c>
      <c r="L2702" s="11" t="str">
        <f t="shared" si="42"/>
        <v>Whole</v>
      </c>
    </row>
    <row r="2703" spans="1:12" x14ac:dyDescent="0.3">
      <c r="A2703" s="11" t="s">
        <v>934</v>
      </c>
      <c r="B2703" s="11" t="s">
        <v>322</v>
      </c>
      <c r="C2703" s="11" t="s">
        <v>131</v>
      </c>
      <c r="D2703" s="11" t="s">
        <v>286</v>
      </c>
      <c r="E2703" s="11" t="s">
        <v>2038</v>
      </c>
      <c r="F2703" s="11" t="s">
        <v>2554</v>
      </c>
      <c r="G2703" s="11" t="s">
        <v>1696</v>
      </c>
      <c r="H2703" s="11" t="s">
        <v>1696</v>
      </c>
      <c r="I2703" s="11">
        <v>771</v>
      </c>
      <c r="J2703" s="11">
        <v>31226</v>
      </c>
      <c r="K2703" s="11">
        <v>22258</v>
      </c>
      <c r="L2703" s="11" t="str">
        <f t="shared" si="42"/>
        <v>Whole</v>
      </c>
    </row>
    <row r="2704" spans="1:12" x14ac:dyDescent="0.3">
      <c r="A2704" s="11" t="s">
        <v>934</v>
      </c>
      <c r="B2704" s="11" t="s">
        <v>322</v>
      </c>
      <c r="C2704" s="11" t="s">
        <v>131</v>
      </c>
      <c r="D2704" s="11" t="s">
        <v>1065</v>
      </c>
      <c r="E2704" s="11" t="s">
        <v>1887</v>
      </c>
      <c r="F2704" s="11" t="s">
        <v>1888</v>
      </c>
      <c r="G2704" s="11" t="s">
        <v>211</v>
      </c>
      <c r="H2704" s="11" t="s">
        <v>211</v>
      </c>
      <c r="I2704" s="11">
        <v>344</v>
      </c>
      <c r="J2704" s="11">
        <v>8256</v>
      </c>
      <c r="K2704" s="11">
        <v>9958</v>
      </c>
      <c r="L2704" s="11" t="str">
        <f t="shared" si="42"/>
        <v>Whole</v>
      </c>
    </row>
    <row r="2705" spans="1:12" x14ac:dyDescent="0.3">
      <c r="A2705" s="11" t="s">
        <v>934</v>
      </c>
      <c r="B2705" s="11" t="s">
        <v>322</v>
      </c>
      <c r="C2705" s="11" t="s">
        <v>131</v>
      </c>
      <c r="D2705" s="11" t="s">
        <v>1065</v>
      </c>
      <c r="E2705" s="11" t="s">
        <v>1887</v>
      </c>
      <c r="F2705" s="11" t="s">
        <v>1888</v>
      </c>
      <c r="G2705" s="11" t="s">
        <v>1696</v>
      </c>
      <c r="H2705" s="11" t="s">
        <v>1696</v>
      </c>
      <c r="I2705" s="11">
        <v>106</v>
      </c>
      <c r="J2705" s="11">
        <v>2544</v>
      </c>
      <c r="K2705" s="11">
        <v>3055</v>
      </c>
      <c r="L2705" s="11" t="str">
        <f t="shared" si="42"/>
        <v>Whole</v>
      </c>
    </row>
    <row r="2706" spans="1:12" x14ac:dyDescent="0.3">
      <c r="A2706" s="11" t="s">
        <v>934</v>
      </c>
      <c r="B2706" s="11" t="s">
        <v>322</v>
      </c>
      <c r="C2706" s="11" t="s">
        <v>131</v>
      </c>
      <c r="D2706" s="11" t="s">
        <v>1065</v>
      </c>
      <c r="E2706" s="11" t="s">
        <v>1887</v>
      </c>
      <c r="F2706" s="11" t="s">
        <v>1888</v>
      </c>
      <c r="G2706" s="11" t="s">
        <v>375</v>
      </c>
      <c r="H2706" s="11" t="s">
        <v>375</v>
      </c>
      <c r="I2706" s="11">
        <v>392</v>
      </c>
      <c r="J2706" s="11">
        <v>9408</v>
      </c>
      <c r="K2706" s="11">
        <v>11521</v>
      </c>
      <c r="L2706" s="11" t="str">
        <f t="shared" si="42"/>
        <v>Whole</v>
      </c>
    </row>
    <row r="2707" spans="1:12" x14ac:dyDescent="0.3">
      <c r="A2707" s="11" t="s">
        <v>934</v>
      </c>
      <c r="B2707" s="11" t="s">
        <v>322</v>
      </c>
      <c r="C2707" s="11" t="s">
        <v>131</v>
      </c>
      <c r="D2707" s="11" t="s">
        <v>698</v>
      </c>
      <c r="E2707" s="11" t="s">
        <v>2131</v>
      </c>
      <c r="F2707" s="11" t="s">
        <v>2559</v>
      </c>
      <c r="G2707" s="11" t="s">
        <v>211</v>
      </c>
      <c r="H2707" s="11" t="s">
        <v>211</v>
      </c>
      <c r="I2707" s="11">
        <v>1048</v>
      </c>
      <c r="J2707" s="11">
        <v>8384</v>
      </c>
      <c r="K2707" s="11">
        <v>24806</v>
      </c>
      <c r="L2707" s="11" t="str">
        <f t="shared" si="42"/>
        <v>Whole</v>
      </c>
    </row>
    <row r="2708" spans="1:12" x14ac:dyDescent="0.3">
      <c r="A2708" s="11" t="s">
        <v>934</v>
      </c>
      <c r="B2708" s="11" t="s">
        <v>322</v>
      </c>
      <c r="C2708" s="11" t="s">
        <v>131</v>
      </c>
      <c r="D2708" s="11" t="s">
        <v>698</v>
      </c>
      <c r="E2708" s="11" t="s">
        <v>2131</v>
      </c>
      <c r="F2708" s="11" t="s">
        <v>2559</v>
      </c>
      <c r="G2708" s="11" t="s">
        <v>1696</v>
      </c>
      <c r="H2708" s="11" t="s">
        <v>1696</v>
      </c>
      <c r="I2708" s="11">
        <v>281</v>
      </c>
      <c r="J2708" s="11">
        <v>2248</v>
      </c>
      <c r="K2708" s="11">
        <v>7975</v>
      </c>
      <c r="L2708" s="11" t="str">
        <f t="shared" si="42"/>
        <v>Whole</v>
      </c>
    </row>
    <row r="2709" spans="1:12" x14ac:dyDescent="0.3">
      <c r="A2709" s="11" t="s">
        <v>934</v>
      </c>
      <c r="B2709" s="11" t="s">
        <v>322</v>
      </c>
      <c r="C2709" s="11" t="s">
        <v>131</v>
      </c>
      <c r="D2709" s="11" t="s">
        <v>698</v>
      </c>
      <c r="E2709" s="11" t="s">
        <v>2131</v>
      </c>
      <c r="F2709" s="11" t="s">
        <v>2559</v>
      </c>
      <c r="G2709" s="11" t="s">
        <v>375</v>
      </c>
      <c r="H2709" s="11" t="s">
        <v>375</v>
      </c>
      <c r="I2709" s="11">
        <v>317</v>
      </c>
      <c r="J2709" s="11">
        <v>2536</v>
      </c>
      <c r="K2709" s="11">
        <v>8229</v>
      </c>
      <c r="L2709" s="11" t="str">
        <f t="shared" si="42"/>
        <v>Whole</v>
      </c>
    </row>
    <row r="2710" spans="1:12" x14ac:dyDescent="0.3">
      <c r="A2710" s="11" t="s">
        <v>934</v>
      </c>
      <c r="B2710" s="11" t="s">
        <v>322</v>
      </c>
      <c r="C2710" s="11" t="s">
        <v>701</v>
      </c>
      <c r="D2710" s="11" t="s">
        <v>702</v>
      </c>
      <c r="E2710" s="11" t="s">
        <v>1983</v>
      </c>
      <c r="F2710" s="11" t="s">
        <v>2559</v>
      </c>
      <c r="G2710" s="11" t="s">
        <v>211</v>
      </c>
      <c r="H2710" s="11" t="s">
        <v>211</v>
      </c>
      <c r="I2710" s="11">
        <v>3481</v>
      </c>
      <c r="J2710" s="11">
        <v>3481</v>
      </c>
      <c r="K2710" s="11">
        <v>3462</v>
      </c>
      <c r="L2710" s="11" t="str">
        <f t="shared" si="42"/>
        <v>Whole</v>
      </c>
    </row>
    <row r="2711" spans="1:12" x14ac:dyDescent="0.3">
      <c r="A2711" s="11" t="s">
        <v>934</v>
      </c>
      <c r="B2711" s="11" t="s">
        <v>322</v>
      </c>
      <c r="C2711" s="11" t="s">
        <v>701</v>
      </c>
      <c r="D2711" s="11" t="s">
        <v>702</v>
      </c>
      <c r="E2711" s="11" t="s">
        <v>1983</v>
      </c>
      <c r="F2711" s="11" t="s">
        <v>2559</v>
      </c>
      <c r="G2711" s="11" t="s">
        <v>1696</v>
      </c>
      <c r="H2711" s="11" t="s">
        <v>1696</v>
      </c>
      <c r="I2711" s="11">
        <v>521</v>
      </c>
      <c r="J2711" s="11">
        <v>521</v>
      </c>
      <c r="K2711" s="11">
        <v>682</v>
      </c>
      <c r="L2711" s="11" t="str">
        <f t="shared" si="42"/>
        <v>Whole</v>
      </c>
    </row>
    <row r="2712" spans="1:12" x14ac:dyDescent="0.3">
      <c r="A2712" s="11" t="s">
        <v>934</v>
      </c>
      <c r="B2712" s="11" t="s">
        <v>322</v>
      </c>
      <c r="C2712" s="11" t="s">
        <v>701</v>
      </c>
      <c r="D2712" s="11" t="s">
        <v>702</v>
      </c>
      <c r="E2712" s="11" t="s">
        <v>1983</v>
      </c>
      <c r="F2712" s="11" t="s">
        <v>2559</v>
      </c>
      <c r="G2712" s="11" t="s">
        <v>375</v>
      </c>
      <c r="H2712" s="11" t="s">
        <v>375</v>
      </c>
      <c r="I2712" s="11">
        <v>696</v>
      </c>
      <c r="J2712" s="11">
        <v>696</v>
      </c>
      <c r="K2712" s="11">
        <v>734</v>
      </c>
      <c r="L2712" s="11" t="str">
        <f t="shared" si="42"/>
        <v>Whole</v>
      </c>
    </row>
    <row r="2713" spans="1:12" x14ac:dyDescent="0.3">
      <c r="A2713" s="11" t="s">
        <v>934</v>
      </c>
      <c r="B2713" s="11" t="s">
        <v>322</v>
      </c>
      <c r="C2713" s="11" t="s">
        <v>701</v>
      </c>
      <c r="D2713" s="11" t="s">
        <v>2081</v>
      </c>
      <c r="E2713" s="11" t="s">
        <v>2082</v>
      </c>
      <c r="F2713" s="11" t="s">
        <v>2566</v>
      </c>
      <c r="G2713" s="11" t="s">
        <v>211</v>
      </c>
      <c r="H2713" s="11" t="s">
        <v>211</v>
      </c>
      <c r="I2713" s="11">
        <v>4720</v>
      </c>
      <c r="J2713" s="11">
        <v>113280</v>
      </c>
      <c r="K2713" s="11">
        <v>110948</v>
      </c>
      <c r="L2713" s="11" t="str">
        <f t="shared" si="42"/>
        <v>Whole</v>
      </c>
    </row>
    <row r="2714" spans="1:12" x14ac:dyDescent="0.3">
      <c r="A2714" s="11" t="s">
        <v>934</v>
      </c>
      <c r="B2714" s="11" t="s">
        <v>322</v>
      </c>
      <c r="C2714" s="11" t="s">
        <v>701</v>
      </c>
      <c r="D2714" s="11" t="s">
        <v>2081</v>
      </c>
      <c r="E2714" s="11" t="s">
        <v>2082</v>
      </c>
      <c r="F2714" s="11" t="s">
        <v>2566</v>
      </c>
      <c r="G2714" s="11" t="s">
        <v>375</v>
      </c>
      <c r="H2714" s="11" t="s">
        <v>375</v>
      </c>
      <c r="I2714" s="11">
        <v>3637</v>
      </c>
      <c r="J2714" s="11">
        <v>87288</v>
      </c>
      <c r="K2714" s="11">
        <v>76724</v>
      </c>
      <c r="L2714" s="11" t="str">
        <f t="shared" si="42"/>
        <v>Whole</v>
      </c>
    </row>
    <row r="2715" spans="1:12" x14ac:dyDescent="0.3">
      <c r="A2715" s="11" t="s">
        <v>934</v>
      </c>
      <c r="B2715" s="11" t="s">
        <v>322</v>
      </c>
      <c r="C2715" s="11" t="s">
        <v>701</v>
      </c>
      <c r="D2715" s="11" t="s">
        <v>2081</v>
      </c>
      <c r="E2715" s="11" t="s">
        <v>2082</v>
      </c>
      <c r="F2715" s="11" t="s">
        <v>2567</v>
      </c>
      <c r="G2715" s="11" t="s">
        <v>1696</v>
      </c>
      <c r="H2715" s="11" t="s">
        <v>1696</v>
      </c>
      <c r="I2715" s="11">
        <v>1020</v>
      </c>
      <c r="J2715" s="11">
        <v>24480</v>
      </c>
      <c r="K2715" s="11">
        <v>22901</v>
      </c>
      <c r="L2715" s="11" t="str">
        <f t="shared" si="42"/>
        <v>Whole</v>
      </c>
    </row>
    <row r="2716" spans="1:12" x14ac:dyDescent="0.3">
      <c r="A2716" s="11" t="s">
        <v>934</v>
      </c>
      <c r="B2716" s="11" t="s">
        <v>322</v>
      </c>
      <c r="C2716" s="11" t="s">
        <v>701</v>
      </c>
      <c r="D2716" s="11" t="s">
        <v>2028</v>
      </c>
      <c r="E2716" s="11" t="s">
        <v>2029</v>
      </c>
      <c r="F2716" s="11" t="s">
        <v>2552</v>
      </c>
      <c r="G2716" s="11" t="s">
        <v>1696</v>
      </c>
      <c r="H2716" s="11" t="s">
        <v>1696</v>
      </c>
      <c r="I2716" s="11">
        <v>6943</v>
      </c>
      <c r="J2716" s="11">
        <v>108519</v>
      </c>
      <c r="K2716" s="11">
        <v>239203</v>
      </c>
      <c r="L2716" s="11" t="str">
        <f t="shared" si="42"/>
        <v>Whole</v>
      </c>
    </row>
    <row r="2717" spans="1:12" x14ac:dyDescent="0.3">
      <c r="A2717" s="11" t="s">
        <v>934</v>
      </c>
      <c r="B2717" s="11" t="s">
        <v>322</v>
      </c>
      <c r="C2717" s="11" t="s">
        <v>701</v>
      </c>
      <c r="D2717" s="11" t="s">
        <v>2028</v>
      </c>
      <c r="E2717" s="11" t="s">
        <v>2029</v>
      </c>
      <c r="F2717" s="11" t="s">
        <v>2569</v>
      </c>
      <c r="G2717" s="11" t="s">
        <v>211</v>
      </c>
      <c r="H2717" s="11" t="s">
        <v>211</v>
      </c>
      <c r="I2717" s="11">
        <v>15842</v>
      </c>
      <c r="J2717" s="11">
        <v>247610</v>
      </c>
      <c r="K2717" s="11">
        <v>471747</v>
      </c>
      <c r="L2717" s="11" t="str">
        <f t="shared" si="42"/>
        <v>Whole</v>
      </c>
    </row>
    <row r="2718" spans="1:12" x14ac:dyDescent="0.3">
      <c r="A2718" s="11" t="s">
        <v>934</v>
      </c>
      <c r="B2718" s="11" t="s">
        <v>322</v>
      </c>
      <c r="C2718" s="11" t="s">
        <v>701</v>
      </c>
      <c r="D2718" s="11" t="s">
        <v>2028</v>
      </c>
      <c r="E2718" s="11" t="s">
        <v>2029</v>
      </c>
      <c r="F2718" s="11" t="s">
        <v>2569</v>
      </c>
      <c r="G2718" s="11" t="s">
        <v>375</v>
      </c>
      <c r="H2718" s="11" t="s">
        <v>375</v>
      </c>
      <c r="I2718" s="11">
        <v>19713</v>
      </c>
      <c r="J2718" s="11">
        <v>308114</v>
      </c>
      <c r="K2718" s="11">
        <v>680274</v>
      </c>
      <c r="L2718" s="11" t="str">
        <f t="shared" si="42"/>
        <v>Whole</v>
      </c>
    </row>
    <row r="2719" spans="1:12" x14ac:dyDescent="0.3">
      <c r="A2719" s="11" t="s">
        <v>934</v>
      </c>
      <c r="B2719" s="11" t="s">
        <v>322</v>
      </c>
      <c r="C2719" s="11" t="s">
        <v>701</v>
      </c>
      <c r="D2719" s="11" t="s">
        <v>1070</v>
      </c>
      <c r="E2719" s="11" t="s">
        <v>2080</v>
      </c>
      <c r="F2719" s="11" t="s">
        <v>2277</v>
      </c>
      <c r="G2719" s="11" t="s">
        <v>211</v>
      </c>
      <c r="H2719" s="11" t="s">
        <v>211</v>
      </c>
      <c r="I2719" s="11">
        <v>1001</v>
      </c>
      <c r="J2719" s="11">
        <v>12012</v>
      </c>
      <c r="K2719" s="11">
        <v>28133</v>
      </c>
      <c r="L2719" s="11" t="str">
        <f t="shared" si="42"/>
        <v>Whole</v>
      </c>
    </row>
    <row r="2720" spans="1:12" x14ac:dyDescent="0.3">
      <c r="A2720" s="11" t="s">
        <v>934</v>
      </c>
      <c r="B2720" s="11" t="s">
        <v>322</v>
      </c>
      <c r="C2720" s="11" t="s">
        <v>701</v>
      </c>
      <c r="D2720" s="11" t="s">
        <v>1070</v>
      </c>
      <c r="E2720" s="11" t="s">
        <v>2080</v>
      </c>
      <c r="F2720" s="11" t="s">
        <v>2277</v>
      </c>
      <c r="G2720" s="11" t="s">
        <v>1696</v>
      </c>
      <c r="H2720" s="11" t="s">
        <v>1696</v>
      </c>
      <c r="I2720" s="11">
        <v>332</v>
      </c>
      <c r="J2720" s="11">
        <v>3984</v>
      </c>
      <c r="K2720" s="11">
        <v>10082</v>
      </c>
      <c r="L2720" s="11" t="str">
        <f t="shared" si="42"/>
        <v>Whole</v>
      </c>
    </row>
    <row r="2721" spans="1:12" x14ac:dyDescent="0.3">
      <c r="A2721" s="11" t="s">
        <v>934</v>
      </c>
      <c r="B2721" s="11" t="s">
        <v>322</v>
      </c>
      <c r="C2721" s="11" t="s">
        <v>701</v>
      </c>
      <c r="D2721" s="11" t="s">
        <v>1070</v>
      </c>
      <c r="E2721" s="11" t="s">
        <v>2080</v>
      </c>
      <c r="F2721" s="11" t="s">
        <v>2570</v>
      </c>
      <c r="G2721" s="11" t="s">
        <v>375</v>
      </c>
      <c r="H2721" s="11" t="s">
        <v>375</v>
      </c>
      <c r="I2721" s="11">
        <v>475</v>
      </c>
      <c r="J2721" s="11">
        <v>5700</v>
      </c>
      <c r="K2721" s="11">
        <v>11320</v>
      </c>
      <c r="L2721" s="11" t="str">
        <f t="shared" si="42"/>
        <v>Whole</v>
      </c>
    </row>
    <row r="2722" spans="1:12" x14ac:dyDescent="0.3">
      <c r="A2722" s="11" t="s">
        <v>934</v>
      </c>
      <c r="B2722" s="11" t="s">
        <v>322</v>
      </c>
      <c r="C2722" s="11" t="s">
        <v>701</v>
      </c>
      <c r="D2722" s="11" t="s">
        <v>871</v>
      </c>
      <c r="E2722" s="11" t="s">
        <v>2019</v>
      </c>
      <c r="F2722" s="11" t="s">
        <v>2559</v>
      </c>
      <c r="G2722" s="11" t="s">
        <v>211</v>
      </c>
      <c r="H2722" s="11" t="s">
        <v>211</v>
      </c>
      <c r="I2722" s="11">
        <v>4718</v>
      </c>
      <c r="J2722" s="11">
        <v>1180</v>
      </c>
      <c r="K2722" s="11">
        <v>18576</v>
      </c>
      <c r="L2722" s="11" t="str">
        <f t="shared" si="42"/>
        <v>Whole</v>
      </c>
    </row>
    <row r="2723" spans="1:12" x14ac:dyDescent="0.3">
      <c r="A2723" s="11" t="s">
        <v>934</v>
      </c>
      <c r="B2723" s="11" t="s">
        <v>322</v>
      </c>
      <c r="C2723" s="11" t="s">
        <v>701</v>
      </c>
      <c r="D2723" s="11" t="s">
        <v>871</v>
      </c>
      <c r="E2723" s="11" t="s">
        <v>2019</v>
      </c>
      <c r="F2723" s="11" t="s">
        <v>2559</v>
      </c>
      <c r="G2723" s="11" t="s">
        <v>1696</v>
      </c>
      <c r="H2723" s="11" t="s">
        <v>1696</v>
      </c>
      <c r="I2723" s="11">
        <v>713</v>
      </c>
      <c r="J2723" s="11">
        <v>178</v>
      </c>
      <c r="K2723" s="11">
        <v>3855</v>
      </c>
      <c r="L2723" s="11" t="str">
        <f t="shared" si="42"/>
        <v>Whole</v>
      </c>
    </row>
    <row r="2724" spans="1:12" x14ac:dyDescent="0.3">
      <c r="A2724" s="11" t="s">
        <v>934</v>
      </c>
      <c r="B2724" s="11" t="s">
        <v>322</v>
      </c>
      <c r="C2724" s="11" t="s">
        <v>701</v>
      </c>
      <c r="D2724" s="11" t="s">
        <v>871</v>
      </c>
      <c r="E2724" s="11" t="s">
        <v>2019</v>
      </c>
      <c r="F2724" s="11" t="s">
        <v>2559</v>
      </c>
      <c r="G2724" s="11" t="s">
        <v>375</v>
      </c>
      <c r="H2724" s="11" t="s">
        <v>375</v>
      </c>
      <c r="I2724" s="11">
        <v>1015</v>
      </c>
      <c r="J2724" s="11">
        <v>254</v>
      </c>
      <c r="K2724" s="11">
        <v>2388</v>
      </c>
      <c r="L2724" s="11" t="str">
        <f t="shared" si="42"/>
        <v>Whole</v>
      </c>
    </row>
    <row r="2725" spans="1:12" x14ac:dyDescent="0.3">
      <c r="A2725" s="11" t="s">
        <v>934</v>
      </c>
      <c r="B2725" s="11" t="s">
        <v>322</v>
      </c>
      <c r="C2725" s="11" t="s">
        <v>701</v>
      </c>
      <c r="D2725" s="11" t="s">
        <v>708</v>
      </c>
      <c r="E2725" s="11" t="s">
        <v>2022</v>
      </c>
      <c r="F2725" s="11" t="s">
        <v>2571</v>
      </c>
      <c r="G2725" s="11" t="s">
        <v>1696</v>
      </c>
      <c r="H2725" s="11" t="s">
        <v>1696</v>
      </c>
      <c r="I2725" s="11">
        <v>9</v>
      </c>
      <c r="J2725" s="11">
        <v>45</v>
      </c>
      <c r="K2725" s="11">
        <v>53</v>
      </c>
      <c r="L2725" s="11" t="str">
        <f t="shared" si="42"/>
        <v>Whole</v>
      </c>
    </row>
    <row r="2726" spans="1:12" x14ac:dyDescent="0.3">
      <c r="A2726" s="11" t="s">
        <v>934</v>
      </c>
      <c r="B2726" s="11" t="s">
        <v>322</v>
      </c>
      <c r="C2726" s="11" t="s">
        <v>701</v>
      </c>
      <c r="D2726" s="11" t="s">
        <v>708</v>
      </c>
      <c r="E2726" s="11" t="s">
        <v>2022</v>
      </c>
      <c r="F2726" s="11" t="s">
        <v>2571</v>
      </c>
      <c r="G2726" s="11" t="s">
        <v>375</v>
      </c>
      <c r="H2726" s="11" t="s">
        <v>375</v>
      </c>
      <c r="I2726" s="11">
        <v>74</v>
      </c>
      <c r="J2726" s="11">
        <v>370</v>
      </c>
      <c r="K2726" s="11">
        <v>356</v>
      </c>
      <c r="L2726" s="11" t="str">
        <f t="shared" si="42"/>
        <v>Whole</v>
      </c>
    </row>
    <row r="2727" spans="1:12" x14ac:dyDescent="0.3">
      <c r="A2727" s="11" t="s">
        <v>934</v>
      </c>
      <c r="B2727" s="11" t="s">
        <v>322</v>
      </c>
      <c r="C2727" s="11" t="s">
        <v>701</v>
      </c>
      <c r="D2727" s="11" t="s">
        <v>708</v>
      </c>
      <c r="E2727" s="11" t="s">
        <v>2022</v>
      </c>
      <c r="F2727" s="11" t="s">
        <v>2559</v>
      </c>
      <c r="G2727" s="11" t="s">
        <v>211</v>
      </c>
      <c r="H2727" s="11" t="s">
        <v>211</v>
      </c>
      <c r="I2727" s="11">
        <v>130</v>
      </c>
      <c r="J2727" s="11">
        <v>650</v>
      </c>
      <c r="K2727" s="11">
        <v>721</v>
      </c>
      <c r="L2727" s="11" t="str">
        <f t="shared" si="42"/>
        <v>Whole</v>
      </c>
    </row>
    <row r="2728" spans="1:12" x14ac:dyDescent="0.3">
      <c r="A2728" s="11" t="s">
        <v>934</v>
      </c>
      <c r="B2728" s="11" t="s">
        <v>322</v>
      </c>
      <c r="C2728" s="11" t="s">
        <v>701</v>
      </c>
      <c r="D2728" s="11" t="s">
        <v>711</v>
      </c>
      <c r="E2728" s="11" t="s">
        <v>2023</v>
      </c>
      <c r="F2728" s="11" t="s">
        <v>2559</v>
      </c>
      <c r="G2728" s="11" t="s">
        <v>211</v>
      </c>
      <c r="H2728" s="11" t="s">
        <v>211</v>
      </c>
      <c r="I2728" s="11">
        <v>89</v>
      </c>
      <c r="J2728" s="11">
        <v>890</v>
      </c>
      <c r="K2728" s="11">
        <v>543</v>
      </c>
      <c r="L2728" s="11" t="str">
        <f t="shared" si="42"/>
        <v>Whole</v>
      </c>
    </row>
    <row r="2729" spans="1:12" x14ac:dyDescent="0.3">
      <c r="A2729" s="11" t="s">
        <v>934</v>
      </c>
      <c r="B2729" s="11" t="s">
        <v>322</v>
      </c>
      <c r="C2729" s="11" t="s">
        <v>701</v>
      </c>
      <c r="D2729" s="11" t="s">
        <v>711</v>
      </c>
      <c r="E2729" s="11" t="s">
        <v>2023</v>
      </c>
      <c r="F2729" s="11" t="s">
        <v>2559</v>
      </c>
      <c r="G2729" s="11" t="s">
        <v>1696</v>
      </c>
      <c r="H2729" s="11" t="s">
        <v>1696</v>
      </c>
      <c r="I2729" s="11">
        <v>31</v>
      </c>
      <c r="J2729" s="11">
        <v>310</v>
      </c>
      <c r="K2729" s="11">
        <v>348</v>
      </c>
      <c r="L2729" s="11" t="str">
        <f t="shared" si="42"/>
        <v>Whole</v>
      </c>
    </row>
    <row r="2730" spans="1:12" x14ac:dyDescent="0.3">
      <c r="A2730" s="11" t="s">
        <v>934</v>
      </c>
      <c r="B2730" s="11" t="s">
        <v>322</v>
      </c>
      <c r="C2730" s="11" t="s">
        <v>701</v>
      </c>
      <c r="D2730" s="11" t="s">
        <v>711</v>
      </c>
      <c r="E2730" s="11" t="s">
        <v>2023</v>
      </c>
      <c r="F2730" s="11" t="s">
        <v>2559</v>
      </c>
      <c r="G2730" s="11" t="s">
        <v>375</v>
      </c>
      <c r="H2730" s="11" t="s">
        <v>375</v>
      </c>
      <c r="I2730" s="11">
        <v>49</v>
      </c>
      <c r="J2730" s="11">
        <v>490</v>
      </c>
      <c r="K2730" s="11">
        <v>313</v>
      </c>
      <c r="L2730" s="11" t="str">
        <f t="shared" si="42"/>
        <v>Whole</v>
      </c>
    </row>
    <row r="2731" spans="1:12" x14ac:dyDescent="0.3">
      <c r="A2731" s="11" t="s">
        <v>934</v>
      </c>
      <c r="B2731" s="11" t="s">
        <v>322</v>
      </c>
      <c r="C2731" s="11" t="s">
        <v>422</v>
      </c>
      <c r="D2731" s="11" t="s">
        <v>2030</v>
      </c>
      <c r="E2731" s="11" t="s">
        <v>2031</v>
      </c>
      <c r="F2731" s="11" t="s">
        <v>2572</v>
      </c>
      <c r="G2731" s="11" t="s">
        <v>1696</v>
      </c>
      <c r="H2731" s="11" t="s">
        <v>1696</v>
      </c>
      <c r="I2731" s="11">
        <v>3</v>
      </c>
      <c r="J2731" s="11">
        <v>72</v>
      </c>
      <c r="K2731" s="11">
        <v>73</v>
      </c>
      <c r="L2731" s="11" t="str">
        <f t="shared" si="42"/>
        <v>Whole</v>
      </c>
    </row>
    <row r="2732" spans="1:12" x14ac:dyDescent="0.3">
      <c r="A2732" s="11" t="s">
        <v>934</v>
      </c>
      <c r="B2732" s="11" t="s">
        <v>322</v>
      </c>
      <c r="C2732" s="11" t="s">
        <v>422</v>
      </c>
      <c r="D2732" s="11" t="s">
        <v>2030</v>
      </c>
      <c r="E2732" s="11" t="s">
        <v>2031</v>
      </c>
      <c r="F2732" s="11" t="s">
        <v>2573</v>
      </c>
      <c r="G2732" s="11" t="s">
        <v>211</v>
      </c>
      <c r="H2732" s="11" t="s">
        <v>211</v>
      </c>
      <c r="I2732" s="11">
        <v>162</v>
      </c>
      <c r="J2732" s="11">
        <v>3888</v>
      </c>
      <c r="K2732" s="11">
        <v>4193</v>
      </c>
      <c r="L2732" s="11" t="str">
        <f t="shared" si="42"/>
        <v>Whole</v>
      </c>
    </row>
    <row r="2733" spans="1:12" x14ac:dyDescent="0.3">
      <c r="A2733" s="11" t="s">
        <v>934</v>
      </c>
      <c r="B2733" s="11" t="s">
        <v>322</v>
      </c>
      <c r="C2733" s="11" t="s">
        <v>422</v>
      </c>
      <c r="D2733" s="11" t="s">
        <v>2030</v>
      </c>
      <c r="E2733" s="11" t="s">
        <v>2031</v>
      </c>
      <c r="F2733" s="11" t="s">
        <v>2573</v>
      </c>
      <c r="G2733" s="11" t="s">
        <v>375</v>
      </c>
      <c r="H2733" s="11" t="s">
        <v>375</v>
      </c>
      <c r="I2733" s="11">
        <v>11</v>
      </c>
      <c r="J2733" s="11">
        <v>264</v>
      </c>
      <c r="K2733" s="11">
        <v>297</v>
      </c>
      <c r="L2733" s="11" t="str">
        <f t="shared" si="42"/>
        <v>Whole</v>
      </c>
    </row>
    <row r="2734" spans="1:12" x14ac:dyDescent="0.3">
      <c r="A2734" s="11" t="s">
        <v>934</v>
      </c>
      <c r="B2734" s="11" t="s">
        <v>322</v>
      </c>
      <c r="C2734" s="11" t="s">
        <v>422</v>
      </c>
      <c r="D2734" s="11" t="s">
        <v>1073</v>
      </c>
      <c r="E2734" s="11" t="s">
        <v>1985</v>
      </c>
      <c r="F2734" s="11" t="s">
        <v>2559</v>
      </c>
      <c r="G2734" s="11" t="s">
        <v>211</v>
      </c>
      <c r="H2734" s="11" t="s">
        <v>211</v>
      </c>
      <c r="I2734" s="11">
        <v>519</v>
      </c>
      <c r="J2734" s="11">
        <v>2595</v>
      </c>
      <c r="K2734" s="11">
        <v>2255</v>
      </c>
      <c r="L2734" s="11" t="str">
        <f t="shared" si="42"/>
        <v>Whole</v>
      </c>
    </row>
    <row r="2735" spans="1:12" x14ac:dyDescent="0.3">
      <c r="A2735" s="11" t="s">
        <v>934</v>
      </c>
      <c r="B2735" s="11" t="s">
        <v>322</v>
      </c>
      <c r="C2735" s="11" t="s">
        <v>422</v>
      </c>
      <c r="D2735" s="11" t="s">
        <v>1073</v>
      </c>
      <c r="E2735" s="11" t="s">
        <v>1985</v>
      </c>
      <c r="F2735" s="11" t="s">
        <v>2559</v>
      </c>
      <c r="G2735" s="11" t="s">
        <v>1696</v>
      </c>
      <c r="H2735" s="11" t="s">
        <v>1696</v>
      </c>
      <c r="I2735" s="11">
        <v>130</v>
      </c>
      <c r="J2735" s="11">
        <v>650</v>
      </c>
      <c r="K2735" s="11">
        <v>695</v>
      </c>
      <c r="L2735" s="11" t="str">
        <f t="shared" si="42"/>
        <v>Whole</v>
      </c>
    </row>
    <row r="2736" spans="1:12" x14ac:dyDescent="0.3">
      <c r="A2736" s="11" t="s">
        <v>934</v>
      </c>
      <c r="B2736" s="11" t="s">
        <v>322</v>
      </c>
      <c r="C2736" s="11" t="s">
        <v>422</v>
      </c>
      <c r="D2736" s="11" t="s">
        <v>1074</v>
      </c>
      <c r="E2736" s="11" t="s">
        <v>1980</v>
      </c>
      <c r="F2736" s="11" t="s">
        <v>2559</v>
      </c>
      <c r="G2736" s="11" t="s">
        <v>211</v>
      </c>
      <c r="H2736" s="11" t="s">
        <v>211</v>
      </c>
      <c r="I2736" s="11">
        <v>932</v>
      </c>
      <c r="J2736" s="11">
        <v>4660</v>
      </c>
      <c r="K2736" s="11">
        <v>6676</v>
      </c>
      <c r="L2736" s="11" t="str">
        <f t="shared" si="42"/>
        <v>Whole</v>
      </c>
    </row>
    <row r="2737" spans="1:12" x14ac:dyDescent="0.3">
      <c r="A2737" s="11" t="s">
        <v>934</v>
      </c>
      <c r="B2737" s="11" t="s">
        <v>322</v>
      </c>
      <c r="C2737" s="11" t="s">
        <v>422</v>
      </c>
      <c r="D2737" s="11" t="s">
        <v>1074</v>
      </c>
      <c r="E2737" s="11" t="s">
        <v>1980</v>
      </c>
      <c r="F2737" s="11" t="s">
        <v>2559</v>
      </c>
      <c r="G2737" s="11" t="s">
        <v>1696</v>
      </c>
      <c r="H2737" s="11" t="s">
        <v>1696</v>
      </c>
      <c r="I2737" s="11">
        <v>40</v>
      </c>
      <c r="J2737" s="11">
        <v>200</v>
      </c>
      <c r="K2737" s="11">
        <v>276</v>
      </c>
      <c r="L2737" s="11" t="str">
        <f t="shared" si="42"/>
        <v>Whole</v>
      </c>
    </row>
    <row r="2738" spans="1:12" x14ac:dyDescent="0.3">
      <c r="A2738" s="11" t="s">
        <v>934</v>
      </c>
      <c r="B2738" s="11" t="s">
        <v>322</v>
      </c>
      <c r="C2738" s="11" t="s">
        <v>422</v>
      </c>
      <c r="D2738" s="11" t="s">
        <v>1074</v>
      </c>
      <c r="E2738" s="11" t="s">
        <v>1980</v>
      </c>
      <c r="F2738" s="11" t="s">
        <v>2559</v>
      </c>
      <c r="G2738" s="11" t="s">
        <v>375</v>
      </c>
      <c r="H2738" s="11" t="s">
        <v>375</v>
      </c>
      <c r="I2738" s="11">
        <v>136</v>
      </c>
      <c r="J2738" s="11">
        <v>680</v>
      </c>
      <c r="K2738" s="11">
        <v>869</v>
      </c>
      <c r="L2738" s="11" t="str">
        <f t="shared" si="42"/>
        <v>Whole</v>
      </c>
    </row>
    <row r="2739" spans="1:12" x14ac:dyDescent="0.3">
      <c r="A2739" s="11" t="s">
        <v>934</v>
      </c>
      <c r="B2739" s="11" t="s">
        <v>322</v>
      </c>
      <c r="C2739" s="11" t="s">
        <v>422</v>
      </c>
      <c r="D2739" s="11" t="s">
        <v>1075</v>
      </c>
      <c r="E2739" s="11" t="s">
        <v>2574</v>
      </c>
      <c r="F2739" s="11" t="s">
        <v>2575</v>
      </c>
      <c r="G2739" s="11" t="s">
        <v>211</v>
      </c>
      <c r="H2739" s="11" t="s">
        <v>211</v>
      </c>
      <c r="I2739" s="11">
        <v>257</v>
      </c>
      <c r="J2739" s="11">
        <v>3084</v>
      </c>
      <c r="K2739" s="11">
        <v>10216</v>
      </c>
      <c r="L2739" s="11" t="str">
        <f t="shared" si="42"/>
        <v>Whole</v>
      </c>
    </row>
    <row r="2740" spans="1:12" x14ac:dyDescent="0.3">
      <c r="A2740" s="11" t="s">
        <v>934</v>
      </c>
      <c r="B2740" s="11" t="s">
        <v>322</v>
      </c>
      <c r="C2740" s="11" t="s">
        <v>422</v>
      </c>
      <c r="D2740" s="11" t="s">
        <v>1076</v>
      </c>
      <c r="E2740" s="11" t="s">
        <v>2114</v>
      </c>
      <c r="F2740" s="11" t="s">
        <v>2559</v>
      </c>
      <c r="G2740" s="11" t="s">
        <v>1696</v>
      </c>
      <c r="H2740" s="11" t="s">
        <v>1696</v>
      </c>
      <c r="I2740" s="11">
        <v>7</v>
      </c>
      <c r="J2740" s="11">
        <v>35</v>
      </c>
      <c r="K2740" s="11">
        <v>200</v>
      </c>
      <c r="L2740" s="11" t="str">
        <f t="shared" si="42"/>
        <v>Whole</v>
      </c>
    </row>
    <row r="2741" spans="1:12" x14ac:dyDescent="0.3">
      <c r="A2741" s="11" t="s">
        <v>934</v>
      </c>
      <c r="B2741" s="11" t="s">
        <v>322</v>
      </c>
      <c r="C2741" s="11" t="s">
        <v>422</v>
      </c>
      <c r="D2741" s="11" t="s">
        <v>1077</v>
      </c>
      <c r="E2741" s="11" t="s">
        <v>2134</v>
      </c>
      <c r="F2741" s="11" t="s">
        <v>2576</v>
      </c>
      <c r="G2741" s="11" t="s">
        <v>211</v>
      </c>
      <c r="H2741" s="11" t="s">
        <v>211</v>
      </c>
      <c r="I2741" s="11">
        <v>7866</v>
      </c>
      <c r="J2741" s="11">
        <v>312674</v>
      </c>
      <c r="K2741" s="11">
        <v>202245</v>
      </c>
      <c r="L2741" s="11" t="str">
        <f t="shared" si="42"/>
        <v>Whole</v>
      </c>
    </row>
    <row r="2742" spans="1:12" x14ac:dyDescent="0.3">
      <c r="A2742" s="11" t="s">
        <v>934</v>
      </c>
      <c r="B2742" s="11" t="s">
        <v>322</v>
      </c>
      <c r="C2742" s="11" t="s">
        <v>422</v>
      </c>
      <c r="D2742" s="11" t="s">
        <v>1077</v>
      </c>
      <c r="E2742" s="11" t="s">
        <v>2134</v>
      </c>
      <c r="F2742" s="11" t="s">
        <v>2576</v>
      </c>
      <c r="G2742" s="11" t="s">
        <v>1696</v>
      </c>
      <c r="H2742" s="11" t="s">
        <v>1696</v>
      </c>
      <c r="I2742" s="11">
        <v>2482</v>
      </c>
      <c r="J2742" s="11">
        <v>98660</v>
      </c>
      <c r="K2742" s="11">
        <v>62465</v>
      </c>
      <c r="L2742" s="11" t="str">
        <f t="shared" si="42"/>
        <v>Whole</v>
      </c>
    </row>
    <row r="2743" spans="1:12" x14ac:dyDescent="0.3">
      <c r="A2743" s="11" t="s">
        <v>934</v>
      </c>
      <c r="B2743" s="11" t="s">
        <v>322</v>
      </c>
      <c r="C2743" s="11" t="s">
        <v>422</v>
      </c>
      <c r="D2743" s="11" t="s">
        <v>1077</v>
      </c>
      <c r="E2743" s="11" t="s">
        <v>2134</v>
      </c>
      <c r="F2743" s="11" t="s">
        <v>2576</v>
      </c>
      <c r="G2743" s="11" t="s">
        <v>375</v>
      </c>
      <c r="H2743" s="11" t="s">
        <v>375</v>
      </c>
      <c r="I2743" s="11">
        <v>3804</v>
      </c>
      <c r="J2743" s="11">
        <v>151209</v>
      </c>
      <c r="K2743" s="11">
        <v>106106</v>
      </c>
      <c r="L2743" s="11" t="str">
        <f t="shared" si="42"/>
        <v>Whole</v>
      </c>
    </row>
    <row r="2744" spans="1:12" x14ac:dyDescent="0.3">
      <c r="A2744" s="11" t="s">
        <v>934</v>
      </c>
      <c r="B2744" s="11" t="s">
        <v>322</v>
      </c>
      <c r="C2744" s="11" t="s">
        <v>422</v>
      </c>
      <c r="D2744" s="11" t="s">
        <v>1668</v>
      </c>
      <c r="E2744" s="11" t="s">
        <v>2084</v>
      </c>
      <c r="F2744" s="11" t="s">
        <v>2566</v>
      </c>
      <c r="G2744" s="11" t="s">
        <v>211</v>
      </c>
      <c r="H2744" s="11" t="s">
        <v>211</v>
      </c>
      <c r="I2744" s="11">
        <v>6577</v>
      </c>
      <c r="J2744" s="11">
        <v>197310</v>
      </c>
      <c r="K2744" s="11">
        <v>211644</v>
      </c>
      <c r="L2744" s="11" t="str">
        <f t="shared" si="42"/>
        <v>Whole</v>
      </c>
    </row>
    <row r="2745" spans="1:12" x14ac:dyDescent="0.3">
      <c r="A2745" s="11" t="s">
        <v>934</v>
      </c>
      <c r="B2745" s="11" t="s">
        <v>322</v>
      </c>
      <c r="C2745" s="11" t="s">
        <v>422</v>
      </c>
      <c r="D2745" s="11" t="s">
        <v>1668</v>
      </c>
      <c r="E2745" s="11" t="s">
        <v>2084</v>
      </c>
      <c r="F2745" s="11" t="s">
        <v>2566</v>
      </c>
      <c r="G2745" s="11" t="s">
        <v>375</v>
      </c>
      <c r="H2745" s="11" t="s">
        <v>375</v>
      </c>
      <c r="I2745" s="11">
        <v>3106</v>
      </c>
      <c r="J2745" s="11">
        <v>93180</v>
      </c>
      <c r="K2745" s="11">
        <v>100767</v>
      </c>
      <c r="L2745" s="11" t="str">
        <f t="shared" si="42"/>
        <v>Whole</v>
      </c>
    </row>
    <row r="2746" spans="1:12" x14ac:dyDescent="0.3">
      <c r="A2746" s="11" t="s">
        <v>934</v>
      </c>
      <c r="B2746" s="11" t="s">
        <v>322</v>
      </c>
      <c r="C2746" s="11" t="s">
        <v>422</v>
      </c>
      <c r="D2746" s="11" t="s">
        <v>1668</v>
      </c>
      <c r="E2746" s="11" t="s">
        <v>2084</v>
      </c>
      <c r="F2746" s="11" t="s">
        <v>2567</v>
      </c>
      <c r="G2746" s="11" t="s">
        <v>1696</v>
      </c>
      <c r="H2746" s="11" t="s">
        <v>1696</v>
      </c>
      <c r="I2746" s="11">
        <v>1098</v>
      </c>
      <c r="J2746" s="11">
        <v>32940</v>
      </c>
      <c r="K2746" s="11">
        <v>35977</v>
      </c>
      <c r="L2746" s="11" t="str">
        <f t="shared" si="42"/>
        <v>Whole</v>
      </c>
    </row>
    <row r="2747" spans="1:12" x14ac:dyDescent="0.3">
      <c r="A2747" s="11" t="s">
        <v>934</v>
      </c>
      <c r="B2747" s="11" t="s">
        <v>322</v>
      </c>
      <c r="C2747" s="11" t="s">
        <v>422</v>
      </c>
      <c r="D2747" s="11" t="s">
        <v>892</v>
      </c>
      <c r="E2747" s="11" t="s">
        <v>2132</v>
      </c>
      <c r="F2747" s="11" t="s">
        <v>2559</v>
      </c>
      <c r="G2747" s="11" t="s">
        <v>211</v>
      </c>
      <c r="H2747" s="11" t="s">
        <v>211</v>
      </c>
      <c r="I2747" s="11">
        <v>384</v>
      </c>
      <c r="J2747" s="11">
        <v>1920</v>
      </c>
      <c r="K2747" s="11">
        <v>1467</v>
      </c>
      <c r="L2747" s="11" t="str">
        <f t="shared" si="42"/>
        <v>Whole</v>
      </c>
    </row>
    <row r="2748" spans="1:12" x14ac:dyDescent="0.3">
      <c r="A2748" s="11" t="s">
        <v>934</v>
      </c>
      <c r="B2748" s="11" t="s">
        <v>322</v>
      </c>
      <c r="C2748" s="11" t="s">
        <v>422</v>
      </c>
      <c r="D2748" s="11" t="s">
        <v>892</v>
      </c>
      <c r="E2748" s="11" t="s">
        <v>2132</v>
      </c>
      <c r="F2748" s="11" t="s">
        <v>2559</v>
      </c>
      <c r="G2748" s="11" t="s">
        <v>1696</v>
      </c>
      <c r="H2748" s="11" t="s">
        <v>1696</v>
      </c>
      <c r="I2748" s="11">
        <v>70</v>
      </c>
      <c r="J2748" s="11">
        <v>350</v>
      </c>
      <c r="K2748" s="11">
        <v>350</v>
      </c>
      <c r="L2748" s="11" t="str">
        <f t="shared" si="42"/>
        <v>Whole</v>
      </c>
    </row>
    <row r="2749" spans="1:12" x14ac:dyDescent="0.3">
      <c r="A2749" s="11" t="s">
        <v>934</v>
      </c>
      <c r="B2749" s="11" t="s">
        <v>322</v>
      </c>
      <c r="C2749" s="11" t="s">
        <v>422</v>
      </c>
      <c r="D2749" s="11" t="s">
        <v>892</v>
      </c>
      <c r="E2749" s="11" t="s">
        <v>2132</v>
      </c>
      <c r="F2749" s="11" t="s">
        <v>2559</v>
      </c>
      <c r="G2749" s="11" t="s">
        <v>375</v>
      </c>
      <c r="H2749" s="11" t="s">
        <v>375</v>
      </c>
      <c r="I2749" s="11">
        <v>170</v>
      </c>
      <c r="J2749" s="11">
        <v>850</v>
      </c>
      <c r="K2749" s="11">
        <v>770</v>
      </c>
      <c r="L2749" s="11" t="str">
        <f t="shared" si="42"/>
        <v>Whole</v>
      </c>
    </row>
    <row r="2750" spans="1:12" x14ac:dyDescent="0.3">
      <c r="A2750" s="11" t="s">
        <v>934</v>
      </c>
      <c r="B2750" s="11" t="s">
        <v>322</v>
      </c>
      <c r="C2750" s="11" t="s">
        <v>422</v>
      </c>
      <c r="D2750" s="11" t="s">
        <v>1082</v>
      </c>
      <c r="E2750" s="11" t="s">
        <v>2577</v>
      </c>
      <c r="F2750" s="11" t="s">
        <v>2576</v>
      </c>
      <c r="G2750" s="11" t="s">
        <v>211</v>
      </c>
      <c r="H2750" s="11" t="s">
        <v>211</v>
      </c>
      <c r="I2750" s="11">
        <v>6587</v>
      </c>
      <c r="J2750" s="11">
        <v>250306</v>
      </c>
      <c r="K2750" s="11">
        <v>145215</v>
      </c>
      <c r="L2750" s="11" t="str">
        <f t="shared" si="42"/>
        <v>Whole</v>
      </c>
    </row>
    <row r="2751" spans="1:12" x14ac:dyDescent="0.3">
      <c r="A2751" s="11" t="s">
        <v>934</v>
      </c>
      <c r="B2751" s="11" t="s">
        <v>322</v>
      </c>
      <c r="C2751" s="11" t="s">
        <v>422</v>
      </c>
      <c r="D2751" s="11" t="s">
        <v>1082</v>
      </c>
      <c r="E2751" s="11" t="s">
        <v>2577</v>
      </c>
      <c r="F2751" s="11" t="s">
        <v>2576</v>
      </c>
      <c r="G2751" s="11" t="s">
        <v>1696</v>
      </c>
      <c r="H2751" s="11" t="s">
        <v>1696</v>
      </c>
      <c r="I2751" s="11">
        <v>1518</v>
      </c>
      <c r="J2751" s="11">
        <v>57684</v>
      </c>
      <c r="K2751" s="11">
        <v>36432</v>
      </c>
      <c r="L2751" s="11" t="str">
        <f t="shared" si="42"/>
        <v>Whole</v>
      </c>
    </row>
    <row r="2752" spans="1:12" x14ac:dyDescent="0.3">
      <c r="A2752" s="11" t="s">
        <v>934</v>
      </c>
      <c r="B2752" s="11" t="s">
        <v>322</v>
      </c>
      <c r="C2752" s="11" t="s">
        <v>422</v>
      </c>
      <c r="D2752" s="11" t="s">
        <v>1082</v>
      </c>
      <c r="E2752" s="11" t="s">
        <v>2577</v>
      </c>
      <c r="F2752" s="11" t="s">
        <v>2576</v>
      </c>
      <c r="G2752" s="11" t="s">
        <v>375</v>
      </c>
      <c r="H2752" s="11" t="s">
        <v>375</v>
      </c>
      <c r="I2752" s="11">
        <v>1766</v>
      </c>
      <c r="J2752" s="11">
        <v>67108</v>
      </c>
      <c r="K2752" s="11">
        <v>49136</v>
      </c>
      <c r="L2752" s="11" t="str">
        <f t="shared" si="42"/>
        <v>Whole</v>
      </c>
    </row>
    <row r="2753" spans="1:12" x14ac:dyDescent="0.3">
      <c r="A2753" s="11" t="s">
        <v>934</v>
      </c>
      <c r="B2753" s="11" t="s">
        <v>322</v>
      </c>
      <c r="C2753" s="11" t="s">
        <v>422</v>
      </c>
      <c r="D2753" s="11" t="s">
        <v>1686</v>
      </c>
      <c r="E2753" s="11" t="s">
        <v>2160</v>
      </c>
      <c r="F2753" s="11" t="s">
        <v>2566</v>
      </c>
      <c r="G2753" s="11" t="s">
        <v>211</v>
      </c>
      <c r="H2753" s="11" t="s">
        <v>211</v>
      </c>
      <c r="I2753" s="11">
        <v>5520</v>
      </c>
      <c r="J2753" s="11">
        <v>132480</v>
      </c>
      <c r="K2753" s="11">
        <v>158891</v>
      </c>
      <c r="L2753" s="11" t="str">
        <f t="shared" si="42"/>
        <v>Whole</v>
      </c>
    </row>
    <row r="2754" spans="1:12" x14ac:dyDescent="0.3">
      <c r="A2754" s="11" t="s">
        <v>934</v>
      </c>
      <c r="B2754" s="11" t="s">
        <v>322</v>
      </c>
      <c r="C2754" s="11" t="s">
        <v>422</v>
      </c>
      <c r="D2754" s="11" t="s">
        <v>1686</v>
      </c>
      <c r="E2754" s="11" t="s">
        <v>2160</v>
      </c>
      <c r="F2754" s="11" t="s">
        <v>2566</v>
      </c>
      <c r="G2754" s="11" t="s">
        <v>375</v>
      </c>
      <c r="H2754" s="11" t="s">
        <v>375</v>
      </c>
      <c r="I2754" s="11">
        <v>3497</v>
      </c>
      <c r="J2754" s="11">
        <v>83928</v>
      </c>
      <c r="K2754" s="11">
        <v>95375</v>
      </c>
      <c r="L2754" s="11" t="str">
        <f t="shared" ref="L2754:L2817" si="43">IF(OR(C2754="Condiments &amp; Snacks",
       C2754="Cheese",
       C2754="Butter",
       C2754="Meals",
       C2754="Beverages",
       C2754="Yogurt"), "Processed", "Whole")</f>
        <v>Whole</v>
      </c>
    </row>
    <row r="2755" spans="1:12" x14ac:dyDescent="0.3">
      <c r="A2755" s="11" t="s">
        <v>934</v>
      </c>
      <c r="B2755" s="11" t="s">
        <v>322</v>
      </c>
      <c r="C2755" s="11" t="s">
        <v>422</v>
      </c>
      <c r="D2755" s="11" t="s">
        <v>1686</v>
      </c>
      <c r="E2755" s="11" t="s">
        <v>2160</v>
      </c>
      <c r="F2755" s="11" t="s">
        <v>2567</v>
      </c>
      <c r="G2755" s="11" t="s">
        <v>1696</v>
      </c>
      <c r="H2755" s="11" t="s">
        <v>1696</v>
      </c>
      <c r="I2755" s="11">
        <v>1132</v>
      </c>
      <c r="J2755" s="11">
        <v>27168</v>
      </c>
      <c r="K2755" s="11">
        <v>32025</v>
      </c>
      <c r="L2755" s="11" t="str">
        <f t="shared" si="43"/>
        <v>Whole</v>
      </c>
    </row>
    <row r="2756" spans="1:12" x14ac:dyDescent="0.3">
      <c r="A2756" s="11" t="s">
        <v>934</v>
      </c>
      <c r="B2756" s="11" t="s">
        <v>322</v>
      </c>
      <c r="C2756" s="11" t="s">
        <v>422</v>
      </c>
      <c r="D2756" s="11" t="s">
        <v>1083</v>
      </c>
      <c r="E2756" s="11" t="s">
        <v>1982</v>
      </c>
      <c r="F2756" s="11" t="s">
        <v>2559</v>
      </c>
      <c r="G2756" s="11" t="s">
        <v>211</v>
      </c>
      <c r="H2756" s="11" t="s">
        <v>211</v>
      </c>
      <c r="I2756" s="11">
        <v>5098</v>
      </c>
      <c r="J2756" s="11">
        <v>0</v>
      </c>
      <c r="K2756" s="11">
        <v>27053</v>
      </c>
      <c r="L2756" s="11" t="str">
        <f t="shared" si="43"/>
        <v>Whole</v>
      </c>
    </row>
    <row r="2757" spans="1:12" x14ac:dyDescent="0.3">
      <c r="A2757" s="11" t="s">
        <v>934</v>
      </c>
      <c r="B2757" s="11" t="s">
        <v>322</v>
      </c>
      <c r="C2757" s="11" t="s">
        <v>422</v>
      </c>
      <c r="D2757" s="11" t="s">
        <v>1083</v>
      </c>
      <c r="E2757" s="11" t="s">
        <v>1982</v>
      </c>
      <c r="F2757" s="11" t="s">
        <v>2559</v>
      </c>
      <c r="G2757" s="11" t="s">
        <v>1696</v>
      </c>
      <c r="H2757" s="11" t="s">
        <v>1696</v>
      </c>
      <c r="I2757" s="11">
        <v>1134</v>
      </c>
      <c r="J2757" s="11">
        <v>0</v>
      </c>
      <c r="K2757" s="11">
        <v>7013</v>
      </c>
      <c r="L2757" s="11" t="str">
        <f t="shared" si="43"/>
        <v>Whole</v>
      </c>
    </row>
    <row r="2758" spans="1:12" x14ac:dyDescent="0.3">
      <c r="A2758" s="11" t="s">
        <v>934</v>
      </c>
      <c r="B2758" s="11" t="s">
        <v>322</v>
      </c>
      <c r="C2758" s="11" t="s">
        <v>422</v>
      </c>
      <c r="D2758" s="11" t="s">
        <v>1083</v>
      </c>
      <c r="E2758" s="11" t="s">
        <v>1982</v>
      </c>
      <c r="F2758" s="11" t="s">
        <v>2559</v>
      </c>
      <c r="G2758" s="11" t="s">
        <v>375</v>
      </c>
      <c r="H2758" s="11" t="s">
        <v>375</v>
      </c>
      <c r="I2758" s="11">
        <v>1671</v>
      </c>
      <c r="J2758" s="11">
        <v>0</v>
      </c>
      <c r="K2758" s="11">
        <v>5939</v>
      </c>
      <c r="L2758" s="11" t="str">
        <f t="shared" si="43"/>
        <v>Whole</v>
      </c>
    </row>
    <row r="2759" spans="1:12" x14ac:dyDescent="0.3">
      <c r="A2759" s="11" t="s">
        <v>934</v>
      </c>
      <c r="B2759" s="11" t="s">
        <v>322</v>
      </c>
      <c r="C2759" s="11" t="s">
        <v>422</v>
      </c>
      <c r="D2759" s="11" t="s">
        <v>722</v>
      </c>
      <c r="E2759" s="11" t="s">
        <v>1687</v>
      </c>
      <c r="F2759" s="11" t="s">
        <v>2559</v>
      </c>
      <c r="G2759" s="11" t="s">
        <v>211</v>
      </c>
      <c r="H2759" s="11" t="s">
        <v>211</v>
      </c>
      <c r="I2759" s="11">
        <v>6236</v>
      </c>
      <c r="J2759" s="11">
        <v>1559</v>
      </c>
      <c r="K2759" s="11">
        <v>23988</v>
      </c>
      <c r="L2759" s="11" t="str">
        <f t="shared" si="43"/>
        <v>Whole</v>
      </c>
    </row>
    <row r="2760" spans="1:12" x14ac:dyDescent="0.3">
      <c r="A2760" s="11" t="s">
        <v>934</v>
      </c>
      <c r="B2760" s="11" t="s">
        <v>322</v>
      </c>
      <c r="C2760" s="11" t="s">
        <v>422</v>
      </c>
      <c r="D2760" s="11" t="s">
        <v>722</v>
      </c>
      <c r="E2760" s="11" t="s">
        <v>1687</v>
      </c>
      <c r="F2760" s="11" t="s">
        <v>2559</v>
      </c>
      <c r="G2760" s="11" t="s">
        <v>1696</v>
      </c>
      <c r="H2760" s="11" t="s">
        <v>1696</v>
      </c>
      <c r="I2760" s="11">
        <v>1203</v>
      </c>
      <c r="J2760" s="11">
        <v>301</v>
      </c>
      <c r="K2760" s="11">
        <v>6456</v>
      </c>
      <c r="L2760" s="11" t="str">
        <f t="shared" si="43"/>
        <v>Whole</v>
      </c>
    </row>
    <row r="2761" spans="1:12" x14ac:dyDescent="0.3">
      <c r="A2761" s="11" t="s">
        <v>934</v>
      </c>
      <c r="B2761" s="11" t="s">
        <v>322</v>
      </c>
      <c r="C2761" s="11" t="s">
        <v>422</v>
      </c>
      <c r="D2761" s="11" t="s">
        <v>722</v>
      </c>
      <c r="E2761" s="11" t="s">
        <v>1687</v>
      </c>
      <c r="F2761" s="11" t="s">
        <v>2559</v>
      </c>
      <c r="G2761" s="11" t="s">
        <v>375</v>
      </c>
      <c r="H2761" s="11" t="s">
        <v>375</v>
      </c>
      <c r="I2761" s="11">
        <v>1458</v>
      </c>
      <c r="J2761" s="11">
        <v>365</v>
      </c>
      <c r="K2761" s="11">
        <v>4227</v>
      </c>
      <c r="L2761" s="11" t="str">
        <f t="shared" si="43"/>
        <v>Whole</v>
      </c>
    </row>
    <row r="2762" spans="1:12" x14ac:dyDescent="0.3">
      <c r="A2762" s="11" t="s">
        <v>934</v>
      </c>
      <c r="B2762" s="11" t="s">
        <v>322</v>
      </c>
      <c r="C2762" s="11" t="s">
        <v>422</v>
      </c>
      <c r="D2762" s="11" t="s">
        <v>1084</v>
      </c>
      <c r="E2762" s="11" t="s">
        <v>2060</v>
      </c>
      <c r="F2762" s="11" t="s">
        <v>2438</v>
      </c>
      <c r="G2762" s="11" t="s">
        <v>375</v>
      </c>
      <c r="H2762" s="11" t="s">
        <v>375</v>
      </c>
      <c r="I2762" s="11">
        <v>285</v>
      </c>
      <c r="J2762" s="11">
        <v>285</v>
      </c>
      <c r="K2762" s="11">
        <v>1656</v>
      </c>
      <c r="L2762" s="11" t="str">
        <f t="shared" si="43"/>
        <v>Whole</v>
      </c>
    </row>
    <row r="2763" spans="1:12" x14ac:dyDescent="0.3">
      <c r="A2763" s="11" t="s">
        <v>934</v>
      </c>
      <c r="B2763" s="11" t="s">
        <v>322</v>
      </c>
      <c r="C2763" s="11" t="s">
        <v>422</v>
      </c>
      <c r="D2763" s="11" t="s">
        <v>1084</v>
      </c>
      <c r="E2763" s="11" t="s">
        <v>2060</v>
      </c>
      <c r="F2763" s="11" t="s">
        <v>2435</v>
      </c>
      <c r="G2763" s="11" t="s">
        <v>211</v>
      </c>
      <c r="H2763" s="11" t="s">
        <v>211</v>
      </c>
      <c r="I2763" s="11">
        <v>506</v>
      </c>
      <c r="J2763" s="11">
        <v>506</v>
      </c>
      <c r="K2763" s="11">
        <v>2790</v>
      </c>
      <c r="L2763" s="11" t="str">
        <f t="shared" si="43"/>
        <v>Whole</v>
      </c>
    </row>
    <row r="2764" spans="1:12" x14ac:dyDescent="0.3">
      <c r="A2764" s="11" t="s">
        <v>934</v>
      </c>
      <c r="B2764" s="11" t="s">
        <v>322</v>
      </c>
      <c r="C2764" s="11" t="s">
        <v>422</v>
      </c>
      <c r="D2764" s="11" t="s">
        <v>1084</v>
      </c>
      <c r="E2764" s="11" t="s">
        <v>2060</v>
      </c>
      <c r="F2764" s="11" t="s">
        <v>2436</v>
      </c>
      <c r="G2764" s="11" t="s">
        <v>1696</v>
      </c>
      <c r="H2764" s="11" t="s">
        <v>1696</v>
      </c>
      <c r="I2764" s="11">
        <v>104</v>
      </c>
      <c r="J2764" s="11">
        <v>104</v>
      </c>
      <c r="K2764" s="11">
        <v>374</v>
      </c>
      <c r="L2764" s="11" t="str">
        <f t="shared" si="43"/>
        <v>Whole</v>
      </c>
    </row>
    <row r="2765" spans="1:12" x14ac:dyDescent="0.3">
      <c r="A2765" s="11" t="s">
        <v>934</v>
      </c>
      <c r="B2765" s="11" t="s">
        <v>322</v>
      </c>
      <c r="C2765" s="11" t="s">
        <v>422</v>
      </c>
      <c r="D2765" s="11" t="s">
        <v>725</v>
      </c>
      <c r="E2765" s="11" t="s">
        <v>1987</v>
      </c>
      <c r="F2765" s="11" t="s">
        <v>2559</v>
      </c>
      <c r="G2765" s="11" t="s">
        <v>211</v>
      </c>
      <c r="H2765" s="11" t="s">
        <v>211</v>
      </c>
      <c r="I2765" s="11">
        <v>3966</v>
      </c>
      <c r="J2765" s="11">
        <v>992</v>
      </c>
      <c r="K2765" s="11">
        <v>13386</v>
      </c>
      <c r="L2765" s="11" t="str">
        <f t="shared" si="43"/>
        <v>Whole</v>
      </c>
    </row>
    <row r="2766" spans="1:12" x14ac:dyDescent="0.3">
      <c r="A2766" s="11" t="s">
        <v>934</v>
      </c>
      <c r="B2766" s="11" t="s">
        <v>322</v>
      </c>
      <c r="C2766" s="11" t="s">
        <v>422</v>
      </c>
      <c r="D2766" s="11" t="s">
        <v>725</v>
      </c>
      <c r="E2766" s="11" t="s">
        <v>1987</v>
      </c>
      <c r="F2766" s="11" t="s">
        <v>2559</v>
      </c>
      <c r="G2766" s="11" t="s">
        <v>1696</v>
      </c>
      <c r="H2766" s="11" t="s">
        <v>1696</v>
      </c>
      <c r="I2766" s="11">
        <v>655</v>
      </c>
      <c r="J2766" s="11">
        <v>164</v>
      </c>
      <c r="K2766" s="11">
        <v>3542</v>
      </c>
      <c r="L2766" s="11" t="str">
        <f t="shared" si="43"/>
        <v>Whole</v>
      </c>
    </row>
    <row r="2767" spans="1:12" x14ac:dyDescent="0.3">
      <c r="A2767" s="11" t="s">
        <v>934</v>
      </c>
      <c r="B2767" s="11" t="s">
        <v>322</v>
      </c>
      <c r="C2767" s="11" t="s">
        <v>422</v>
      </c>
      <c r="D2767" s="11" t="s">
        <v>725</v>
      </c>
      <c r="E2767" s="11" t="s">
        <v>1987</v>
      </c>
      <c r="F2767" s="11" t="s">
        <v>2559</v>
      </c>
      <c r="G2767" s="11" t="s">
        <v>375</v>
      </c>
      <c r="H2767" s="11" t="s">
        <v>375</v>
      </c>
      <c r="I2767" s="11">
        <v>1510</v>
      </c>
      <c r="J2767" s="11">
        <v>378</v>
      </c>
      <c r="K2767" s="11">
        <v>3634</v>
      </c>
      <c r="L2767" s="11" t="str">
        <f t="shared" si="43"/>
        <v>Whole</v>
      </c>
    </row>
    <row r="2768" spans="1:12" x14ac:dyDescent="0.3">
      <c r="A2768" s="11" t="s">
        <v>934</v>
      </c>
      <c r="B2768" s="11" t="s">
        <v>322</v>
      </c>
      <c r="C2768" s="11" t="s">
        <v>422</v>
      </c>
      <c r="D2768" s="11" t="s">
        <v>1085</v>
      </c>
      <c r="E2768" s="11" t="s">
        <v>2578</v>
      </c>
      <c r="F2768" s="11" t="s">
        <v>2575</v>
      </c>
      <c r="G2768" s="11" t="s">
        <v>1696</v>
      </c>
      <c r="H2768" s="11" t="s">
        <v>1696</v>
      </c>
      <c r="I2768" s="11">
        <v>4</v>
      </c>
      <c r="J2768" s="11">
        <v>48</v>
      </c>
      <c r="K2768" s="11">
        <v>117</v>
      </c>
      <c r="L2768" s="11" t="str">
        <f t="shared" si="43"/>
        <v>Whole</v>
      </c>
    </row>
    <row r="2769" spans="1:12" x14ac:dyDescent="0.3">
      <c r="A2769" s="11" t="s">
        <v>934</v>
      </c>
      <c r="B2769" s="11" t="s">
        <v>322</v>
      </c>
      <c r="C2769" s="11" t="s">
        <v>422</v>
      </c>
      <c r="D2769" s="11" t="s">
        <v>733</v>
      </c>
      <c r="E2769" s="11" t="s">
        <v>2115</v>
      </c>
      <c r="F2769" s="11" t="s">
        <v>2559</v>
      </c>
      <c r="G2769" s="11" t="s">
        <v>211</v>
      </c>
      <c r="H2769" s="11" t="s">
        <v>211</v>
      </c>
      <c r="I2769" s="11">
        <v>14072</v>
      </c>
      <c r="J2769" s="11">
        <v>70360</v>
      </c>
      <c r="K2769" s="11">
        <v>65393</v>
      </c>
      <c r="L2769" s="11" t="str">
        <f t="shared" si="43"/>
        <v>Whole</v>
      </c>
    </row>
    <row r="2770" spans="1:12" x14ac:dyDescent="0.3">
      <c r="A2770" s="11" t="s">
        <v>934</v>
      </c>
      <c r="B2770" s="11" t="s">
        <v>322</v>
      </c>
      <c r="C2770" s="11" t="s">
        <v>422</v>
      </c>
      <c r="D2770" s="11" t="s">
        <v>733</v>
      </c>
      <c r="E2770" s="11" t="s">
        <v>2115</v>
      </c>
      <c r="F2770" s="11" t="s">
        <v>2559</v>
      </c>
      <c r="G2770" s="11" t="s">
        <v>1696</v>
      </c>
      <c r="H2770" s="11" t="s">
        <v>1696</v>
      </c>
      <c r="I2770" s="11">
        <v>4703</v>
      </c>
      <c r="J2770" s="11">
        <v>23515</v>
      </c>
      <c r="K2770" s="11">
        <v>31923</v>
      </c>
      <c r="L2770" s="11" t="str">
        <f t="shared" si="43"/>
        <v>Whole</v>
      </c>
    </row>
    <row r="2771" spans="1:12" x14ac:dyDescent="0.3">
      <c r="A2771" s="11" t="s">
        <v>934</v>
      </c>
      <c r="B2771" s="11" t="s">
        <v>322</v>
      </c>
      <c r="C2771" s="11" t="s">
        <v>422</v>
      </c>
      <c r="D2771" s="11" t="s">
        <v>733</v>
      </c>
      <c r="E2771" s="11" t="s">
        <v>2115</v>
      </c>
      <c r="F2771" s="11" t="s">
        <v>2559</v>
      </c>
      <c r="G2771" s="11" t="s">
        <v>375</v>
      </c>
      <c r="H2771" s="11" t="s">
        <v>375</v>
      </c>
      <c r="I2771" s="11">
        <v>332</v>
      </c>
      <c r="J2771" s="11">
        <v>1660</v>
      </c>
      <c r="K2771" s="11">
        <v>2090</v>
      </c>
      <c r="L2771" s="11" t="str">
        <f t="shared" si="43"/>
        <v>Whole</v>
      </c>
    </row>
    <row r="2772" spans="1:12" x14ac:dyDescent="0.3">
      <c r="A2772" s="11" t="s">
        <v>934</v>
      </c>
      <c r="B2772" s="11" t="s">
        <v>322</v>
      </c>
      <c r="C2772" s="11" t="s">
        <v>422</v>
      </c>
      <c r="D2772" s="11" t="s">
        <v>1087</v>
      </c>
      <c r="E2772" s="11" t="s">
        <v>2033</v>
      </c>
      <c r="F2772" s="11" t="s">
        <v>2559</v>
      </c>
      <c r="G2772" s="11" t="s">
        <v>1696</v>
      </c>
      <c r="H2772" s="11" t="s">
        <v>1696</v>
      </c>
      <c r="I2772" s="11">
        <v>36</v>
      </c>
      <c r="J2772" s="11">
        <v>432</v>
      </c>
      <c r="K2772" s="11">
        <v>1026</v>
      </c>
      <c r="L2772" s="11" t="str">
        <f t="shared" si="43"/>
        <v>Whole</v>
      </c>
    </row>
    <row r="2773" spans="1:12" x14ac:dyDescent="0.3">
      <c r="A2773" s="11" t="s">
        <v>934</v>
      </c>
      <c r="B2773" s="11" t="s">
        <v>322</v>
      </c>
      <c r="C2773" s="11" t="s">
        <v>422</v>
      </c>
      <c r="D2773" s="11" t="s">
        <v>1087</v>
      </c>
      <c r="E2773" s="11" t="s">
        <v>2033</v>
      </c>
      <c r="F2773" s="11" t="s">
        <v>2559</v>
      </c>
      <c r="G2773" s="11" t="s">
        <v>375</v>
      </c>
      <c r="H2773" s="11" t="s">
        <v>375</v>
      </c>
      <c r="I2773" s="11">
        <v>117</v>
      </c>
      <c r="J2773" s="11">
        <v>1404</v>
      </c>
      <c r="K2773" s="11">
        <v>2782</v>
      </c>
      <c r="L2773" s="11" t="str">
        <f t="shared" si="43"/>
        <v>Whole</v>
      </c>
    </row>
    <row r="2774" spans="1:12" x14ac:dyDescent="0.3">
      <c r="A2774" s="11" t="s">
        <v>934</v>
      </c>
      <c r="B2774" s="11" t="s">
        <v>322</v>
      </c>
      <c r="C2774" s="11" t="s">
        <v>422</v>
      </c>
      <c r="D2774" s="11" t="s">
        <v>1087</v>
      </c>
      <c r="E2774" s="11" t="s">
        <v>2033</v>
      </c>
      <c r="F2774" s="11" t="s">
        <v>2575</v>
      </c>
      <c r="G2774" s="11" t="s">
        <v>211</v>
      </c>
      <c r="H2774" s="11" t="s">
        <v>211</v>
      </c>
      <c r="I2774" s="11">
        <v>239</v>
      </c>
      <c r="J2774" s="11">
        <v>2868</v>
      </c>
      <c r="K2774" s="11">
        <v>5092</v>
      </c>
      <c r="L2774" s="11" t="str">
        <f t="shared" si="43"/>
        <v>Whole</v>
      </c>
    </row>
    <row r="2775" spans="1:12" x14ac:dyDescent="0.3">
      <c r="A2775" s="11" t="s">
        <v>934</v>
      </c>
      <c r="B2775" s="11" t="s">
        <v>322</v>
      </c>
      <c r="C2775" s="11" t="s">
        <v>422</v>
      </c>
      <c r="D2775" s="11" t="s">
        <v>1088</v>
      </c>
      <c r="E2775" s="11" t="s">
        <v>1974</v>
      </c>
      <c r="F2775" s="11" t="s">
        <v>2559</v>
      </c>
      <c r="G2775" s="11" t="s">
        <v>211</v>
      </c>
      <c r="H2775" s="11" t="s">
        <v>211</v>
      </c>
      <c r="I2775" s="11">
        <v>1173</v>
      </c>
      <c r="J2775" s="11">
        <v>3519</v>
      </c>
      <c r="K2775" s="11">
        <v>22116</v>
      </c>
      <c r="L2775" s="11" t="str">
        <f t="shared" si="43"/>
        <v>Whole</v>
      </c>
    </row>
    <row r="2776" spans="1:12" x14ac:dyDescent="0.3">
      <c r="A2776" s="11" t="s">
        <v>934</v>
      </c>
      <c r="B2776" s="11" t="s">
        <v>322</v>
      </c>
      <c r="C2776" s="11" t="s">
        <v>422</v>
      </c>
      <c r="D2776" s="11" t="s">
        <v>1088</v>
      </c>
      <c r="E2776" s="11" t="s">
        <v>1974</v>
      </c>
      <c r="F2776" s="11" t="s">
        <v>2559</v>
      </c>
      <c r="G2776" s="11" t="s">
        <v>1696</v>
      </c>
      <c r="H2776" s="11" t="s">
        <v>1696</v>
      </c>
      <c r="I2776" s="11">
        <v>32</v>
      </c>
      <c r="J2776" s="11">
        <v>96</v>
      </c>
      <c r="K2776" s="11">
        <v>369</v>
      </c>
      <c r="L2776" s="11" t="str">
        <f t="shared" si="43"/>
        <v>Whole</v>
      </c>
    </row>
    <row r="2777" spans="1:12" x14ac:dyDescent="0.3">
      <c r="A2777" s="11" t="s">
        <v>934</v>
      </c>
      <c r="B2777" s="11" t="s">
        <v>322</v>
      </c>
      <c r="C2777" s="11" t="s">
        <v>422</v>
      </c>
      <c r="D2777" s="11" t="s">
        <v>1088</v>
      </c>
      <c r="E2777" s="11" t="s">
        <v>1974</v>
      </c>
      <c r="F2777" s="11" t="s">
        <v>2559</v>
      </c>
      <c r="G2777" s="11" t="s">
        <v>375</v>
      </c>
      <c r="H2777" s="11" t="s">
        <v>375</v>
      </c>
      <c r="I2777" s="11">
        <v>73</v>
      </c>
      <c r="J2777" s="11">
        <v>219</v>
      </c>
      <c r="K2777" s="11">
        <v>888</v>
      </c>
      <c r="L2777" s="11" t="str">
        <f t="shared" si="43"/>
        <v>Whole</v>
      </c>
    </row>
    <row r="2778" spans="1:12" x14ac:dyDescent="0.3">
      <c r="A2778" s="11" t="s">
        <v>934</v>
      </c>
      <c r="B2778" s="11" t="s">
        <v>322</v>
      </c>
      <c r="C2778" s="11" t="s">
        <v>422</v>
      </c>
      <c r="D2778" s="11" t="s">
        <v>1718</v>
      </c>
      <c r="E2778" s="11" t="s">
        <v>2108</v>
      </c>
      <c r="F2778" s="11" t="s">
        <v>2579</v>
      </c>
      <c r="G2778" s="11" t="s">
        <v>211</v>
      </c>
      <c r="H2778" s="11" t="s">
        <v>211</v>
      </c>
      <c r="I2778" s="11">
        <v>34</v>
      </c>
      <c r="J2778" s="11">
        <v>867</v>
      </c>
      <c r="K2778" s="11">
        <v>2006</v>
      </c>
      <c r="L2778" s="11" t="str">
        <f t="shared" si="43"/>
        <v>Whole</v>
      </c>
    </row>
    <row r="2779" spans="1:12" x14ac:dyDescent="0.3">
      <c r="A2779" s="11" t="s">
        <v>934</v>
      </c>
      <c r="B2779" s="11" t="s">
        <v>322</v>
      </c>
      <c r="C2779" s="11" t="s">
        <v>422</v>
      </c>
      <c r="D2779" s="11" t="s">
        <v>1718</v>
      </c>
      <c r="E2779" s="11" t="s">
        <v>2108</v>
      </c>
      <c r="F2779" s="11" t="s">
        <v>2579</v>
      </c>
      <c r="G2779" s="11" t="s">
        <v>1696</v>
      </c>
      <c r="H2779" s="11" t="s">
        <v>1696</v>
      </c>
      <c r="I2779" s="11">
        <v>6</v>
      </c>
      <c r="J2779" s="11">
        <v>153</v>
      </c>
      <c r="K2779" s="11">
        <v>371</v>
      </c>
      <c r="L2779" s="11" t="str">
        <f t="shared" si="43"/>
        <v>Whole</v>
      </c>
    </row>
    <row r="2780" spans="1:12" x14ac:dyDescent="0.3">
      <c r="A2780" s="11" t="s">
        <v>934</v>
      </c>
      <c r="B2780" s="11" t="s">
        <v>322</v>
      </c>
      <c r="C2780" s="11" t="s">
        <v>422</v>
      </c>
      <c r="D2780" s="11" t="s">
        <v>1718</v>
      </c>
      <c r="E2780" s="11" t="s">
        <v>2108</v>
      </c>
      <c r="F2780" s="11" t="s">
        <v>2579</v>
      </c>
      <c r="G2780" s="11" t="s">
        <v>375</v>
      </c>
      <c r="H2780" s="11" t="s">
        <v>375</v>
      </c>
      <c r="I2780" s="11">
        <v>79</v>
      </c>
      <c r="J2780" s="11">
        <v>2015</v>
      </c>
      <c r="K2780" s="11">
        <v>4930</v>
      </c>
      <c r="L2780" s="11" t="str">
        <f t="shared" si="43"/>
        <v>Whole</v>
      </c>
    </row>
    <row r="2781" spans="1:12" x14ac:dyDescent="0.3">
      <c r="A2781" s="11" t="s">
        <v>934</v>
      </c>
      <c r="B2781" s="11" t="s">
        <v>322</v>
      </c>
      <c r="C2781" s="11" t="s">
        <v>422</v>
      </c>
      <c r="D2781" s="11" t="s">
        <v>1704</v>
      </c>
      <c r="E2781" s="11" t="s">
        <v>2116</v>
      </c>
      <c r="F2781" s="11" t="s">
        <v>2559</v>
      </c>
      <c r="G2781" s="11" t="s">
        <v>211</v>
      </c>
      <c r="H2781" s="11" t="s">
        <v>211</v>
      </c>
      <c r="I2781" s="11">
        <v>240</v>
      </c>
      <c r="J2781" s="11">
        <v>1200</v>
      </c>
      <c r="K2781" s="11">
        <v>1753</v>
      </c>
      <c r="L2781" s="11" t="str">
        <f t="shared" si="43"/>
        <v>Whole</v>
      </c>
    </row>
    <row r="2782" spans="1:12" x14ac:dyDescent="0.3">
      <c r="A2782" s="11" t="s">
        <v>934</v>
      </c>
      <c r="B2782" s="11" t="s">
        <v>322</v>
      </c>
      <c r="C2782" s="11" t="s">
        <v>422</v>
      </c>
      <c r="D2782" s="11" t="s">
        <v>1704</v>
      </c>
      <c r="E2782" s="11" t="s">
        <v>2116</v>
      </c>
      <c r="F2782" s="11" t="s">
        <v>2559</v>
      </c>
      <c r="G2782" s="11" t="s">
        <v>1696</v>
      </c>
      <c r="H2782" s="11" t="s">
        <v>1696</v>
      </c>
      <c r="I2782" s="11">
        <v>45</v>
      </c>
      <c r="J2782" s="11">
        <v>225</v>
      </c>
      <c r="K2782" s="11">
        <v>433</v>
      </c>
      <c r="L2782" s="11" t="str">
        <f t="shared" si="43"/>
        <v>Whole</v>
      </c>
    </row>
    <row r="2783" spans="1:12" x14ac:dyDescent="0.3">
      <c r="A2783" s="11" t="s">
        <v>934</v>
      </c>
      <c r="B2783" s="11" t="s">
        <v>322</v>
      </c>
      <c r="C2783" s="11" t="s">
        <v>422</v>
      </c>
      <c r="D2783" s="11" t="s">
        <v>1704</v>
      </c>
      <c r="E2783" s="11" t="s">
        <v>2116</v>
      </c>
      <c r="F2783" s="11" t="s">
        <v>2559</v>
      </c>
      <c r="G2783" s="11" t="s">
        <v>375</v>
      </c>
      <c r="H2783" s="11" t="s">
        <v>375</v>
      </c>
      <c r="I2783" s="11">
        <v>268</v>
      </c>
      <c r="J2783" s="11">
        <v>1340</v>
      </c>
      <c r="K2783" s="11">
        <v>2057</v>
      </c>
      <c r="L2783" s="11" t="str">
        <f t="shared" si="43"/>
        <v>Whole</v>
      </c>
    </row>
    <row r="2784" spans="1:12" x14ac:dyDescent="0.3">
      <c r="A2784" s="11" t="s">
        <v>934</v>
      </c>
      <c r="B2784" s="11" t="s">
        <v>322</v>
      </c>
      <c r="C2784" s="11" t="s">
        <v>422</v>
      </c>
      <c r="D2784" s="11" t="s">
        <v>1090</v>
      </c>
      <c r="E2784" s="11" t="s">
        <v>1990</v>
      </c>
      <c r="F2784" s="11" t="s">
        <v>2559</v>
      </c>
      <c r="G2784" s="11" t="s">
        <v>211</v>
      </c>
      <c r="H2784" s="11" t="s">
        <v>211</v>
      </c>
      <c r="I2784" s="11">
        <v>572</v>
      </c>
      <c r="J2784" s="11">
        <v>572</v>
      </c>
      <c r="K2784" s="11">
        <v>1666</v>
      </c>
      <c r="L2784" s="11" t="str">
        <f t="shared" si="43"/>
        <v>Whole</v>
      </c>
    </row>
    <row r="2785" spans="1:12" x14ac:dyDescent="0.3">
      <c r="A2785" s="11" t="s">
        <v>934</v>
      </c>
      <c r="B2785" s="11" t="s">
        <v>322</v>
      </c>
      <c r="C2785" s="11" t="s">
        <v>422</v>
      </c>
      <c r="D2785" s="11" t="s">
        <v>1090</v>
      </c>
      <c r="E2785" s="11" t="s">
        <v>1990</v>
      </c>
      <c r="F2785" s="11" t="s">
        <v>2559</v>
      </c>
      <c r="G2785" s="11" t="s">
        <v>1696</v>
      </c>
      <c r="H2785" s="11" t="s">
        <v>1696</v>
      </c>
      <c r="I2785" s="11">
        <v>115</v>
      </c>
      <c r="J2785" s="11">
        <v>115</v>
      </c>
      <c r="K2785" s="11">
        <v>228</v>
      </c>
      <c r="L2785" s="11" t="str">
        <f t="shared" si="43"/>
        <v>Whole</v>
      </c>
    </row>
    <row r="2786" spans="1:12" x14ac:dyDescent="0.3">
      <c r="A2786" s="11" t="s">
        <v>934</v>
      </c>
      <c r="B2786" s="11" t="s">
        <v>322</v>
      </c>
      <c r="C2786" s="11" t="s">
        <v>422</v>
      </c>
      <c r="D2786" s="11" t="s">
        <v>1090</v>
      </c>
      <c r="E2786" s="11" t="s">
        <v>1990</v>
      </c>
      <c r="F2786" s="11" t="s">
        <v>2559</v>
      </c>
      <c r="G2786" s="11" t="s">
        <v>375</v>
      </c>
      <c r="H2786" s="11" t="s">
        <v>375</v>
      </c>
      <c r="I2786" s="11">
        <v>118</v>
      </c>
      <c r="J2786" s="11">
        <v>118</v>
      </c>
      <c r="K2786" s="11">
        <v>402</v>
      </c>
      <c r="L2786" s="11" t="str">
        <f t="shared" si="43"/>
        <v>Whole</v>
      </c>
    </row>
    <row r="2787" spans="1:12" x14ac:dyDescent="0.3">
      <c r="A2787" s="11" t="s">
        <v>934</v>
      </c>
      <c r="B2787" s="11" t="s">
        <v>322</v>
      </c>
      <c r="C2787" s="11" t="s">
        <v>422</v>
      </c>
      <c r="D2787" s="11" t="s">
        <v>2580</v>
      </c>
      <c r="E2787" s="11" t="s">
        <v>1911</v>
      </c>
      <c r="F2787" s="11" t="s">
        <v>2581</v>
      </c>
      <c r="G2787" s="11" t="s">
        <v>211</v>
      </c>
      <c r="H2787" s="11" t="s">
        <v>211</v>
      </c>
      <c r="I2787" s="11">
        <v>387</v>
      </c>
      <c r="J2787" s="11">
        <v>5805</v>
      </c>
      <c r="K2787" s="11">
        <v>13590</v>
      </c>
      <c r="L2787" s="11" t="str">
        <f t="shared" si="43"/>
        <v>Whole</v>
      </c>
    </row>
    <row r="2788" spans="1:12" x14ac:dyDescent="0.3">
      <c r="A2788" s="11" t="s">
        <v>934</v>
      </c>
      <c r="B2788" s="11" t="s">
        <v>322</v>
      </c>
      <c r="C2788" s="11" t="s">
        <v>422</v>
      </c>
      <c r="D2788" s="11" t="s">
        <v>2580</v>
      </c>
      <c r="E2788" s="11" t="s">
        <v>1911</v>
      </c>
      <c r="F2788" s="11" t="s">
        <v>2581</v>
      </c>
      <c r="G2788" s="11" t="s">
        <v>1696</v>
      </c>
      <c r="H2788" s="11" t="s">
        <v>1696</v>
      </c>
      <c r="I2788" s="11">
        <v>115</v>
      </c>
      <c r="J2788" s="11">
        <v>1725</v>
      </c>
      <c r="K2788" s="11">
        <v>4298</v>
      </c>
      <c r="L2788" s="11" t="str">
        <f t="shared" si="43"/>
        <v>Whole</v>
      </c>
    </row>
    <row r="2789" spans="1:12" x14ac:dyDescent="0.3">
      <c r="A2789" s="11" t="s">
        <v>934</v>
      </c>
      <c r="B2789" s="11" t="s">
        <v>322</v>
      </c>
      <c r="C2789" s="11" t="s">
        <v>422</v>
      </c>
      <c r="D2789" s="11" t="s">
        <v>2580</v>
      </c>
      <c r="E2789" s="11" t="s">
        <v>1911</v>
      </c>
      <c r="F2789" s="11" t="s">
        <v>2581</v>
      </c>
      <c r="G2789" s="11" t="s">
        <v>375</v>
      </c>
      <c r="H2789" s="11" t="s">
        <v>375</v>
      </c>
      <c r="I2789" s="11">
        <v>450</v>
      </c>
      <c r="J2789" s="11">
        <v>6750</v>
      </c>
      <c r="K2789" s="11">
        <v>17746</v>
      </c>
      <c r="L2789" s="11" t="str">
        <f t="shared" si="43"/>
        <v>Whole</v>
      </c>
    </row>
    <row r="2790" spans="1:12" x14ac:dyDescent="0.3">
      <c r="A2790" s="11" t="s">
        <v>934</v>
      </c>
      <c r="B2790" s="11" t="s">
        <v>322</v>
      </c>
      <c r="C2790" s="11" t="s">
        <v>422</v>
      </c>
      <c r="D2790" s="11" t="s">
        <v>1705</v>
      </c>
      <c r="E2790" s="11" t="s">
        <v>2123</v>
      </c>
      <c r="F2790" s="11" t="s">
        <v>2559</v>
      </c>
      <c r="G2790" s="11" t="s">
        <v>211</v>
      </c>
      <c r="H2790" s="11" t="s">
        <v>211</v>
      </c>
      <c r="I2790" s="11">
        <v>5600</v>
      </c>
      <c r="J2790" s="11">
        <v>28000</v>
      </c>
      <c r="K2790" s="11">
        <v>41109</v>
      </c>
      <c r="L2790" s="11" t="str">
        <f t="shared" si="43"/>
        <v>Whole</v>
      </c>
    </row>
    <row r="2791" spans="1:12" x14ac:dyDescent="0.3">
      <c r="A2791" s="11" t="s">
        <v>934</v>
      </c>
      <c r="B2791" s="11" t="s">
        <v>322</v>
      </c>
      <c r="C2791" s="11" t="s">
        <v>422</v>
      </c>
      <c r="D2791" s="11" t="s">
        <v>1705</v>
      </c>
      <c r="E2791" s="11" t="s">
        <v>2123</v>
      </c>
      <c r="F2791" s="11" t="s">
        <v>2559</v>
      </c>
      <c r="G2791" s="11" t="s">
        <v>1696</v>
      </c>
      <c r="H2791" s="11" t="s">
        <v>1696</v>
      </c>
      <c r="I2791" s="11">
        <v>1401</v>
      </c>
      <c r="J2791" s="11">
        <v>7005</v>
      </c>
      <c r="K2791" s="11">
        <v>17491</v>
      </c>
      <c r="L2791" s="11" t="str">
        <f t="shared" si="43"/>
        <v>Whole</v>
      </c>
    </row>
    <row r="2792" spans="1:12" x14ac:dyDescent="0.3">
      <c r="A2792" s="11" t="s">
        <v>934</v>
      </c>
      <c r="B2792" s="11" t="s">
        <v>322</v>
      </c>
      <c r="C2792" s="11" t="s">
        <v>422</v>
      </c>
      <c r="D2792" s="11" t="s">
        <v>1705</v>
      </c>
      <c r="E2792" s="11" t="s">
        <v>2123</v>
      </c>
      <c r="F2792" s="11" t="s">
        <v>2559</v>
      </c>
      <c r="G2792" s="11" t="s">
        <v>375</v>
      </c>
      <c r="H2792" s="11" t="s">
        <v>375</v>
      </c>
      <c r="I2792" s="11">
        <v>2739</v>
      </c>
      <c r="J2792" s="11">
        <v>13695</v>
      </c>
      <c r="K2792" s="11">
        <v>27015</v>
      </c>
      <c r="L2792" s="11" t="str">
        <f t="shared" si="43"/>
        <v>Whole</v>
      </c>
    </row>
    <row r="2793" spans="1:12" x14ac:dyDescent="0.3">
      <c r="A2793" s="11" t="s">
        <v>934</v>
      </c>
      <c r="B2793" s="11" t="s">
        <v>322</v>
      </c>
      <c r="C2793" s="11" t="s">
        <v>422</v>
      </c>
      <c r="D2793" s="11" t="s">
        <v>738</v>
      </c>
      <c r="E2793" s="11" t="s">
        <v>2582</v>
      </c>
      <c r="F2793" s="11" t="s">
        <v>2559</v>
      </c>
      <c r="G2793" s="11" t="s">
        <v>211</v>
      </c>
      <c r="H2793" s="11" t="s">
        <v>211</v>
      </c>
      <c r="I2793" s="11">
        <v>10499</v>
      </c>
      <c r="J2793" s="11">
        <v>104990</v>
      </c>
      <c r="K2793" s="11">
        <v>29406</v>
      </c>
      <c r="L2793" s="11" t="str">
        <f t="shared" si="43"/>
        <v>Whole</v>
      </c>
    </row>
    <row r="2794" spans="1:12" x14ac:dyDescent="0.3">
      <c r="A2794" s="11" t="s">
        <v>934</v>
      </c>
      <c r="B2794" s="11" t="s">
        <v>322</v>
      </c>
      <c r="C2794" s="11" t="s">
        <v>422</v>
      </c>
      <c r="D2794" s="11" t="s">
        <v>738</v>
      </c>
      <c r="E2794" s="11" t="s">
        <v>2582</v>
      </c>
      <c r="F2794" s="11" t="s">
        <v>2559</v>
      </c>
      <c r="G2794" s="11" t="s">
        <v>1696</v>
      </c>
      <c r="H2794" s="11" t="s">
        <v>1696</v>
      </c>
      <c r="I2794" s="11">
        <v>1608</v>
      </c>
      <c r="J2794" s="11">
        <v>16080</v>
      </c>
      <c r="K2794" s="11">
        <v>10766</v>
      </c>
      <c r="L2794" s="11" t="str">
        <f t="shared" si="43"/>
        <v>Whole</v>
      </c>
    </row>
    <row r="2795" spans="1:12" x14ac:dyDescent="0.3">
      <c r="A2795" s="11" t="s">
        <v>934</v>
      </c>
      <c r="B2795" s="11" t="s">
        <v>322</v>
      </c>
      <c r="C2795" s="11" t="s">
        <v>422</v>
      </c>
      <c r="D2795" s="11" t="s">
        <v>738</v>
      </c>
      <c r="E2795" s="11" t="s">
        <v>2582</v>
      </c>
      <c r="F2795" s="11" t="s">
        <v>2559</v>
      </c>
      <c r="G2795" s="11" t="s">
        <v>375</v>
      </c>
      <c r="H2795" s="11" t="s">
        <v>375</v>
      </c>
      <c r="I2795" s="11">
        <v>2323</v>
      </c>
      <c r="J2795" s="11">
        <v>23230</v>
      </c>
      <c r="K2795" s="11">
        <v>5450</v>
      </c>
      <c r="L2795" s="11" t="str">
        <f t="shared" si="43"/>
        <v>Whole</v>
      </c>
    </row>
    <row r="2796" spans="1:12" x14ac:dyDescent="0.3">
      <c r="A2796" s="11" t="s">
        <v>934</v>
      </c>
      <c r="B2796" s="11" t="s">
        <v>322</v>
      </c>
      <c r="C2796" s="11" t="s">
        <v>422</v>
      </c>
      <c r="D2796" s="11" t="s">
        <v>741</v>
      </c>
      <c r="E2796" s="11" t="s">
        <v>2147</v>
      </c>
      <c r="F2796" s="11" t="s">
        <v>2559</v>
      </c>
      <c r="G2796" s="11" t="s">
        <v>211</v>
      </c>
      <c r="H2796" s="11" t="s">
        <v>211</v>
      </c>
      <c r="I2796" s="11">
        <v>18930</v>
      </c>
      <c r="J2796" s="11">
        <v>18930</v>
      </c>
      <c r="K2796" s="11">
        <v>32229</v>
      </c>
      <c r="L2796" s="11" t="str">
        <f t="shared" si="43"/>
        <v>Whole</v>
      </c>
    </row>
    <row r="2797" spans="1:12" x14ac:dyDescent="0.3">
      <c r="A2797" s="11" t="s">
        <v>934</v>
      </c>
      <c r="B2797" s="11" t="s">
        <v>322</v>
      </c>
      <c r="C2797" s="11" t="s">
        <v>422</v>
      </c>
      <c r="D2797" s="11" t="s">
        <v>741</v>
      </c>
      <c r="E2797" s="11" t="s">
        <v>2147</v>
      </c>
      <c r="F2797" s="11" t="s">
        <v>2559</v>
      </c>
      <c r="G2797" s="11" t="s">
        <v>1696</v>
      </c>
      <c r="H2797" s="11" t="s">
        <v>1696</v>
      </c>
      <c r="I2797" s="11">
        <v>2515</v>
      </c>
      <c r="J2797" s="11">
        <v>2515</v>
      </c>
      <c r="K2797" s="11">
        <v>6255</v>
      </c>
      <c r="L2797" s="11" t="str">
        <f t="shared" si="43"/>
        <v>Whole</v>
      </c>
    </row>
    <row r="2798" spans="1:12" x14ac:dyDescent="0.3">
      <c r="A2798" s="11" t="s">
        <v>934</v>
      </c>
      <c r="B2798" s="11" t="s">
        <v>322</v>
      </c>
      <c r="C2798" s="11" t="s">
        <v>422</v>
      </c>
      <c r="D2798" s="11" t="s">
        <v>741</v>
      </c>
      <c r="E2798" s="11" t="s">
        <v>2147</v>
      </c>
      <c r="F2798" s="11" t="s">
        <v>2559</v>
      </c>
      <c r="G2798" s="11" t="s">
        <v>375</v>
      </c>
      <c r="H2798" s="11" t="s">
        <v>375</v>
      </c>
      <c r="I2798" s="11">
        <v>8140</v>
      </c>
      <c r="J2798" s="11">
        <v>8140</v>
      </c>
      <c r="K2798" s="11">
        <v>13248</v>
      </c>
      <c r="L2798" s="11" t="str">
        <f t="shared" si="43"/>
        <v>Whole</v>
      </c>
    </row>
    <row r="2799" spans="1:12" x14ac:dyDescent="0.3">
      <c r="A2799" s="11" t="s">
        <v>934</v>
      </c>
      <c r="B2799" s="11" t="s">
        <v>322</v>
      </c>
      <c r="C2799" s="11" t="s">
        <v>422</v>
      </c>
      <c r="D2799" s="11" t="s">
        <v>904</v>
      </c>
      <c r="E2799" s="11" t="s">
        <v>2121</v>
      </c>
      <c r="F2799" s="11" t="s">
        <v>2559</v>
      </c>
      <c r="G2799" s="11" t="s">
        <v>211</v>
      </c>
      <c r="H2799" s="11" t="s">
        <v>211</v>
      </c>
      <c r="I2799" s="11">
        <v>335</v>
      </c>
      <c r="J2799" s="11">
        <v>1675</v>
      </c>
      <c r="K2799" s="11">
        <v>2592</v>
      </c>
      <c r="L2799" s="11" t="str">
        <f t="shared" si="43"/>
        <v>Whole</v>
      </c>
    </row>
    <row r="2800" spans="1:12" x14ac:dyDescent="0.3">
      <c r="A2800" s="11" t="s">
        <v>934</v>
      </c>
      <c r="B2800" s="11" t="s">
        <v>322</v>
      </c>
      <c r="C2800" s="11" t="s">
        <v>422</v>
      </c>
      <c r="D2800" s="11" t="s">
        <v>904</v>
      </c>
      <c r="E2800" s="11" t="s">
        <v>2121</v>
      </c>
      <c r="F2800" s="11" t="s">
        <v>2559</v>
      </c>
      <c r="G2800" s="11" t="s">
        <v>375</v>
      </c>
      <c r="H2800" s="11" t="s">
        <v>375</v>
      </c>
      <c r="I2800" s="11">
        <v>116</v>
      </c>
      <c r="J2800" s="11">
        <v>580</v>
      </c>
      <c r="K2800" s="11">
        <v>1110</v>
      </c>
      <c r="L2800" s="11" t="str">
        <f t="shared" si="43"/>
        <v>Whole</v>
      </c>
    </row>
    <row r="2801" spans="1:12" x14ac:dyDescent="0.3">
      <c r="A2801" s="11" t="s">
        <v>934</v>
      </c>
      <c r="B2801" s="11" t="s">
        <v>322</v>
      </c>
      <c r="C2801" s="11" t="s">
        <v>422</v>
      </c>
      <c r="D2801" s="11" t="s">
        <v>904</v>
      </c>
      <c r="E2801" s="11" t="s">
        <v>2121</v>
      </c>
      <c r="F2801" s="11" t="s">
        <v>2584</v>
      </c>
      <c r="G2801" s="11" t="s">
        <v>1696</v>
      </c>
      <c r="H2801" s="11" t="s">
        <v>1696</v>
      </c>
      <c r="I2801" s="11">
        <v>65</v>
      </c>
      <c r="J2801" s="11">
        <v>325</v>
      </c>
      <c r="K2801" s="11">
        <v>677</v>
      </c>
      <c r="L2801" s="11" t="str">
        <f t="shared" si="43"/>
        <v>Whole</v>
      </c>
    </row>
    <row r="2802" spans="1:12" x14ac:dyDescent="0.3">
      <c r="A2802" s="11" t="s">
        <v>934</v>
      </c>
      <c r="B2802" s="11" t="s">
        <v>322</v>
      </c>
      <c r="C2802" s="11" t="s">
        <v>422</v>
      </c>
      <c r="D2802" s="11" t="s">
        <v>908</v>
      </c>
      <c r="E2802" s="11" t="s">
        <v>1984</v>
      </c>
      <c r="F2802" s="11" t="s">
        <v>2559</v>
      </c>
      <c r="G2802" s="11" t="s">
        <v>1696</v>
      </c>
      <c r="H2802" s="11" t="s">
        <v>1696</v>
      </c>
      <c r="I2802" s="11">
        <v>31</v>
      </c>
      <c r="J2802" s="11">
        <v>233</v>
      </c>
      <c r="K2802" s="11">
        <v>1287</v>
      </c>
      <c r="L2802" s="11" t="str">
        <f t="shared" si="43"/>
        <v>Whole</v>
      </c>
    </row>
    <row r="2803" spans="1:12" x14ac:dyDescent="0.3">
      <c r="A2803" s="11" t="s">
        <v>934</v>
      </c>
      <c r="B2803" s="11" t="s">
        <v>322</v>
      </c>
      <c r="C2803" s="11" t="s">
        <v>422</v>
      </c>
      <c r="D2803" s="11" t="s">
        <v>908</v>
      </c>
      <c r="E2803" s="11" t="s">
        <v>1984</v>
      </c>
      <c r="F2803" s="11" t="s">
        <v>2559</v>
      </c>
      <c r="G2803" s="11" t="s">
        <v>375</v>
      </c>
      <c r="H2803" s="11" t="s">
        <v>375</v>
      </c>
      <c r="I2803" s="11">
        <v>157</v>
      </c>
      <c r="J2803" s="11">
        <v>1178</v>
      </c>
      <c r="K2803" s="11">
        <v>6247</v>
      </c>
      <c r="L2803" s="11" t="str">
        <f t="shared" si="43"/>
        <v>Whole</v>
      </c>
    </row>
    <row r="2804" spans="1:12" x14ac:dyDescent="0.3">
      <c r="A2804" s="11" t="s">
        <v>934</v>
      </c>
      <c r="B2804" s="11" t="s">
        <v>322</v>
      </c>
      <c r="C2804" s="11" t="s">
        <v>422</v>
      </c>
      <c r="D2804" s="11" t="s">
        <v>2201</v>
      </c>
      <c r="E2804" s="11" t="s">
        <v>2202</v>
      </c>
      <c r="F2804" s="11" t="s">
        <v>2585</v>
      </c>
      <c r="G2804" s="11" t="s">
        <v>211</v>
      </c>
      <c r="H2804" s="11" t="s">
        <v>211</v>
      </c>
      <c r="I2804" s="11">
        <v>59617</v>
      </c>
      <c r="J2804" s="11">
        <v>698711</v>
      </c>
      <c r="K2804" s="11">
        <v>1948356</v>
      </c>
      <c r="L2804" s="11" t="str">
        <f t="shared" si="43"/>
        <v>Whole</v>
      </c>
    </row>
    <row r="2805" spans="1:12" x14ac:dyDescent="0.3">
      <c r="A2805" s="11" t="s">
        <v>934</v>
      </c>
      <c r="B2805" s="11" t="s">
        <v>322</v>
      </c>
      <c r="C2805" s="11" t="s">
        <v>422</v>
      </c>
      <c r="D2805" s="11" t="s">
        <v>2201</v>
      </c>
      <c r="E2805" s="11" t="s">
        <v>2202</v>
      </c>
      <c r="F2805" s="11" t="s">
        <v>2585</v>
      </c>
      <c r="G2805" s="11" t="s">
        <v>1696</v>
      </c>
      <c r="H2805" s="11" t="s">
        <v>1696</v>
      </c>
      <c r="I2805" s="11">
        <v>28660</v>
      </c>
      <c r="J2805" s="11">
        <v>335895</v>
      </c>
      <c r="K2805" s="11">
        <v>989362</v>
      </c>
      <c r="L2805" s="11" t="str">
        <f t="shared" si="43"/>
        <v>Whole</v>
      </c>
    </row>
    <row r="2806" spans="1:12" x14ac:dyDescent="0.3">
      <c r="A2806" s="11" t="s">
        <v>934</v>
      </c>
      <c r="B2806" s="11" t="s">
        <v>322</v>
      </c>
      <c r="C2806" s="11" t="s">
        <v>422</v>
      </c>
      <c r="D2806" s="11" t="s">
        <v>2201</v>
      </c>
      <c r="E2806" s="11" t="s">
        <v>2202</v>
      </c>
      <c r="F2806" s="11" t="s">
        <v>2585</v>
      </c>
      <c r="G2806" s="11" t="s">
        <v>375</v>
      </c>
      <c r="H2806" s="11" t="s">
        <v>375</v>
      </c>
      <c r="I2806" s="11">
        <v>38643</v>
      </c>
      <c r="J2806" s="11">
        <v>452896</v>
      </c>
      <c r="K2806" s="11">
        <v>1333255</v>
      </c>
      <c r="L2806" s="11" t="str">
        <f t="shared" si="43"/>
        <v>Whole</v>
      </c>
    </row>
    <row r="2807" spans="1:12" x14ac:dyDescent="0.3">
      <c r="A2807" s="11" t="s">
        <v>934</v>
      </c>
      <c r="B2807" s="11" t="s">
        <v>322</v>
      </c>
      <c r="C2807" s="11" t="s">
        <v>385</v>
      </c>
      <c r="D2807" s="11" t="s">
        <v>1114</v>
      </c>
      <c r="E2807" s="11" t="s">
        <v>1115</v>
      </c>
      <c r="F2807" s="11" t="s">
        <v>2553</v>
      </c>
      <c r="G2807" s="11" t="s">
        <v>1696</v>
      </c>
      <c r="H2807" s="11" t="s">
        <v>1696</v>
      </c>
      <c r="I2807" s="11">
        <v>1978</v>
      </c>
      <c r="J2807" s="11">
        <v>49450</v>
      </c>
      <c r="K2807" s="11">
        <v>130101</v>
      </c>
      <c r="L2807" s="11" t="str">
        <f t="shared" si="43"/>
        <v>Whole</v>
      </c>
    </row>
    <row r="2808" spans="1:12" x14ac:dyDescent="0.3">
      <c r="A2808" s="11" t="s">
        <v>934</v>
      </c>
      <c r="B2808" s="11" t="s">
        <v>322</v>
      </c>
      <c r="C2808" s="11" t="s">
        <v>385</v>
      </c>
      <c r="D2808" s="11" t="s">
        <v>1114</v>
      </c>
      <c r="E2808" s="11" t="s">
        <v>1115</v>
      </c>
      <c r="F2808" s="11" t="s">
        <v>2553</v>
      </c>
      <c r="G2808" s="11" t="s">
        <v>375</v>
      </c>
      <c r="H2808" s="11" t="s">
        <v>375</v>
      </c>
      <c r="I2808" s="11">
        <v>2903</v>
      </c>
      <c r="J2808" s="11">
        <v>72575</v>
      </c>
      <c r="K2808" s="11">
        <v>167341</v>
      </c>
      <c r="L2808" s="11" t="str">
        <f t="shared" si="43"/>
        <v>Whole</v>
      </c>
    </row>
    <row r="2809" spans="1:12" x14ac:dyDescent="0.3">
      <c r="A2809" s="11" t="s">
        <v>934</v>
      </c>
      <c r="B2809" s="11" t="s">
        <v>322</v>
      </c>
      <c r="C2809" s="11" t="s">
        <v>385</v>
      </c>
      <c r="D2809" s="11" t="s">
        <v>1114</v>
      </c>
      <c r="E2809" s="11" t="s">
        <v>1115</v>
      </c>
      <c r="F2809" s="11" t="s">
        <v>2586</v>
      </c>
      <c r="G2809" s="11" t="s">
        <v>211</v>
      </c>
      <c r="H2809" s="11" t="s">
        <v>211</v>
      </c>
      <c r="I2809" s="11">
        <v>4263</v>
      </c>
      <c r="J2809" s="11">
        <v>106575</v>
      </c>
      <c r="K2809" s="11">
        <v>290583</v>
      </c>
      <c r="L2809" s="11" t="str">
        <f t="shared" si="43"/>
        <v>Whole</v>
      </c>
    </row>
    <row r="2810" spans="1:12" x14ac:dyDescent="0.3">
      <c r="L2810" s="11" t="str">
        <f t="shared" si="43"/>
        <v>Whole</v>
      </c>
    </row>
    <row r="2811" spans="1:12" x14ac:dyDescent="0.3">
      <c r="L2811" s="11" t="str">
        <f t="shared" si="43"/>
        <v>Whole</v>
      </c>
    </row>
    <row r="2812" spans="1:12" x14ac:dyDescent="0.3">
      <c r="L2812" s="11" t="str">
        <f t="shared" si="43"/>
        <v>Whole</v>
      </c>
    </row>
    <row r="2813" spans="1:12" x14ac:dyDescent="0.3">
      <c r="L2813" s="11" t="str">
        <f t="shared" si="43"/>
        <v>Whole</v>
      </c>
    </row>
    <row r="2814" spans="1:12" x14ac:dyDescent="0.3">
      <c r="L2814" s="11" t="str">
        <f t="shared" si="43"/>
        <v>Whole</v>
      </c>
    </row>
    <row r="2815" spans="1:12" x14ac:dyDescent="0.3">
      <c r="L2815" s="11" t="str">
        <f t="shared" si="43"/>
        <v>Whole</v>
      </c>
    </row>
    <row r="2816" spans="1:12" x14ac:dyDescent="0.3">
      <c r="L2816" s="11" t="str">
        <f t="shared" si="43"/>
        <v>Whole</v>
      </c>
    </row>
    <row r="2817" spans="12:12" x14ac:dyDescent="0.3">
      <c r="L2817" s="11" t="str">
        <f t="shared" si="43"/>
        <v>Whole</v>
      </c>
    </row>
    <row r="2818" spans="12:12" x14ac:dyDescent="0.3">
      <c r="L2818" s="11" t="str">
        <f t="shared" ref="L2818:L2881" si="44">IF(OR(C2818="Condiments &amp; Snacks",
       C2818="Cheese",
       C2818="Butter",
       C2818="Meals",
       C2818="Beverages",
       C2818="Yogurt"), "Processed", "Whole")</f>
        <v>Whole</v>
      </c>
    </row>
    <row r="2819" spans="12:12" x14ac:dyDescent="0.3">
      <c r="L2819" s="11" t="str">
        <f t="shared" si="44"/>
        <v>Whole</v>
      </c>
    </row>
    <row r="2820" spans="12:12" x14ac:dyDescent="0.3">
      <c r="L2820" s="11" t="str">
        <f t="shared" si="44"/>
        <v>Whole</v>
      </c>
    </row>
    <row r="2821" spans="12:12" x14ac:dyDescent="0.3">
      <c r="L2821" s="11" t="str">
        <f t="shared" si="44"/>
        <v>Whole</v>
      </c>
    </row>
    <row r="2822" spans="12:12" x14ac:dyDescent="0.3">
      <c r="L2822" s="11" t="str">
        <f t="shared" si="44"/>
        <v>Whole</v>
      </c>
    </row>
    <row r="2823" spans="12:12" x14ac:dyDescent="0.3">
      <c r="L2823" s="11" t="str">
        <f t="shared" si="44"/>
        <v>Whole</v>
      </c>
    </row>
    <row r="2824" spans="12:12" x14ac:dyDescent="0.3">
      <c r="L2824" s="11" t="str">
        <f t="shared" si="44"/>
        <v>Whole</v>
      </c>
    </row>
    <row r="2825" spans="12:12" x14ac:dyDescent="0.3">
      <c r="L2825" s="11" t="str">
        <f t="shared" si="44"/>
        <v>Whole</v>
      </c>
    </row>
    <row r="2826" spans="12:12" x14ac:dyDescent="0.3">
      <c r="L2826" s="11" t="str">
        <f t="shared" si="44"/>
        <v>Whole</v>
      </c>
    </row>
    <row r="2827" spans="12:12" x14ac:dyDescent="0.3">
      <c r="L2827" s="11" t="str">
        <f t="shared" si="44"/>
        <v>Whole</v>
      </c>
    </row>
    <row r="2828" spans="12:12" x14ac:dyDescent="0.3">
      <c r="L2828" s="11" t="str">
        <f t="shared" si="44"/>
        <v>Whole</v>
      </c>
    </row>
    <row r="2829" spans="12:12" x14ac:dyDescent="0.3">
      <c r="L2829" s="11" t="str">
        <f t="shared" si="44"/>
        <v>Whole</v>
      </c>
    </row>
    <row r="2830" spans="12:12" x14ac:dyDescent="0.3">
      <c r="L2830" s="11" t="str">
        <f t="shared" si="44"/>
        <v>Whole</v>
      </c>
    </row>
    <row r="2831" spans="12:12" x14ac:dyDescent="0.3">
      <c r="L2831" s="11" t="str">
        <f t="shared" si="44"/>
        <v>Whole</v>
      </c>
    </row>
    <row r="2832" spans="12:12" x14ac:dyDescent="0.3">
      <c r="L2832" s="11" t="str">
        <f t="shared" si="44"/>
        <v>Whole</v>
      </c>
    </row>
    <row r="2833" spans="12:12" x14ac:dyDescent="0.3">
      <c r="L2833" s="11" t="str">
        <f t="shared" si="44"/>
        <v>Whole</v>
      </c>
    </row>
    <row r="2834" spans="12:12" x14ac:dyDescent="0.3">
      <c r="L2834" s="11" t="str">
        <f t="shared" si="44"/>
        <v>Whole</v>
      </c>
    </row>
    <row r="2835" spans="12:12" x14ac:dyDescent="0.3">
      <c r="L2835" s="11" t="str">
        <f t="shared" si="44"/>
        <v>Whole</v>
      </c>
    </row>
    <row r="2836" spans="12:12" x14ac:dyDescent="0.3">
      <c r="L2836" s="11" t="str">
        <f t="shared" si="44"/>
        <v>Whole</v>
      </c>
    </row>
    <row r="2837" spans="12:12" x14ac:dyDescent="0.3">
      <c r="L2837" s="11" t="str">
        <f t="shared" si="44"/>
        <v>Whole</v>
      </c>
    </row>
    <row r="2838" spans="12:12" x14ac:dyDescent="0.3">
      <c r="L2838" s="11" t="str">
        <f t="shared" si="44"/>
        <v>Whole</v>
      </c>
    </row>
    <row r="2839" spans="12:12" x14ac:dyDescent="0.3">
      <c r="L2839" s="11" t="str">
        <f t="shared" si="44"/>
        <v>Whole</v>
      </c>
    </row>
    <row r="2840" spans="12:12" x14ac:dyDescent="0.3">
      <c r="L2840" s="11" t="str">
        <f t="shared" si="44"/>
        <v>Whole</v>
      </c>
    </row>
    <row r="2841" spans="12:12" x14ac:dyDescent="0.3">
      <c r="L2841" s="11" t="str">
        <f t="shared" si="44"/>
        <v>Whole</v>
      </c>
    </row>
    <row r="2842" spans="12:12" x14ac:dyDescent="0.3">
      <c r="L2842" s="11" t="str">
        <f t="shared" si="44"/>
        <v>Whole</v>
      </c>
    </row>
    <row r="2843" spans="12:12" x14ac:dyDescent="0.3">
      <c r="L2843" s="11" t="str">
        <f t="shared" si="44"/>
        <v>Whole</v>
      </c>
    </row>
    <row r="2844" spans="12:12" x14ac:dyDescent="0.3">
      <c r="L2844" s="11" t="str">
        <f t="shared" si="44"/>
        <v>Whole</v>
      </c>
    </row>
    <row r="2845" spans="12:12" x14ac:dyDescent="0.3">
      <c r="L2845" s="11" t="str">
        <f t="shared" si="44"/>
        <v>Whole</v>
      </c>
    </row>
    <row r="2846" spans="12:12" x14ac:dyDescent="0.3">
      <c r="L2846" s="11" t="str">
        <f t="shared" si="44"/>
        <v>Whole</v>
      </c>
    </row>
    <row r="2847" spans="12:12" x14ac:dyDescent="0.3">
      <c r="L2847" s="11" t="str">
        <f t="shared" si="44"/>
        <v>Whole</v>
      </c>
    </row>
    <row r="2848" spans="12:12" x14ac:dyDescent="0.3">
      <c r="L2848" s="11" t="str">
        <f t="shared" si="44"/>
        <v>Whole</v>
      </c>
    </row>
    <row r="2849" spans="12:12" x14ac:dyDescent="0.3">
      <c r="L2849" s="11" t="str">
        <f t="shared" si="44"/>
        <v>Whole</v>
      </c>
    </row>
    <row r="2850" spans="12:12" x14ac:dyDescent="0.3">
      <c r="L2850" s="11" t="str">
        <f t="shared" si="44"/>
        <v>Whole</v>
      </c>
    </row>
    <row r="2851" spans="12:12" x14ac:dyDescent="0.3">
      <c r="L2851" s="11" t="str">
        <f t="shared" si="44"/>
        <v>Whole</v>
      </c>
    </row>
    <row r="2852" spans="12:12" x14ac:dyDescent="0.3">
      <c r="L2852" s="11" t="str">
        <f t="shared" si="44"/>
        <v>Whole</v>
      </c>
    </row>
    <row r="2853" spans="12:12" x14ac:dyDescent="0.3">
      <c r="L2853" s="11" t="str">
        <f t="shared" si="44"/>
        <v>Whole</v>
      </c>
    </row>
    <row r="2854" spans="12:12" x14ac:dyDescent="0.3">
      <c r="L2854" s="11" t="str">
        <f t="shared" si="44"/>
        <v>Whole</v>
      </c>
    </row>
    <row r="2855" spans="12:12" x14ac:dyDescent="0.3">
      <c r="L2855" s="11" t="str">
        <f t="shared" si="44"/>
        <v>Whole</v>
      </c>
    </row>
    <row r="2856" spans="12:12" x14ac:dyDescent="0.3">
      <c r="L2856" s="11" t="str">
        <f t="shared" si="44"/>
        <v>Whole</v>
      </c>
    </row>
    <row r="2857" spans="12:12" x14ac:dyDescent="0.3">
      <c r="L2857" s="11" t="str">
        <f t="shared" si="44"/>
        <v>Whole</v>
      </c>
    </row>
    <row r="2858" spans="12:12" x14ac:dyDescent="0.3">
      <c r="L2858" s="11" t="str">
        <f t="shared" si="44"/>
        <v>Whole</v>
      </c>
    </row>
    <row r="2859" spans="12:12" x14ac:dyDescent="0.3">
      <c r="L2859" s="11" t="str">
        <f t="shared" si="44"/>
        <v>Whole</v>
      </c>
    </row>
    <row r="2860" spans="12:12" x14ac:dyDescent="0.3">
      <c r="L2860" s="11" t="str">
        <f t="shared" si="44"/>
        <v>Whole</v>
      </c>
    </row>
    <row r="2861" spans="12:12" x14ac:dyDescent="0.3">
      <c r="L2861" s="11" t="str">
        <f t="shared" si="44"/>
        <v>Whole</v>
      </c>
    </row>
    <row r="2862" spans="12:12" x14ac:dyDescent="0.3">
      <c r="L2862" s="11" t="str">
        <f t="shared" si="44"/>
        <v>Whole</v>
      </c>
    </row>
    <row r="2863" spans="12:12" x14ac:dyDescent="0.3">
      <c r="L2863" s="11" t="str">
        <f t="shared" si="44"/>
        <v>Whole</v>
      </c>
    </row>
    <row r="2864" spans="12:12" x14ac:dyDescent="0.3">
      <c r="L2864" s="11" t="str">
        <f t="shared" si="44"/>
        <v>Whole</v>
      </c>
    </row>
    <row r="2865" spans="12:12" x14ac:dyDescent="0.3">
      <c r="L2865" s="11" t="str">
        <f t="shared" si="44"/>
        <v>Whole</v>
      </c>
    </row>
    <row r="2866" spans="12:12" x14ac:dyDescent="0.3">
      <c r="L2866" s="11" t="str">
        <f t="shared" si="44"/>
        <v>Whole</v>
      </c>
    </row>
    <row r="2867" spans="12:12" x14ac:dyDescent="0.3">
      <c r="L2867" s="11" t="str">
        <f t="shared" si="44"/>
        <v>Whole</v>
      </c>
    </row>
    <row r="2868" spans="12:12" x14ac:dyDescent="0.3">
      <c r="L2868" s="11" t="str">
        <f t="shared" si="44"/>
        <v>Whole</v>
      </c>
    </row>
    <row r="2869" spans="12:12" x14ac:dyDescent="0.3">
      <c r="L2869" s="11" t="str">
        <f t="shared" si="44"/>
        <v>Whole</v>
      </c>
    </row>
    <row r="2870" spans="12:12" x14ac:dyDescent="0.3">
      <c r="L2870" s="11" t="str">
        <f t="shared" si="44"/>
        <v>Whole</v>
      </c>
    </row>
    <row r="2871" spans="12:12" x14ac:dyDescent="0.3">
      <c r="L2871" s="11" t="str">
        <f t="shared" si="44"/>
        <v>Whole</v>
      </c>
    </row>
    <row r="2872" spans="12:12" x14ac:dyDescent="0.3">
      <c r="L2872" s="11" t="str">
        <f t="shared" si="44"/>
        <v>Whole</v>
      </c>
    </row>
    <row r="2873" spans="12:12" x14ac:dyDescent="0.3">
      <c r="L2873" s="11" t="str">
        <f t="shared" si="44"/>
        <v>Whole</v>
      </c>
    </row>
    <row r="2874" spans="12:12" x14ac:dyDescent="0.3">
      <c r="L2874" s="11" t="str">
        <f t="shared" si="44"/>
        <v>Whole</v>
      </c>
    </row>
    <row r="2875" spans="12:12" x14ac:dyDescent="0.3">
      <c r="L2875" s="11" t="str">
        <f t="shared" si="44"/>
        <v>Whole</v>
      </c>
    </row>
    <row r="2876" spans="12:12" x14ac:dyDescent="0.3">
      <c r="L2876" s="11" t="str">
        <f t="shared" si="44"/>
        <v>Whole</v>
      </c>
    </row>
    <row r="2877" spans="12:12" x14ac:dyDescent="0.3">
      <c r="L2877" s="11" t="str">
        <f t="shared" si="44"/>
        <v>Whole</v>
      </c>
    </row>
    <row r="2878" spans="12:12" x14ac:dyDescent="0.3">
      <c r="L2878" s="11" t="str">
        <f t="shared" si="44"/>
        <v>Whole</v>
      </c>
    </row>
    <row r="2879" spans="12:12" x14ac:dyDescent="0.3">
      <c r="L2879" s="11" t="str">
        <f t="shared" si="44"/>
        <v>Whole</v>
      </c>
    </row>
    <row r="2880" spans="12:12" x14ac:dyDescent="0.3">
      <c r="L2880" s="11" t="str">
        <f t="shared" si="44"/>
        <v>Whole</v>
      </c>
    </row>
    <row r="2881" spans="12:12" x14ac:dyDescent="0.3">
      <c r="L2881" s="11" t="str">
        <f t="shared" si="44"/>
        <v>Whole</v>
      </c>
    </row>
    <row r="2882" spans="12:12" x14ac:dyDescent="0.3">
      <c r="L2882" s="11" t="str">
        <f t="shared" ref="L2882:L2945" si="45">IF(OR(C2882="Condiments &amp; Snacks",
       C2882="Cheese",
       C2882="Butter",
       C2882="Meals",
       C2882="Beverages",
       C2882="Yogurt"), "Processed", "Whole")</f>
        <v>Whole</v>
      </c>
    </row>
    <row r="2883" spans="12:12" x14ac:dyDescent="0.3">
      <c r="L2883" s="11" t="str">
        <f t="shared" si="45"/>
        <v>Whole</v>
      </c>
    </row>
    <row r="2884" spans="12:12" x14ac:dyDescent="0.3">
      <c r="L2884" s="11" t="str">
        <f t="shared" si="45"/>
        <v>Whole</v>
      </c>
    </row>
    <row r="2885" spans="12:12" x14ac:dyDescent="0.3">
      <c r="L2885" s="11" t="str">
        <f t="shared" si="45"/>
        <v>Whole</v>
      </c>
    </row>
    <row r="2886" spans="12:12" x14ac:dyDescent="0.3">
      <c r="L2886" s="11" t="str">
        <f t="shared" si="45"/>
        <v>Whole</v>
      </c>
    </row>
    <row r="2887" spans="12:12" x14ac:dyDescent="0.3">
      <c r="L2887" s="11" t="str">
        <f t="shared" si="45"/>
        <v>Whole</v>
      </c>
    </row>
    <row r="2888" spans="12:12" x14ac:dyDescent="0.3">
      <c r="L2888" s="11" t="str">
        <f t="shared" si="45"/>
        <v>Whole</v>
      </c>
    </row>
    <row r="2889" spans="12:12" x14ac:dyDescent="0.3">
      <c r="L2889" s="11" t="str">
        <f t="shared" si="45"/>
        <v>Whole</v>
      </c>
    </row>
    <row r="2890" spans="12:12" x14ac:dyDescent="0.3">
      <c r="L2890" s="11" t="str">
        <f t="shared" si="45"/>
        <v>Whole</v>
      </c>
    </row>
    <row r="2891" spans="12:12" x14ac:dyDescent="0.3">
      <c r="L2891" s="11" t="str">
        <f t="shared" si="45"/>
        <v>Whole</v>
      </c>
    </row>
    <row r="2892" spans="12:12" x14ac:dyDescent="0.3">
      <c r="L2892" s="11" t="str">
        <f t="shared" si="45"/>
        <v>Whole</v>
      </c>
    </row>
    <row r="2893" spans="12:12" x14ac:dyDescent="0.3">
      <c r="L2893" s="11" t="str">
        <f t="shared" si="45"/>
        <v>Whole</v>
      </c>
    </row>
    <row r="2894" spans="12:12" x14ac:dyDescent="0.3">
      <c r="L2894" s="11" t="str">
        <f t="shared" si="45"/>
        <v>Whole</v>
      </c>
    </row>
    <row r="2895" spans="12:12" x14ac:dyDescent="0.3">
      <c r="L2895" s="11" t="str">
        <f t="shared" si="45"/>
        <v>Whole</v>
      </c>
    </row>
    <row r="2896" spans="12:12" x14ac:dyDescent="0.3">
      <c r="L2896" s="11" t="str">
        <f t="shared" si="45"/>
        <v>Whole</v>
      </c>
    </row>
    <row r="2897" spans="12:12" x14ac:dyDescent="0.3">
      <c r="L2897" s="11" t="str">
        <f t="shared" si="45"/>
        <v>Whole</v>
      </c>
    </row>
    <row r="2898" spans="12:12" x14ac:dyDescent="0.3">
      <c r="L2898" s="11" t="str">
        <f t="shared" si="45"/>
        <v>Whole</v>
      </c>
    </row>
    <row r="2899" spans="12:12" x14ac:dyDescent="0.3">
      <c r="L2899" s="11" t="str">
        <f t="shared" si="45"/>
        <v>Whole</v>
      </c>
    </row>
    <row r="2900" spans="12:12" x14ac:dyDescent="0.3">
      <c r="L2900" s="11" t="str">
        <f t="shared" si="45"/>
        <v>Whole</v>
      </c>
    </row>
    <row r="2901" spans="12:12" x14ac:dyDescent="0.3">
      <c r="L2901" s="11" t="str">
        <f t="shared" si="45"/>
        <v>Whole</v>
      </c>
    </row>
    <row r="2902" spans="12:12" x14ac:dyDescent="0.3">
      <c r="L2902" s="11" t="str">
        <f t="shared" si="45"/>
        <v>Whole</v>
      </c>
    </row>
    <row r="2903" spans="12:12" x14ac:dyDescent="0.3">
      <c r="L2903" s="11" t="str">
        <f t="shared" si="45"/>
        <v>Whole</v>
      </c>
    </row>
    <row r="2904" spans="12:12" x14ac:dyDescent="0.3">
      <c r="L2904" s="11" t="str">
        <f t="shared" si="45"/>
        <v>Whole</v>
      </c>
    </row>
    <row r="2905" spans="12:12" x14ac:dyDescent="0.3">
      <c r="L2905" s="11" t="str">
        <f t="shared" si="45"/>
        <v>Whole</v>
      </c>
    </row>
    <row r="2906" spans="12:12" x14ac:dyDescent="0.3">
      <c r="L2906" s="11" t="str">
        <f t="shared" si="45"/>
        <v>Whole</v>
      </c>
    </row>
    <row r="2907" spans="12:12" x14ac:dyDescent="0.3">
      <c r="L2907" s="11" t="str">
        <f t="shared" si="45"/>
        <v>Whole</v>
      </c>
    </row>
    <row r="2908" spans="12:12" x14ac:dyDescent="0.3">
      <c r="L2908" s="11" t="str">
        <f t="shared" si="45"/>
        <v>Whole</v>
      </c>
    </row>
    <row r="2909" spans="12:12" x14ac:dyDescent="0.3">
      <c r="L2909" s="11" t="str">
        <f t="shared" si="45"/>
        <v>Whole</v>
      </c>
    </row>
    <row r="2910" spans="12:12" x14ac:dyDescent="0.3">
      <c r="L2910" s="11" t="str">
        <f t="shared" si="45"/>
        <v>Whole</v>
      </c>
    </row>
    <row r="2911" spans="12:12" x14ac:dyDescent="0.3">
      <c r="L2911" s="11" t="str">
        <f t="shared" si="45"/>
        <v>Whole</v>
      </c>
    </row>
    <row r="2912" spans="12:12" x14ac:dyDescent="0.3">
      <c r="L2912" s="11" t="str">
        <f t="shared" si="45"/>
        <v>Whole</v>
      </c>
    </row>
    <row r="2913" spans="12:12" x14ac:dyDescent="0.3">
      <c r="L2913" s="11" t="str">
        <f t="shared" si="45"/>
        <v>Whole</v>
      </c>
    </row>
    <row r="2914" spans="12:12" x14ac:dyDescent="0.3">
      <c r="L2914" s="11" t="str">
        <f t="shared" si="45"/>
        <v>Whole</v>
      </c>
    </row>
    <row r="2915" spans="12:12" x14ac:dyDescent="0.3">
      <c r="L2915" s="11" t="str">
        <f t="shared" si="45"/>
        <v>Whole</v>
      </c>
    </row>
    <row r="2916" spans="12:12" x14ac:dyDescent="0.3">
      <c r="L2916" s="11" t="str">
        <f t="shared" si="45"/>
        <v>Whole</v>
      </c>
    </row>
    <row r="2917" spans="12:12" x14ac:dyDescent="0.3">
      <c r="L2917" s="11" t="str">
        <f t="shared" si="45"/>
        <v>Whole</v>
      </c>
    </row>
    <row r="2918" spans="12:12" x14ac:dyDescent="0.3">
      <c r="L2918" s="11" t="str">
        <f t="shared" si="45"/>
        <v>Whole</v>
      </c>
    </row>
    <row r="2919" spans="12:12" x14ac:dyDescent="0.3">
      <c r="L2919" s="11" t="str">
        <f t="shared" si="45"/>
        <v>Whole</v>
      </c>
    </row>
    <row r="2920" spans="12:12" x14ac:dyDescent="0.3">
      <c r="L2920" s="11" t="str">
        <f t="shared" si="45"/>
        <v>Whole</v>
      </c>
    </row>
    <row r="2921" spans="12:12" x14ac:dyDescent="0.3">
      <c r="L2921" s="11" t="str">
        <f t="shared" si="45"/>
        <v>Whole</v>
      </c>
    </row>
    <row r="2922" spans="12:12" x14ac:dyDescent="0.3">
      <c r="L2922" s="11" t="str">
        <f t="shared" si="45"/>
        <v>Whole</v>
      </c>
    </row>
    <row r="2923" spans="12:12" x14ac:dyDescent="0.3">
      <c r="L2923" s="11" t="str">
        <f t="shared" si="45"/>
        <v>Whole</v>
      </c>
    </row>
    <row r="2924" spans="12:12" x14ac:dyDescent="0.3">
      <c r="L2924" s="11" t="str">
        <f t="shared" si="45"/>
        <v>Whole</v>
      </c>
    </row>
    <row r="2925" spans="12:12" x14ac:dyDescent="0.3">
      <c r="L2925" s="11" t="str">
        <f t="shared" si="45"/>
        <v>Whole</v>
      </c>
    </row>
    <row r="2926" spans="12:12" x14ac:dyDescent="0.3">
      <c r="L2926" s="11" t="str">
        <f t="shared" si="45"/>
        <v>Whole</v>
      </c>
    </row>
    <row r="2927" spans="12:12" x14ac:dyDescent="0.3">
      <c r="L2927" s="11" t="str">
        <f t="shared" si="45"/>
        <v>Whole</v>
      </c>
    </row>
    <row r="2928" spans="12:12" x14ac:dyDescent="0.3">
      <c r="L2928" s="11" t="str">
        <f t="shared" si="45"/>
        <v>Whole</v>
      </c>
    </row>
    <row r="2929" spans="12:12" x14ac:dyDescent="0.3">
      <c r="L2929" s="11" t="str">
        <f t="shared" si="45"/>
        <v>Whole</v>
      </c>
    </row>
    <row r="2930" spans="12:12" x14ac:dyDescent="0.3">
      <c r="L2930" s="11" t="str">
        <f t="shared" si="45"/>
        <v>Whole</v>
      </c>
    </row>
    <row r="2931" spans="12:12" x14ac:dyDescent="0.3">
      <c r="L2931" s="11" t="str">
        <f t="shared" si="45"/>
        <v>Whole</v>
      </c>
    </row>
    <row r="2932" spans="12:12" x14ac:dyDescent="0.3">
      <c r="L2932" s="11" t="str">
        <f t="shared" si="45"/>
        <v>Whole</v>
      </c>
    </row>
    <row r="2933" spans="12:12" x14ac:dyDescent="0.3">
      <c r="L2933" s="11" t="str">
        <f t="shared" si="45"/>
        <v>Whole</v>
      </c>
    </row>
    <row r="2934" spans="12:12" x14ac:dyDescent="0.3">
      <c r="L2934" s="11" t="str">
        <f t="shared" si="45"/>
        <v>Whole</v>
      </c>
    </row>
    <row r="2935" spans="12:12" x14ac:dyDescent="0.3">
      <c r="L2935" s="11" t="str">
        <f t="shared" si="45"/>
        <v>Whole</v>
      </c>
    </row>
    <row r="2936" spans="12:12" x14ac:dyDescent="0.3">
      <c r="L2936" s="11" t="str">
        <f t="shared" si="45"/>
        <v>Whole</v>
      </c>
    </row>
    <row r="2937" spans="12:12" x14ac:dyDescent="0.3">
      <c r="L2937" s="11" t="str">
        <f t="shared" si="45"/>
        <v>Whole</v>
      </c>
    </row>
    <row r="2938" spans="12:12" x14ac:dyDescent="0.3">
      <c r="L2938" s="11" t="str">
        <f t="shared" si="45"/>
        <v>Whole</v>
      </c>
    </row>
    <row r="2939" spans="12:12" x14ac:dyDescent="0.3">
      <c r="L2939" s="11" t="str">
        <f t="shared" si="45"/>
        <v>Whole</v>
      </c>
    </row>
    <row r="2940" spans="12:12" x14ac:dyDescent="0.3">
      <c r="L2940" s="11" t="str">
        <f t="shared" si="45"/>
        <v>Whole</v>
      </c>
    </row>
    <row r="2941" spans="12:12" x14ac:dyDescent="0.3">
      <c r="L2941" s="11" t="str">
        <f t="shared" si="45"/>
        <v>Whole</v>
      </c>
    </row>
    <row r="2942" spans="12:12" x14ac:dyDescent="0.3">
      <c r="L2942" s="11" t="str">
        <f t="shared" si="45"/>
        <v>Whole</v>
      </c>
    </row>
    <row r="2943" spans="12:12" x14ac:dyDescent="0.3">
      <c r="L2943" s="11" t="str">
        <f t="shared" si="45"/>
        <v>Whole</v>
      </c>
    </row>
    <row r="2944" spans="12:12" x14ac:dyDescent="0.3">
      <c r="L2944" s="11" t="str">
        <f t="shared" si="45"/>
        <v>Whole</v>
      </c>
    </row>
    <row r="2945" spans="12:12" x14ac:dyDescent="0.3">
      <c r="L2945" s="11" t="str">
        <f t="shared" si="45"/>
        <v>Whole</v>
      </c>
    </row>
    <row r="2946" spans="12:12" x14ac:dyDescent="0.3">
      <c r="L2946" s="11" t="str">
        <f t="shared" ref="L2946:L3009" si="46">IF(OR(C2946="Condiments &amp; Snacks",
       C2946="Cheese",
       C2946="Butter",
       C2946="Meals",
       C2946="Beverages",
       C2946="Yogurt"), "Processed", "Whole")</f>
        <v>Whole</v>
      </c>
    </row>
    <row r="2947" spans="12:12" x14ac:dyDescent="0.3">
      <c r="L2947" s="11" t="str">
        <f t="shared" si="46"/>
        <v>Whole</v>
      </c>
    </row>
    <row r="2948" spans="12:12" x14ac:dyDescent="0.3">
      <c r="L2948" s="11" t="str">
        <f t="shared" si="46"/>
        <v>Whole</v>
      </c>
    </row>
    <row r="2949" spans="12:12" x14ac:dyDescent="0.3">
      <c r="L2949" s="11" t="str">
        <f t="shared" si="46"/>
        <v>Whole</v>
      </c>
    </row>
    <row r="2950" spans="12:12" x14ac:dyDescent="0.3">
      <c r="L2950" s="11" t="str">
        <f t="shared" si="46"/>
        <v>Whole</v>
      </c>
    </row>
    <row r="2951" spans="12:12" x14ac:dyDescent="0.3">
      <c r="L2951" s="11" t="str">
        <f t="shared" si="46"/>
        <v>Whole</v>
      </c>
    </row>
    <row r="2952" spans="12:12" x14ac:dyDescent="0.3">
      <c r="L2952" s="11" t="str">
        <f t="shared" si="46"/>
        <v>Whole</v>
      </c>
    </row>
    <row r="2953" spans="12:12" x14ac:dyDescent="0.3">
      <c r="L2953" s="11" t="str">
        <f t="shared" si="46"/>
        <v>Whole</v>
      </c>
    </row>
    <row r="2954" spans="12:12" x14ac:dyDescent="0.3">
      <c r="L2954" s="11" t="str">
        <f t="shared" si="46"/>
        <v>Whole</v>
      </c>
    </row>
    <row r="2955" spans="12:12" x14ac:dyDescent="0.3">
      <c r="L2955" s="11" t="str">
        <f t="shared" si="46"/>
        <v>Whole</v>
      </c>
    </row>
    <row r="2956" spans="12:12" x14ac:dyDescent="0.3">
      <c r="L2956" s="11" t="str">
        <f t="shared" si="46"/>
        <v>Whole</v>
      </c>
    </row>
    <row r="2957" spans="12:12" x14ac:dyDescent="0.3">
      <c r="L2957" s="11" t="str">
        <f t="shared" si="46"/>
        <v>Whole</v>
      </c>
    </row>
    <row r="2958" spans="12:12" x14ac:dyDescent="0.3">
      <c r="L2958" s="11" t="str">
        <f t="shared" si="46"/>
        <v>Whole</v>
      </c>
    </row>
    <row r="2959" spans="12:12" x14ac:dyDescent="0.3">
      <c r="L2959" s="11" t="str">
        <f t="shared" si="46"/>
        <v>Whole</v>
      </c>
    </row>
    <row r="2960" spans="12:12" x14ac:dyDescent="0.3">
      <c r="L2960" s="11" t="str">
        <f t="shared" si="46"/>
        <v>Whole</v>
      </c>
    </row>
    <row r="2961" spans="12:12" x14ac:dyDescent="0.3">
      <c r="L2961" s="11" t="str">
        <f t="shared" si="46"/>
        <v>Whole</v>
      </c>
    </row>
    <row r="2962" spans="12:12" x14ac:dyDescent="0.3">
      <c r="L2962" s="11" t="str">
        <f t="shared" si="46"/>
        <v>Whole</v>
      </c>
    </row>
    <row r="2963" spans="12:12" x14ac:dyDescent="0.3">
      <c r="L2963" s="11" t="str">
        <f t="shared" si="46"/>
        <v>Whole</v>
      </c>
    </row>
    <row r="2964" spans="12:12" x14ac:dyDescent="0.3">
      <c r="L2964" s="11" t="str">
        <f t="shared" si="46"/>
        <v>Whole</v>
      </c>
    </row>
    <row r="2965" spans="12:12" x14ac:dyDescent="0.3">
      <c r="L2965" s="11" t="str">
        <f t="shared" si="46"/>
        <v>Whole</v>
      </c>
    </row>
    <row r="2966" spans="12:12" x14ac:dyDescent="0.3">
      <c r="L2966" s="11" t="str">
        <f t="shared" si="46"/>
        <v>Whole</v>
      </c>
    </row>
    <row r="2967" spans="12:12" x14ac:dyDescent="0.3">
      <c r="L2967" s="11" t="str">
        <f t="shared" si="46"/>
        <v>Whole</v>
      </c>
    </row>
    <row r="2968" spans="12:12" x14ac:dyDescent="0.3">
      <c r="L2968" s="11" t="str">
        <f t="shared" si="46"/>
        <v>Whole</v>
      </c>
    </row>
    <row r="2969" spans="12:12" x14ac:dyDescent="0.3">
      <c r="L2969" s="11" t="str">
        <f t="shared" si="46"/>
        <v>Whole</v>
      </c>
    </row>
    <row r="2970" spans="12:12" x14ac:dyDescent="0.3">
      <c r="L2970" s="11" t="str">
        <f t="shared" si="46"/>
        <v>Whole</v>
      </c>
    </row>
    <row r="2971" spans="12:12" x14ac:dyDescent="0.3">
      <c r="L2971" s="11" t="str">
        <f t="shared" si="46"/>
        <v>Whole</v>
      </c>
    </row>
    <row r="2972" spans="12:12" x14ac:dyDescent="0.3">
      <c r="L2972" s="11" t="str">
        <f t="shared" si="46"/>
        <v>Whole</v>
      </c>
    </row>
    <row r="2973" spans="12:12" x14ac:dyDescent="0.3">
      <c r="L2973" s="11" t="str">
        <f t="shared" si="46"/>
        <v>Whole</v>
      </c>
    </row>
    <row r="2974" spans="12:12" x14ac:dyDescent="0.3">
      <c r="L2974" s="11" t="str">
        <f t="shared" si="46"/>
        <v>Whole</v>
      </c>
    </row>
    <row r="2975" spans="12:12" x14ac:dyDescent="0.3">
      <c r="L2975" s="11" t="str">
        <f t="shared" si="46"/>
        <v>Whole</v>
      </c>
    </row>
    <row r="2976" spans="12:12" x14ac:dyDescent="0.3">
      <c r="L2976" s="11" t="str">
        <f t="shared" si="46"/>
        <v>Whole</v>
      </c>
    </row>
    <row r="2977" spans="12:12" x14ac:dyDescent="0.3">
      <c r="L2977" s="11" t="str">
        <f t="shared" si="46"/>
        <v>Whole</v>
      </c>
    </row>
    <row r="2978" spans="12:12" x14ac:dyDescent="0.3">
      <c r="L2978" s="11" t="str">
        <f t="shared" si="46"/>
        <v>Whole</v>
      </c>
    </row>
    <row r="2979" spans="12:12" x14ac:dyDescent="0.3">
      <c r="L2979" s="11" t="str">
        <f t="shared" si="46"/>
        <v>Whole</v>
      </c>
    </row>
    <row r="2980" spans="12:12" x14ac:dyDescent="0.3">
      <c r="L2980" s="11" t="str">
        <f t="shared" si="46"/>
        <v>Whole</v>
      </c>
    </row>
    <row r="2981" spans="12:12" x14ac:dyDescent="0.3">
      <c r="L2981" s="11" t="str">
        <f t="shared" si="46"/>
        <v>Whole</v>
      </c>
    </row>
    <row r="2982" spans="12:12" x14ac:dyDescent="0.3">
      <c r="L2982" s="11" t="str">
        <f t="shared" si="46"/>
        <v>Whole</v>
      </c>
    </row>
    <row r="2983" spans="12:12" x14ac:dyDescent="0.3">
      <c r="L2983" s="11" t="str">
        <f t="shared" si="46"/>
        <v>Whole</v>
      </c>
    </row>
    <row r="2984" spans="12:12" x14ac:dyDescent="0.3">
      <c r="L2984" s="11" t="str">
        <f t="shared" si="46"/>
        <v>Whole</v>
      </c>
    </row>
    <row r="2985" spans="12:12" x14ac:dyDescent="0.3">
      <c r="L2985" s="11" t="str">
        <f t="shared" si="46"/>
        <v>Whole</v>
      </c>
    </row>
    <row r="2986" spans="12:12" x14ac:dyDescent="0.3">
      <c r="L2986" s="11" t="str">
        <f t="shared" si="46"/>
        <v>Whole</v>
      </c>
    </row>
    <row r="2987" spans="12:12" x14ac:dyDescent="0.3">
      <c r="L2987" s="11" t="str">
        <f t="shared" si="46"/>
        <v>Whole</v>
      </c>
    </row>
    <row r="2988" spans="12:12" x14ac:dyDescent="0.3">
      <c r="L2988" s="11" t="str">
        <f t="shared" si="46"/>
        <v>Whole</v>
      </c>
    </row>
    <row r="2989" spans="12:12" x14ac:dyDescent="0.3">
      <c r="L2989" s="11" t="str">
        <f t="shared" si="46"/>
        <v>Whole</v>
      </c>
    </row>
    <row r="2990" spans="12:12" x14ac:dyDescent="0.3">
      <c r="L2990" s="11" t="str">
        <f t="shared" si="46"/>
        <v>Whole</v>
      </c>
    </row>
    <row r="2991" spans="12:12" x14ac:dyDescent="0.3">
      <c r="L2991" s="11" t="str">
        <f t="shared" si="46"/>
        <v>Whole</v>
      </c>
    </row>
    <row r="2992" spans="12:12" x14ac:dyDescent="0.3">
      <c r="L2992" s="11" t="str">
        <f t="shared" si="46"/>
        <v>Whole</v>
      </c>
    </row>
    <row r="2993" spans="12:12" x14ac:dyDescent="0.3">
      <c r="L2993" s="11" t="str">
        <f t="shared" si="46"/>
        <v>Whole</v>
      </c>
    </row>
    <row r="2994" spans="12:12" x14ac:dyDescent="0.3">
      <c r="L2994" s="11" t="str">
        <f t="shared" si="46"/>
        <v>Whole</v>
      </c>
    </row>
    <row r="2995" spans="12:12" x14ac:dyDescent="0.3">
      <c r="L2995" s="11" t="str">
        <f t="shared" si="46"/>
        <v>Whole</v>
      </c>
    </row>
    <row r="2996" spans="12:12" x14ac:dyDescent="0.3">
      <c r="L2996" s="11" t="str">
        <f t="shared" si="46"/>
        <v>Whole</v>
      </c>
    </row>
    <row r="2997" spans="12:12" x14ac:dyDescent="0.3">
      <c r="L2997" s="11" t="str">
        <f t="shared" si="46"/>
        <v>Whole</v>
      </c>
    </row>
    <row r="2998" spans="12:12" x14ac:dyDescent="0.3">
      <c r="L2998" s="11" t="str">
        <f t="shared" si="46"/>
        <v>Whole</v>
      </c>
    </row>
    <row r="2999" spans="12:12" x14ac:dyDescent="0.3">
      <c r="L2999" s="11" t="str">
        <f t="shared" si="46"/>
        <v>Whole</v>
      </c>
    </row>
    <row r="3000" spans="12:12" x14ac:dyDescent="0.3">
      <c r="L3000" s="11" t="str">
        <f t="shared" si="46"/>
        <v>Whole</v>
      </c>
    </row>
    <row r="3001" spans="12:12" x14ac:dyDescent="0.3">
      <c r="L3001" s="11" t="str">
        <f t="shared" si="46"/>
        <v>Whole</v>
      </c>
    </row>
    <row r="3002" spans="12:12" x14ac:dyDescent="0.3">
      <c r="L3002" s="11" t="str">
        <f t="shared" si="46"/>
        <v>Whole</v>
      </c>
    </row>
    <row r="3003" spans="12:12" x14ac:dyDescent="0.3">
      <c r="L3003" s="11" t="str">
        <f t="shared" si="46"/>
        <v>Whole</v>
      </c>
    </row>
    <row r="3004" spans="12:12" x14ac:dyDescent="0.3">
      <c r="L3004" s="11" t="str">
        <f t="shared" si="46"/>
        <v>Whole</v>
      </c>
    </row>
    <row r="3005" spans="12:12" x14ac:dyDescent="0.3">
      <c r="L3005" s="11" t="str">
        <f t="shared" si="46"/>
        <v>Whole</v>
      </c>
    </row>
    <row r="3006" spans="12:12" x14ac:dyDescent="0.3">
      <c r="L3006" s="11" t="str">
        <f t="shared" si="46"/>
        <v>Whole</v>
      </c>
    </row>
    <row r="3007" spans="12:12" x14ac:dyDescent="0.3">
      <c r="L3007" s="11" t="str">
        <f t="shared" si="46"/>
        <v>Whole</v>
      </c>
    </row>
    <row r="3008" spans="12:12" x14ac:dyDescent="0.3">
      <c r="L3008" s="11" t="str">
        <f t="shared" si="46"/>
        <v>Whole</v>
      </c>
    </row>
    <row r="3009" spans="12:12" x14ac:dyDescent="0.3">
      <c r="L3009" s="11" t="str">
        <f t="shared" si="46"/>
        <v>Whole</v>
      </c>
    </row>
    <row r="3010" spans="12:12" x14ac:dyDescent="0.3">
      <c r="L3010" s="11" t="str">
        <f t="shared" ref="L3010:L3073" si="47">IF(OR(C3010="Condiments &amp; Snacks",
       C3010="Cheese",
       C3010="Butter",
       C3010="Meals",
       C3010="Beverages",
       C3010="Yogurt"), "Processed", "Whole")</f>
        <v>Whole</v>
      </c>
    </row>
    <row r="3011" spans="12:12" x14ac:dyDescent="0.3">
      <c r="L3011" s="11" t="str">
        <f t="shared" si="47"/>
        <v>Whole</v>
      </c>
    </row>
    <row r="3012" spans="12:12" x14ac:dyDescent="0.3">
      <c r="L3012" s="11" t="str">
        <f t="shared" si="47"/>
        <v>Whole</v>
      </c>
    </row>
    <row r="3013" spans="12:12" x14ac:dyDescent="0.3">
      <c r="L3013" s="11" t="str">
        <f t="shared" si="47"/>
        <v>Whole</v>
      </c>
    </row>
    <row r="3014" spans="12:12" x14ac:dyDescent="0.3">
      <c r="L3014" s="11" t="str">
        <f t="shared" si="47"/>
        <v>Whole</v>
      </c>
    </row>
    <row r="3015" spans="12:12" x14ac:dyDescent="0.3">
      <c r="L3015" s="11" t="str">
        <f t="shared" si="47"/>
        <v>Whole</v>
      </c>
    </row>
    <row r="3016" spans="12:12" x14ac:dyDescent="0.3">
      <c r="L3016" s="11" t="str">
        <f t="shared" si="47"/>
        <v>Whole</v>
      </c>
    </row>
    <row r="3017" spans="12:12" x14ac:dyDescent="0.3">
      <c r="L3017" s="11" t="str">
        <f t="shared" si="47"/>
        <v>Whole</v>
      </c>
    </row>
    <row r="3018" spans="12:12" x14ac:dyDescent="0.3">
      <c r="L3018" s="11" t="str">
        <f t="shared" si="47"/>
        <v>Whole</v>
      </c>
    </row>
    <row r="3019" spans="12:12" x14ac:dyDescent="0.3">
      <c r="L3019" s="11" t="str">
        <f t="shared" si="47"/>
        <v>Whole</v>
      </c>
    </row>
    <row r="3020" spans="12:12" x14ac:dyDescent="0.3">
      <c r="L3020" s="11" t="str">
        <f t="shared" si="47"/>
        <v>Whole</v>
      </c>
    </row>
    <row r="3021" spans="12:12" x14ac:dyDescent="0.3">
      <c r="L3021" s="11" t="str">
        <f t="shared" si="47"/>
        <v>Whole</v>
      </c>
    </row>
    <row r="3022" spans="12:12" x14ac:dyDescent="0.3">
      <c r="L3022" s="11" t="str">
        <f t="shared" si="47"/>
        <v>Whole</v>
      </c>
    </row>
    <row r="3023" spans="12:12" x14ac:dyDescent="0.3">
      <c r="L3023" s="11" t="str">
        <f t="shared" si="47"/>
        <v>Whole</v>
      </c>
    </row>
    <row r="3024" spans="12:12" x14ac:dyDescent="0.3">
      <c r="L3024" s="11" t="str">
        <f t="shared" si="47"/>
        <v>Whole</v>
      </c>
    </row>
    <row r="3025" spans="12:12" x14ac:dyDescent="0.3">
      <c r="L3025" s="11" t="str">
        <f t="shared" si="47"/>
        <v>Whole</v>
      </c>
    </row>
    <row r="3026" spans="12:12" x14ac:dyDescent="0.3">
      <c r="L3026" s="11" t="str">
        <f t="shared" si="47"/>
        <v>Whole</v>
      </c>
    </row>
    <row r="3027" spans="12:12" x14ac:dyDescent="0.3">
      <c r="L3027" s="11" t="str">
        <f t="shared" si="47"/>
        <v>Whole</v>
      </c>
    </row>
    <row r="3028" spans="12:12" x14ac:dyDescent="0.3">
      <c r="L3028" s="11" t="str">
        <f t="shared" si="47"/>
        <v>Whole</v>
      </c>
    </row>
    <row r="3029" spans="12:12" x14ac:dyDescent="0.3">
      <c r="L3029" s="11" t="str">
        <f t="shared" si="47"/>
        <v>Whole</v>
      </c>
    </row>
    <row r="3030" spans="12:12" x14ac:dyDescent="0.3">
      <c r="L3030" s="11" t="str">
        <f t="shared" si="47"/>
        <v>Whole</v>
      </c>
    </row>
    <row r="3031" spans="12:12" x14ac:dyDescent="0.3">
      <c r="L3031" s="11" t="str">
        <f t="shared" si="47"/>
        <v>Whole</v>
      </c>
    </row>
    <row r="3032" spans="12:12" x14ac:dyDescent="0.3">
      <c r="L3032" s="11" t="str">
        <f t="shared" si="47"/>
        <v>Whole</v>
      </c>
    </row>
    <row r="3033" spans="12:12" x14ac:dyDescent="0.3">
      <c r="L3033" s="11" t="str">
        <f t="shared" si="47"/>
        <v>Whole</v>
      </c>
    </row>
    <row r="3034" spans="12:12" x14ac:dyDescent="0.3">
      <c r="L3034" s="11" t="str">
        <f t="shared" si="47"/>
        <v>Whole</v>
      </c>
    </row>
    <row r="3035" spans="12:12" x14ac:dyDescent="0.3">
      <c r="L3035" s="11" t="str">
        <f t="shared" si="47"/>
        <v>Whole</v>
      </c>
    </row>
    <row r="3036" spans="12:12" x14ac:dyDescent="0.3">
      <c r="L3036" s="11" t="str">
        <f t="shared" si="47"/>
        <v>Whole</v>
      </c>
    </row>
    <row r="3037" spans="12:12" x14ac:dyDescent="0.3">
      <c r="L3037" s="11" t="str">
        <f t="shared" si="47"/>
        <v>Whole</v>
      </c>
    </row>
    <row r="3038" spans="12:12" x14ac:dyDescent="0.3">
      <c r="L3038" s="11" t="str">
        <f t="shared" si="47"/>
        <v>Whole</v>
      </c>
    </row>
    <row r="3039" spans="12:12" x14ac:dyDescent="0.3">
      <c r="L3039" s="11" t="str">
        <f t="shared" si="47"/>
        <v>Whole</v>
      </c>
    </row>
    <row r="3040" spans="12:12" x14ac:dyDescent="0.3">
      <c r="L3040" s="11" t="str">
        <f t="shared" si="47"/>
        <v>Whole</v>
      </c>
    </row>
    <row r="3041" spans="12:12" x14ac:dyDescent="0.3">
      <c r="L3041" s="11" t="str">
        <f t="shared" si="47"/>
        <v>Whole</v>
      </c>
    </row>
    <row r="3042" spans="12:12" x14ac:dyDescent="0.3">
      <c r="L3042" s="11" t="str">
        <f t="shared" si="47"/>
        <v>Whole</v>
      </c>
    </row>
    <row r="3043" spans="12:12" x14ac:dyDescent="0.3">
      <c r="L3043" s="11" t="str">
        <f t="shared" si="47"/>
        <v>Whole</v>
      </c>
    </row>
    <row r="3044" spans="12:12" x14ac:dyDescent="0.3">
      <c r="L3044" s="11" t="str">
        <f t="shared" si="47"/>
        <v>Whole</v>
      </c>
    </row>
    <row r="3045" spans="12:12" x14ac:dyDescent="0.3">
      <c r="L3045" s="11" t="str">
        <f t="shared" si="47"/>
        <v>Whole</v>
      </c>
    </row>
    <row r="3046" spans="12:12" x14ac:dyDescent="0.3">
      <c r="L3046" s="11" t="str">
        <f t="shared" si="47"/>
        <v>Whole</v>
      </c>
    </row>
    <row r="3047" spans="12:12" x14ac:dyDescent="0.3">
      <c r="L3047" s="11" t="str">
        <f t="shared" si="47"/>
        <v>Whole</v>
      </c>
    </row>
    <row r="3048" spans="12:12" x14ac:dyDescent="0.3">
      <c r="L3048" s="11" t="str">
        <f t="shared" si="47"/>
        <v>Whole</v>
      </c>
    </row>
    <row r="3049" spans="12:12" x14ac:dyDescent="0.3">
      <c r="L3049" s="11" t="str">
        <f t="shared" si="47"/>
        <v>Whole</v>
      </c>
    </row>
    <row r="3050" spans="12:12" x14ac:dyDescent="0.3">
      <c r="L3050" s="11" t="str">
        <f t="shared" si="47"/>
        <v>Whole</v>
      </c>
    </row>
    <row r="3051" spans="12:12" x14ac:dyDescent="0.3">
      <c r="L3051" s="11" t="str">
        <f t="shared" si="47"/>
        <v>Whole</v>
      </c>
    </row>
    <row r="3052" spans="12:12" x14ac:dyDescent="0.3">
      <c r="L3052" s="11" t="str">
        <f t="shared" si="47"/>
        <v>Whole</v>
      </c>
    </row>
    <row r="3053" spans="12:12" x14ac:dyDescent="0.3">
      <c r="L3053" s="11" t="str">
        <f t="shared" si="47"/>
        <v>Whole</v>
      </c>
    </row>
    <row r="3054" spans="12:12" x14ac:dyDescent="0.3">
      <c r="L3054" s="11" t="str">
        <f t="shared" si="47"/>
        <v>Whole</v>
      </c>
    </row>
    <row r="3055" spans="12:12" x14ac:dyDescent="0.3">
      <c r="L3055" s="11" t="str">
        <f t="shared" si="47"/>
        <v>Whole</v>
      </c>
    </row>
    <row r="3056" spans="12:12" x14ac:dyDescent="0.3">
      <c r="L3056" s="11" t="str">
        <f t="shared" si="47"/>
        <v>Whole</v>
      </c>
    </row>
    <row r="3057" spans="12:12" x14ac:dyDescent="0.3">
      <c r="L3057" s="11" t="str">
        <f t="shared" si="47"/>
        <v>Whole</v>
      </c>
    </row>
    <row r="3058" spans="12:12" x14ac:dyDescent="0.3">
      <c r="L3058" s="11" t="str">
        <f t="shared" si="47"/>
        <v>Whole</v>
      </c>
    </row>
    <row r="3059" spans="12:12" x14ac:dyDescent="0.3">
      <c r="L3059" s="11" t="str">
        <f t="shared" si="47"/>
        <v>Whole</v>
      </c>
    </row>
    <row r="3060" spans="12:12" x14ac:dyDescent="0.3">
      <c r="L3060" s="11" t="str">
        <f t="shared" si="47"/>
        <v>Whole</v>
      </c>
    </row>
    <row r="3061" spans="12:12" x14ac:dyDescent="0.3">
      <c r="L3061" s="11" t="str">
        <f t="shared" si="47"/>
        <v>Whole</v>
      </c>
    </row>
    <row r="3062" spans="12:12" x14ac:dyDescent="0.3">
      <c r="L3062" s="11" t="str">
        <f t="shared" si="47"/>
        <v>Whole</v>
      </c>
    </row>
    <row r="3063" spans="12:12" x14ac:dyDescent="0.3">
      <c r="L3063" s="11" t="str">
        <f t="shared" si="47"/>
        <v>Whole</v>
      </c>
    </row>
    <row r="3064" spans="12:12" x14ac:dyDescent="0.3">
      <c r="L3064" s="11" t="str">
        <f t="shared" si="47"/>
        <v>Whole</v>
      </c>
    </row>
    <row r="3065" spans="12:12" x14ac:dyDescent="0.3">
      <c r="L3065" s="11" t="str">
        <f t="shared" si="47"/>
        <v>Whole</v>
      </c>
    </row>
    <row r="3066" spans="12:12" x14ac:dyDescent="0.3">
      <c r="L3066" s="11" t="str">
        <f t="shared" si="47"/>
        <v>Whole</v>
      </c>
    </row>
    <row r="3067" spans="12:12" x14ac:dyDescent="0.3">
      <c r="L3067" s="11" t="str">
        <f t="shared" si="47"/>
        <v>Whole</v>
      </c>
    </row>
    <row r="3068" spans="12:12" x14ac:dyDescent="0.3">
      <c r="L3068" s="11" t="str">
        <f t="shared" si="47"/>
        <v>Whole</v>
      </c>
    </row>
    <row r="3069" spans="12:12" x14ac:dyDescent="0.3">
      <c r="L3069" s="11" t="str">
        <f t="shared" si="47"/>
        <v>Whole</v>
      </c>
    </row>
    <row r="3070" spans="12:12" x14ac:dyDescent="0.3">
      <c r="L3070" s="11" t="str">
        <f t="shared" si="47"/>
        <v>Whole</v>
      </c>
    </row>
    <row r="3071" spans="12:12" x14ac:dyDescent="0.3">
      <c r="L3071" s="11" t="str">
        <f t="shared" si="47"/>
        <v>Whole</v>
      </c>
    </row>
    <row r="3072" spans="12:12" x14ac:dyDescent="0.3">
      <c r="L3072" s="11" t="str">
        <f t="shared" si="47"/>
        <v>Whole</v>
      </c>
    </row>
    <row r="3073" spans="12:12" x14ac:dyDescent="0.3">
      <c r="L3073" s="11" t="str">
        <f t="shared" si="47"/>
        <v>Whole</v>
      </c>
    </row>
    <row r="3074" spans="12:12" x14ac:dyDescent="0.3">
      <c r="L3074" s="11" t="str">
        <f t="shared" ref="L3074:L3137" si="48">IF(OR(C3074="Condiments &amp; Snacks",
       C3074="Cheese",
       C3074="Butter",
       C3074="Meals",
       C3074="Beverages",
       C3074="Yogurt"), "Processed", "Whole")</f>
        <v>Whole</v>
      </c>
    </row>
    <row r="3075" spans="12:12" x14ac:dyDescent="0.3">
      <c r="L3075" s="11" t="str">
        <f t="shared" si="48"/>
        <v>Whole</v>
      </c>
    </row>
    <row r="3076" spans="12:12" x14ac:dyDescent="0.3">
      <c r="L3076" s="11" t="str">
        <f t="shared" si="48"/>
        <v>Whole</v>
      </c>
    </row>
    <row r="3077" spans="12:12" x14ac:dyDescent="0.3">
      <c r="L3077" s="11" t="str">
        <f t="shared" si="48"/>
        <v>Whole</v>
      </c>
    </row>
    <row r="3078" spans="12:12" x14ac:dyDescent="0.3">
      <c r="L3078" s="11" t="str">
        <f t="shared" si="48"/>
        <v>Whole</v>
      </c>
    </row>
    <row r="3079" spans="12:12" x14ac:dyDescent="0.3">
      <c r="L3079" s="11" t="str">
        <f t="shared" si="48"/>
        <v>Whole</v>
      </c>
    </row>
    <row r="3080" spans="12:12" x14ac:dyDescent="0.3">
      <c r="L3080" s="11" t="str">
        <f t="shared" si="48"/>
        <v>Whole</v>
      </c>
    </row>
    <row r="3081" spans="12:12" x14ac:dyDescent="0.3">
      <c r="L3081" s="11" t="str">
        <f t="shared" si="48"/>
        <v>Whole</v>
      </c>
    </row>
    <row r="3082" spans="12:12" x14ac:dyDescent="0.3">
      <c r="L3082" s="11" t="str">
        <f t="shared" si="48"/>
        <v>Whole</v>
      </c>
    </row>
    <row r="3083" spans="12:12" x14ac:dyDescent="0.3">
      <c r="L3083" s="11" t="str">
        <f t="shared" si="48"/>
        <v>Whole</v>
      </c>
    </row>
    <row r="3084" spans="12:12" x14ac:dyDescent="0.3">
      <c r="L3084" s="11" t="str">
        <f t="shared" si="48"/>
        <v>Whole</v>
      </c>
    </row>
    <row r="3085" spans="12:12" x14ac:dyDescent="0.3">
      <c r="L3085" s="11" t="str">
        <f t="shared" si="48"/>
        <v>Whole</v>
      </c>
    </row>
    <row r="3086" spans="12:12" x14ac:dyDescent="0.3">
      <c r="L3086" s="11" t="str">
        <f t="shared" si="48"/>
        <v>Whole</v>
      </c>
    </row>
    <row r="3087" spans="12:12" x14ac:dyDescent="0.3">
      <c r="L3087" s="11" t="str">
        <f t="shared" si="48"/>
        <v>Whole</v>
      </c>
    </row>
    <row r="3088" spans="12:12" x14ac:dyDescent="0.3">
      <c r="L3088" s="11" t="str">
        <f t="shared" si="48"/>
        <v>Whole</v>
      </c>
    </row>
    <row r="3089" spans="12:12" x14ac:dyDescent="0.3">
      <c r="L3089" s="11" t="str">
        <f t="shared" si="48"/>
        <v>Whole</v>
      </c>
    </row>
    <row r="3090" spans="12:12" x14ac:dyDescent="0.3">
      <c r="L3090" s="11" t="str">
        <f t="shared" si="48"/>
        <v>Whole</v>
      </c>
    </row>
    <row r="3091" spans="12:12" x14ac:dyDescent="0.3">
      <c r="L3091" s="11" t="str">
        <f t="shared" si="48"/>
        <v>Whole</v>
      </c>
    </row>
    <row r="3092" spans="12:12" x14ac:dyDescent="0.3">
      <c r="L3092" s="11" t="str">
        <f t="shared" si="48"/>
        <v>Whole</v>
      </c>
    </row>
    <row r="3093" spans="12:12" x14ac:dyDescent="0.3">
      <c r="L3093" s="11" t="str">
        <f t="shared" si="48"/>
        <v>Whole</v>
      </c>
    </row>
    <row r="3094" spans="12:12" x14ac:dyDescent="0.3">
      <c r="L3094" s="11" t="str">
        <f t="shared" si="48"/>
        <v>Whole</v>
      </c>
    </row>
    <row r="3095" spans="12:12" x14ac:dyDescent="0.3">
      <c r="L3095" s="11" t="str">
        <f t="shared" si="48"/>
        <v>Whole</v>
      </c>
    </row>
    <row r="3096" spans="12:12" x14ac:dyDescent="0.3">
      <c r="L3096" s="11" t="str">
        <f t="shared" si="48"/>
        <v>Whole</v>
      </c>
    </row>
    <row r="3097" spans="12:12" x14ac:dyDescent="0.3">
      <c r="L3097" s="11" t="str">
        <f t="shared" si="48"/>
        <v>Whole</v>
      </c>
    </row>
    <row r="3098" spans="12:12" x14ac:dyDescent="0.3">
      <c r="L3098" s="11" t="str">
        <f t="shared" si="48"/>
        <v>Whole</v>
      </c>
    </row>
    <row r="3099" spans="12:12" x14ac:dyDescent="0.3">
      <c r="L3099" s="11" t="str">
        <f t="shared" si="48"/>
        <v>Whole</v>
      </c>
    </row>
    <row r="3100" spans="12:12" x14ac:dyDescent="0.3">
      <c r="L3100" s="11" t="str">
        <f t="shared" si="48"/>
        <v>Whole</v>
      </c>
    </row>
    <row r="3101" spans="12:12" x14ac:dyDescent="0.3">
      <c r="L3101" s="11" t="str">
        <f t="shared" si="48"/>
        <v>Whole</v>
      </c>
    </row>
    <row r="3102" spans="12:12" x14ac:dyDescent="0.3">
      <c r="L3102" s="11" t="str">
        <f t="shared" si="48"/>
        <v>Whole</v>
      </c>
    </row>
    <row r="3103" spans="12:12" x14ac:dyDescent="0.3">
      <c r="L3103" s="11" t="str">
        <f t="shared" si="48"/>
        <v>Whole</v>
      </c>
    </row>
    <row r="3104" spans="12:12" x14ac:dyDescent="0.3">
      <c r="L3104" s="11" t="str">
        <f t="shared" si="48"/>
        <v>Whole</v>
      </c>
    </row>
    <row r="3105" spans="12:12" x14ac:dyDescent="0.3">
      <c r="L3105" s="11" t="str">
        <f t="shared" si="48"/>
        <v>Whole</v>
      </c>
    </row>
    <row r="3106" spans="12:12" x14ac:dyDescent="0.3">
      <c r="L3106" s="11" t="str">
        <f t="shared" si="48"/>
        <v>Whole</v>
      </c>
    </row>
    <row r="3107" spans="12:12" x14ac:dyDescent="0.3">
      <c r="L3107" s="11" t="str">
        <f t="shared" si="48"/>
        <v>Whole</v>
      </c>
    </row>
    <row r="3108" spans="12:12" x14ac:dyDescent="0.3">
      <c r="L3108" s="11" t="str">
        <f t="shared" si="48"/>
        <v>Whole</v>
      </c>
    </row>
    <row r="3109" spans="12:12" x14ac:dyDescent="0.3">
      <c r="L3109" s="11" t="str">
        <f t="shared" si="48"/>
        <v>Whole</v>
      </c>
    </row>
    <row r="3110" spans="12:12" x14ac:dyDescent="0.3">
      <c r="L3110" s="11" t="str">
        <f t="shared" si="48"/>
        <v>Whole</v>
      </c>
    </row>
    <row r="3111" spans="12:12" x14ac:dyDescent="0.3">
      <c r="L3111" s="11" t="str">
        <f t="shared" si="48"/>
        <v>Whole</v>
      </c>
    </row>
    <row r="3112" spans="12:12" x14ac:dyDescent="0.3">
      <c r="L3112" s="11" t="str">
        <f t="shared" si="48"/>
        <v>Whole</v>
      </c>
    </row>
    <row r="3113" spans="12:12" x14ac:dyDescent="0.3">
      <c r="L3113" s="11" t="str">
        <f t="shared" si="48"/>
        <v>Whole</v>
      </c>
    </row>
    <row r="3114" spans="12:12" x14ac:dyDescent="0.3">
      <c r="L3114" s="11" t="str">
        <f t="shared" si="48"/>
        <v>Whole</v>
      </c>
    </row>
    <row r="3115" spans="12:12" x14ac:dyDescent="0.3">
      <c r="L3115" s="11" t="str">
        <f t="shared" si="48"/>
        <v>Whole</v>
      </c>
    </row>
    <row r="3116" spans="12:12" x14ac:dyDescent="0.3">
      <c r="L3116" s="11" t="str">
        <f t="shared" si="48"/>
        <v>Whole</v>
      </c>
    </row>
    <row r="3117" spans="12:12" x14ac:dyDescent="0.3">
      <c r="L3117" s="11" t="str">
        <f t="shared" si="48"/>
        <v>Whole</v>
      </c>
    </row>
    <row r="3118" spans="12:12" x14ac:dyDescent="0.3">
      <c r="L3118" s="11" t="str">
        <f t="shared" si="48"/>
        <v>Whole</v>
      </c>
    </row>
    <row r="3119" spans="12:12" x14ac:dyDescent="0.3">
      <c r="L3119" s="11" t="str">
        <f t="shared" si="48"/>
        <v>Whole</v>
      </c>
    </row>
    <row r="3120" spans="12:12" x14ac:dyDescent="0.3">
      <c r="L3120" s="11" t="str">
        <f t="shared" si="48"/>
        <v>Whole</v>
      </c>
    </row>
    <row r="3121" spans="12:12" x14ac:dyDescent="0.3">
      <c r="L3121" s="11" t="str">
        <f t="shared" si="48"/>
        <v>Whole</v>
      </c>
    </row>
    <row r="3122" spans="12:12" x14ac:dyDescent="0.3">
      <c r="L3122" s="11" t="str">
        <f t="shared" si="48"/>
        <v>Whole</v>
      </c>
    </row>
    <row r="3123" spans="12:12" x14ac:dyDescent="0.3">
      <c r="L3123" s="11" t="str">
        <f t="shared" si="48"/>
        <v>Whole</v>
      </c>
    </row>
    <row r="3124" spans="12:12" x14ac:dyDescent="0.3">
      <c r="L3124" s="11" t="str">
        <f t="shared" si="48"/>
        <v>Whole</v>
      </c>
    </row>
    <row r="3125" spans="12:12" x14ac:dyDescent="0.3">
      <c r="L3125" s="11" t="str">
        <f t="shared" si="48"/>
        <v>Whole</v>
      </c>
    </row>
    <row r="3126" spans="12:12" x14ac:dyDescent="0.3">
      <c r="L3126" s="11" t="str">
        <f t="shared" si="48"/>
        <v>Whole</v>
      </c>
    </row>
    <row r="3127" spans="12:12" x14ac:dyDescent="0.3">
      <c r="L3127" s="11" t="str">
        <f t="shared" si="48"/>
        <v>Whole</v>
      </c>
    </row>
    <row r="3128" spans="12:12" x14ac:dyDescent="0.3">
      <c r="L3128" s="11" t="str">
        <f t="shared" si="48"/>
        <v>Whole</v>
      </c>
    </row>
    <row r="3129" spans="12:12" x14ac:dyDescent="0.3">
      <c r="L3129" s="11" t="str">
        <f t="shared" si="48"/>
        <v>Whole</v>
      </c>
    </row>
    <row r="3130" spans="12:12" x14ac:dyDescent="0.3">
      <c r="L3130" s="11" t="str">
        <f t="shared" si="48"/>
        <v>Whole</v>
      </c>
    </row>
    <row r="3131" spans="12:12" x14ac:dyDescent="0.3">
      <c r="L3131" s="11" t="str">
        <f t="shared" si="48"/>
        <v>Whole</v>
      </c>
    </row>
    <row r="3132" spans="12:12" x14ac:dyDescent="0.3">
      <c r="L3132" s="11" t="str">
        <f t="shared" si="48"/>
        <v>Whole</v>
      </c>
    </row>
    <row r="3133" spans="12:12" x14ac:dyDescent="0.3">
      <c r="L3133" s="11" t="str">
        <f t="shared" si="48"/>
        <v>Whole</v>
      </c>
    </row>
    <row r="3134" spans="12:12" x14ac:dyDescent="0.3">
      <c r="L3134" s="11" t="str">
        <f t="shared" si="48"/>
        <v>Whole</v>
      </c>
    </row>
    <row r="3135" spans="12:12" x14ac:dyDescent="0.3">
      <c r="L3135" s="11" t="str">
        <f t="shared" si="48"/>
        <v>Whole</v>
      </c>
    </row>
    <row r="3136" spans="12:12" x14ac:dyDescent="0.3">
      <c r="L3136" s="11" t="str">
        <f t="shared" si="48"/>
        <v>Whole</v>
      </c>
    </row>
    <row r="3137" spans="12:12" x14ac:dyDescent="0.3">
      <c r="L3137" s="11" t="str">
        <f t="shared" si="48"/>
        <v>Whole</v>
      </c>
    </row>
    <row r="3138" spans="12:12" x14ac:dyDescent="0.3">
      <c r="L3138" s="11" t="str">
        <f t="shared" ref="L3138:L3201" si="49">IF(OR(C3138="Condiments &amp; Snacks",
       C3138="Cheese",
       C3138="Butter",
       C3138="Meals",
       C3138="Beverages",
       C3138="Yogurt"), "Processed", "Whole")</f>
        <v>Whole</v>
      </c>
    </row>
    <row r="3139" spans="12:12" x14ac:dyDescent="0.3">
      <c r="L3139" s="11" t="str">
        <f t="shared" si="49"/>
        <v>Whole</v>
      </c>
    </row>
    <row r="3140" spans="12:12" x14ac:dyDescent="0.3">
      <c r="L3140" s="11" t="str">
        <f t="shared" si="49"/>
        <v>Whole</v>
      </c>
    </row>
    <row r="3141" spans="12:12" x14ac:dyDescent="0.3">
      <c r="L3141" s="11" t="str">
        <f t="shared" si="49"/>
        <v>Whole</v>
      </c>
    </row>
    <row r="3142" spans="12:12" x14ac:dyDescent="0.3">
      <c r="L3142" s="11" t="str">
        <f t="shared" si="49"/>
        <v>Whole</v>
      </c>
    </row>
    <row r="3143" spans="12:12" x14ac:dyDescent="0.3">
      <c r="L3143" s="11" t="str">
        <f t="shared" si="49"/>
        <v>Whole</v>
      </c>
    </row>
    <row r="3144" spans="12:12" x14ac:dyDescent="0.3">
      <c r="L3144" s="11" t="str">
        <f t="shared" si="49"/>
        <v>Whole</v>
      </c>
    </row>
    <row r="3145" spans="12:12" x14ac:dyDescent="0.3">
      <c r="L3145" s="11" t="str">
        <f t="shared" si="49"/>
        <v>Whole</v>
      </c>
    </row>
    <row r="3146" spans="12:12" x14ac:dyDescent="0.3">
      <c r="L3146" s="11" t="str">
        <f t="shared" si="49"/>
        <v>Whole</v>
      </c>
    </row>
    <row r="3147" spans="12:12" x14ac:dyDescent="0.3">
      <c r="L3147" s="11" t="str">
        <f t="shared" si="49"/>
        <v>Whole</v>
      </c>
    </row>
    <row r="3148" spans="12:12" x14ac:dyDescent="0.3">
      <c r="L3148" s="11" t="str">
        <f t="shared" si="49"/>
        <v>Whole</v>
      </c>
    </row>
    <row r="3149" spans="12:12" x14ac:dyDescent="0.3">
      <c r="L3149" s="11" t="str">
        <f t="shared" si="49"/>
        <v>Whole</v>
      </c>
    </row>
    <row r="3150" spans="12:12" x14ac:dyDescent="0.3">
      <c r="L3150" s="11" t="str">
        <f t="shared" si="49"/>
        <v>Whole</v>
      </c>
    </row>
    <row r="3151" spans="12:12" x14ac:dyDescent="0.3">
      <c r="L3151" s="11" t="str">
        <f t="shared" si="49"/>
        <v>Whole</v>
      </c>
    </row>
    <row r="3152" spans="12:12" x14ac:dyDescent="0.3">
      <c r="L3152" s="11" t="str">
        <f t="shared" si="49"/>
        <v>Whole</v>
      </c>
    </row>
    <row r="3153" spans="12:12" x14ac:dyDescent="0.3">
      <c r="L3153" s="11" t="str">
        <f t="shared" si="49"/>
        <v>Whole</v>
      </c>
    </row>
    <row r="3154" spans="12:12" x14ac:dyDescent="0.3">
      <c r="L3154" s="11" t="str">
        <f t="shared" si="49"/>
        <v>Whole</v>
      </c>
    </row>
    <row r="3155" spans="12:12" x14ac:dyDescent="0.3">
      <c r="L3155" s="11" t="str">
        <f t="shared" si="49"/>
        <v>Whole</v>
      </c>
    </row>
    <row r="3156" spans="12:12" x14ac:dyDescent="0.3">
      <c r="L3156" s="11" t="str">
        <f t="shared" si="49"/>
        <v>Whole</v>
      </c>
    </row>
    <row r="3157" spans="12:12" x14ac:dyDescent="0.3">
      <c r="L3157" s="11" t="str">
        <f t="shared" si="49"/>
        <v>Whole</v>
      </c>
    </row>
    <row r="3158" spans="12:12" x14ac:dyDescent="0.3">
      <c r="L3158" s="11" t="str">
        <f t="shared" si="49"/>
        <v>Whole</v>
      </c>
    </row>
    <row r="3159" spans="12:12" x14ac:dyDescent="0.3">
      <c r="L3159" s="11" t="str">
        <f t="shared" si="49"/>
        <v>Whole</v>
      </c>
    </row>
    <row r="3160" spans="12:12" x14ac:dyDescent="0.3">
      <c r="L3160" s="11" t="str">
        <f t="shared" si="49"/>
        <v>Whole</v>
      </c>
    </row>
    <row r="3161" spans="12:12" x14ac:dyDescent="0.3">
      <c r="L3161" s="11" t="str">
        <f t="shared" si="49"/>
        <v>Whole</v>
      </c>
    </row>
    <row r="3162" spans="12:12" x14ac:dyDescent="0.3">
      <c r="L3162" s="11" t="str">
        <f t="shared" si="49"/>
        <v>Whole</v>
      </c>
    </row>
    <row r="3163" spans="12:12" x14ac:dyDescent="0.3">
      <c r="L3163" s="11" t="str">
        <f t="shared" si="49"/>
        <v>Whole</v>
      </c>
    </row>
    <row r="3164" spans="12:12" x14ac:dyDescent="0.3">
      <c r="L3164" s="11" t="str">
        <f t="shared" si="49"/>
        <v>Whole</v>
      </c>
    </row>
    <row r="3165" spans="12:12" x14ac:dyDescent="0.3">
      <c r="L3165" s="11" t="str">
        <f t="shared" si="49"/>
        <v>Whole</v>
      </c>
    </row>
    <row r="3166" spans="12:12" x14ac:dyDescent="0.3">
      <c r="L3166" s="11" t="str">
        <f t="shared" si="49"/>
        <v>Whole</v>
      </c>
    </row>
    <row r="3167" spans="12:12" x14ac:dyDescent="0.3">
      <c r="L3167" s="11" t="str">
        <f t="shared" si="49"/>
        <v>Whole</v>
      </c>
    </row>
    <row r="3168" spans="12:12" x14ac:dyDescent="0.3">
      <c r="L3168" s="11" t="str">
        <f t="shared" si="49"/>
        <v>Whole</v>
      </c>
    </row>
    <row r="3169" spans="12:12" x14ac:dyDescent="0.3">
      <c r="L3169" s="11" t="str">
        <f t="shared" si="49"/>
        <v>Whole</v>
      </c>
    </row>
    <row r="3170" spans="12:12" x14ac:dyDescent="0.3">
      <c r="L3170" s="11" t="str">
        <f t="shared" si="49"/>
        <v>Whole</v>
      </c>
    </row>
    <row r="3171" spans="12:12" x14ac:dyDescent="0.3">
      <c r="L3171" s="11" t="str">
        <f t="shared" si="49"/>
        <v>Whole</v>
      </c>
    </row>
    <row r="3172" spans="12:12" x14ac:dyDescent="0.3">
      <c r="L3172" s="11" t="str">
        <f t="shared" si="49"/>
        <v>Whole</v>
      </c>
    </row>
    <row r="3173" spans="12:12" x14ac:dyDescent="0.3">
      <c r="L3173" s="11" t="str">
        <f t="shared" si="49"/>
        <v>Whole</v>
      </c>
    </row>
    <row r="3174" spans="12:12" x14ac:dyDescent="0.3">
      <c r="L3174" s="11" t="str">
        <f t="shared" si="49"/>
        <v>Whole</v>
      </c>
    </row>
    <row r="3175" spans="12:12" x14ac:dyDescent="0.3">
      <c r="L3175" s="11" t="str">
        <f t="shared" si="49"/>
        <v>Whole</v>
      </c>
    </row>
    <row r="3176" spans="12:12" x14ac:dyDescent="0.3">
      <c r="L3176" s="11" t="str">
        <f t="shared" si="49"/>
        <v>Whole</v>
      </c>
    </row>
    <row r="3177" spans="12:12" x14ac:dyDescent="0.3">
      <c r="L3177" s="11" t="str">
        <f t="shared" si="49"/>
        <v>Whole</v>
      </c>
    </row>
    <row r="3178" spans="12:12" x14ac:dyDescent="0.3">
      <c r="L3178" s="11" t="str">
        <f t="shared" si="49"/>
        <v>Whole</v>
      </c>
    </row>
    <row r="3179" spans="12:12" x14ac:dyDescent="0.3">
      <c r="L3179" s="11" t="str">
        <f t="shared" si="49"/>
        <v>Whole</v>
      </c>
    </row>
    <row r="3180" spans="12:12" x14ac:dyDescent="0.3">
      <c r="L3180" s="11" t="str">
        <f t="shared" si="49"/>
        <v>Whole</v>
      </c>
    </row>
    <row r="3181" spans="12:12" x14ac:dyDescent="0.3">
      <c r="L3181" s="11" t="str">
        <f t="shared" si="49"/>
        <v>Whole</v>
      </c>
    </row>
    <row r="3182" spans="12:12" x14ac:dyDescent="0.3">
      <c r="L3182" s="11" t="str">
        <f t="shared" si="49"/>
        <v>Whole</v>
      </c>
    </row>
    <row r="3183" spans="12:12" x14ac:dyDescent="0.3">
      <c r="L3183" s="11" t="str">
        <f t="shared" si="49"/>
        <v>Whole</v>
      </c>
    </row>
    <row r="3184" spans="12:12" x14ac:dyDescent="0.3">
      <c r="L3184" s="11" t="str">
        <f t="shared" si="49"/>
        <v>Whole</v>
      </c>
    </row>
    <row r="3185" spans="12:12" x14ac:dyDescent="0.3">
      <c r="L3185" s="11" t="str">
        <f t="shared" si="49"/>
        <v>Whole</v>
      </c>
    </row>
    <row r="3186" spans="12:12" x14ac:dyDescent="0.3">
      <c r="L3186" s="11" t="str">
        <f t="shared" si="49"/>
        <v>Whole</v>
      </c>
    </row>
    <row r="3187" spans="12:12" x14ac:dyDescent="0.3">
      <c r="L3187" s="11" t="str">
        <f t="shared" si="49"/>
        <v>Whole</v>
      </c>
    </row>
    <row r="3188" spans="12:12" x14ac:dyDescent="0.3">
      <c r="L3188" s="11" t="str">
        <f t="shared" si="49"/>
        <v>Whole</v>
      </c>
    </row>
    <row r="3189" spans="12:12" x14ac:dyDescent="0.3">
      <c r="L3189" s="11" t="str">
        <f t="shared" si="49"/>
        <v>Whole</v>
      </c>
    </row>
    <row r="3190" spans="12:12" x14ac:dyDescent="0.3">
      <c r="L3190" s="11" t="str">
        <f t="shared" si="49"/>
        <v>Whole</v>
      </c>
    </row>
    <row r="3191" spans="12:12" x14ac:dyDescent="0.3">
      <c r="L3191" s="11" t="str">
        <f t="shared" si="49"/>
        <v>Whole</v>
      </c>
    </row>
    <row r="3192" spans="12:12" x14ac:dyDescent="0.3">
      <c r="L3192" s="11" t="str">
        <f t="shared" si="49"/>
        <v>Whole</v>
      </c>
    </row>
    <row r="3193" spans="12:12" x14ac:dyDescent="0.3">
      <c r="L3193" s="11" t="str">
        <f t="shared" si="49"/>
        <v>Whole</v>
      </c>
    </row>
    <row r="3194" spans="12:12" x14ac:dyDescent="0.3">
      <c r="L3194" s="11" t="str">
        <f t="shared" si="49"/>
        <v>Whole</v>
      </c>
    </row>
    <row r="3195" spans="12:12" x14ac:dyDescent="0.3">
      <c r="L3195" s="11" t="str">
        <f t="shared" si="49"/>
        <v>Whole</v>
      </c>
    </row>
    <row r="3196" spans="12:12" x14ac:dyDescent="0.3">
      <c r="L3196" s="11" t="str">
        <f t="shared" si="49"/>
        <v>Whole</v>
      </c>
    </row>
    <row r="3197" spans="12:12" x14ac:dyDescent="0.3">
      <c r="L3197" s="11" t="str">
        <f t="shared" si="49"/>
        <v>Whole</v>
      </c>
    </row>
    <row r="3198" spans="12:12" x14ac:dyDescent="0.3">
      <c r="L3198" s="11" t="str">
        <f t="shared" si="49"/>
        <v>Whole</v>
      </c>
    </row>
    <row r="3199" spans="12:12" x14ac:dyDescent="0.3">
      <c r="L3199" s="11" t="str">
        <f t="shared" si="49"/>
        <v>Whole</v>
      </c>
    </row>
    <row r="3200" spans="12:12" x14ac:dyDescent="0.3">
      <c r="L3200" s="11" t="str">
        <f t="shared" si="49"/>
        <v>Whole</v>
      </c>
    </row>
    <row r="3201" spans="12:12" x14ac:dyDescent="0.3">
      <c r="L3201" s="11" t="str">
        <f t="shared" si="49"/>
        <v>Whole</v>
      </c>
    </row>
    <row r="3202" spans="12:12" x14ac:dyDescent="0.3">
      <c r="L3202" s="11" t="str">
        <f t="shared" ref="L3202:L3265" si="50">IF(OR(C3202="Condiments &amp; Snacks",
       C3202="Cheese",
       C3202="Butter",
       C3202="Meals",
       C3202="Beverages",
       C3202="Yogurt"), "Processed", "Whole")</f>
        <v>Whole</v>
      </c>
    </row>
    <row r="3203" spans="12:12" x14ac:dyDescent="0.3">
      <c r="L3203" s="11" t="str">
        <f t="shared" si="50"/>
        <v>Whole</v>
      </c>
    </row>
    <row r="3204" spans="12:12" x14ac:dyDescent="0.3">
      <c r="L3204" s="11" t="str">
        <f t="shared" si="50"/>
        <v>Whole</v>
      </c>
    </row>
    <row r="3205" spans="12:12" x14ac:dyDescent="0.3">
      <c r="L3205" s="11" t="str">
        <f t="shared" si="50"/>
        <v>Whole</v>
      </c>
    </row>
    <row r="3206" spans="12:12" x14ac:dyDescent="0.3">
      <c r="L3206" s="11" t="str">
        <f t="shared" si="50"/>
        <v>Whole</v>
      </c>
    </row>
    <row r="3207" spans="12:12" x14ac:dyDescent="0.3">
      <c r="L3207" s="11" t="str">
        <f t="shared" si="50"/>
        <v>Whole</v>
      </c>
    </row>
    <row r="3208" spans="12:12" x14ac:dyDescent="0.3">
      <c r="L3208" s="11" t="str">
        <f t="shared" si="50"/>
        <v>Whole</v>
      </c>
    </row>
    <row r="3209" spans="12:12" x14ac:dyDescent="0.3">
      <c r="L3209" s="11" t="str">
        <f t="shared" si="50"/>
        <v>Whole</v>
      </c>
    </row>
    <row r="3210" spans="12:12" x14ac:dyDescent="0.3">
      <c r="L3210" s="11" t="str">
        <f t="shared" si="50"/>
        <v>Whole</v>
      </c>
    </row>
    <row r="3211" spans="12:12" x14ac:dyDescent="0.3">
      <c r="L3211" s="11" t="str">
        <f t="shared" si="50"/>
        <v>Whole</v>
      </c>
    </row>
    <row r="3212" spans="12:12" x14ac:dyDescent="0.3">
      <c r="L3212" s="11" t="str">
        <f t="shared" si="50"/>
        <v>Whole</v>
      </c>
    </row>
    <row r="3213" spans="12:12" x14ac:dyDescent="0.3">
      <c r="L3213" s="11" t="str">
        <f t="shared" si="50"/>
        <v>Whole</v>
      </c>
    </row>
    <row r="3214" spans="12:12" x14ac:dyDescent="0.3">
      <c r="L3214" s="11" t="str">
        <f t="shared" si="50"/>
        <v>Whole</v>
      </c>
    </row>
    <row r="3215" spans="12:12" x14ac:dyDescent="0.3">
      <c r="L3215" s="11" t="str">
        <f t="shared" si="50"/>
        <v>Whole</v>
      </c>
    </row>
    <row r="3216" spans="12:12" x14ac:dyDescent="0.3">
      <c r="L3216" s="11" t="str">
        <f t="shared" si="50"/>
        <v>Whole</v>
      </c>
    </row>
    <row r="3217" spans="12:12" x14ac:dyDescent="0.3">
      <c r="L3217" s="11" t="str">
        <f t="shared" si="50"/>
        <v>Whole</v>
      </c>
    </row>
    <row r="3218" spans="12:12" x14ac:dyDescent="0.3">
      <c r="L3218" s="11" t="str">
        <f t="shared" si="50"/>
        <v>Whole</v>
      </c>
    </row>
    <row r="3219" spans="12:12" x14ac:dyDescent="0.3">
      <c r="L3219" s="11" t="str">
        <f t="shared" si="50"/>
        <v>Whole</v>
      </c>
    </row>
    <row r="3220" spans="12:12" x14ac:dyDescent="0.3">
      <c r="L3220" s="11" t="str">
        <f t="shared" si="50"/>
        <v>Whole</v>
      </c>
    </row>
    <row r="3221" spans="12:12" x14ac:dyDescent="0.3">
      <c r="L3221" s="11" t="str">
        <f t="shared" si="50"/>
        <v>Whole</v>
      </c>
    </row>
    <row r="3222" spans="12:12" x14ac:dyDescent="0.3">
      <c r="L3222" s="11" t="str">
        <f t="shared" si="50"/>
        <v>Whole</v>
      </c>
    </row>
    <row r="3223" spans="12:12" x14ac:dyDescent="0.3">
      <c r="L3223" s="11" t="str">
        <f t="shared" si="50"/>
        <v>Whole</v>
      </c>
    </row>
    <row r="3224" spans="12:12" x14ac:dyDescent="0.3">
      <c r="L3224" s="11" t="str">
        <f t="shared" si="50"/>
        <v>Whole</v>
      </c>
    </row>
    <row r="3225" spans="12:12" x14ac:dyDescent="0.3">
      <c r="L3225" s="11" t="str">
        <f t="shared" si="50"/>
        <v>Whole</v>
      </c>
    </row>
    <row r="3226" spans="12:12" x14ac:dyDescent="0.3">
      <c r="L3226" s="11" t="str">
        <f t="shared" si="50"/>
        <v>Whole</v>
      </c>
    </row>
    <row r="3227" spans="12:12" x14ac:dyDescent="0.3">
      <c r="L3227" s="11" t="str">
        <f t="shared" si="50"/>
        <v>Whole</v>
      </c>
    </row>
    <row r="3228" spans="12:12" x14ac:dyDescent="0.3">
      <c r="L3228" s="11" t="str">
        <f t="shared" si="50"/>
        <v>Whole</v>
      </c>
    </row>
    <row r="3229" spans="12:12" x14ac:dyDescent="0.3">
      <c r="L3229" s="11" t="str">
        <f t="shared" si="50"/>
        <v>Whole</v>
      </c>
    </row>
    <row r="3230" spans="12:12" x14ac:dyDescent="0.3">
      <c r="L3230" s="11" t="str">
        <f t="shared" si="50"/>
        <v>Whole</v>
      </c>
    </row>
    <row r="3231" spans="12:12" x14ac:dyDescent="0.3">
      <c r="L3231" s="11" t="str">
        <f t="shared" si="50"/>
        <v>Whole</v>
      </c>
    </row>
    <row r="3232" spans="12:12" x14ac:dyDescent="0.3">
      <c r="L3232" s="11" t="str">
        <f t="shared" si="50"/>
        <v>Whole</v>
      </c>
    </row>
    <row r="3233" spans="12:12" x14ac:dyDescent="0.3">
      <c r="L3233" s="11" t="str">
        <f t="shared" si="50"/>
        <v>Whole</v>
      </c>
    </row>
    <row r="3234" spans="12:12" x14ac:dyDescent="0.3">
      <c r="L3234" s="11" t="str">
        <f t="shared" si="50"/>
        <v>Whole</v>
      </c>
    </row>
    <row r="3235" spans="12:12" x14ac:dyDescent="0.3">
      <c r="L3235" s="11" t="str">
        <f t="shared" si="50"/>
        <v>Whole</v>
      </c>
    </row>
    <row r="3236" spans="12:12" x14ac:dyDescent="0.3">
      <c r="L3236" s="11" t="str">
        <f t="shared" si="50"/>
        <v>Whole</v>
      </c>
    </row>
    <row r="3237" spans="12:12" x14ac:dyDescent="0.3">
      <c r="L3237" s="11" t="str">
        <f t="shared" si="50"/>
        <v>Whole</v>
      </c>
    </row>
    <row r="3238" spans="12:12" x14ac:dyDescent="0.3">
      <c r="L3238" s="11" t="str">
        <f t="shared" si="50"/>
        <v>Whole</v>
      </c>
    </row>
    <row r="3239" spans="12:12" x14ac:dyDescent="0.3">
      <c r="L3239" s="11" t="str">
        <f t="shared" si="50"/>
        <v>Whole</v>
      </c>
    </row>
    <row r="3240" spans="12:12" x14ac:dyDescent="0.3">
      <c r="L3240" s="11" t="str">
        <f t="shared" si="50"/>
        <v>Whole</v>
      </c>
    </row>
    <row r="3241" spans="12:12" x14ac:dyDescent="0.3">
      <c r="L3241" s="11" t="str">
        <f t="shared" si="50"/>
        <v>Whole</v>
      </c>
    </row>
    <row r="3242" spans="12:12" x14ac:dyDescent="0.3">
      <c r="L3242" s="11" t="str">
        <f t="shared" si="50"/>
        <v>Whole</v>
      </c>
    </row>
    <row r="3243" spans="12:12" x14ac:dyDescent="0.3">
      <c r="L3243" s="11" t="str">
        <f t="shared" si="50"/>
        <v>Whole</v>
      </c>
    </row>
    <row r="3244" spans="12:12" x14ac:dyDescent="0.3">
      <c r="L3244" s="11" t="str">
        <f t="shared" si="50"/>
        <v>Whole</v>
      </c>
    </row>
    <row r="3245" spans="12:12" x14ac:dyDescent="0.3">
      <c r="L3245" s="11" t="str">
        <f t="shared" si="50"/>
        <v>Whole</v>
      </c>
    </row>
    <row r="3246" spans="12:12" x14ac:dyDescent="0.3">
      <c r="L3246" s="11" t="str">
        <f t="shared" si="50"/>
        <v>Whole</v>
      </c>
    </row>
    <row r="3247" spans="12:12" x14ac:dyDescent="0.3">
      <c r="L3247" s="11" t="str">
        <f t="shared" si="50"/>
        <v>Whole</v>
      </c>
    </row>
    <row r="3248" spans="12:12" x14ac:dyDescent="0.3">
      <c r="L3248" s="11" t="str">
        <f t="shared" si="50"/>
        <v>Whole</v>
      </c>
    </row>
    <row r="3249" spans="12:12" x14ac:dyDescent="0.3">
      <c r="L3249" s="11" t="str">
        <f t="shared" si="50"/>
        <v>Whole</v>
      </c>
    </row>
    <row r="3250" spans="12:12" x14ac:dyDescent="0.3">
      <c r="L3250" s="11" t="str">
        <f t="shared" si="50"/>
        <v>Whole</v>
      </c>
    </row>
    <row r="3251" spans="12:12" x14ac:dyDescent="0.3">
      <c r="L3251" s="11" t="str">
        <f t="shared" si="50"/>
        <v>Whole</v>
      </c>
    </row>
    <row r="3252" spans="12:12" x14ac:dyDescent="0.3">
      <c r="L3252" s="11" t="str">
        <f t="shared" si="50"/>
        <v>Whole</v>
      </c>
    </row>
    <row r="3253" spans="12:12" x14ac:dyDescent="0.3">
      <c r="L3253" s="11" t="str">
        <f t="shared" si="50"/>
        <v>Whole</v>
      </c>
    </row>
    <row r="3254" spans="12:12" x14ac:dyDescent="0.3">
      <c r="L3254" s="11" t="str">
        <f t="shared" si="50"/>
        <v>Whole</v>
      </c>
    </row>
    <row r="3255" spans="12:12" x14ac:dyDescent="0.3">
      <c r="L3255" s="11" t="str">
        <f t="shared" si="50"/>
        <v>Whole</v>
      </c>
    </row>
    <row r="3256" spans="12:12" x14ac:dyDescent="0.3">
      <c r="L3256" s="11" t="str">
        <f t="shared" si="50"/>
        <v>Whole</v>
      </c>
    </row>
    <row r="3257" spans="12:12" x14ac:dyDescent="0.3">
      <c r="L3257" s="11" t="str">
        <f t="shared" si="50"/>
        <v>Whole</v>
      </c>
    </row>
    <row r="3258" spans="12:12" x14ac:dyDescent="0.3">
      <c r="L3258" s="11" t="str">
        <f t="shared" si="50"/>
        <v>Whole</v>
      </c>
    </row>
    <row r="3259" spans="12:12" x14ac:dyDescent="0.3">
      <c r="L3259" s="11" t="str">
        <f t="shared" si="50"/>
        <v>Whole</v>
      </c>
    </row>
    <row r="3260" spans="12:12" x14ac:dyDescent="0.3">
      <c r="L3260" s="11" t="str">
        <f t="shared" si="50"/>
        <v>Whole</v>
      </c>
    </row>
    <row r="3261" spans="12:12" x14ac:dyDescent="0.3">
      <c r="L3261" s="11" t="str">
        <f t="shared" si="50"/>
        <v>Whole</v>
      </c>
    </row>
    <row r="3262" spans="12:12" x14ac:dyDescent="0.3">
      <c r="L3262" s="11" t="str">
        <f t="shared" si="50"/>
        <v>Whole</v>
      </c>
    </row>
    <row r="3263" spans="12:12" x14ac:dyDescent="0.3">
      <c r="L3263" s="11" t="str">
        <f t="shared" si="50"/>
        <v>Whole</v>
      </c>
    </row>
    <row r="3264" spans="12:12" x14ac:dyDescent="0.3">
      <c r="L3264" s="11" t="str">
        <f t="shared" si="50"/>
        <v>Whole</v>
      </c>
    </row>
    <row r="3265" spans="12:12" x14ac:dyDescent="0.3">
      <c r="L3265" s="11" t="str">
        <f t="shared" si="50"/>
        <v>Whole</v>
      </c>
    </row>
    <row r="3266" spans="12:12" x14ac:dyDescent="0.3">
      <c r="L3266" s="11" t="str">
        <f t="shared" ref="L3266:L3329" si="51">IF(OR(C3266="Condiments &amp; Snacks",
       C3266="Cheese",
       C3266="Butter",
       C3266="Meals",
       C3266="Beverages",
       C3266="Yogurt"), "Processed", "Whole")</f>
        <v>Whole</v>
      </c>
    </row>
    <row r="3267" spans="12:12" x14ac:dyDescent="0.3">
      <c r="L3267" s="11" t="str">
        <f t="shared" si="51"/>
        <v>Whole</v>
      </c>
    </row>
    <row r="3268" spans="12:12" x14ac:dyDescent="0.3">
      <c r="L3268" s="11" t="str">
        <f t="shared" si="51"/>
        <v>Whole</v>
      </c>
    </row>
    <row r="3269" spans="12:12" x14ac:dyDescent="0.3">
      <c r="L3269" s="11" t="str">
        <f t="shared" si="51"/>
        <v>Whole</v>
      </c>
    </row>
    <row r="3270" spans="12:12" x14ac:dyDescent="0.3">
      <c r="L3270" s="11" t="str">
        <f t="shared" si="51"/>
        <v>Whole</v>
      </c>
    </row>
    <row r="3271" spans="12:12" x14ac:dyDescent="0.3">
      <c r="L3271" s="11" t="str">
        <f t="shared" si="51"/>
        <v>Whole</v>
      </c>
    </row>
    <row r="3272" spans="12:12" x14ac:dyDescent="0.3">
      <c r="L3272" s="11" t="str">
        <f t="shared" si="51"/>
        <v>Whole</v>
      </c>
    </row>
    <row r="3273" spans="12:12" x14ac:dyDescent="0.3">
      <c r="L3273" s="11" t="str">
        <f t="shared" si="51"/>
        <v>Whole</v>
      </c>
    </row>
    <row r="3274" spans="12:12" x14ac:dyDescent="0.3">
      <c r="L3274" s="11" t="str">
        <f t="shared" si="51"/>
        <v>Whole</v>
      </c>
    </row>
    <row r="3275" spans="12:12" x14ac:dyDescent="0.3">
      <c r="L3275" s="11" t="str">
        <f t="shared" si="51"/>
        <v>Whole</v>
      </c>
    </row>
    <row r="3276" spans="12:12" x14ac:dyDescent="0.3">
      <c r="L3276" s="11" t="str">
        <f t="shared" si="51"/>
        <v>Whole</v>
      </c>
    </row>
    <row r="3277" spans="12:12" x14ac:dyDescent="0.3">
      <c r="L3277" s="11" t="str">
        <f t="shared" si="51"/>
        <v>Whole</v>
      </c>
    </row>
    <row r="3278" spans="12:12" x14ac:dyDescent="0.3">
      <c r="L3278" s="11" t="str">
        <f t="shared" si="51"/>
        <v>Whole</v>
      </c>
    </row>
    <row r="3279" spans="12:12" x14ac:dyDescent="0.3">
      <c r="L3279" s="11" t="str">
        <f t="shared" si="51"/>
        <v>Whole</v>
      </c>
    </row>
    <row r="3280" spans="12:12" x14ac:dyDescent="0.3">
      <c r="L3280" s="11" t="str">
        <f t="shared" si="51"/>
        <v>Whole</v>
      </c>
    </row>
    <row r="3281" spans="12:12" x14ac:dyDescent="0.3">
      <c r="L3281" s="11" t="str">
        <f t="shared" si="51"/>
        <v>Whole</v>
      </c>
    </row>
    <row r="3282" spans="12:12" x14ac:dyDescent="0.3">
      <c r="L3282" s="11" t="str">
        <f t="shared" si="51"/>
        <v>Whole</v>
      </c>
    </row>
    <row r="3283" spans="12:12" x14ac:dyDescent="0.3">
      <c r="L3283" s="11" t="str">
        <f t="shared" si="51"/>
        <v>Whole</v>
      </c>
    </row>
    <row r="3284" spans="12:12" x14ac:dyDescent="0.3">
      <c r="L3284" s="11" t="str">
        <f t="shared" si="51"/>
        <v>Whole</v>
      </c>
    </row>
    <row r="3285" spans="12:12" x14ac:dyDescent="0.3">
      <c r="L3285" s="11" t="str">
        <f t="shared" si="51"/>
        <v>Whole</v>
      </c>
    </row>
    <row r="3286" spans="12:12" x14ac:dyDescent="0.3">
      <c r="L3286" s="11" t="str">
        <f t="shared" si="51"/>
        <v>Whole</v>
      </c>
    </row>
    <row r="3287" spans="12:12" x14ac:dyDescent="0.3">
      <c r="L3287" s="11" t="str">
        <f t="shared" si="51"/>
        <v>Whole</v>
      </c>
    </row>
    <row r="3288" spans="12:12" x14ac:dyDescent="0.3">
      <c r="L3288" s="11" t="str">
        <f t="shared" si="51"/>
        <v>Whole</v>
      </c>
    </row>
    <row r="3289" spans="12:12" x14ac:dyDescent="0.3">
      <c r="L3289" s="11" t="str">
        <f t="shared" si="51"/>
        <v>Whole</v>
      </c>
    </row>
    <row r="3290" spans="12:12" x14ac:dyDescent="0.3">
      <c r="L3290" s="11" t="str">
        <f t="shared" si="51"/>
        <v>Whole</v>
      </c>
    </row>
    <row r="3291" spans="12:12" x14ac:dyDescent="0.3">
      <c r="L3291" s="11" t="str">
        <f t="shared" si="51"/>
        <v>Whole</v>
      </c>
    </row>
    <row r="3292" spans="12:12" x14ac:dyDescent="0.3">
      <c r="L3292" s="11" t="str">
        <f t="shared" si="51"/>
        <v>Whole</v>
      </c>
    </row>
    <row r="3293" spans="12:12" x14ac:dyDescent="0.3">
      <c r="L3293" s="11" t="str">
        <f t="shared" si="51"/>
        <v>Whole</v>
      </c>
    </row>
    <row r="3294" spans="12:12" x14ac:dyDescent="0.3">
      <c r="L3294" s="11" t="str">
        <f t="shared" si="51"/>
        <v>Whole</v>
      </c>
    </row>
    <row r="3295" spans="12:12" x14ac:dyDescent="0.3">
      <c r="L3295" s="11" t="str">
        <f t="shared" si="51"/>
        <v>Whole</v>
      </c>
    </row>
    <row r="3296" spans="12:12" x14ac:dyDescent="0.3">
      <c r="L3296" s="11" t="str">
        <f t="shared" si="51"/>
        <v>Whole</v>
      </c>
    </row>
    <row r="3297" spans="12:12" x14ac:dyDescent="0.3">
      <c r="L3297" s="11" t="str">
        <f t="shared" si="51"/>
        <v>Whole</v>
      </c>
    </row>
    <row r="3298" spans="12:12" x14ac:dyDescent="0.3">
      <c r="L3298" s="11" t="str">
        <f t="shared" si="51"/>
        <v>Whole</v>
      </c>
    </row>
    <row r="3299" spans="12:12" x14ac:dyDescent="0.3">
      <c r="L3299" s="11" t="str">
        <f t="shared" si="51"/>
        <v>Whole</v>
      </c>
    </row>
    <row r="3300" spans="12:12" x14ac:dyDescent="0.3">
      <c r="L3300" s="11" t="str">
        <f t="shared" si="51"/>
        <v>Whole</v>
      </c>
    </row>
    <row r="3301" spans="12:12" x14ac:dyDescent="0.3">
      <c r="L3301" s="11" t="str">
        <f t="shared" si="51"/>
        <v>Whole</v>
      </c>
    </row>
    <row r="3302" spans="12:12" x14ac:dyDescent="0.3">
      <c r="L3302" s="11" t="str">
        <f t="shared" si="51"/>
        <v>Whole</v>
      </c>
    </row>
    <row r="3303" spans="12:12" x14ac:dyDescent="0.3">
      <c r="L3303" s="11" t="str">
        <f t="shared" si="51"/>
        <v>Whole</v>
      </c>
    </row>
    <row r="3304" spans="12:12" x14ac:dyDescent="0.3">
      <c r="L3304" s="11" t="str">
        <f t="shared" si="51"/>
        <v>Whole</v>
      </c>
    </row>
    <row r="3305" spans="12:12" x14ac:dyDescent="0.3">
      <c r="L3305" s="11" t="str">
        <f t="shared" si="51"/>
        <v>Whole</v>
      </c>
    </row>
    <row r="3306" spans="12:12" x14ac:dyDescent="0.3">
      <c r="L3306" s="11" t="str">
        <f t="shared" si="51"/>
        <v>Whole</v>
      </c>
    </row>
    <row r="3307" spans="12:12" x14ac:dyDescent="0.3">
      <c r="L3307" s="11" t="str">
        <f t="shared" si="51"/>
        <v>Whole</v>
      </c>
    </row>
    <row r="3308" spans="12:12" x14ac:dyDescent="0.3">
      <c r="L3308" s="11" t="str">
        <f t="shared" si="51"/>
        <v>Whole</v>
      </c>
    </row>
    <row r="3309" spans="12:12" x14ac:dyDescent="0.3">
      <c r="L3309" s="11" t="str">
        <f t="shared" si="51"/>
        <v>Whole</v>
      </c>
    </row>
    <row r="3310" spans="12:12" x14ac:dyDescent="0.3">
      <c r="L3310" s="11" t="str">
        <f t="shared" si="51"/>
        <v>Whole</v>
      </c>
    </row>
    <row r="3311" spans="12:12" x14ac:dyDescent="0.3">
      <c r="L3311" s="11" t="str">
        <f t="shared" si="51"/>
        <v>Whole</v>
      </c>
    </row>
    <row r="3312" spans="12:12" x14ac:dyDescent="0.3">
      <c r="L3312" s="11" t="str">
        <f t="shared" si="51"/>
        <v>Whole</v>
      </c>
    </row>
    <row r="3313" spans="12:12" x14ac:dyDescent="0.3">
      <c r="L3313" s="11" t="str">
        <f t="shared" si="51"/>
        <v>Whole</v>
      </c>
    </row>
    <row r="3314" spans="12:12" x14ac:dyDescent="0.3">
      <c r="L3314" s="11" t="str">
        <f t="shared" si="51"/>
        <v>Whole</v>
      </c>
    </row>
    <row r="3315" spans="12:12" x14ac:dyDescent="0.3">
      <c r="L3315" s="11" t="str">
        <f t="shared" si="51"/>
        <v>Whole</v>
      </c>
    </row>
    <row r="3316" spans="12:12" x14ac:dyDescent="0.3">
      <c r="L3316" s="11" t="str">
        <f t="shared" si="51"/>
        <v>Whole</v>
      </c>
    </row>
    <row r="3317" spans="12:12" x14ac:dyDescent="0.3">
      <c r="L3317" s="11" t="str">
        <f t="shared" si="51"/>
        <v>Whole</v>
      </c>
    </row>
    <row r="3318" spans="12:12" x14ac:dyDescent="0.3">
      <c r="L3318" s="11" t="str">
        <f t="shared" si="51"/>
        <v>Whole</v>
      </c>
    </row>
    <row r="3319" spans="12:12" x14ac:dyDescent="0.3">
      <c r="L3319" s="11" t="str">
        <f t="shared" si="51"/>
        <v>Whole</v>
      </c>
    </row>
    <row r="3320" spans="12:12" x14ac:dyDescent="0.3">
      <c r="L3320" s="11" t="str">
        <f t="shared" si="51"/>
        <v>Whole</v>
      </c>
    </row>
    <row r="3321" spans="12:12" x14ac:dyDescent="0.3">
      <c r="L3321" s="11" t="str">
        <f t="shared" si="51"/>
        <v>Whole</v>
      </c>
    </row>
    <row r="3322" spans="12:12" x14ac:dyDescent="0.3">
      <c r="L3322" s="11" t="str">
        <f t="shared" si="51"/>
        <v>Whole</v>
      </c>
    </row>
    <row r="3323" spans="12:12" x14ac:dyDescent="0.3">
      <c r="L3323" s="11" t="str">
        <f t="shared" si="51"/>
        <v>Whole</v>
      </c>
    </row>
    <row r="3324" spans="12:12" x14ac:dyDescent="0.3">
      <c r="L3324" s="11" t="str">
        <f t="shared" si="51"/>
        <v>Whole</v>
      </c>
    </row>
    <row r="3325" spans="12:12" x14ac:dyDescent="0.3">
      <c r="L3325" s="11" t="str">
        <f t="shared" si="51"/>
        <v>Whole</v>
      </c>
    </row>
    <row r="3326" spans="12:12" x14ac:dyDescent="0.3">
      <c r="L3326" s="11" t="str">
        <f t="shared" si="51"/>
        <v>Whole</v>
      </c>
    </row>
    <row r="3327" spans="12:12" x14ac:dyDescent="0.3">
      <c r="L3327" s="11" t="str">
        <f t="shared" si="51"/>
        <v>Whole</v>
      </c>
    </row>
    <row r="3328" spans="12:12" x14ac:dyDescent="0.3">
      <c r="L3328" s="11" t="str">
        <f t="shared" si="51"/>
        <v>Whole</v>
      </c>
    </row>
    <row r="3329" spans="12:12" x14ac:dyDescent="0.3">
      <c r="L3329" s="11" t="str">
        <f t="shared" si="51"/>
        <v>Whole</v>
      </c>
    </row>
    <row r="3330" spans="12:12" x14ac:dyDescent="0.3">
      <c r="L3330" s="11" t="str">
        <f t="shared" ref="L3330:L3393" si="52">IF(OR(C3330="Condiments &amp; Snacks",
       C3330="Cheese",
       C3330="Butter",
       C3330="Meals",
       C3330="Beverages",
       C3330="Yogurt"), "Processed", "Whole")</f>
        <v>Whole</v>
      </c>
    </row>
    <row r="3331" spans="12:12" x14ac:dyDescent="0.3">
      <c r="L3331" s="11" t="str">
        <f t="shared" si="52"/>
        <v>Whole</v>
      </c>
    </row>
    <row r="3332" spans="12:12" x14ac:dyDescent="0.3">
      <c r="L3332" s="11" t="str">
        <f t="shared" si="52"/>
        <v>Whole</v>
      </c>
    </row>
    <row r="3333" spans="12:12" x14ac:dyDescent="0.3">
      <c r="L3333" s="11" t="str">
        <f t="shared" si="52"/>
        <v>Whole</v>
      </c>
    </row>
    <row r="3334" spans="12:12" x14ac:dyDescent="0.3">
      <c r="L3334" s="11" t="str">
        <f t="shared" si="52"/>
        <v>Whole</v>
      </c>
    </row>
    <row r="3335" spans="12:12" x14ac:dyDescent="0.3">
      <c r="L3335" s="11" t="str">
        <f t="shared" si="52"/>
        <v>Whole</v>
      </c>
    </row>
    <row r="3336" spans="12:12" x14ac:dyDescent="0.3">
      <c r="L3336" s="11" t="str">
        <f t="shared" si="52"/>
        <v>Whole</v>
      </c>
    </row>
    <row r="3337" spans="12:12" x14ac:dyDescent="0.3">
      <c r="L3337" s="11" t="str">
        <f t="shared" si="52"/>
        <v>Whole</v>
      </c>
    </row>
    <row r="3338" spans="12:12" x14ac:dyDescent="0.3">
      <c r="L3338" s="11" t="str">
        <f t="shared" si="52"/>
        <v>Whole</v>
      </c>
    </row>
    <row r="3339" spans="12:12" x14ac:dyDescent="0.3">
      <c r="L3339" s="11" t="str">
        <f t="shared" si="52"/>
        <v>Whole</v>
      </c>
    </row>
    <row r="3340" spans="12:12" x14ac:dyDescent="0.3">
      <c r="L3340" s="11" t="str">
        <f t="shared" si="52"/>
        <v>Whole</v>
      </c>
    </row>
    <row r="3341" spans="12:12" x14ac:dyDescent="0.3">
      <c r="L3341" s="11" t="str">
        <f t="shared" si="52"/>
        <v>Whole</v>
      </c>
    </row>
    <row r="3342" spans="12:12" x14ac:dyDescent="0.3">
      <c r="L3342" s="11" t="str">
        <f t="shared" si="52"/>
        <v>Whole</v>
      </c>
    </row>
    <row r="3343" spans="12:12" x14ac:dyDescent="0.3">
      <c r="L3343" s="11" t="str">
        <f t="shared" si="52"/>
        <v>Whole</v>
      </c>
    </row>
    <row r="3344" spans="12:12" x14ac:dyDescent="0.3">
      <c r="L3344" s="11" t="str">
        <f t="shared" si="52"/>
        <v>Whole</v>
      </c>
    </row>
    <row r="3345" spans="12:12" x14ac:dyDescent="0.3">
      <c r="L3345" s="11" t="str">
        <f t="shared" si="52"/>
        <v>Whole</v>
      </c>
    </row>
    <row r="3346" spans="12:12" x14ac:dyDescent="0.3">
      <c r="L3346" s="11" t="str">
        <f t="shared" si="52"/>
        <v>Whole</v>
      </c>
    </row>
    <row r="3347" spans="12:12" x14ac:dyDescent="0.3">
      <c r="L3347" s="11" t="str">
        <f t="shared" si="52"/>
        <v>Whole</v>
      </c>
    </row>
    <row r="3348" spans="12:12" x14ac:dyDescent="0.3">
      <c r="L3348" s="11" t="str">
        <f t="shared" si="52"/>
        <v>Whole</v>
      </c>
    </row>
    <row r="3349" spans="12:12" x14ac:dyDescent="0.3">
      <c r="L3349" s="11" t="str">
        <f t="shared" si="52"/>
        <v>Whole</v>
      </c>
    </row>
    <row r="3350" spans="12:12" x14ac:dyDescent="0.3">
      <c r="L3350" s="11" t="str">
        <f t="shared" si="52"/>
        <v>Whole</v>
      </c>
    </row>
    <row r="3351" spans="12:12" x14ac:dyDescent="0.3">
      <c r="L3351" s="11" t="str">
        <f t="shared" si="52"/>
        <v>Whole</v>
      </c>
    </row>
    <row r="3352" spans="12:12" x14ac:dyDescent="0.3">
      <c r="L3352" s="11" t="str">
        <f t="shared" si="52"/>
        <v>Whole</v>
      </c>
    </row>
    <row r="3353" spans="12:12" x14ac:dyDescent="0.3">
      <c r="L3353" s="11" t="str">
        <f t="shared" si="52"/>
        <v>Whole</v>
      </c>
    </row>
    <row r="3354" spans="12:12" x14ac:dyDescent="0.3">
      <c r="L3354" s="11" t="str">
        <f t="shared" si="52"/>
        <v>Whole</v>
      </c>
    </row>
    <row r="3355" spans="12:12" x14ac:dyDescent="0.3">
      <c r="L3355" s="11" t="str">
        <f t="shared" si="52"/>
        <v>Whole</v>
      </c>
    </row>
    <row r="3356" spans="12:12" x14ac:dyDescent="0.3">
      <c r="L3356" s="11" t="str">
        <f t="shared" si="52"/>
        <v>Whole</v>
      </c>
    </row>
    <row r="3357" spans="12:12" x14ac:dyDescent="0.3">
      <c r="L3357" s="11" t="str">
        <f t="shared" si="52"/>
        <v>Whole</v>
      </c>
    </row>
    <row r="3358" spans="12:12" x14ac:dyDescent="0.3">
      <c r="L3358" s="11" t="str">
        <f t="shared" si="52"/>
        <v>Whole</v>
      </c>
    </row>
    <row r="3359" spans="12:12" x14ac:dyDescent="0.3">
      <c r="L3359" s="11" t="str">
        <f t="shared" si="52"/>
        <v>Whole</v>
      </c>
    </row>
    <row r="3360" spans="12:12" x14ac:dyDescent="0.3">
      <c r="L3360" s="11" t="str">
        <f t="shared" si="52"/>
        <v>Whole</v>
      </c>
    </row>
    <row r="3361" spans="12:12" x14ac:dyDescent="0.3">
      <c r="L3361" s="11" t="str">
        <f t="shared" si="52"/>
        <v>Whole</v>
      </c>
    </row>
    <row r="3362" spans="12:12" x14ac:dyDescent="0.3">
      <c r="L3362" s="11" t="str">
        <f t="shared" si="52"/>
        <v>Whole</v>
      </c>
    </row>
    <row r="3363" spans="12:12" x14ac:dyDescent="0.3">
      <c r="L3363" s="11" t="str">
        <f t="shared" si="52"/>
        <v>Whole</v>
      </c>
    </row>
    <row r="3364" spans="12:12" x14ac:dyDescent="0.3">
      <c r="L3364" s="11" t="str">
        <f t="shared" si="52"/>
        <v>Whole</v>
      </c>
    </row>
    <row r="3365" spans="12:12" x14ac:dyDescent="0.3">
      <c r="L3365" s="11" t="str">
        <f t="shared" si="52"/>
        <v>Whole</v>
      </c>
    </row>
    <row r="3366" spans="12:12" x14ac:dyDescent="0.3">
      <c r="L3366" s="11" t="str">
        <f t="shared" si="52"/>
        <v>Whole</v>
      </c>
    </row>
    <row r="3367" spans="12:12" x14ac:dyDescent="0.3">
      <c r="L3367" s="11" t="str">
        <f t="shared" si="52"/>
        <v>Whole</v>
      </c>
    </row>
    <row r="3368" spans="12:12" x14ac:dyDescent="0.3">
      <c r="L3368" s="11" t="str">
        <f t="shared" si="52"/>
        <v>Whole</v>
      </c>
    </row>
    <row r="3369" spans="12:12" x14ac:dyDescent="0.3">
      <c r="L3369" s="11" t="str">
        <f t="shared" si="52"/>
        <v>Whole</v>
      </c>
    </row>
    <row r="3370" spans="12:12" x14ac:dyDescent="0.3">
      <c r="L3370" s="11" t="str">
        <f t="shared" si="52"/>
        <v>Whole</v>
      </c>
    </row>
    <row r="3371" spans="12:12" x14ac:dyDescent="0.3">
      <c r="L3371" s="11" t="str">
        <f t="shared" si="52"/>
        <v>Whole</v>
      </c>
    </row>
    <row r="3372" spans="12:12" x14ac:dyDescent="0.3">
      <c r="L3372" s="11" t="str">
        <f t="shared" si="52"/>
        <v>Whole</v>
      </c>
    </row>
    <row r="3373" spans="12:12" x14ac:dyDescent="0.3">
      <c r="L3373" s="11" t="str">
        <f t="shared" si="52"/>
        <v>Whole</v>
      </c>
    </row>
    <row r="3374" spans="12:12" x14ac:dyDescent="0.3">
      <c r="L3374" s="11" t="str">
        <f t="shared" si="52"/>
        <v>Whole</v>
      </c>
    </row>
    <row r="3375" spans="12:12" x14ac:dyDescent="0.3">
      <c r="L3375" s="11" t="str">
        <f t="shared" si="52"/>
        <v>Whole</v>
      </c>
    </row>
    <row r="3376" spans="12:12" x14ac:dyDescent="0.3">
      <c r="L3376" s="11" t="str">
        <f t="shared" si="52"/>
        <v>Whole</v>
      </c>
    </row>
    <row r="3377" spans="12:12" x14ac:dyDescent="0.3">
      <c r="L3377" s="11" t="str">
        <f t="shared" si="52"/>
        <v>Whole</v>
      </c>
    </row>
    <row r="3378" spans="12:12" x14ac:dyDescent="0.3">
      <c r="L3378" s="11" t="str">
        <f t="shared" si="52"/>
        <v>Whole</v>
      </c>
    </row>
    <row r="3379" spans="12:12" x14ac:dyDescent="0.3">
      <c r="L3379" s="11" t="str">
        <f t="shared" si="52"/>
        <v>Whole</v>
      </c>
    </row>
    <row r="3380" spans="12:12" x14ac:dyDescent="0.3">
      <c r="L3380" s="11" t="str">
        <f t="shared" si="52"/>
        <v>Whole</v>
      </c>
    </row>
    <row r="3381" spans="12:12" x14ac:dyDescent="0.3">
      <c r="L3381" s="11" t="str">
        <f t="shared" si="52"/>
        <v>Whole</v>
      </c>
    </row>
    <row r="3382" spans="12:12" x14ac:dyDescent="0.3">
      <c r="L3382" s="11" t="str">
        <f t="shared" si="52"/>
        <v>Whole</v>
      </c>
    </row>
    <row r="3383" spans="12:12" x14ac:dyDescent="0.3">
      <c r="L3383" s="11" t="str">
        <f t="shared" si="52"/>
        <v>Whole</v>
      </c>
    </row>
    <row r="3384" spans="12:12" x14ac:dyDescent="0.3">
      <c r="L3384" s="11" t="str">
        <f t="shared" si="52"/>
        <v>Whole</v>
      </c>
    </row>
    <row r="3385" spans="12:12" x14ac:dyDescent="0.3">
      <c r="L3385" s="11" t="str">
        <f t="shared" si="52"/>
        <v>Whole</v>
      </c>
    </row>
    <row r="3386" spans="12:12" x14ac:dyDescent="0.3">
      <c r="L3386" s="11" t="str">
        <f t="shared" si="52"/>
        <v>Whole</v>
      </c>
    </row>
    <row r="3387" spans="12:12" x14ac:dyDescent="0.3">
      <c r="L3387" s="11" t="str">
        <f t="shared" si="52"/>
        <v>Whole</v>
      </c>
    </row>
    <row r="3388" spans="12:12" x14ac:dyDescent="0.3">
      <c r="L3388" s="11" t="str">
        <f t="shared" si="52"/>
        <v>Whole</v>
      </c>
    </row>
    <row r="3389" spans="12:12" x14ac:dyDescent="0.3">
      <c r="L3389" s="11" t="str">
        <f t="shared" si="52"/>
        <v>Whole</v>
      </c>
    </row>
    <row r="3390" spans="12:12" x14ac:dyDescent="0.3">
      <c r="L3390" s="11" t="str">
        <f t="shared" si="52"/>
        <v>Whole</v>
      </c>
    </row>
    <row r="3391" spans="12:12" x14ac:dyDescent="0.3">
      <c r="L3391" s="11" t="str">
        <f t="shared" si="52"/>
        <v>Whole</v>
      </c>
    </row>
    <row r="3392" spans="12:12" x14ac:dyDescent="0.3">
      <c r="L3392" s="11" t="str">
        <f t="shared" si="52"/>
        <v>Whole</v>
      </c>
    </row>
    <row r="3393" spans="12:12" x14ac:dyDescent="0.3">
      <c r="L3393" s="11" t="str">
        <f t="shared" si="52"/>
        <v>Whole</v>
      </c>
    </row>
    <row r="3394" spans="12:12" x14ac:dyDescent="0.3">
      <c r="L3394" s="11" t="str">
        <f t="shared" ref="L3394:L3457" si="53">IF(OR(C3394="Condiments &amp; Snacks",
       C3394="Cheese",
       C3394="Butter",
       C3394="Meals",
       C3394="Beverages",
       C3394="Yogurt"), "Processed", "Whole")</f>
        <v>Whole</v>
      </c>
    </row>
    <row r="3395" spans="12:12" x14ac:dyDescent="0.3">
      <c r="L3395" s="11" t="str">
        <f t="shared" si="53"/>
        <v>Whole</v>
      </c>
    </row>
    <row r="3396" spans="12:12" x14ac:dyDescent="0.3">
      <c r="L3396" s="11" t="str">
        <f t="shared" si="53"/>
        <v>Whole</v>
      </c>
    </row>
    <row r="3397" spans="12:12" x14ac:dyDescent="0.3">
      <c r="L3397" s="11" t="str">
        <f t="shared" si="53"/>
        <v>Whole</v>
      </c>
    </row>
    <row r="3398" spans="12:12" x14ac:dyDescent="0.3">
      <c r="L3398" s="11" t="str">
        <f t="shared" si="53"/>
        <v>Whole</v>
      </c>
    </row>
    <row r="3399" spans="12:12" x14ac:dyDescent="0.3">
      <c r="L3399" s="11" t="str">
        <f t="shared" si="53"/>
        <v>Whole</v>
      </c>
    </row>
    <row r="3400" spans="12:12" x14ac:dyDescent="0.3">
      <c r="L3400" s="11" t="str">
        <f t="shared" si="53"/>
        <v>Whole</v>
      </c>
    </row>
    <row r="3401" spans="12:12" x14ac:dyDescent="0.3">
      <c r="L3401" s="11" t="str">
        <f t="shared" si="53"/>
        <v>Whole</v>
      </c>
    </row>
    <row r="3402" spans="12:12" x14ac:dyDescent="0.3">
      <c r="L3402" s="11" t="str">
        <f t="shared" si="53"/>
        <v>Whole</v>
      </c>
    </row>
    <row r="3403" spans="12:12" x14ac:dyDescent="0.3">
      <c r="L3403" s="11" t="str">
        <f t="shared" si="53"/>
        <v>Whole</v>
      </c>
    </row>
    <row r="3404" spans="12:12" x14ac:dyDescent="0.3">
      <c r="L3404" s="11" t="str">
        <f t="shared" si="53"/>
        <v>Whole</v>
      </c>
    </row>
    <row r="3405" spans="12:12" x14ac:dyDescent="0.3">
      <c r="L3405" s="11" t="str">
        <f t="shared" si="53"/>
        <v>Whole</v>
      </c>
    </row>
    <row r="3406" spans="12:12" x14ac:dyDescent="0.3">
      <c r="L3406" s="11" t="str">
        <f t="shared" si="53"/>
        <v>Whole</v>
      </c>
    </row>
    <row r="3407" spans="12:12" x14ac:dyDescent="0.3">
      <c r="L3407" s="11" t="str">
        <f t="shared" si="53"/>
        <v>Whole</v>
      </c>
    </row>
    <row r="3408" spans="12:12" x14ac:dyDescent="0.3">
      <c r="L3408" s="11" t="str">
        <f t="shared" si="53"/>
        <v>Whole</v>
      </c>
    </row>
    <row r="3409" spans="12:12" x14ac:dyDescent="0.3">
      <c r="L3409" s="11" t="str">
        <f t="shared" si="53"/>
        <v>Whole</v>
      </c>
    </row>
    <row r="3410" spans="12:12" x14ac:dyDescent="0.3">
      <c r="L3410" s="11" t="str">
        <f t="shared" si="53"/>
        <v>Whole</v>
      </c>
    </row>
    <row r="3411" spans="12:12" x14ac:dyDescent="0.3">
      <c r="L3411" s="11" t="str">
        <f t="shared" si="53"/>
        <v>Whole</v>
      </c>
    </row>
    <row r="3412" spans="12:12" x14ac:dyDescent="0.3">
      <c r="L3412" s="11" t="str">
        <f t="shared" si="53"/>
        <v>Whole</v>
      </c>
    </row>
    <row r="3413" spans="12:12" x14ac:dyDescent="0.3">
      <c r="L3413" s="11" t="str">
        <f t="shared" si="53"/>
        <v>Whole</v>
      </c>
    </row>
    <row r="3414" spans="12:12" x14ac:dyDescent="0.3">
      <c r="L3414" s="11" t="str">
        <f t="shared" si="53"/>
        <v>Whole</v>
      </c>
    </row>
    <row r="3415" spans="12:12" x14ac:dyDescent="0.3">
      <c r="L3415" s="11" t="str">
        <f t="shared" si="53"/>
        <v>Whole</v>
      </c>
    </row>
    <row r="3416" spans="12:12" x14ac:dyDescent="0.3">
      <c r="L3416" s="11" t="str">
        <f t="shared" si="53"/>
        <v>Whole</v>
      </c>
    </row>
    <row r="3417" spans="12:12" x14ac:dyDescent="0.3">
      <c r="L3417" s="11" t="str">
        <f t="shared" si="53"/>
        <v>Whole</v>
      </c>
    </row>
    <row r="3418" spans="12:12" x14ac:dyDescent="0.3">
      <c r="L3418" s="11" t="str">
        <f t="shared" si="53"/>
        <v>Whole</v>
      </c>
    </row>
    <row r="3419" spans="12:12" x14ac:dyDescent="0.3">
      <c r="L3419" s="11" t="str">
        <f t="shared" si="53"/>
        <v>Whole</v>
      </c>
    </row>
    <row r="3420" spans="12:12" x14ac:dyDescent="0.3">
      <c r="L3420" s="11" t="str">
        <f t="shared" si="53"/>
        <v>Whole</v>
      </c>
    </row>
    <row r="3421" spans="12:12" x14ac:dyDescent="0.3">
      <c r="L3421" s="11" t="str">
        <f t="shared" si="53"/>
        <v>Whole</v>
      </c>
    </row>
    <row r="3422" spans="12:12" x14ac:dyDescent="0.3">
      <c r="L3422" s="11" t="str">
        <f t="shared" si="53"/>
        <v>Whole</v>
      </c>
    </row>
    <row r="3423" spans="12:12" x14ac:dyDescent="0.3">
      <c r="L3423" s="11" t="str">
        <f t="shared" si="53"/>
        <v>Whole</v>
      </c>
    </row>
    <row r="3424" spans="12:12" x14ac:dyDescent="0.3">
      <c r="L3424" s="11" t="str">
        <f t="shared" si="53"/>
        <v>Whole</v>
      </c>
    </row>
    <row r="3425" spans="12:12" x14ac:dyDescent="0.3">
      <c r="L3425" s="11" t="str">
        <f t="shared" si="53"/>
        <v>Whole</v>
      </c>
    </row>
    <row r="3426" spans="12:12" x14ac:dyDescent="0.3">
      <c r="L3426" s="11" t="str">
        <f t="shared" si="53"/>
        <v>Whole</v>
      </c>
    </row>
    <row r="3427" spans="12:12" x14ac:dyDescent="0.3">
      <c r="L3427" s="11" t="str">
        <f t="shared" si="53"/>
        <v>Whole</v>
      </c>
    </row>
    <row r="3428" spans="12:12" x14ac:dyDescent="0.3">
      <c r="L3428" s="11" t="str">
        <f t="shared" si="53"/>
        <v>Whole</v>
      </c>
    </row>
    <row r="3429" spans="12:12" x14ac:dyDescent="0.3">
      <c r="L3429" s="11" t="str">
        <f t="shared" si="53"/>
        <v>Whole</v>
      </c>
    </row>
    <row r="3430" spans="12:12" x14ac:dyDescent="0.3">
      <c r="L3430" s="11" t="str">
        <f t="shared" si="53"/>
        <v>Whole</v>
      </c>
    </row>
    <row r="3431" spans="12:12" x14ac:dyDescent="0.3">
      <c r="L3431" s="11" t="str">
        <f t="shared" si="53"/>
        <v>Whole</v>
      </c>
    </row>
    <row r="3432" spans="12:12" x14ac:dyDescent="0.3">
      <c r="L3432" s="11" t="str">
        <f t="shared" si="53"/>
        <v>Whole</v>
      </c>
    </row>
    <row r="3433" spans="12:12" x14ac:dyDescent="0.3">
      <c r="L3433" s="11" t="str">
        <f t="shared" si="53"/>
        <v>Whole</v>
      </c>
    </row>
    <row r="3434" spans="12:12" x14ac:dyDescent="0.3">
      <c r="L3434" s="11" t="str">
        <f t="shared" si="53"/>
        <v>Whole</v>
      </c>
    </row>
    <row r="3435" spans="12:12" x14ac:dyDescent="0.3">
      <c r="L3435" s="11" t="str">
        <f t="shared" si="53"/>
        <v>Whole</v>
      </c>
    </row>
    <row r="3436" spans="12:12" x14ac:dyDescent="0.3">
      <c r="L3436" s="11" t="str">
        <f t="shared" si="53"/>
        <v>Whole</v>
      </c>
    </row>
    <row r="3437" spans="12:12" x14ac:dyDescent="0.3">
      <c r="L3437" s="11" t="str">
        <f t="shared" si="53"/>
        <v>Whole</v>
      </c>
    </row>
    <row r="3438" spans="12:12" x14ac:dyDescent="0.3">
      <c r="L3438" s="11" t="str">
        <f t="shared" si="53"/>
        <v>Whole</v>
      </c>
    </row>
    <row r="3439" spans="12:12" x14ac:dyDescent="0.3">
      <c r="L3439" s="11" t="str">
        <f t="shared" si="53"/>
        <v>Whole</v>
      </c>
    </row>
    <row r="3440" spans="12:12" x14ac:dyDescent="0.3">
      <c r="L3440" s="11" t="str">
        <f t="shared" si="53"/>
        <v>Whole</v>
      </c>
    </row>
    <row r="3441" spans="12:12" x14ac:dyDescent="0.3">
      <c r="L3441" s="11" t="str">
        <f t="shared" si="53"/>
        <v>Whole</v>
      </c>
    </row>
    <row r="3442" spans="12:12" x14ac:dyDescent="0.3">
      <c r="L3442" s="11" t="str">
        <f t="shared" si="53"/>
        <v>Whole</v>
      </c>
    </row>
    <row r="3443" spans="12:12" x14ac:dyDescent="0.3">
      <c r="L3443" s="11" t="str">
        <f t="shared" si="53"/>
        <v>Whole</v>
      </c>
    </row>
    <row r="3444" spans="12:12" x14ac:dyDescent="0.3">
      <c r="L3444" s="11" t="str">
        <f t="shared" si="53"/>
        <v>Whole</v>
      </c>
    </row>
    <row r="3445" spans="12:12" x14ac:dyDescent="0.3">
      <c r="L3445" s="11" t="str">
        <f t="shared" si="53"/>
        <v>Whole</v>
      </c>
    </row>
    <row r="3446" spans="12:12" x14ac:dyDescent="0.3">
      <c r="L3446" s="11" t="str">
        <f t="shared" si="53"/>
        <v>Whole</v>
      </c>
    </row>
    <row r="3447" spans="12:12" x14ac:dyDescent="0.3">
      <c r="L3447" s="11" t="str">
        <f t="shared" si="53"/>
        <v>Whole</v>
      </c>
    </row>
    <row r="3448" spans="12:12" x14ac:dyDescent="0.3">
      <c r="L3448" s="11" t="str">
        <f t="shared" si="53"/>
        <v>Whole</v>
      </c>
    </row>
    <row r="3449" spans="12:12" x14ac:dyDescent="0.3">
      <c r="L3449" s="11" t="str">
        <f t="shared" si="53"/>
        <v>Whole</v>
      </c>
    </row>
    <row r="3450" spans="12:12" x14ac:dyDescent="0.3">
      <c r="L3450" s="11" t="str">
        <f t="shared" si="53"/>
        <v>Whole</v>
      </c>
    </row>
    <row r="3451" spans="12:12" x14ac:dyDescent="0.3">
      <c r="L3451" s="11" t="str">
        <f t="shared" si="53"/>
        <v>Whole</v>
      </c>
    </row>
    <row r="3452" spans="12:12" x14ac:dyDescent="0.3">
      <c r="L3452" s="11" t="str">
        <f t="shared" si="53"/>
        <v>Whole</v>
      </c>
    </row>
    <row r="3453" spans="12:12" x14ac:dyDescent="0.3">
      <c r="L3453" s="11" t="str">
        <f t="shared" si="53"/>
        <v>Whole</v>
      </c>
    </row>
    <row r="3454" spans="12:12" x14ac:dyDescent="0.3">
      <c r="L3454" s="11" t="str">
        <f t="shared" si="53"/>
        <v>Whole</v>
      </c>
    </row>
    <row r="3455" spans="12:12" x14ac:dyDescent="0.3">
      <c r="L3455" s="11" t="str">
        <f t="shared" si="53"/>
        <v>Whole</v>
      </c>
    </row>
    <row r="3456" spans="12:12" x14ac:dyDescent="0.3">
      <c r="L3456" s="11" t="str">
        <f t="shared" si="53"/>
        <v>Whole</v>
      </c>
    </row>
    <row r="3457" spans="12:12" x14ac:dyDescent="0.3">
      <c r="L3457" s="11" t="str">
        <f t="shared" si="53"/>
        <v>Whole</v>
      </c>
    </row>
    <row r="3458" spans="12:12" x14ac:dyDescent="0.3">
      <c r="L3458" s="11" t="str">
        <f t="shared" ref="L3458:L3521" si="54">IF(OR(C3458="Condiments &amp; Snacks",
       C3458="Cheese",
       C3458="Butter",
       C3458="Meals",
       C3458="Beverages",
       C3458="Yogurt"), "Processed", "Whole")</f>
        <v>Whole</v>
      </c>
    </row>
    <row r="3459" spans="12:12" x14ac:dyDescent="0.3">
      <c r="L3459" s="11" t="str">
        <f t="shared" si="54"/>
        <v>Whole</v>
      </c>
    </row>
    <row r="3460" spans="12:12" x14ac:dyDescent="0.3">
      <c r="L3460" s="11" t="str">
        <f t="shared" si="54"/>
        <v>Whole</v>
      </c>
    </row>
    <row r="3461" spans="12:12" x14ac:dyDescent="0.3">
      <c r="L3461" s="11" t="str">
        <f t="shared" si="54"/>
        <v>Whole</v>
      </c>
    </row>
    <row r="3462" spans="12:12" x14ac:dyDescent="0.3">
      <c r="L3462" s="11" t="str">
        <f t="shared" si="54"/>
        <v>Whole</v>
      </c>
    </row>
    <row r="3463" spans="12:12" x14ac:dyDescent="0.3">
      <c r="L3463" s="11" t="str">
        <f t="shared" si="54"/>
        <v>Whole</v>
      </c>
    </row>
    <row r="3464" spans="12:12" x14ac:dyDescent="0.3">
      <c r="L3464" s="11" t="str">
        <f t="shared" si="54"/>
        <v>Whole</v>
      </c>
    </row>
    <row r="3465" spans="12:12" x14ac:dyDescent="0.3">
      <c r="L3465" s="11" t="str">
        <f t="shared" si="54"/>
        <v>Whole</v>
      </c>
    </row>
    <row r="3466" spans="12:12" x14ac:dyDescent="0.3">
      <c r="L3466" s="11" t="str">
        <f t="shared" si="54"/>
        <v>Whole</v>
      </c>
    </row>
    <row r="3467" spans="12:12" x14ac:dyDescent="0.3">
      <c r="L3467" s="11" t="str">
        <f t="shared" si="54"/>
        <v>Whole</v>
      </c>
    </row>
    <row r="3468" spans="12:12" x14ac:dyDescent="0.3">
      <c r="L3468" s="11" t="str">
        <f t="shared" si="54"/>
        <v>Whole</v>
      </c>
    </row>
    <row r="3469" spans="12:12" x14ac:dyDescent="0.3">
      <c r="L3469" s="11" t="str">
        <f t="shared" si="54"/>
        <v>Whole</v>
      </c>
    </row>
    <row r="3470" spans="12:12" x14ac:dyDescent="0.3">
      <c r="L3470" s="11" t="str">
        <f t="shared" si="54"/>
        <v>Whole</v>
      </c>
    </row>
    <row r="3471" spans="12:12" x14ac:dyDescent="0.3">
      <c r="L3471" s="11" t="str">
        <f t="shared" si="54"/>
        <v>Whole</v>
      </c>
    </row>
    <row r="3472" spans="12:12" x14ac:dyDescent="0.3">
      <c r="L3472" s="11" t="str">
        <f t="shared" si="54"/>
        <v>Whole</v>
      </c>
    </row>
    <row r="3473" spans="12:12" x14ac:dyDescent="0.3">
      <c r="L3473" s="11" t="str">
        <f t="shared" si="54"/>
        <v>Whole</v>
      </c>
    </row>
    <row r="3474" spans="12:12" x14ac:dyDescent="0.3">
      <c r="L3474" s="11" t="str">
        <f t="shared" si="54"/>
        <v>Whole</v>
      </c>
    </row>
    <row r="3475" spans="12:12" x14ac:dyDescent="0.3">
      <c r="L3475" s="11" t="str">
        <f t="shared" si="54"/>
        <v>Whole</v>
      </c>
    </row>
    <row r="3476" spans="12:12" x14ac:dyDescent="0.3">
      <c r="L3476" s="11" t="str">
        <f t="shared" si="54"/>
        <v>Whole</v>
      </c>
    </row>
    <row r="3477" spans="12:12" x14ac:dyDescent="0.3">
      <c r="L3477" s="11" t="str">
        <f t="shared" si="54"/>
        <v>Whole</v>
      </c>
    </row>
    <row r="3478" spans="12:12" x14ac:dyDescent="0.3">
      <c r="L3478" s="11" t="str">
        <f t="shared" si="54"/>
        <v>Whole</v>
      </c>
    </row>
    <row r="3479" spans="12:12" x14ac:dyDescent="0.3">
      <c r="L3479" s="11" t="str">
        <f t="shared" si="54"/>
        <v>Whole</v>
      </c>
    </row>
    <row r="3480" spans="12:12" x14ac:dyDescent="0.3">
      <c r="L3480" s="11" t="str">
        <f t="shared" si="54"/>
        <v>Whole</v>
      </c>
    </row>
    <row r="3481" spans="12:12" x14ac:dyDescent="0.3">
      <c r="L3481" s="11" t="str">
        <f t="shared" si="54"/>
        <v>Whole</v>
      </c>
    </row>
    <row r="3482" spans="12:12" x14ac:dyDescent="0.3">
      <c r="L3482" s="11" t="str">
        <f t="shared" si="54"/>
        <v>Whole</v>
      </c>
    </row>
    <row r="3483" spans="12:12" x14ac:dyDescent="0.3">
      <c r="L3483" s="11" t="str">
        <f t="shared" si="54"/>
        <v>Whole</v>
      </c>
    </row>
    <row r="3484" spans="12:12" x14ac:dyDescent="0.3">
      <c r="L3484" s="11" t="str">
        <f t="shared" si="54"/>
        <v>Whole</v>
      </c>
    </row>
    <row r="3485" spans="12:12" x14ac:dyDescent="0.3">
      <c r="L3485" s="11" t="str">
        <f t="shared" si="54"/>
        <v>Whole</v>
      </c>
    </row>
    <row r="3486" spans="12:12" x14ac:dyDescent="0.3">
      <c r="L3486" s="11" t="str">
        <f t="shared" si="54"/>
        <v>Whole</v>
      </c>
    </row>
    <row r="3487" spans="12:12" x14ac:dyDescent="0.3">
      <c r="L3487" s="11" t="str">
        <f t="shared" si="54"/>
        <v>Whole</v>
      </c>
    </row>
    <row r="3488" spans="12:12" x14ac:dyDescent="0.3">
      <c r="L3488" s="11" t="str">
        <f t="shared" si="54"/>
        <v>Whole</v>
      </c>
    </row>
    <row r="3489" spans="12:12" x14ac:dyDescent="0.3">
      <c r="L3489" s="11" t="str">
        <f t="shared" si="54"/>
        <v>Whole</v>
      </c>
    </row>
    <row r="3490" spans="12:12" x14ac:dyDescent="0.3">
      <c r="L3490" s="11" t="str">
        <f t="shared" si="54"/>
        <v>Whole</v>
      </c>
    </row>
    <row r="3491" spans="12:12" x14ac:dyDescent="0.3">
      <c r="L3491" s="11" t="str">
        <f t="shared" si="54"/>
        <v>Whole</v>
      </c>
    </row>
    <row r="3492" spans="12:12" x14ac:dyDescent="0.3">
      <c r="L3492" s="11" t="str">
        <f t="shared" si="54"/>
        <v>Whole</v>
      </c>
    </row>
    <row r="3493" spans="12:12" x14ac:dyDescent="0.3">
      <c r="L3493" s="11" t="str">
        <f t="shared" si="54"/>
        <v>Whole</v>
      </c>
    </row>
    <row r="3494" spans="12:12" x14ac:dyDescent="0.3">
      <c r="L3494" s="11" t="str">
        <f t="shared" si="54"/>
        <v>Whole</v>
      </c>
    </row>
    <row r="3495" spans="12:12" x14ac:dyDescent="0.3">
      <c r="L3495" s="11" t="str">
        <f t="shared" si="54"/>
        <v>Whole</v>
      </c>
    </row>
    <row r="3496" spans="12:12" x14ac:dyDescent="0.3">
      <c r="L3496" s="11" t="str">
        <f t="shared" si="54"/>
        <v>Whole</v>
      </c>
    </row>
    <row r="3497" spans="12:12" x14ac:dyDescent="0.3">
      <c r="L3497" s="11" t="str">
        <f t="shared" si="54"/>
        <v>Whole</v>
      </c>
    </row>
    <row r="3498" spans="12:12" x14ac:dyDescent="0.3">
      <c r="L3498" s="11" t="str">
        <f t="shared" si="54"/>
        <v>Whole</v>
      </c>
    </row>
    <row r="3499" spans="12:12" x14ac:dyDescent="0.3">
      <c r="L3499" s="11" t="str">
        <f t="shared" si="54"/>
        <v>Whole</v>
      </c>
    </row>
    <row r="3500" spans="12:12" x14ac:dyDescent="0.3">
      <c r="L3500" s="11" t="str">
        <f t="shared" si="54"/>
        <v>Whole</v>
      </c>
    </row>
    <row r="3501" spans="12:12" x14ac:dyDescent="0.3">
      <c r="L3501" s="11" t="str">
        <f t="shared" si="54"/>
        <v>Whole</v>
      </c>
    </row>
    <row r="3502" spans="12:12" x14ac:dyDescent="0.3">
      <c r="L3502" s="11" t="str">
        <f t="shared" si="54"/>
        <v>Whole</v>
      </c>
    </row>
    <row r="3503" spans="12:12" x14ac:dyDescent="0.3">
      <c r="L3503" s="11" t="str">
        <f t="shared" si="54"/>
        <v>Whole</v>
      </c>
    </row>
    <row r="3504" spans="12:12" x14ac:dyDescent="0.3">
      <c r="L3504" s="11" t="str">
        <f t="shared" si="54"/>
        <v>Whole</v>
      </c>
    </row>
    <row r="3505" spans="12:12" x14ac:dyDescent="0.3">
      <c r="L3505" s="11" t="str">
        <f t="shared" si="54"/>
        <v>Whole</v>
      </c>
    </row>
    <row r="3506" spans="12:12" x14ac:dyDescent="0.3">
      <c r="L3506" s="11" t="str">
        <f t="shared" si="54"/>
        <v>Whole</v>
      </c>
    </row>
    <row r="3507" spans="12:12" x14ac:dyDescent="0.3">
      <c r="L3507" s="11" t="str">
        <f t="shared" si="54"/>
        <v>Whole</v>
      </c>
    </row>
    <row r="3508" spans="12:12" x14ac:dyDescent="0.3">
      <c r="L3508" s="11" t="str">
        <f t="shared" si="54"/>
        <v>Whole</v>
      </c>
    </row>
    <row r="3509" spans="12:12" x14ac:dyDescent="0.3">
      <c r="L3509" s="11" t="str">
        <f t="shared" si="54"/>
        <v>Whole</v>
      </c>
    </row>
    <row r="3510" spans="12:12" x14ac:dyDescent="0.3">
      <c r="L3510" s="11" t="str">
        <f t="shared" si="54"/>
        <v>Whole</v>
      </c>
    </row>
    <row r="3511" spans="12:12" x14ac:dyDescent="0.3">
      <c r="L3511" s="11" t="str">
        <f t="shared" si="54"/>
        <v>Whole</v>
      </c>
    </row>
    <row r="3512" spans="12:12" x14ac:dyDescent="0.3">
      <c r="L3512" s="11" t="str">
        <f t="shared" si="54"/>
        <v>Whole</v>
      </c>
    </row>
    <row r="3513" spans="12:12" x14ac:dyDescent="0.3">
      <c r="L3513" s="11" t="str">
        <f t="shared" si="54"/>
        <v>Whole</v>
      </c>
    </row>
    <row r="3514" spans="12:12" x14ac:dyDescent="0.3">
      <c r="L3514" s="11" t="str">
        <f t="shared" si="54"/>
        <v>Whole</v>
      </c>
    </row>
    <row r="3515" spans="12:12" x14ac:dyDescent="0.3">
      <c r="L3515" s="11" t="str">
        <f t="shared" si="54"/>
        <v>Whole</v>
      </c>
    </row>
    <row r="3516" spans="12:12" x14ac:dyDescent="0.3">
      <c r="L3516" s="11" t="str">
        <f t="shared" si="54"/>
        <v>Whole</v>
      </c>
    </row>
    <row r="3517" spans="12:12" x14ac:dyDescent="0.3">
      <c r="L3517" s="11" t="str">
        <f t="shared" si="54"/>
        <v>Whole</v>
      </c>
    </row>
    <row r="3518" spans="12:12" x14ac:dyDescent="0.3">
      <c r="L3518" s="11" t="str">
        <f t="shared" si="54"/>
        <v>Whole</v>
      </c>
    </row>
    <row r="3519" spans="12:12" x14ac:dyDescent="0.3">
      <c r="L3519" s="11" t="str">
        <f t="shared" si="54"/>
        <v>Whole</v>
      </c>
    </row>
    <row r="3520" spans="12:12" x14ac:dyDescent="0.3">
      <c r="L3520" s="11" t="str">
        <f t="shared" si="54"/>
        <v>Whole</v>
      </c>
    </row>
    <row r="3521" spans="12:12" x14ac:dyDescent="0.3">
      <c r="L3521" s="11" t="str">
        <f t="shared" si="54"/>
        <v>Whole</v>
      </c>
    </row>
    <row r="3522" spans="12:12" x14ac:dyDescent="0.3">
      <c r="L3522" s="11" t="str">
        <f t="shared" ref="L3522:L3585" si="55">IF(OR(C3522="Condiments &amp; Snacks",
       C3522="Cheese",
       C3522="Butter",
       C3522="Meals",
       C3522="Beverages",
       C3522="Yogurt"), "Processed", "Whole")</f>
        <v>Whole</v>
      </c>
    </row>
    <row r="3523" spans="12:12" x14ac:dyDescent="0.3">
      <c r="L3523" s="11" t="str">
        <f t="shared" si="55"/>
        <v>Whole</v>
      </c>
    </row>
    <row r="3524" spans="12:12" x14ac:dyDescent="0.3">
      <c r="L3524" s="11" t="str">
        <f t="shared" si="55"/>
        <v>Whole</v>
      </c>
    </row>
    <row r="3525" spans="12:12" x14ac:dyDescent="0.3">
      <c r="L3525" s="11" t="str">
        <f t="shared" si="55"/>
        <v>Whole</v>
      </c>
    </row>
    <row r="3526" spans="12:12" x14ac:dyDescent="0.3">
      <c r="L3526" s="11" t="str">
        <f t="shared" si="55"/>
        <v>Whole</v>
      </c>
    </row>
    <row r="3527" spans="12:12" x14ac:dyDescent="0.3">
      <c r="L3527" s="11" t="str">
        <f t="shared" si="55"/>
        <v>Whole</v>
      </c>
    </row>
    <row r="3528" spans="12:12" x14ac:dyDescent="0.3">
      <c r="L3528" s="11" t="str">
        <f t="shared" si="55"/>
        <v>Whole</v>
      </c>
    </row>
    <row r="3529" spans="12:12" x14ac:dyDescent="0.3">
      <c r="L3529" s="11" t="str">
        <f t="shared" si="55"/>
        <v>Whole</v>
      </c>
    </row>
    <row r="3530" spans="12:12" x14ac:dyDescent="0.3">
      <c r="L3530" s="11" t="str">
        <f t="shared" si="55"/>
        <v>Whole</v>
      </c>
    </row>
    <row r="3531" spans="12:12" x14ac:dyDescent="0.3">
      <c r="L3531" s="11" t="str">
        <f t="shared" si="55"/>
        <v>Whole</v>
      </c>
    </row>
    <row r="3532" spans="12:12" x14ac:dyDescent="0.3">
      <c r="L3532" s="11" t="str">
        <f t="shared" si="55"/>
        <v>Whole</v>
      </c>
    </row>
    <row r="3533" spans="12:12" x14ac:dyDescent="0.3">
      <c r="L3533" s="11" t="str">
        <f t="shared" si="55"/>
        <v>Whole</v>
      </c>
    </row>
    <row r="3534" spans="12:12" x14ac:dyDescent="0.3">
      <c r="L3534" s="11" t="str">
        <f t="shared" si="55"/>
        <v>Whole</v>
      </c>
    </row>
    <row r="3535" spans="12:12" x14ac:dyDescent="0.3">
      <c r="L3535" s="11" t="str">
        <f t="shared" si="55"/>
        <v>Whole</v>
      </c>
    </row>
    <row r="3536" spans="12:12" x14ac:dyDescent="0.3">
      <c r="L3536" s="11" t="str">
        <f t="shared" si="55"/>
        <v>Whole</v>
      </c>
    </row>
    <row r="3537" spans="12:12" x14ac:dyDescent="0.3">
      <c r="L3537" s="11" t="str">
        <f t="shared" si="55"/>
        <v>Whole</v>
      </c>
    </row>
    <row r="3538" spans="12:12" x14ac:dyDescent="0.3">
      <c r="L3538" s="11" t="str">
        <f t="shared" si="55"/>
        <v>Whole</v>
      </c>
    </row>
    <row r="3539" spans="12:12" x14ac:dyDescent="0.3">
      <c r="L3539" s="11" t="str">
        <f t="shared" si="55"/>
        <v>Whole</v>
      </c>
    </row>
    <row r="3540" spans="12:12" x14ac:dyDescent="0.3">
      <c r="L3540" s="11" t="str">
        <f t="shared" si="55"/>
        <v>Whole</v>
      </c>
    </row>
    <row r="3541" spans="12:12" x14ac:dyDescent="0.3">
      <c r="L3541" s="11" t="str">
        <f t="shared" si="55"/>
        <v>Whole</v>
      </c>
    </row>
    <row r="3542" spans="12:12" x14ac:dyDescent="0.3">
      <c r="L3542" s="11" t="str">
        <f t="shared" si="55"/>
        <v>Whole</v>
      </c>
    </row>
    <row r="3543" spans="12:12" x14ac:dyDescent="0.3">
      <c r="L3543" s="11" t="str">
        <f t="shared" si="55"/>
        <v>Whole</v>
      </c>
    </row>
    <row r="3544" spans="12:12" x14ac:dyDescent="0.3">
      <c r="L3544" s="11" t="str">
        <f t="shared" si="55"/>
        <v>Whole</v>
      </c>
    </row>
    <row r="3545" spans="12:12" x14ac:dyDescent="0.3">
      <c r="L3545" s="11" t="str">
        <f t="shared" si="55"/>
        <v>Whole</v>
      </c>
    </row>
    <row r="3546" spans="12:12" x14ac:dyDescent="0.3">
      <c r="L3546" s="11" t="str">
        <f t="shared" si="55"/>
        <v>Whole</v>
      </c>
    </row>
    <row r="3547" spans="12:12" x14ac:dyDescent="0.3">
      <c r="L3547" s="11" t="str">
        <f t="shared" si="55"/>
        <v>Whole</v>
      </c>
    </row>
    <row r="3548" spans="12:12" x14ac:dyDescent="0.3">
      <c r="L3548" s="11" t="str">
        <f t="shared" si="55"/>
        <v>Whole</v>
      </c>
    </row>
    <row r="3549" spans="12:12" x14ac:dyDescent="0.3">
      <c r="L3549" s="11" t="str">
        <f t="shared" si="55"/>
        <v>Whole</v>
      </c>
    </row>
    <row r="3550" spans="12:12" x14ac:dyDescent="0.3">
      <c r="L3550" s="11" t="str">
        <f t="shared" si="55"/>
        <v>Whole</v>
      </c>
    </row>
    <row r="3551" spans="12:12" x14ac:dyDescent="0.3">
      <c r="L3551" s="11" t="str">
        <f t="shared" si="55"/>
        <v>Whole</v>
      </c>
    </row>
    <row r="3552" spans="12:12" x14ac:dyDescent="0.3">
      <c r="L3552" s="11" t="str">
        <f t="shared" si="55"/>
        <v>Whole</v>
      </c>
    </row>
    <row r="3553" spans="12:12" x14ac:dyDescent="0.3">
      <c r="L3553" s="11" t="str">
        <f t="shared" si="55"/>
        <v>Whole</v>
      </c>
    </row>
    <row r="3554" spans="12:12" x14ac:dyDescent="0.3">
      <c r="L3554" s="11" t="str">
        <f t="shared" si="55"/>
        <v>Whole</v>
      </c>
    </row>
    <row r="3555" spans="12:12" x14ac:dyDescent="0.3">
      <c r="L3555" s="11" t="str">
        <f t="shared" si="55"/>
        <v>Whole</v>
      </c>
    </row>
    <row r="3556" spans="12:12" x14ac:dyDescent="0.3">
      <c r="L3556" s="11" t="str">
        <f t="shared" si="55"/>
        <v>Whole</v>
      </c>
    </row>
    <row r="3557" spans="12:12" x14ac:dyDescent="0.3">
      <c r="L3557" s="11" t="str">
        <f t="shared" si="55"/>
        <v>Whole</v>
      </c>
    </row>
    <row r="3558" spans="12:12" x14ac:dyDescent="0.3">
      <c r="L3558" s="11" t="str">
        <f t="shared" si="55"/>
        <v>Whole</v>
      </c>
    </row>
    <row r="3559" spans="12:12" x14ac:dyDescent="0.3">
      <c r="L3559" s="11" t="str">
        <f t="shared" si="55"/>
        <v>Whole</v>
      </c>
    </row>
    <row r="3560" spans="12:12" x14ac:dyDescent="0.3">
      <c r="L3560" s="11" t="str">
        <f t="shared" si="55"/>
        <v>Whole</v>
      </c>
    </row>
    <row r="3561" spans="12:12" x14ac:dyDescent="0.3">
      <c r="L3561" s="11" t="str">
        <f t="shared" si="55"/>
        <v>Whole</v>
      </c>
    </row>
    <row r="3562" spans="12:12" x14ac:dyDescent="0.3">
      <c r="L3562" s="11" t="str">
        <f t="shared" si="55"/>
        <v>Whole</v>
      </c>
    </row>
    <row r="3563" spans="12:12" x14ac:dyDescent="0.3">
      <c r="L3563" s="11" t="str">
        <f t="shared" si="55"/>
        <v>Whole</v>
      </c>
    </row>
    <row r="3564" spans="12:12" x14ac:dyDescent="0.3">
      <c r="L3564" s="11" t="str">
        <f t="shared" si="55"/>
        <v>Whole</v>
      </c>
    </row>
    <row r="3565" spans="12:12" x14ac:dyDescent="0.3">
      <c r="L3565" s="11" t="str">
        <f t="shared" si="55"/>
        <v>Whole</v>
      </c>
    </row>
    <row r="3566" spans="12:12" x14ac:dyDescent="0.3">
      <c r="L3566" s="11" t="str">
        <f t="shared" si="55"/>
        <v>Whole</v>
      </c>
    </row>
    <row r="3567" spans="12:12" x14ac:dyDescent="0.3">
      <c r="L3567" s="11" t="str">
        <f t="shared" si="55"/>
        <v>Whole</v>
      </c>
    </row>
    <row r="3568" spans="12:12" x14ac:dyDescent="0.3">
      <c r="L3568" s="11" t="str">
        <f t="shared" si="55"/>
        <v>Whole</v>
      </c>
    </row>
    <row r="3569" spans="12:12" x14ac:dyDescent="0.3">
      <c r="L3569" s="11" t="str">
        <f t="shared" si="55"/>
        <v>Whole</v>
      </c>
    </row>
    <row r="3570" spans="12:12" x14ac:dyDescent="0.3">
      <c r="L3570" s="11" t="str">
        <f t="shared" si="55"/>
        <v>Whole</v>
      </c>
    </row>
    <row r="3571" spans="12:12" x14ac:dyDescent="0.3">
      <c r="L3571" s="11" t="str">
        <f t="shared" si="55"/>
        <v>Whole</v>
      </c>
    </row>
    <row r="3572" spans="12:12" x14ac:dyDescent="0.3">
      <c r="L3572" s="11" t="str">
        <f t="shared" si="55"/>
        <v>Whole</v>
      </c>
    </row>
    <row r="3573" spans="12:12" x14ac:dyDescent="0.3">
      <c r="L3573" s="11" t="str">
        <f t="shared" si="55"/>
        <v>Whole</v>
      </c>
    </row>
    <row r="3574" spans="12:12" x14ac:dyDescent="0.3">
      <c r="L3574" s="11" t="str">
        <f t="shared" si="55"/>
        <v>Whole</v>
      </c>
    </row>
    <row r="3575" spans="12:12" x14ac:dyDescent="0.3">
      <c r="L3575" s="11" t="str">
        <f t="shared" si="55"/>
        <v>Whole</v>
      </c>
    </row>
    <row r="3576" spans="12:12" x14ac:dyDescent="0.3">
      <c r="L3576" s="11" t="str">
        <f t="shared" si="55"/>
        <v>Whole</v>
      </c>
    </row>
    <row r="3577" spans="12:12" x14ac:dyDescent="0.3">
      <c r="L3577" s="11" t="str">
        <f t="shared" si="55"/>
        <v>Whole</v>
      </c>
    </row>
    <row r="3578" spans="12:12" x14ac:dyDescent="0.3">
      <c r="L3578" s="11" t="str">
        <f t="shared" si="55"/>
        <v>Whole</v>
      </c>
    </row>
    <row r="3579" spans="12:12" x14ac:dyDescent="0.3">
      <c r="L3579" s="11" t="str">
        <f t="shared" si="55"/>
        <v>Whole</v>
      </c>
    </row>
    <row r="3580" spans="12:12" x14ac:dyDescent="0.3">
      <c r="L3580" s="11" t="str">
        <f t="shared" si="55"/>
        <v>Whole</v>
      </c>
    </row>
    <row r="3581" spans="12:12" x14ac:dyDescent="0.3">
      <c r="L3581" s="11" t="str">
        <f t="shared" si="55"/>
        <v>Whole</v>
      </c>
    </row>
    <row r="3582" spans="12:12" x14ac:dyDescent="0.3">
      <c r="L3582" s="11" t="str">
        <f t="shared" si="55"/>
        <v>Whole</v>
      </c>
    </row>
    <row r="3583" spans="12:12" x14ac:dyDescent="0.3">
      <c r="L3583" s="11" t="str">
        <f t="shared" si="55"/>
        <v>Whole</v>
      </c>
    </row>
    <row r="3584" spans="12:12" x14ac:dyDescent="0.3">
      <c r="L3584" s="11" t="str">
        <f t="shared" si="55"/>
        <v>Whole</v>
      </c>
    </row>
    <row r="3585" spans="12:12" x14ac:dyDescent="0.3">
      <c r="L3585" s="11" t="str">
        <f t="shared" si="55"/>
        <v>Whole</v>
      </c>
    </row>
    <row r="3586" spans="12:12" x14ac:dyDescent="0.3">
      <c r="L3586" s="11" t="str">
        <f t="shared" ref="L3586:L3649" si="56">IF(OR(C3586="Condiments &amp; Snacks",
       C3586="Cheese",
       C3586="Butter",
       C3586="Meals",
       C3586="Beverages",
       C3586="Yogurt"), "Processed", "Whole")</f>
        <v>Whole</v>
      </c>
    </row>
    <row r="3587" spans="12:12" x14ac:dyDescent="0.3">
      <c r="L3587" s="11" t="str">
        <f t="shared" si="56"/>
        <v>Whole</v>
      </c>
    </row>
    <row r="3588" spans="12:12" x14ac:dyDescent="0.3">
      <c r="L3588" s="11" t="str">
        <f t="shared" si="56"/>
        <v>Whole</v>
      </c>
    </row>
    <row r="3589" spans="12:12" x14ac:dyDescent="0.3">
      <c r="L3589" s="11" t="str">
        <f t="shared" si="56"/>
        <v>Whole</v>
      </c>
    </row>
    <row r="3590" spans="12:12" x14ac:dyDescent="0.3">
      <c r="L3590" s="11" t="str">
        <f t="shared" si="56"/>
        <v>Whole</v>
      </c>
    </row>
    <row r="3591" spans="12:12" x14ac:dyDescent="0.3">
      <c r="L3591" s="11" t="str">
        <f t="shared" si="56"/>
        <v>Whole</v>
      </c>
    </row>
    <row r="3592" spans="12:12" x14ac:dyDescent="0.3">
      <c r="L3592" s="11" t="str">
        <f t="shared" si="56"/>
        <v>Whole</v>
      </c>
    </row>
    <row r="3593" spans="12:12" x14ac:dyDescent="0.3">
      <c r="L3593" s="11" t="str">
        <f t="shared" si="56"/>
        <v>Whole</v>
      </c>
    </row>
    <row r="3594" spans="12:12" x14ac:dyDescent="0.3">
      <c r="L3594" s="11" t="str">
        <f t="shared" si="56"/>
        <v>Whole</v>
      </c>
    </row>
    <row r="3595" spans="12:12" x14ac:dyDescent="0.3">
      <c r="L3595" s="11" t="str">
        <f t="shared" si="56"/>
        <v>Whole</v>
      </c>
    </row>
    <row r="3596" spans="12:12" x14ac:dyDescent="0.3">
      <c r="L3596" s="11" t="str">
        <f t="shared" si="56"/>
        <v>Whole</v>
      </c>
    </row>
    <row r="3597" spans="12:12" x14ac:dyDescent="0.3">
      <c r="L3597" s="11" t="str">
        <f t="shared" si="56"/>
        <v>Whole</v>
      </c>
    </row>
    <row r="3598" spans="12:12" x14ac:dyDescent="0.3">
      <c r="L3598" s="11" t="str">
        <f t="shared" si="56"/>
        <v>Whole</v>
      </c>
    </row>
    <row r="3599" spans="12:12" x14ac:dyDescent="0.3">
      <c r="L3599" s="11" t="str">
        <f t="shared" si="56"/>
        <v>Whole</v>
      </c>
    </row>
    <row r="3600" spans="12:12" x14ac:dyDescent="0.3">
      <c r="L3600" s="11" t="str">
        <f t="shared" si="56"/>
        <v>Whole</v>
      </c>
    </row>
    <row r="3601" spans="12:12" x14ac:dyDescent="0.3">
      <c r="L3601" s="11" t="str">
        <f t="shared" si="56"/>
        <v>Whole</v>
      </c>
    </row>
    <row r="3602" spans="12:12" x14ac:dyDescent="0.3">
      <c r="L3602" s="11" t="str">
        <f t="shared" si="56"/>
        <v>Whole</v>
      </c>
    </row>
    <row r="3603" spans="12:12" x14ac:dyDescent="0.3">
      <c r="L3603" s="11" t="str">
        <f t="shared" si="56"/>
        <v>Whole</v>
      </c>
    </row>
    <row r="3604" spans="12:12" x14ac:dyDescent="0.3">
      <c r="L3604" s="11" t="str">
        <f t="shared" si="56"/>
        <v>Whole</v>
      </c>
    </row>
    <row r="3605" spans="12:12" x14ac:dyDescent="0.3">
      <c r="L3605" s="11" t="str">
        <f t="shared" si="56"/>
        <v>Whole</v>
      </c>
    </row>
    <row r="3606" spans="12:12" x14ac:dyDescent="0.3">
      <c r="L3606" s="11" t="str">
        <f t="shared" si="56"/>
        <v>Whole</v>
      </c>
    </row>
    <row r="3607" spans="12:12" x14ac:dyDescent="0.3">
      <c r="L3607" s="11" t="str">
        <f t="shared" si="56"/>
        <v>Whole</v>
      </c>
    </row>
    <row r="3608" spans="12:12" x14ac:dyDescent="0.3">
      <c r="L3608" s="11" t="str">
        <f t="shared" si="56"/>
        <v>Whole</v>
      </c>
    </row>
    <row r="3609" spans="12:12" x14ac:dyDescent="0.3">
      <c r="L3609" s="11" t="str">
        <f t="shared" si="56"/>
        <v>Whole</v>
      </c>
    </row>
    <row r="3610" spans="12:12" x14ac:dyDescent="0.3">
      <c r="L3610" s="11" t="str">
        <f t="shared" si="56"/>
        <v>Whole</v>
      </c>
    </row>
    <row r="3611" spans="12:12" x14ac:dyDescent="0.3">
      <c r="L3611" s="11" t="str">
        <f t="shared" si="56"/>
        <v>Whole</v>
      </c>
    </row>
    <row r="3612" spans="12:12" x14ac:dyDescent="0.3">
      <c r="L3612" s="11" t="str">
        <f t="shared" si="56"/>
        <v>Whole</v>
      </c>
    </row>
    <row r="3613" spans="12:12" x14ac:dyDescent="0.3">
      <c r="L3613" s="11" t="str">
        <f t="shared" si="56"/>
        <v>Whole</v>
      </c>
    </row>
    <row r="3614" spans="12:12" x14ac:dyDescent="0.3">
      <c r="L3614" s="11" t="str">
        <f t="shared" si="56"/>
        <v>Whole</v>
      </c>
    </row>
    <row r="3615" spans="12:12" x14ac:dyDescent="0.3">
      <c r="L3615" s="11" t="str">
        <f t="shared" si="56"/>
        <v>Whole</v>
      </c>
    </row>
    <row r="3616" spans="12:12" x14ac:dyDescent="0.3">
      <c r="L3616" s="11" t="str">
        <f t="shared" si="56"/>
        <v>Whole</v>
      </c>
    </row>
    <row r="3617" spans="12:12" x14ac:dyDescent="0.3">
      <c r="L3617" s="11" t="str">
        <f t="shared" si="56"/>
        <v>Whole</v>
      </c>
    </row>
    <row r="3618" spans="12:12" x14ac:dyDescent="0.3">
      <c r="L3618" s="11" t="str">
        <f t="shared" si="56"/>
        <v>Whole</v>
      </c>
    </row>
    <row r="3619" spans="12:12" x14ac:dyDescent="0.3">
      <c r="L3619" s="11" t="str">
        <f t="shared" si="56"/>
        <v>Whole</v>
      </c>
    </row>
    <row r="3620" spans="12:12" x14ac:dyDescent="0.3">
      <c r="L3620" s="11" t="str">
        <f t="shared" si="56"/>
        <v>Whole</v>
      </c>
    </row>
    <row r="3621" spans="12:12" x14ac:dyDescent="0.3">
      <c r="L3621" s="11" t="str">
        <f t="shared" si="56"/>
        <v>Whole</v>
      </c>
    </row>
    <row r="3622" spans="12:12" x14ac:dyDescent="0.3">
      <c r="L3622" s="11" t="str">
        <f t="shared" si="56"/>
        <v>Whole</v>
      </c>
    </row>
    <row r="3623" spans="12:12" x14ac:dyDescent="0.3">
      <c r="L3623" s="11" t="str">
        <f t="shared" si="56"/>
        <v>Whole</v>
      </c>
    </row>
    <row r="3624" spans="12:12" x14ac:dyDescent="0.3">
      <c r="L3624" s="11" t="str">
        <f t="shared" si="56"/>
        <v>Whole</v>
      </c>
    </row>
    <row r="3625" spans="12:12" x14ac:dyDescent="0.3">
      <c r="L3625" s="11" t="str">
        <f t="shared" si="56"/>
        <v>Whole</v>
      </c>
    </row>
    <row r="3626" spans="12:12" x14ac:dyDescent="0.3">
      <c r="L3626" s="11" t="str">
        <f t="shared" si="56"/>
        <v>Whole</v>
      </c>
    </row>
    <row r="3627" spans="12:12" x14ac:dyDescent="0.3">
      <c r="L3627" s="11" t="str">
        <f t="shared" si="56"/>
        <v>Whole</v>
      </c>
    </row>
    <row r="3628" spans="12:12" x14ac:dyDescent="0.3">
      <c r="L3628" s="11" t="str">
        <f t="shared" si="56"/>
        <v>Whole</v>
      </c>
    </row>
    <row r="3629" spans="12:12" x14ac:dyDescent="0.3">
      <c r="L3629" s="11" t="str">
        <f t="shared" si="56"/>
        <v>Whole</v>
      </c>
    </row>
    <row r="3630" spans="12:12" x14ac:dyDescent="0.3">
      <c r="L3630" s="11" t="str">
        <f t="shared" si="56"/>
        <v>Whole</v>
      </c>
    </row>
    <row r="3631" spans="12:12" x14ac:dyDescent="0.3">
      <c r="L3631" s="11" t="str">
        <f t="shared" si="56"/>
        <v>Whole</v>
      </c>
    </row>
    <row r="3632" spans="12:12" x14ac:dyDescent="0.3">
      <c r="L3632" s="11" t="str">
        <f t="shared" si="56"/>
        <v>Whole</v>
      </c>
    </row>
    <row r="3633" spans="12:12" x14ac:dyDescent="0.3">
      <c r="L3633" s="11" t="str">
        <f t="shared" si="56"/>
        <v>Whole</v>
      </c>
    </row>
    <row r="3634" spans="12:12" x14ac:dyDescent="0.3">
      <c r="L3634" s="11" t="str">
        <f t="shared" si="56"/>
        <v>Whole</v>
      </c>
    </row>
    <row r="3635" spans="12:12" x14ac:dyDescent="0.3">
      <c r="L3635" s="11" t="str">
        <f t="shared" si="56"/>
        <v>Whole</v>
      </c>
    </row>
    <row r="3636" spans="12:12" x14ac:dyDescent="0.3">
      <c r="L3636" s="11" t="str">
        <f t="shared" si="56"/>
        <v>Whole</v>
      </c>
    </row>
    <row r="3637" spans="12:12" x14ac:dyDescent="0.3">
      <c r="L3637" s="11" t="str">
        <f t="shared" si="56"/>
        <v>Whole</v>
      </c>
    </row>
    <row r="3638" spans="12:12" x14ac:dyDescent="0.3">
      <c r="L3638" s="11" t="str">
        <f t="shared" si="56"/>
        <v>Whole</v>
      </c>
    </row>
    <row r="3639" spans="12:12" x14ac:dyDescent="0.3">
      <c r="L3639" s="11" t="str">
        <f t="shared" si="56"/>
        <v>Whole</v>
      </c>
    </row>
    <row r="3640" spans="12:12" x14ac:dyDescent="0.3">
      <c r="L3640" s="11" t="str">
        <f t="shared" si="56"/>
        <v>Whole</v>
      </c>
    </row>
    <row r="3641" spans="12:12" x14ac:dyDescent="0.3">
      <c r="L3641" s="11" t="str">
        <f t="shared" si="56"/>
        <v>Whole</v>
      </c>
    </row>
    <row r="3642" spans="12:12" x14ac:dyDescent="0.3">
      <c r="L3642" s="11" t="str">
        <f t="shared" si="56"/>
        <v>Whole</v>
      </c>
    </row>
    <row r="3643" spans="12:12" x14ac:dyDescent="0.3">
      <c r="L3643" s="11" t="str">
        <f t="shared" si="56"/>
        <v>Whole</v>
      </c>
    </row>
    <row r="3644" spans="12:12" x14ac:dyDescent="0.3">
      <c r="L3644" s="11" t="str">
        <f t="shared" si="56"/>
        <v>Whole</v>
      </c>
    </row>
    <row r="3645" spans="12:12" x14ac:dyDescent="0.3">
      <c r="L3645" s="11" t="str">
        <f t="shared" si="56"/>
        <v>Whole</v>
      </c>
    </row>
    <row r="3646" spans="12:12" x14ac:dyDescent="0.3">
      <c r="L3646" s="11" t="str">
        <f t="shared" si="56"/>
        <v>Whole</v>
      </c>
    </row>
    <row r="3647" spans="12:12" x14ac:dyDescent="0.3">
      <c r="L3647" s="11" t="str">
        <f t="shared" si="56"/>
        <v>Whole</v>
      </c>
    </row>
    <row r="3648" spans="12:12" x14ac:dyDescent="0.3">
      <c r="L3648" s="11" t="str">
        <f t="shared" si="56"/>
        <v>Whole</v>
      </c>
    </row>
    <row r="3649" spans="12:12" x14ac:dyDescent="0.3">
      <c r="L3649" s="11" t="str">
        <f t="shared" si="56"/>
        <v>Whole</v>
      </c>
    </row>
    <row r="3650" spans="12:12" x14ac:dyDescent="0.3">
      <c r="L3650" s="11" t="str">
        <f t="shared" ref="L3650:L3713" si="57">IF(OR(C3650="Condiments &amp; Snacks",
       C3650="Cheese",
       C3650="Butter",
       C3650="Meals",
       C3650="Beverages",
       C3650="Yogurt"), "Processed", "Whole")</f>
        <v>Whole</v>
      </c>
    </row>
    <row r="3651" spans="12:12" x14ac:dyDescent="0.3">
      <c r="L3651" s="11" t="str">
        <f t="shared" si="57"/>
        <v>Whole</v>
      </c>
    </row>
    <row r="3652" spans="12:12" x14ac:dyDescent="0.3">
      <c r="L3652" s="11" t="str">
        <f t="shared" si="57"/>
        <v>Whole</v>
      </c>
    </row>
    <row r="3653" spans="12:12" x14ac:dyDescent="0.3">
      <c r="L3653" s="11" t="str">
        <f t="shared" si="57"/>
        <v>Whole</v>
      </c>
    </row>
    <row r="3654" spans="12:12" x14ac:dyDescent="0.3">
      <c r="L3654" s="11" t="str">
        <f t="shared" si="57"/>
        <v>Whole</v>
      </c>
    </row>
    <row r="3655" spans="12:12" x14ac:dyDescent="0.3">
      <c r="L3655" s="11" t="str">
        <f t="shared" si="57"/>
        <v>Whole</v>
      </c>
    </row>
    <row r="3656" spans="12:12" x14ac:dyDescent="0.3">
      <c r="L3656" s="11" t="str">
        <f t="shared" si="57"/>
        <v>Whole</v>
      </c>
    </row>
    <row r="3657" spans="12:12" x14ac:dyDescent="0.3">
      <c r="L3657" s="11" t="str">
        <f t="shared" si="57"/>
        <v>Whole</v>
      </c>
    </row>
    <row r="3658" spans="12:12" x14ac:dyDescent="0.3">
      <c r="L3658" s="11" t="str">
        <f t="shared" si="57"/>
        <v>Whole</v>
      </c>
    </row>
    <row r="3659" spans="12:12" x14ac:dyDescent="0.3">
      <c r="L3659" s="11" t="str">
        <f t="shared" si="57"/>
        <v>Whole</v>
      </c>
    </row>
    <row r="3660" spans="12:12" x14ac:dyDescent="0.3">
      <c r="L3660" s="11" t="str">
        <f t="shared" si="57"/>
        <v>Whole</v>
      </c>
    </row>
    <row r="3661" spans="12:12" x14ac:dyDescent="0.3">
      <c r="L3661" s="11" t="str">
        <f t="shared" si="57"/>
        <v>Whole</v>
      </c>
    </row>
    <row r="3662" spans="12:12" x14ac:dyDescent="0.3">
      <c r="L3662" s="11" t="str">
        <f t="shared" si="57"/>
        <v>Whole</v>
      </c>
    </row>
    <row r="3663" spans="12:12" x14ac:dyDescent="0.3">
      <c r="L3663" s="11" t="str">
        <f t="shared" si="57"/>
        <v>Whole</v>
      </c>
    </row>
    <row r="3664" spans="12:12" x14ac:dyDescent="0.3">
      <c r="L3664" s="11" t="str">
        <f t="shared" si="57"/>
        <v>Whole</v>
      </c>
    </row>
    <row r="3665" spans="12:12" x14ac:dyDescent="0.3">
      <c r="L3665" s="11" t="str">
        <f t="shared" si="57"/>
        <v>Whole</v>
      </c>
    </row>
    <row r="3666" spans="12:12" x14ac:dyDescent="0.3">
      <c r="L3666" s="11" t="str">
        <f t="shared" si="57"/>
        <v>Whole</v>
      </c>
    </row>
    <row r="3667" spans="12:12" x14ac:dyDescent="0.3">
      <c r="L3667" s="11" t="str">
        <f t="shared" si="57"/>
        <v>Whole</v>
      </c>
    </row>
    <row r="3668" spans="12:12" x14ac:dyDescent="0.3">
      <c r="L3668" s="11" t="str">
        <f t="shared" si="57"/>
        <v>Whole</v>
      </c>
    </row>
    <row r="3669" spans="12:12" x14ac:dyDescent="0.3">
      <c r="L3669" s="11" t="str">
        <f t="shared" si="57"/>
        <v>Whole</v>
      </c>
    </row>
    <row r="3670" spans="12:12" x14ac:dyDescent="0.3">
      <c r="L3670" s="11" t="str">
        <f t="shared" si="57"/>
        <v>Whole</v>
      </c>
    </row>
    <row r="3671" spans="12:12" x14ac:dyDescent="0.3">
      <c r="L3671" s="11" t="str">
        <f t="shared" si="57"/>
        <v>Whole</v>
      </c>
    </row>
    <row r="3672" spans="12:12" x14ac:dyDescent="0.3">
      <c r="L3672" s="11" t="str">
        <f t="shared" si="57"/>
        <v>Whole</v>
      </c>
    </row>
    <row r="3673" spans="12:12" x14ac:dyDescent="0.3">
      <c r="L3673" s="11" t="str">
        <f t="shared" si="57"/>
        <v>Whole</v>
      </c>
    </row>
    <row r="3674" spans="12:12" x14ac:dyDescent="0.3">
      <c r="L3674" s="11" t="str">
        <f t="shared" si="57"/>
        <v>Whole</v>
      </c>
    </row>
    <row r="3675" spans="12:12" x14ac:dyDescent="0.3">
      <c r="L3675" s="11" t="str">
        <f t="shared" si="57"/>
        <v>Whole</v>
      </c>
    </row>
    <row r="3676" spans="12:12" x14ac:dyDescent="0.3">
      <c r="L3676" s="11" t="str">
        <f t="shared" si="57"/>
        <v>Whole</v>
      </c>
    </row>
    <row r="3677" spans="12:12" x14ac:dyDescent="0.3">
      <c r="L3677" s="11" t="str">
        <f t="shared" si="57"/>
        <v>Whole</v>
      </c>
    </row>
    <row r="3678" spans="12:12" x14ac:dyDescent="0.3">
      <c r="L3678" s="11" t="str">
        <f t="shared" si="57"/>
        <v>Whole</v>
      </c>
    </row>
    <row r="3679" spans="12:12" x14ac:dyDescent="0.3">
      <c r="L3679" s="11" t="str">
        <f t="shared" si="57"/>
        <v>Whole</v>
      </c>
    </row>
    <row r="3680" spans="12:12" x14ac:dyDescent="0.3">
      <c r="L3680" s="11" t="str">
        <f t="shared" si="57"/>
        <v>Whole</v>
      </c>
    </row>
    <row r="3681" spans="12:12" x14ac:dyDescent="0.3">
      <c r="L3681" s="11" t="str">
        <f t="shared" si="57"/>
        <v>Whole</v>
      </c>
    </row>
    <row r="3682" spans="12:12" x14ac:dyDescent="0.3">
      <c r="L3682" s="11" t="str">
        <f t="shared" si="57"/>
        <v>Whole</v>
      </c>
    </row>
    <row r="3683" spans="12:12" x14ac:dyDescent="0.3">
      <c r="L3683" s="11" t="str">
        <f t="shared" si="57"/>
        <v>Whole</v>
      </c>
    </row>
    <row r="3684" spans="12:12" x14ac:dyDescent="0.3">
      <c r="L3684" s="11" t="str">
        <f t="shared" si="57"/>
        <v>Whole</v>
      </c>
    </row>
    <row r="3685" spans="12:12" x14ac:dyDescent="0.3">
      <c r="L3685" s="11" t="str">
        <f t="shared" si="57"/>
        <v>Whole</v>
      </c>
    </row>
    <row r="3686" spans="12:12" x14ac:dyDescent="0.3">
      <c r="L3686" s="11" t="str">
        <f t="shared" si="57"/>
        <v>Whole</v>
      </c>
    </row>
    <row r="3687" spans="12:12" x14ac:dyDescent="0.3">
      <c r="L3687" s="11" t="str">
        <f t="shared" si="57"/>
        <v>Whole</v>
      </c>
    </row>
    <row r="3688" spans="12:12" x14ac:dyDescent="0.3">
      <c r="L3688" s="11" t="str">
        <f t="shared" si="57"/>
        <v>Whole</v>
      </c>
    </row>
    <row r="3689" spans="12:12" x14ac:dyDescent="0.3">
      <c r="L3689" s="11" t="str">
        <f t="shared" si="57"/>
        <v>Whole</v>
      </c>
    </row>
    <row r="3690" spans="12:12" x14ac:dyDescent="0.3">
      <c r="L3690" s="11" t="str">
        <f t="shared" si="57"/>
        <v>Whole</v>
      </c>
    </row>
    <row r="3691" spans="12:12" x14ac:dyDescent="0.3">
      <c r="L3691" s="11" t="str">
        <f t="shared" si="57"/>
        <v>Whole</v>
      </c>
    </row>
    <row r="3692" spans="12:12" x14ac:dyDescent="0.3">
      <c r="L3692" s="11" t="str">
        <f t="shared" si="57"/>
        <v>Whole</v>
      </c>
    </row>
    <row r="3693" spans="12:12" x14ac:dyDescent="0.3">
      <c r="L3693" s="11" t="str">
        <f t="shared" si="57"/>
        <v>Whole</v>
      </c>
    </row>
    <row r="3694" spans="12:12" x14ac:dyDescent="0.3">
      <c r="L3694" s="11" t="str">
        <f t="shared" si="57"/>
        <v>Whole</v>
      </c>
    </row>
    <row r="3695" spans="12:12" x14ac:dyDescent="0.3">
      <c r="L3695" s="11" t="str">
        <f t="shared" si="57"/>
        <v>Whole</v>
      </c>
    </row>
    <row r="3696" spans="12:12" x14ac:dyDescent="0.3">
      <c r="L3696" s="11" t="str">
        <f t="shared" si="57"/>
        <v>Whole</v>
      </c>
    </row>
    <row r="3697" spans="12:12" x14ac:dyDescent="0.3">
      <c r="L3697" s="11" t="str">
        <f t="shared" si="57"/>
        <v>Whole</v>
      </c>
    </row>
    <row r="3698" spans="12:12" x14ac:dyDescent="0.3">
      <c r="L3698" s="11" t="str">
        <f t="shared" si="57"/>
        <v>Whole</v>
      </c>
    </row>
    <row r="3699" spans="12:12" x14ac:dyDescent="0.3">
      <c r="L3699" s="11" t="str">
        <f t="shared" si="57"/>
        <v>Whole</v>
      </c>
    </row>
    <row r="3700" spans="12:12" x14ac:dyDescent="0.3">
      <c r="L3700" s="11" t="str">
        <f t="shared" si="57"/>
        <v>Whole</v>
      </c>
    </row>
    <row r="3701" spans="12:12" x14ac:dyDescent="0.3">
      <c r="L3701" s="11" t="str">
        <f t="shared" si="57"/>
        <v>Whole</v>
      </c>
    </row>
    <row r="3702" spans="12:12" x14ac:dyDescent="0.3">
      <c r="L3702" s="11" t="str">
        <f t="shared" si="57"/>
        <v>Whole</v>
      </c>
    </row>
    <row r="3703" spans="12:12" x14ac:dyDescent="0.3">
      <c r="L3703" s="11" t="str">
        <f t="shared" si="57"/>
        <v>Whole</v>
      </c>
    </row>
    <row r="3704" spans="12:12" x14ac:dyDescent="0.3">
      <c r="L3704" s="11" t="str">
        <f t="shared" si="57"/>
        <v>Whole</v>
      </c>
    </row>
    <row r="3705" spans="12:12" x14ac:dyDescent="0.3">
      <c r="L3705" s="11" t="str">
        <f t="shared" si="57"/>
        <v>Whole</v>
      </c>
    </row>
    <row r="3706" spans="12:12" x14ac:dyDescent="0.3">
      <c r="L3706" s="11" t="str">
        <f t="shared" si="57"/>
        <v>Whole</v>
      </c>
    </row>
    <row r="3707" spans="12:12" x14ac:dyDescent="0.3">
      <c r="L3707" s="11" t="str">
        <f t="shared" si="57"/>
        <v>Whole</v>
      </c>
    </row>
    <row r="3708" spans="12:12" x14ac:dyDescent="0.3">
      <c r="L3708" s="11" t="str">
        <f t="shared" si="57"/>
        <v>Whole</v>
      </c>
    </row>
    <row r="3709" spans="12:12" x14ac:dyDescent="0.3">
      <c r="L3709" s="11" t="str">
        <f t="shared" si="57"/>
        <v>Whole</v>
      </c>
    </row>
    <row r="3710" spans="12:12" x14ac:dyDescent="0.3">
      <c r="L3710" s="11" t="str">
        <f t="shared" si="57"/>
        <v>Whole</v>
      </c>
    </row>
    <row r="3711" spans="12:12" x14ac:dyDescent="0.3">
      <c r="L3711" s="11" t="str">
        <f t="shared" si="57"/>
        <v>Whole</v>
      </c>
    </row>
    <row r="3712" spans="12:12" x14ac:dyDescent="0.3">
      <c r="L3712" s="11" t="str">
        <f t="shared" si="57"/>
        <v>Whole</v>
      </c>
    </row>
    <row r="3713" spans="12:12" x14ac:dyDescent="0.3">
      <c r="L3713" s="11" t="str">
        <f t="shared" si="57"/>
        <v>Whole</v>
      </c>
    </row>
    <row r="3714" spans="12:12" x14ac:dyDescent="0.3">
      <c r="L3714" s="11" t="str">
        <f t="shared" ref="L3714:L3777" si="58">IF(OR(C3714="Condiments &amp; Snacks",
       C3714="Cheese",
       C3714="Butter",
       C3714="Meals",
       C3714="Beverages",
       C3714="Yogurt"), "Processed", "Whole")</f>
        <v>Whole</v>
      </c>
    </row>
    <row r="3715" spans="12:12" x14ac:dyDescent="0.3">
      <c r="L3715" s="11" t="str">
        <f t="shared" si="58"/>
        <v>Whole</v>
      </c>
    </row>
    <row r="3716" spans="12:12" x14ac:dyDescent="0.3">
      <c r="L3716" s="11" t="str">
        <f t="shared" si="58"/>
        <v>Whole</v>
      </c>
    </row>
    <row r="3717" spans="12:12" x14ac:dyDescent="0.3">
      <c r="L3717" s="11" t="str">
        <f t="shared" si="58"/>
        <v>Whole</v>
      </c>
    </row>
    <row r="3718" spans="12:12" x14ac:dyDescent="0.3">
      <c r="L3718" s="11" t="str">
        <f t="shared" si="58"/>
        <v>Whole</v>
      </c>
    </row>
    <row r="3719" spans="12:12" x14ac:dyDescent="0.3">
      <c r="L3719" s="11" t="str">
        <f t="shared" si="58"/>
        <v>Whole</v>
      </c>
    </row>
    <row r="3720" spans="12:12" x14ac:dyDescent="0.3">
      <c r="L3720" s="11" t="str">
        <f t="shared" si="58"/>
        <v>Whole</v>
      </c>
    </row>
    <row r="3721" spans="12:12" x14ac:dyDescent="0.3">
      <c r="L3721" s="11" t="str">
        <f t="shared" si="58"/>
        <v>Whole</v>
      </c>
    </row>
    <row r="3722" spans="12:12" x14ac:dyDescent="0.3">
      <c r="L3722" s="11" t="str">
        <f t="shared" si="58"/>
        <v>Whole</v>
      </c>
    </row>
    <row r="3723" spans="12:12" x14ac:dyDescent="0.3">
      <c r="L3723" s="11" t="str">
        <f t="shared" si="58"/>
        <v>Whole</v>
      </c>
    </row>
    <row r="3724" spans="12:12" x14ac:dyDescent="0.3">
      <c r="L3724" s="11" t="str">
        <f t="shared" si="58"/>
        <v>Whole</v>
      </c>
    </row>
    <row r="3725" spans="12:12" x14ac:dyDescent="0.3">
      <c r="L3725" s="11" t="str">
        <f t="shared" si="58"/>
        <v>Whole</v>
      </c>
    </row>
    <row r="3726" spans="12:12" x14ac:dyDescent="0.3">
      <c r="L3726" s="11" t="str">
        <f t="shared" si="58"/>
        <v>Whole</v>
      </c>
    </row>
    <row r="3727" spans="12:12" x14ac:dyDescent="0.3">
      <c r="L3727" s="11" t="str">
        <f t="shared" si="58"/>
        <v>Whole</v>
      </c>
    </row>
    <row r="3728" spans="12:12" x14ac:dyDescent="0.3">
      <c r="L3728" s="11" t="str">
        <f t="shared" si="58"/>
        <v>Whole</v>
      </c>
    </row>
    <row r="3729" spans="12:12" x14ac:dyDescent="0.3">
      <c r="L3729" s="11" t="str">
        <f t="shared" si="58"/>
        <v>Whole</v>
      </c>
    </row>
    <row r="3730" spans="12:12" x14ac:dyDescent="0.3">
      <c r="L3730" s="11" t="str">
        <f t="shared" si="58"/>
        <v>Whole</v>
      </c>
    </row>
    <row r="3731" spans="12:12" x14ac:dyDescent="0.3">
      <c r="L3731" s="11" t="str">
        <f t="shared" si="58"/>
        <v>Whole</v>
      </c>
    </row>
    <row r="3732" spans="12:12" x14ac:dyDescent="0.3">
      <c r="L3732" s="11" t="str">
        <f t="shared" si="58"/>
        <v>Whole</v>
      </c>
    </row>
    <row r="3733" spans="12:12" x14ac:dyDescent="0.3">
      <c r="L3733" s="11" t="str">
        <f t="shared" si="58"/>
        <v>Whole</v>
      </c>
    </row>
    <row r="3734" spans="12:12" x14ac:dyDescent="0.3">
      <c r="L3734" s="11" t="str">
        <f t="shared" si="58"/>
        <v>Whole</v>
      </c>
    </row>
    <row r="3735" spans="12:12" x14ac:dyDescent="0.3">
      <c r="L3735" s="11" t="str">
        <f t="shared" si="58"/>
        <v>Whole</v>
      </c>
    </row>
    <row r="3736" spans="12:12" x14ac:dyDescent="0.3">
      <c r="L3736" s="11" t="str">
        <f t="shared" si="58"/>
        <v>Whole</v>
      </c>
    </row>
    <row r="3737" spans="12:12" x14ac:dyDescent="0.3">
      <c r="L3737" s="11" t="str">
        <f t="shared" si="58"/>
        <v>Whole</v>
      </c>
    </row>
    <row r="3738" spans="12:12" x14ac:dyDescent="0.3">
      <c r="L3738" s="11" t="str">
        <f t="shared" si="58"/>
        <v>Whole</v>
      </c>
    </row>
    <row r="3739" spans="12:12" x14ac:dyDescent="0.3">
      <c r="L3739" s="11" t="str">
        <f t="shared" si="58"/>
        <v>Whole</v>
      </c>
    </row>
    <row r="3740" spans="12:12" x14ac:dyDescent="0.3">
      <c r="L3740" s="11" t="str">
        <f t="shared" si="58"/>
        <v>Whole</v>
      </c>
    </row>
    <row r="3741" spans="12:12" x14ac:dyDescent="0.3">
      <c r="L3741" s="11" t="str">
        <f t="shared" si="58"/>
        <v>Whole</v>
      </c>
    </row>
    <row r="3742" spans="12:12" x14ac:dyDescent="0.3">
      <c r="L3742" s="11" t="str">
        <f t="shared" si="58"/>
        <v>Whole</v>
      </c>
    </row>
    <row r="3743" spans="12:12" x14ac:dyDescent="0.3">
      <c r="L3743" s="11" t="str">
        <f t="shared" si="58"/>
        <v>Whole</v>
      </c>
    </row>
    <row r="3744" spans="12:12" x14ac:dyDescent="0.3">
      <c r="L3744" s="11" t="str">
        <f t="shared" si="58"/>
        <v>Whole</v>
      </c>
    </row>
    <row r="3745" spans="12:12" x14ac:dyDescent="0.3">
      <c r="L3745" s="11" t="str">
        <f t="shared" si="58"/>
        <v>Whole</v>
      </c>
    </row>
    <row r="3746" spans="12:12" x14ac:dyDescent="0.3">
      <c r="L3746" s="11" t="str">
        <f t="shared" si="58"/>
        <v>Whole</v>
      </c>
    </row>
    <row r="3747" spans="12:12" x14ac:dyDescent="0.3">
      <c r="L3747" s="11" t="str">
        <f t="shared" si="58"/>
        <v>Whole</v>
      </c>
    </row>
    <row r="3748" spans="12:12" x14ac:dyDescent="0.3">
      <c r="L3748" s="11" t="str">
        <f t="shared" si="58"/>
        <v>Whole</v>
      </c>
    </row>
    <row r="3749" spans="12:12" x14ac:dyDescent="0.3">
      <c r="L3749" s="11" t="str">
        <f t="shared" si="58"/>
        <v>Whole</v>
      </c>
    </row>
    <row r="3750" spans="12:12" x14ac:dyDescent="0.3">
      <c r="L3750" s="11" t="str">
        <f t="shared" si="58"/>
        <v>Whole</v>
      </c>
    </row>
    <row r="3751" spans="12:12" x14ac:dyDescent="0.3">
      <c r="L3751" s="11" t="str">
        <f t="shared" si="58"/>
        <v>Whole</v>
      </c>
    </row>
    <row r="3752" spans="12:12" x14ac:dyDescent="0.3">
      <c r="L3752" s="11" t="str">
        <f t="shared" si="58"/>
        <v>Whole</v>
      </c>
    </row>
    <row r="3753" spans="12:12" x14ac:dyDescent="0.3">
      <c r="L3753" s="11" t="str">
        <f t="shared" si="58"/>
        <v>Whole</v>
      </c>
    </row>
    <row r="3754" spans="12:12" x14ac:dyDescent="0.3">
      <c r="L3754" s="11" t="str">
        <f t="shared" si="58"/>
        <v>Whole</v>
      </c>
    </row>
    <row r="3755" spans="12:12" x14ac:dyDescent="0.3">
      <c r="L3755" s="11" t="str">
        <f t="shared" si="58"/>
        <v>Whole</v>
      </c>
    </row>
    <row r="3756" spans="12:12" x14ac:dyDescent="0.3">
      <c r="L3756" s="11" t="str">
        <f t="shared" si="58"/>
        <v>Whole</v>
      </c>
    </row>
    <row r="3757" spans="12:12" x14ac:dyDescent="0.3">
      <c r="L3757" s="11" t="str">
        <f t="shared" si="58"/>
        <v>Whole</v>
      </c>
    </row>
    <row r="3758" spans="12:12" x14ac:dyDescent="0.3">
      <c r="L3758" s="11" t="str">
        <f t="shared" si="58"/>
        <v>Whole</v>
      </c>
    </row>
    <row r="3759" spans="12:12" x14ac:dyDescent="0.3">
      <c r="L3759" s="11" t="str">
        <f t="shared" si="58"/>
        <v>Whole</v>
      </c>
    </row>
    <row r="3760" spans="12:12" x14ac:dyDescent="0.3">
      <c r="L3760" s="11" t="str">
        <f t="shared" si="58"/>
        <v>Whole</v>
      </c>
    </row>
    <row r="3761" spans="12:12" x14ac:dyDescent="0.3">
      <c r="L3761" s="11" t="str">
        <f t="shared" si="58"/>
        <v>Whole</v>
      </c>
    </row>
    <row r="3762" spans="12:12" x14ac:dyDescent="0.3">
      <c r="L3762" s="11" t="str">
        <f t="shared" si="58"/>
        <v>Whole</v>
      </c>
    </row>
    <row r="3763" spans="12:12" x14ac:dyDescent="0.3">
      <c r="L3763" s="11" t="str">
        <f t="shared" si="58"/>
        <v>Whole</v>
      </c>
    </row>
    <row r="3764" spans="12:12" x14ac:dyDescent="0.3">
      <c r="L3764" s="11" t="str">
        <f t="shared" si="58"/>
        <v>Whole</v>
      </c>
    </row>
    <row r="3765" spans="12:12" x14ac:dyDescent="0.3">
      <c r="L3765" s="11" t="str">
        <f t="shared" si="58"/>
        <v>Whole</v>
      </c>
    </row>
    <row r="3766" spans="12:12" x14ac:dyDescent="0.3">
      <c r="L3766" s="11" t="str">
        <f t="shared" si="58"/>
        <v>Whole</v>
      </c>
    </row>
    <row r="3767" spans="12:12" x14ac:dyDescent="0.3">
      <c r="L3767" s="11" t="str">
        <f t="shared" si="58"/>
        <v>Whole</v>
      </c>
    </row>
    <row r="3768" spans="12:12" x14ac:dyDescent="0.3">
      <c r="L3768" s="11" t="str">
        <f t="shared" si="58"/>
        <v>Whole</v>
      </c>
    </row>
    <row r="3769" spans="12:12" x14ac:dyDescent="0.3">
      <c r="L3769" s="11" t="str">
        <f t="shared" si="58"/>
        <v>Whole</v>
      </c>
    </row>
    <row r="3770" spans="12:12" x14ac:dyDescent="0.3">
      <c r="L3770" s="11" t="str">
        <f t="shared" si="58"/>
        <v>Whole</v>
      </c>
    </row>
    <row r="3771" spans="12:12" x14ac:dyDescent="0.3">
      <c r="L3771" s="11" t="str">
        <f t="shared" si="58"/>
        <v>Whole</v>
      </c>
    </row>
    <row r="3772" spans="12:12" x14ac:dyDescent="0.3">
      <c r="L3772" s="11" t="str">
        <f t="shared" si="58"/>
        <v>Whole</v>
      </c>
    </row>
    <row r="3773" spans="12:12" x14ac:dyDescent="0.3">
      <c r="L3773" s="11" t="str">
        <f t="shared" si="58"/>
        <v>Whole</v>
      </c>
    </row>
    <row r="3774" spans="12:12" x14ac:dyDescent="0.3">
      <c r="L3774" s="11" t="str">
        <f t="shared" si="58"/>
        <v>Whole</v>
      </c>
    </row>
    <row r="3775" spans="12:12" x14ac:dyDescent="0.3">
      <c r="L3775" s="11" t="str">
        <f t="shared" si="58"/>
        <v>Whole</v>
      </c>
    </row>
    <row r="3776" spans="12:12" x14ac:dyDescent="0.3">
      <c r="L3776" s="11" t="str">
        <f t="shared" si="58"/>
        <v>Whole</v>
      </c>
    </row>
    <row r="3777" spans="12:12" x14ac:dyDescent="0.3">
      <c r="L3777" s="11" t="str">
        <f t="shared" si="58"/>
        <v>Whole</v>
      </c>
    </row>
    <row r="3778" spans="12:12" x14ac:dyDescent="0.3">
      <c r="L3778" s="11" t="str">
        <f t="shared" ref="L3778:L3841" si="59">IF(OR(C3778="Condiments &amp; Snacks",
       C3778="Cheese",
       C3778="Butter",
       C3778="Meals",
       C3778="Beverages",
       C3778="Yogurt"), "Processed", "Whole")</f>
        <v>Whole</v>
      </c>
    </row>
    <row r="3779" spans="12:12" x14ac:dyDescent="0.3">
      <c r="L3779" s="11" t="str">
        <f t="shared" si="59"/>
        <v>Whole</v>
      </c>
    </row>
    <row r="3780" spans="12:12" x14ac:dyDescent="0.3">
      <c r="L3780" s="11" t="str">
        <f t="shared" si="59"/>
        <v>Whole</v>
      </c>
    </row>
    <row r="3781" spans="12:12" x14ac:dyDescent="0.3">
      <c r="L3781" s="11" t="str">
        <f t="shared" si="59"/>
        <v>Whole</v>
      </c>
    </row>
    <row r="3782" spans="12:12" x14ac:dyDescent="0.3">
      <c r="L3782" s="11" t="str">
        <f t="shared" si="59"/>
        <v>Whole</v>
      </c>
    </row>
    <row r="3783" spans="12:12" x14ac:dyDescent="0.3">
      <c r="L3783" s="11" t="str">
        <f t="shared" si="59"/>
        <v>Whole</v>
      </c>
    </row>
    <row r="3784" spans="12:12" x14ac:dyDescent="0.3">
      <c r="L3784" s="11" t="str">
        <f t="shared" si="59"/>
        <v>Whole</v>
      </c>
    </row>
    <row r="3785" spans="12:12" x14ac:dyDescent="0.3">
      <c r="L3785" s="11" t="str">
        <f t="shared" si="59"/>
        <v>Whole</v>
      </c>
    </row>
    <row r="3786" spans="12:12" x14ac:dyDescent="0.3">
      <c r="L3786" s="11" t="str">
        <f t="shared" si="59"/>
        <v>Whole</v>
      </c>
    </row>
    <row r="3787" spans="12:12" x14ac:dyDescent="0.3">
      <c r="L3787" s="11" t="str">
        <f t="shared" si="59"/>
        <v>Whole</v>
      </c>
    </row>
    <row r="3788" spans="12:12" x14ac:dyDescent="0.3">
      <c r="L3788" s="11" t="str">
        <f t="shared" si="59"/>
        <v>Whole</v>
      </c>
    </row>
    <row r="3789" spans="12:12" x14ac:dyDescent="0.3">
      <c r="L3789" s="11" t="str">
        <f t="shared" si="59"/>
        <v>Whole</v>
      </c>
    </row>
    <row r="3790" spans="12:12" x14ac:dyDescent="0.3">
      <c r="L3790" s="11" t="str">
        <f t="shared" si="59"/>
        <v>Whole</v>
      </c>
    </row>
    <row r="3791" spans="12:12" x14ac:dyDescent="0.3">
      <c r="L3791" s="11" t="str">
        <f t="shared" si="59"/>
        <v>Whole</v>
      </c>
    </row>
    <row r="3792" spans="12:12" x14ac:dyDescent="0.3">
      <c r="L3792" s="11" t="str">
        <f t="shared" si="59"/>
        <v>Whole</v>
      </c>
    </row>
    <row r="3793" spans="12:12" x14ac:dyDescent="0.3">
      <c r="L3793" s="11" t="str">
        <f t="shared" si="59"/>
        <v>Whole</v>
      </c>
    </row>
    <row r="3794" spans="12:12" x14ac:dyDescent="0.3">
      <c r="L3794" s="11" t="str">
        <f t="shared" si="59"/>
        <v>Whole</v>
      </c>
    </row>
    <row r="3795" spans="12:12" x14ac:dyDescent="0.3">
      <c r="L3795" s="11" t="str">
        <f t="shared" si="59"/>
        <v>Whole</v>
      </c>
    </row>
    <row r="3796" spans="12:12" x14ac:dyDescent="0.3">
      <c r="L3796" s="11" t="str">
        <f t="shared" si="59"/>
        <v>Whole</v>
      </c>
    </row>
    <row r="3797" spans="12:12" x14ac:dyDescent="0.3">
      <c r="L3797" s="11" t="str">
        <f t="shared" si="59"/>
        <v>Whole</v>
      </c>
    </row>
    <row r="3798" spans="12:12" x14ac:dyDescent="0.3">
      <c r="L3798" s="11" t="str">
        <f t="shared" si="59"/>
        <v>Whole</v>
      </c>
    </row>
    <row r="3799" spans="12:12" x14ac:dyDescent="0.3">
      <c r="L3799" s="11" t="str">
        <f t="shared" si="59"/>
        <v>Whole</v>
      </c>
    </row>
    <row r="3800" spans="12:12" x14ac:dyDescent="0.3">
      <c r="L3800" s="11" t="str">
        <f t="shared" si="59"/>
        <v>Whole</v>
      </c>
    </row>
    <row r="3801" spans="12:12" x14ac:dyDescent="0.3">
      <c r="L3801" s="11" t="str">
        <f t="shared" si="59"/>
        <v>Whole</v>
      </c>
    </row>
    <row r="3802" spans="12:12" x14ac:dyDescent="0.3">
      <c r="L3802" s="11" t="str">
        <f t="shared" si="59"/>
        <v>Whole</v>
      </c>
    </row>
    <row r="3803" spans="12:12" x14ac:dyDescent="0.3">
      <c r="L3803" s="11" t="str">
        <f t="shared" si="59"/>
        <v>Whole</v>
      </c>
    </row>
    <row r="3804" spans="12:12" x14ac:dyDescent="0.3">
      <c r="L3804" s="11" t="str">
        <f t="shared" si="59"/>
        <v>Whole</v>
      </c>
    </row>
    <row r="3805" spans="12:12" x14ac:dyDescent="0.3">
      <c r="L3805" s="11" t="str">
        <f t="shared" si="59"/>
        <v>Whole</v>
      </c>
    </row>
    <row r="3806" spans="12:12" x14ac:dyDescent="0.3">
      <c r="L3806" s="11" t="str">
        <f t="shared" si="59"/>
        <v>Whole</v>
      </c>
    </row>
    <row r="3807" spans="12:12" x14ac:dyDescent="0.3">
      <c r="L3807" s="11" t="str">
        <f t="shared" si="59"/>
        <v>Whole</v>
      </c>
    </row>
    <row r="3808" spans="12:12" x14ac:dyDescent="0.3">
      <c r="L3808" s="11" t="str">
        <f t="shared" si="59"/>
        <v>Whole</v>
      </c>
    </row>
    <row r="3809" spans="12:12" x14ac:dyDescent="0.3">
      <c r="L3809" s="11" t="str">
        <f t="shared" si="59"/>
        <v>Whole</v>
      </c>
    </row>
    <row r="3810" spans="12:12" x14ac:dyDescent="0.3">
      <c r="L3810" s="11" t="str">
        <f t="shared" si="59"/>
        <v>Whole</v>
      </c>
    </row>
    <row r="3811" spans="12:12" x14ac:dyDescent="0.3">
      <c r="L3811" s="11" t="str">
        <f t="shared" si="59"/>
        <v>Whole</v>
      </c>
    </row>
    <row r="3812" spans="12:12" x14ac:dyDescent="0.3">
      <c r="L3812" s="11" t="str">
        <f t="shared" si="59"/>
        <v>Whole</v>
      </c>
    </row>
    <row r="3813" spans="12:12" x14ac:dyDescent="0.3">
      <c r="L3813" s="11" t="str">
        <f t="shared" si="59"/>
        <v>Whole</v>
      </c>
    </row>
    <row r="3814" spans="12:12" x14ac:dyDescent="0.3">
      <c r="L3814" s="11" t="str">
        <f t="shared" si="59"/>
        <v>Whole</v>
      </c>
    </row>
    <row r="3815" spans="12:12" x14ac:dyDescent="0.3">
      <c r="L3815" s="11" t="str">
        <f t="shared" si="59"/>
        <v>Whole</v>
      </c>
    </row>
    <row r="3816" spans="12:12" x14ac:dyDescent="0.3">
      <c r="L3816" s="11" t="str">
        <f t="shared" si="59"/>
        <v>Whole</v>
      </c>
    </row>
    <row r="3817" spans="12:12" x14ac:dyDescent="0.3">
      <c r="L3817" s="11" t="str">
        <f t="shared" si="59"/>
        <v>Whole</v>
      </c>
    </row>
    <row r="3818" spans="12:12" x14ac:dyDescent="0.3">
      <c r="L3818" s="11" t="str">
        <f t="shared" si="59"/>
        <v>Whole</v>
      </c>
    </row>
    <row r="3819" spans="12:12" x14ac:dyDescent="0.3">
      <c r="L3819" s="11" t="str">
        <f t="shared" si="59"/>
        <v>Whole</v>
      </c>
    </row>
    <row r="3820" spans="12:12" x14ac:dyDescent="0.3">
      <c r="L3820" s="11" t="str">
        <f t="shared" si="59"/>
        <v>Whole</v>
      </c>
    </row>
    <row r="3821" spans="12:12" x14ac:dyDescent="0.3">
      <c r="L3821" s="11" t="str">
        <f t="shared" si="59"/>
        <v>Whole</v>
      </c>
    </row>
    <row r="3822" spans="12:12" x14ac:dyDescent="0.3">
      <c r="L3822" s="11" t="str">
        <f t="shared" si="59"/>
        <v>Whole</v>
      </c>
    </row>
    <row r="3823" spans="12:12" x14ac:dyDescent="0.3">
      <c r="L3823" s="11" t="str">
        <f t="shared" si="59"/>
        <v>Whole</v>
      </c>
    </row>
    <row r="3824" spans="12:12" x14ac:dyDescent="0.3">
      <c r="L3824" s="11" t="str">
        <f t="shared" si="59"/>
        <v>Whole</v>
      </c>
    </row>
    <row r="3825" spans="12:12" x14ac:dyDescent="0.3">
      <c r="L3825" s="11" t="str">
        <f t="shared" si="59"/>
        <v>Whole</v>
      </c>
    </row>
    <row r="3826" spans="12:12" x14ac:dyDescent="0.3">
      <c r="L3826" s="11" t="str">
        <f t="shared" si="59"/>
        <v>Whole</v>
      </c>
    </row>
    <row r="3827" spans="12:12" x14ac:dyDescent="0.3">
      <c r="L3827" s="11" t="str">
        <f t="shared" si="59"/>
        <v>Whole</v>
      </c>
    </row>
    <row r="3828" spans="12:12" x14ac:dyDescent="0.3">
      <c r="L3828" s="11" t="str">
        <f t="shared" si="59"/>
        <v>Whole</v>
      </c>
    </row>
    <row r="3829" spans="12:12" x14ac:dyDescent="0.3">
      <c r="L3829" s="11" t="str">
        <f t="shared" si="59"/>
        <v>Whole</v>
      </c>
    </row>
    <row r="3830" spans="12:12" x14ac:dyDescent="0.3">
      <c r="L3830" s="11" t="str">
        <f t="shared" si="59"/>
        <v>Whole</v>
      </c>
    </row>
    <row r="3831" spans="12:12" x14ac:dyDescent="0.3">
      <c r="L3831" s="11" t="str">
        <f t="shared" si="59"/>
        <v>Whole</v>
      </c>
    </row>
    <row r="3832" spans="12:12" x14ac:dyDescent="0.3">
      <c r="L3832" s="11" t="str">
        <f t="shared" si="59"/>
        <v>Whole</v>
      </c>
    </row>
    <row r="3833" spans="12:12" x14ac:dyDescent="0.3">
      <c r="L3833" s="11" t="str">
        <f t="shared" si="59"/>
        <v>Whole</v>
      </c>
    </row>
    <row r="3834" spans="12:12" x14ac:dyDescent="0.3">
      <c r="L3834" s="11" t="str">
        <f t="shared" si="59"/>
        <v>Whole</v>
      </c>
    </row>
    <row r="3835" spans="12:12" x14ac:dyDescent="0.3">
      <c r="L3835" s="11" t="str">
        <f t="shared" si="59"/>
        <v>Whole</v>
      </c>
    </row>
    <row r="3836" spans="12:12" x14ac:dyDescent="0.3">
      <c r="L3836" s="11" t="str">
        <f t="shared" si="59"/>
        <v>Whole</v>
      </c>
    </row>
    <row r="3837" spans="12:12" x14ac:dyDescent="0.3">
      <c r="L3837" s="11" t="str">
        <f t="shared" si="59"/>
        <v>Whole</v>
      </c>
    </row>
    <row r="3838" spans="12:12" x14ac:dyDescent="0.3">
      <c r="L3838" s="11" t="str">
        <f t="shared" si="59"/>
        <v>Whole</v>
      </c>
    </row>
    <row r="3839" spans="12:12" x14ac:dyDescent="0.3">
      <c r="L3839" s="11" t="str">
        <f t="shared" si="59"/>
        <v>Whole</v>
      </c>
    </row>
    <row r="3840" spans="12:12" x14ac:dyDescent="0.3">
      <c r="L3840" s="11" t="str">
        <f t="shared" si="59"/>
        <v>Whole</v>
      </c>
    </row>
    <row r="3841" spans="12:12" x14ac:dyDescent="0.3">
      <c r="L3841" s="11" t="str">
        <f t="shared" si="59"/>
        <v>Whole</v>
      </c>
    </row>
    <row r="3842" spans="12:12" x14ac:dyDescent="0.3">
      <c r="L3842" s="11" t="str">
        <f t="shared" ref="L3842:L3905" si="60">IF(OR(C3842="Condiments &amp; Snacks",
       C3842="Cheese",
       C3842="Butter",
       C3842="Meals",
       C3842="Beverages",
       C3842="Yogurt"), "Processed", "Whole")</f>
        <v>Whole</v>
      </c>
    </row>
    <row r="3843" spans="12:12" x14ac:dyDescent="0.3">
      <c r="L3843" s="11" t="str">
        <f t="shared" si="60"/>
        <v>Whole</v>
      </c>
    </row>
    <row r="3844" spans="12:12" x14ac:dyDescent="0.3">
      <c r="L3844" s="11" t="str">
        <f t="shared" si="60"/>
        <v>Whole</v>
      </c>
    </row>
    <row r="3845" spans="12:12" x14ac:dyDescent="0.3">
      <c r="L3845" s="11" t="str">
        <f t="shared" si="60"/>
        <v>Whole</v>
      </c>
    </row>
    <row r="3846" spans="12:12" x14ac:dyDescent="0.3">
      <c r="L3846" s="11" t="str">
        <f t="shared" si="60"/>
        <v>Whole</v>
      </c>
    </row>
    <row r="3847" spans="12:12" x14ac:dyDescent="0.3">
      <c r="L3847" s="11" t="str">
        <f t="shared" si="60"/>
        <v>Whole</v>
      </c>
    </row>
    <row r="3848" spans="12:12" x14ac:dyDescent="0.3">
      <c r="L3848" s="11" t="str">
        <f t="shared" si="60"/>
        <v>Whole</v>
      </c>
    </row>
    <row r="3849" spans="12:12" x14ac:dyDescent="0.3">
      <c r="L3849" s="11" t="str">
        <f t="shared" si="60"/>
        <v>Whole</v>
      </c>
    </row>
    <row r="3850" spans="12:12" x14ac:dyDescent="0.3">
      <c r="L3850" s="11" t="str">
        <f t="shared" si="60"/>
        <v>Whole</v>
      </c>
    </row>
    <row r="3851" spans="12:12" x14ac:dyDescent="0.3">
      <c r="L3851" s="11" t="str">
        <f t="shared" si="60"/>
        <v>Whole</v>
      </c>
    </row>
    <row r="3852" spans="12:12" x14ac:dyDescent="0.3">
      <c r="L3852" s="11" t="str">
        <f t="shared" si="60"/>
        <v>Whole</v>
      </c>
    </row>
    <row r="3853" spans="12:12" x14ac:dyDescent="0.3">
      <c r="L3853" s="11" t="str">
        <f t="shared" si="60"/>
        <v>Whole</v>
      </c>
    </row>
    <row r="3854" spans="12:12" x14ac:dyDescent="0.3">
      <c r="L3854" s="11" t="str">
        <f t="shared" si="60"/>
        <v>Whole</v>
      </c>
    </row>
    <row r="3855" spans="12:12" x14ac:dyDescent="0.3">
      <c r="L3855" s="11" t="str">
        <f t="shared" si="60"/>
        <v>Whole</v>
      </c>
    </row>
    <row r="3856" spans="12:12" x14ac:dyDescent="0.3">
      <c r="L3856" s="11" t="str">
        <f t="shared" si="60"/>
        <v>Whole</v>
      </c>
    </row>
    <row r="3857" spans="12:12" x14ac:dyDescent="0.3">
      <c r="L3857" s="11" t="str">
        <f t="shared" si="60"/>
        <v>Whole</v>
      </c>
    </row>
    <row r="3858" spans="12:12" x14ac:dyDescent="0.3">
      <c r="L3858" s="11" t="str">
        <f t="shared" si="60"/>
        <v>Whole</v>
      </c>
    </row>
    <row r="3859" spans="12:12" x14ac:dyDescent="0.3">
      <c r="L3859" s="11" t="str">
        <f t="shared" si="60"/>
        <v>Whole</v>
      </c>
    </row>
    <row r="3860" spans="12:12" x14ac:dyDescent="0.3">
      <c r="L3860" s="11" t="str">
        <f t="shared" si="60"/>
        <v>Whole</v>
      </c>
    </row>
    <row r="3861" spans="12:12" x14ac:dyDescent="0.3">
      <c r="L3861" s="11" t="str">
        <f t="shared" si="60"/>
        <v>Whole</v>
      </c>
    </row>
    <row r="3862" spans="12:12" x14ac:dyDescent="0.3">
      <c r="L3862" s="11" t="str">
        <f t="shared" si="60"/>
        <v>Whole</v>
      </c>
    </row>
    <row r="3863" spans="12:12" x14ac:dyDescent="0.3">
      <c r="L3863" s="11" t="str">
        <f t="shared" si="60"/>
        <v>Whole</v>
      </c>
    </row>
    <row r="3864" spans="12:12" x14ac:dyDescent="0.3">
      <c r="L3864" s="11" t="str">
        <f t="shared" si="60"/>
        <v>Whole</v>
      </c>
    </row>
    <row r="3865" spans="12:12" x14ac:dyDescent="0.3">
      <c r="L3865" s="11" t="str">
        <f t="shared" si="60"/>
        <v>Whole</v>
      </c>
    </row>
    <row r="3866" spans="12:12" x14ac:dyDescent="0.3">
      <c r="L3866" s="11" t="str">
        <f t="shared" si="60"/>
        <v>Whole</v>
      </c>
    </row>
    <row r="3867" spans="12:12" x14ac:dyDescent="0.3">
      <c r="L3867" s="11" t="str">
        <f t="shared" si="60"/>
        <v>Whole</v>
      </c>
    </row>
    <row r="3868" spans="12:12" x14ac:dyDescent="0.3">
      <c r="L3868" s="11" t="str">
        <f t="shared" si="60"/>
        <v>Whole</v>
      </c>
    </row>
    <row r="3869" spans="12:12" x14ac:dyDescent="0.3">
      <c r="L3869" s="11" t="str">
        <f t="shared" si="60"/>
        <v>Whole</v>
      </c>
    </row>
    <row r="3870" spans="12:12" x14ac:dyDescent="0.3">
      <c r="L3870" s="11" t="str">
        <f t="shared" si="60"/>
        <v>Whole</v>
      </c>
    </row>
    <row r="3871" spans="12:12" x14ac:dyDescent="0.3">
      <c r="L3871" s="11" t="str">
        <f t="shared" si="60"/>
        <v>Whole</v>
      </c>
    </row>
    <row r="3872" spans="12:12" x14ac:dyDescent="0.3">
      <c r="L3872" s="11" t="str">
        <f t="shared" si="60"/>
        <v>Whole</v>
      </c>
    </row>
    <row r="3873" spans="12:12" x14ac:dyDescent="0.3">
      <c r="L3873" s="11" t="str">
        <f t="shared" si="60"/>
        <v>Whole</v>
      </c>
    </row>
    <row r="3874" spans="12:12" x14ac:dyDescent="0.3">
      <c r="L3874" s="11" t="str">
        <f t="shared" si="60"/>
        <v>Whole</v>
      </c>
    </row>
    <row r="3875" spans="12:12" x14ac:dyDescent="0.3">
      <c r="L3875" s="11" t="str">
        <f t="shared" si="60"/>
        <v>Whole</v>
      </c>
    </row>
    <row r="3876" spans="12:12" x14ac:dyDescent="0.3">
      <c r="L3876" s="11" t="str">
        <f t="shared" si="60"/>
        <v>Whole</v>
      </c>
    </row>
    <row r="3877" spans="12:12" x14ac:dyDescent="0.3">
      <c r="L3877" s="11" t="str">
        <f t="shared" si="60"/>
        <v>Whole</v>
      </c>
    </row>
    <row r="3878" spans="12:12" x14ac:dyDescent="0.3">
      <c r="L3878" s="11" t="str">
        <f t="shared" si="60"/>
        <v>Whole</v>
      </c>
    </row>
    <row r="3879" spans="12:12" x14ac:dyDescent="0.3">
      <c r="L3879" s="11" t="str">
        <f t="shared" si="60"/>
        <v>Whole</v>
      </c>
    </row>
    <row r="3880" spans="12:12" x14ac:dyDescent="0.3">
      <c r="L3880" s="11" t="str">
        <f t="shared" si="60"/>
        <v>Whole</v>
      </c>
    </row>
    <row r="3881" spans="12:12" x14ac:dyDescent="0.3">
      <c r="L3881" s="11" t="str">
        <f t="shared" si="60"/>
        <v>Whole</v>
      </c>
    </row>
    <row r="3882" spans="12:12" x14ac:dyDescent="0.3">
      <c r="L3882" s="11" t="str">
        <f t="shared" si="60"/>
        <v>Whole</v>
      </c>
    </row>
    <row r="3883" spans="12:12" x14ac:dyDescent="0.3">
      <c r="L3883" s="11" t="str">
        <f t="shared" si="60"/>
        <v>Whole</v>
      </c>
    </row>
    <row r="3884" spans="12:12" x14ac:dyDescent="0.3">
      <c r="L3884" s="11" t="str">
        <f t="shared" si="60"/>
        <v>Whole</v>
      </c>
    </row>
    <row r="3885" spans="12:12" x14ac:dyDescent="0.3">
      <c r="L3885" s="11" t="str">
        <f t="shared" si="60"/>
        <v>Whole</v>
      </c>
    </row>
    <row r="3886" spans="12:12" x14ac:dyDescent="0.3">
      <c r="L3886" s="11" t="str">
        <f t="shared" si="60"/>
        <v>Whole</v>
      </c>
    </row>
    <row r="3887" spans="12:12" x14ac:dyDescent="0.3">
      <c r="L3887" s="11" t="str">
        <f t="shared" si="60"/>
        <v>Whole</v>
      </c>
    </row>
    <row r="3888" spans="12:12" x14ac:dyDescent="0.3">
      <c r="L3888" s="11" t="str">
        <f t="shared" si="60"/>
        <v>Whole</v>
      </c>
    </row>
    <row r="3889" spans="12:12" x14ac:dyDescent="0.3">
      <c r="L3889" s="11" t="str">
        <f t="shared" si="60"/>
        <v>Whole</v>
      </c>
    </row>
    <row r="3890" spans="12:12" x14ac:dyDescent="0.3">
      <c r="L3890" s="11" t="str">
        <f t="shared" si="60"/>
        <v>Whole</v>
      </c>
    </row>
    <row r="3891" spans="12:12" x14ac:dyDescent="0.3">
      <c r="L3891" s="11" t="str">
        <f t="shared" si="60"/>
        <v>Whole</v>
      </c>
    </row>
    <row r="3892" spans="12:12" x14ac:dyDescent="0.3">
      <c r="L3892" s="11" t="str">
        <f t="shared" si="60"/>
        <v>Whole</v>
      </c>
    </row>
    <row r="3893" spans="12:12" x14ac:dyDescent="0.3">
      <c r="L3893" s="11" t="str">
        <f t="shared" si="60"/>
        <v>Whole</v>
      </c>
    </row>
    <row r="3894" spans="12:12" x14ac:dyDescent="0.3">
      <c r="L3894" s="11" t="str">
        <f t="shared" si="60"/>
        <v>Whole</v>
      </c>
    </row>
    <row r="3895" spans="12:12" x14ac:dyDescent="0.3">
      <c r="L3895" s="11" t="str">
        <f t="shared" si="60"/>
        <v>Whole</v>
      </c>
    </row>
    <row r="3896" spans="12:12" x14ac:dyDescent="0.3">
      <c r="L3896" s="11" t="str">
        <f t="shared" si="60"/>
        <v>Whole</v>
      </c>
    </row>
    <row r="3897" spans="12:12" x14ac:dyDescent="0.3">
      <c r="L3897" s="11" t="str">
        <f t="shared" si="60"/>
        <v>Whole</v>
      </c>
    </row>
    <row r="3898" spans="12:12" x14ac:dyDescent="0.3">
      <c r="L3898" s="11" t="str">
        <f t="shared" si="60"/>
        <v>Whole</v>
      </c>
    </row>
    <row r="3899" spans="12:12" x14ac:dyDescent="0.3">
      <c r="L3899" s="11" t="str">
        <f t="shared" si="60"/>
        <v>Whole</v>
      </c>
    </row>
    <row r="3900" spans="12:12" x14ac:dyDescent="0.3">
      <c r="L3900" s="11" t="str">
        <f t="shared" si="60"/>
        <v>Whole</v>
      </c>
    </row>
    <row r="3901" spans="12:12" x14ac:dyDescent="0.3">
      <c r="L3901" s="11" t="str">
        <f t="shared" si="60"/>
        <v>Whole</v>
      </c>
    </row>
    <row r="3902" spans="12:12" x14ac:dyDescent="0.3">
      <c r="L3902" s="11" t="str">
        <f t="shared" si="60"/>
        <v>Whole</v>
      </c>
    </row>
    <row r="3903" spans="12:12" x14ac:dyDescent="0.3">
      <c r="L3903" s="11" t="str">
        <f t="shared" si="60"/>
        <v>Whole</v>
      </c>
    </row>
    <row r="3904" spans="12:12" x14ac:dyDescent="0.3">
      <c r="L3904" s="11" t="str">
        <f t="shared" si="60"/>
        <v>Whole</v>
      </c>
    </row>
    <row r="3905" spans="12:12" x14ac:dyDescent="0.3">
      <c r="L3905" s="11" t="str">
        <f t="shared" si="60"/>
        <v>Whole</v>
      </c>
    </row>
    <row r="3906" spans="12:12" x14ac:dyDescent="0.3">
      <c r="L3906" s="11" t="str">
        <f t="shared" ref="L3906:L3969" si="61">IF(OR(C3906="Condiments &amp; Snacks",
       C3906="Cheese",
       C3906="Butter",
       C3906="Meals",
       C3906="Beverages",
       C3906="Yogurt"), "Processed", "Whole")</f>
        <v>Whole</v>
      </c>
    </row>
    <row r="3907" spans="12:12" x14ac:dyDescent="0.3">
      <c r="L3907" s="11" t="str">
        <f t="shared" si="61"/>
        <v>Whole</v>
      </c>
    </row>
    <row r="3908" spans="12:12" x14ac:dyDescent="0.3">
      <c r="L3908" s="11" t="str">
        <f t="shared" si="61"/>
        <v>Whole</v>
      </c>
    </row>
    <row r="3909" spans="12:12" x14ac:dyDescent="0.3">
      <c r="L3909" s="11" t="str">
        <f t="shared" si="61"/>
        <v>Whole</v>
      </c>
    </row>
    <row r="3910" spans="12:12" x14ac:dyDescent="0.3">
      <c r="L3910" s="11" t="str">
        <f t="shared" si="61"/>
        <v>Whole</v>
      </c>
    </row>
    <row r="3911" spans="12:12" x14ac:dyDescent="0.3">
      <c r="L3911" s="11" t="str">
        <f t="shared" si="61"/>
        <v>Whole</v>
      </c>
    </row>
    <row r="3912" spans="12:12" x14ac:dyDescent="0.3">
      <c r="L3912" s="11" t="str">
        <f t="shared" si="61"/>
        <v>Whole</v>
      </c>
    </row>
    <row r="3913" spans="12:12" x14ac:dyDescent="0.3">
      <c r="L3913" s="11" t="str">
        <f t="shared" si="61"/>
        <v>Whole</v>
      </c>
    </row>
    <row r="3914" spans="12:12" x14ac:dyDescent="0.3">
      <c r="L3914" s="11" t="str">
        <f t="shared" si="61"/>
        <v>Whole</v>
      </c>
    </row>
    <row r="3915" spans="12:12" x14ac:dyDescent="0.3">
      <c r="L3915" s="11" t="str">
        <f t="shared" si="61"/>
        <v>Whole</v>
      </c>
    </row>
    <row r="3916" spans="12:12" x14ac:dyDescent="0.3">
      <c r="L3916" s="11" t="str">
        <f t="shared" si="61"/>
        <v>Whole</v>
      </c>
    </row>
    <row r="3917" spans="12:12" x14ac:dyDescent="0.3">
      <c r="L3917" s="11" t="str">
        <f t="shared" si="61"/>
        <v>Whole</v>
      </c>
    </row>
    <row r="3918" spans="12:12" x14ac:dyDescent="0.3">
      <c r="L3918" s="11" t="str">
        <f t="shared" si="61"/>
        <v>Whole</v>
      </c>
    </row>
    <row r="3919" spans="12:12" x14ac:dyDescent="0.3">
      <c r="L3919" s="11" t="str">
        <f t="shared" si="61"/>
        <v>Whole</v>
      </c>
    </row>
    <row r="3920" spans="12:12" x14ac:dyDescent="0.3">
      <c r="L3920" s="11" t="str">
        <f t="shared" si="61"/>
        <v>Whole</v>
      </c>
    </row>
    <row r="3921" spans="12:12" x14ac:dyDescent="0.3">
      <c r="L3921" s="11" t="str">
        <f t="shared" si="61"/>
        <v>Whole</v>
      </c>
    </row>
    <row r="3922" spans="12:12" x14ac:dyDescent="0.3">
      <c r="L3922" s="11" t="str">
        <f t="shared" si="61"/>
        <v>Whole</v>
      </c>
    </row>
    <row r="3923" spans="12:12" x14ac:dyDescent="0.3">
      <c r="L3923" s="11" t="str">
        <f t="shared" si="61"/>
        <v>Whole</v>
      </c>
    </row>
    <row r="3924" spans="12:12" x14ac:dyDescent="0.3">
      <c r="L3924" s="11" t="str">
        <f t="shared" si="61"/>
        <v>Whole</v>
      </c>
    </row>
    <row r="3925" spans="12:12" x14ac:dyDescent="0.3">
      <c r="L3925" s="11" t="str">
        <f t="shared" si="61"/>
        <v>Whole</v>
      </c>
    </row>
    <row r="3926" spans="12:12" x14ac:dyDescent="0.3">
      <c r="L3926" s="11" t="str">
        <f t="shared" si="61"/>
        <v>Whole</v>
      </c>
    </row>
    <row r="3927" spans="12:12" x14ac:dyDescent="0.3">
      <c r="L3927" s="11" t="str">
        <f t="shared" si="61"/>
        <v>Whole</v>
      </c>
    </row>
    <row r="3928" spans="12:12" x14ac:dyDescent="0.3">
      <c r="L3928" s="11" t="str">
        <f t="shared" si="61"/>
        <v>Whole</v>
      </c>
    </row>
    <row r="3929" spans="12:12" x14ac:dyDescent="0.3">
      <c r="L3929" s="11" t="str">
        <f t="shared" si="61"/>
        <v>Whole</v>
      </c>
    </row>
    <row r="3930" spans="12:12" x14ac:dyDescent="0.3">
      <c r="L3930" s="11" t="str">
        <f t="shared" si="61"/>
        <v>Whole</v>
      </c>
    </row>
    <row r="3931" spans="12:12" x14ac:dyDescent="0.3">
      <c r="L3931" s="11" t="str">
        <f t="shared" si="61"/>
        <v>Whole</v>
      </c>
    </row>
    <row r="3932" spans="12:12" x14ac:dyDescent="0.3">
      <c r="L3932" s="11" t="str">
        <f t="shared" si="61"/>
        <v>Whole</v>
      </c>
    </row>
    <row r="3933" spans="12:12" x14ac:dyDescent="0.3">
      <c r="L3933" s="11" t="str">
        <f t="shared" si="61"/>
        <v>Whole</v>
      </c>
    </row>
    <row r="3934" spans="12:12" x14ac:dyDescent="0.3">
      <c r="L3934" s="11" t="str">
        <f t="shared" si="61"/>
        <v>Whole</v>
      </c>
    </row>
    <row r="3935" spans="12:12" x14ac:dyDescent="0.3">
      <c r="L3935" s="11" t="str">
        <f t="shared" si="61"/>
        <v>Whole</v>
      </c>
    </row>
    <row r="3936" spans="12:12" x14ac:dyDescent="0.3">
      <c r="L3936" s="11" t="str">
        <f t="shared" si="61"/>
        <v>Whole</v>
      </c>
    </row>
    <row r="3937" spans="12:12" x14ac:dyDescent="0.3">
      <c r="L3937" s="11" t="str">
        <f t="shared" si="61"/>
        <v>Whole</v>
      </c>
    </row>
    <row r="3938" spans="12:12" x14ac:dyDescent="0.3">
      <c r="L3938" s="11" t="str">
        <f t="shared" si="61"/>
        <v>Whole</v>
      </c>
    </row>
    <row r="3939" spans="12:12" x14ac:dyDescent="0.3">
      <c r="L3939" s="11" t="str">
        <f t="shared" si="61"/>
        <v>Whole</v>
      </c>
    </row>
    <row r="3940" spans="12:12" x14ac:dyDescent="0.3">
      <c r="L3940" s="11" t="str">
        <f t="shared" si="61"/>
        <v>Whole</v>
      </c>
    </row>
    <row r="3941" spans="12:12" x14ac:dyDescent="0.3">
      <c r="L3941" s="11" t="str">
        <f t="shared" si="61"/>
        <v>Whole</v>
      </c>
    </row>
    <row r="3942" spans="12:12" x14ac:dyDescent="0.3">
      <c r="L3942" s="11" t="str">
        <f t="shared" si="61"/>
        <v>Whole</v>
      </c>
    </row>
    <row r="3943" spans="12:12" x14ac:dyDescent="0.3">
      <c r="L3943" s="11" t="str">
        <f t="shared" si="61"/>
        <v>Whole</v>
      </c>
    </row>
    <row r="3944" spans="12:12" x14ac:dyDescent="0.3">
      <c r="L3944" s="11" t="str">
        <f t="shared" si="61"/>
        <v>Whole</v>
      </c>
    </row>
    <row r="3945" spans="12:12" x14ac:dyDescent="0.3">
      <c r="L3945" s="11" t="str">
        <f t="shared" si="61"/>
        <v>Whole</v>
      </c>
    </row>
    <row r="3946" spans="12:12" x14ac:dyDescent="0.3">
      <c r="L3946" s="11" t="str">
        <f t="shared" si="61"/>
        <v>Whole</v>
      </c>
    </row>
    <row r="3947" spans="12:12" x14ac:dyDescent="0.3">
      <c r="L3947" s="11" t="str">
        <f t="shared" si="61"/>
        <v>Whole</v>
      </c>
    </row>
    <row r="3948" spans="12:12" x14ac:dyDescent="0.3">
      <c r="L3948" s="11" t="str">
        <f t="shared" si="61"/>
        <v>Whole</v>
      </c>
    </row>
    <row r="3949" spans="12:12" x14ac:dyDescent="0.3">
      <c r="L3949" s="11" t="str">
        <f t="shared" si="61"/>
        <v>Whole</v>
      </c>
    </row>
    <row r="3950" spans="12:12" x14ac:dyDescent="0.3">
      <c r="L3950" s="11" t="str">
        <f t="shared" si="61"/>
        <v>Whole</v>
      </c>
    </row>
    <row r="3951" spans="12:12" x14ac:dyDescent="0.3">
      <c r="L3951" s="11" t="str">
        <f t="shared" si="61"/>
        <v>Whole</v>
      </c>
    </row>
    <row r="3952" spans="12:12" x14ac:dyDescent="0.3">
      <c r="L3952" s="11" t="str">
        <f t="shared" si="61"/>
        <v>Whole</v>
      </c>
    </row>
    <row r="3953" spans="12:12" x14ac:dyDescent="0.3">
      <c r="L3953" s="11" t="str">
        <f t="shared" si="61"/>
        <v>Whole</v>
      </c>
    </row>
    <row r="3954" spans="12:12" x14ac:dyDescent="0.3">
      <c r="L3954" s="11" t="str">
        <f t="shared" si="61"/>
        <v>Whole</v>
      </c>
    </row>
    <row r="3955" spans="12:12" x14ac:dyDescent="0.3">
      <c r="L3955" s="11" t="str">
        <f t="shared" si="61"/>
        <v>Whole</v>
      </c>
    </row>
    <row r="3956" spans="12:12" x14ac:dyDescent="0.3">
      <c r="L3956" s="11" t="str">
        <f t="shared" si="61"/>
        <v>Whole</v>
      </c>
    </row>
    <row r="3957" spans="12:12" x14ac:dyDescent="0.3">
      <c r="L3957" s="11" t="str">
        <f t="shared" si="61"/>
        <v>Whole</v>
      </c>
    </row>
    <row r="3958" spans="12:12" x14ac:dyDescent="0.3">
      <c r="L3958" s="11" t="str">
        <f t="shared" si="61"/>
        <v>Whole</v>
      </c>
    </row>
    <row r="3959" spans="12:12" x14ac:dyDescent="0.3">
      <c r="L3959" s="11" t="str">
        <f t="shared" si="61"/>
        <v>Whole</v>
      </c>
    </row>
    <row r="3960" spans="12:12" x14ac:dyDescent="0.3">
      <c r="L3960" s="11" t="str">
        <f t="shared" si="61"/>
        <v>Whole</v>
      </c>
    </row>
    <row r="3961" spans="12:12" x14ac:dyDescent="0.3">
      <c r="L3961" s="11" t="str">
        <f t="shared" si="61"/>
        <v>Whole</v>
      </c>
    </row>
    <row r="3962" spans="12:12" x14ac:dyDescent="0.3">
      <c r="L3962" s="11" t="str">
        <f t="shared" si="61"/>
        <v>Whole</v>
      </c>
    </row>
    <row r="3963" spans="12:12" x14ac:dyDescent="0.3">
      <c r="L3963" s="11" t="str">
        <f t="shared" si="61"/>
        <v>Whole</v>
      </c>
    </row>
    <row r="3964" spans="12:12" x14ac:dyDescent="0.3">
      <c r="L3964" s="11" t="str">
        <f t="shared" si="61"/>
        <v>Whole</v>
      </c>
    </row>
    <row r="3965" spans="12:12" x14ac:dyDescent="0.3">
      <c r="L3965" s="11" t="str">
        <f t="shared" si="61"/>
        <v>Whole</v>
      </c>
    </row>
    <row r="3966" spans="12:12" x14ac:dyDescent="0.3">
      <c r="L3966" s="11" t="str">
        <f t="shared" si="61"/>
        <v>Whole</v>
      </c>
    </row>
    <row r="3967" spans="12:12" x14ac:dyDescent="0.3">
      <c r="L3967" s="11" t="str">
        <f t="shared" si="61"/>
        <v>Whole</v>
      </c>
    </row>
    <row r="3968" spans="12:12" x14ac:dyDescent="0.3">
      <c r="L3968" s="11" t="str">
        <f t="shared" si="61"/>
        <v>Whole</v>
      </c>
    </row>
    <row r="3969" spans="12:12" x14ac:dyDescent="0.3">
      <c r="L3969" s="11" t="str">
        <f t="shared" si="61"/>
        <v>Whole</v>
      </c>
    </row>
    <row r="3970" spans="12:12" x14ac:dyDescent="0.3">
      <c r="L3970" s="11" t="str">
        <f t="shared" ref="L3970:L4033" si="62">IF(OR(C3970="Condiments &amp; Snacks",
       C3970="Cheese",
       C3970="Butter",
       C3970="Meals",
       C3970="Beverages",
       C3970="Yogurt"), "Processed", "Whole")</f>
        <v>Whole</v>
      </c>
    </row>
    <row r="3971" spans="12:12" x14ac:dyDescent="0.3">
      <c r="L3971" s="11" t="str">
        <f t="shared" si="62"/>
        <v>Whole</v>
      </c>
    </row>
    <row r="3972" spans="12:12" x14ac:dyDescent="0.3">
      <c r="L3972" s="11" t="str">
        <f t="shared" si="62"/>
        <v>Whole</v>
      </c>
    </row>
    <row r="3973" spans="12:12" x14ac:dyDescent="0.3">
      <c r="L3973" s="11" t="str">
        <f t="shared" si="62"/>
        <v>Whole</v>
      </c>
    </row>
    <row r="3974" spans="12:12" x14ac:dyDescent="0.3">
      <c r="L3974" s="11" t="str">
        <f t="shared" si="62"/>
        <v>Whole</v>
      </c>
    </row>
    <row r="3975" spans="12:12" x14ac:dyDescent="0.3">
      <c r="L3975" s="11" t="str">
        <f t="shared" si="62"/>
        <v>Whole</v>
      </c>
    </row>
    <row r="3976" spans="12:12" x14ac:dyDescent="0.3">
      <c r="L3976" s="11" t="str">
        <f t="shared" si="62"/>
        <v>Whole</v>
      </c>
    </row>
    <row r="3977" spans="12:12" x14ac:dyDescent="0.3">
      <c r="L3977" s="11" t="str">
        <f t="shared" si="62"/>
        <v>Whole</v>
      </c>
    </row>
    <row r="3978" spans="12:12" x14ac:dyDescent="0.3">
      <c r="L3978" s="11" t="str">
        <f t="shared" si="62"/>
        <v>Whole</v>
      </c>
    </row>
    <row r="3979" spans="12:12" x14ac:dyDescent="0.3">
      <c r="L3979" s="11" t="str">
        <f t="shared" si="62"/>
        <v>Whole</v>
      </c>
    </row>
    <row r="3980" spans="12:12" x14ac:dyDescent="0.3">
      <c r="L3980" s="11" t="str">
        <f t="shared" si="62"/>
        <v>Whole</v>
      </c>
    </row>
    <row r="3981" spans="12:12" x14ac:dyDescent="0.3">
      <c r="L3981" s="11" t="str">
        <f t="shared" si="62"/>
        <v>Whole</v>
      </c>
    </row>
    <row r="3982" spans="12:12" x14ac:dyDescent="0.3">
      <c r="L3982" s="11" t="str">
        <f t="shared" si="62"/>
        <v>Whole</v>
      </c>
    </row>
    <row r="3983" spans="12:12" x14ac:dyDescent="0.3">
      <c r="L3983" s="11" t="str">
        <f t="shared" si="62"/>
        <v>Whole</v>
      </c>
    </row>
    <row r="3984" spans="12:12" x14ac:dyDescent="0.3">
      <c r="L3984" s="11" t="str">
        <f t="shared" si="62"/>
        <v>Whole</v>
      </c>
    </row>
    <row r="3985" spans="12:12" x14ac:dyDescent="0.3">
      <c r="L3985" s="11" t="str">
        <f t="shared" si="62"/>
        <v>Whole</v>
      </c>
    </row>
    <row r="3986" spans="12:12" x14ac:dyDescent="0.3">
      <c r="L3986" s="11" t="str">
        <f t="shared" si="62"/>
        <v>Whole</v>
      </c>
    </row>
    <row r="3987" spans="12:12" x14ac:dyDescent="0.3">
      <c r="L3987" s="11" t="str">
        <f t="shared" si="62"/>
        <v>Whole</v>
      </c>
    </row>
    <row r="3988" spans="12:12" x14ac:dyDescent="0.3">
      <c r="L3988" s="11" t="str">
        <f t="shared" si="62"/>
        <v>Whole</v>
      </c>
    </row>
    <row r="3989" spans="12:12" x14ac:dyDescent="0.3">
      <c r="L3989" s="11" t="str">
        <f t="shared" si="62"/>
        <v>Whole</v>
      </c>
    </row>
    <row r="3990" spans="12:12" x14ac:dyDescent="0.3">
      <c r="L3990" s="11" t="str">
        <f t="shared" si="62"/>
        <v>Whole</v>
      </c>
    </row>
    <row r="3991" spans="12:12" x14ac:dyDescent="0.3">
      <c r="L3991" s="11" t="str">
        <f t="shared" si="62"/>
        <v>Whole</v>
      </c>
    </row>
    <row r="3992" spans="12:12" x14ac:dyDescent="0.3">
      <c r="L3992" s="11" t="str">
        <f t="shared" si="62"/>
        <v>Whole</v>
      </c>
    </row>
    <row r="3993" spans="12:12" x14ac:dyDescent="0.3">
      <c r="L3993" s="11" t="str">
        <f t="shared" si="62"/>
        <v>Whole</v>
      </c>
    </row>
    <row r="3994" spans="12:12" x14ac:dyDescent="0.3">
      <c r="L3994" s="11" t="str">
        <f t="shared" si="62"/>
        <v>Whole</v>
      </c>
    </row>
    <row r="3995" spans="12:12" x14ac:dyDescent="0.3">
      <c r="L3995" s="11" t="str">
        <f t="shared" si="62"/>
        <v>Whole</v>
      </c>
    </row>
    <row r="3996" spans="12:12" x14ac:dyDescent="0.3">
      <c r="L3996" s="11" t="str">
        <f t="shared" si="62"/>
        <v>Whole</v>
      </c>
    </row>
    <row r="3997" spans="12:12" x14ac:dyDescent="0.3">
      <c r="L3997" s="11" t="str">
        <f t="shared" si="62"/>
        <v>Whole</v>
      </c>
    </row>
    <row r="3998" spans="12:12" x14ac:dyDescent="0.3">
      <c r="L3998" s="11" t="str">
        <f t="shared" si="62"/>
        <v>Whole</v>
      </c>
    </row>
    <row r="3999" spans="12:12" x14ac:dyDescent="0.3">
      <c r="L3999" s="11" t="str">
        <f t="shared" si="62"/>
        <v>Whole</v>
      </c>
    </row>
    <row r="4000" spans="12:12" x14ac:dyDescent="0.3">
      <c r="L4000" s="11" t="str">
        <f t="shared" si="62"/>
        <v>Whole</v>
      </c>
    </row>
    <row r="4001" spans="12:12" x14ac:dyDescent="0.3">
      <c r="L4001" s="11" t="str">
        <f t="shared" si="62"/>
        <v>Whole</v>
      </c>
    </row>
    <row r="4002" spans="12:12" x14ac:dyDescent="0.3">
      <c r="L4002" s="11" t="str">
        <f t="shared" si="62"/>
        <v>Whole</v>
      </c>
    </row>
    <row r="4003" spans="12:12" x14ac:dyDescent="0.3">
      <c r="L4003" s="11" t="str">
        <f t="shared" si="62"/>
        <v>Whole</v>
      </c>
    </row>
    <row r="4004" spans="12:12" x14ac:dyDescent="0.3">
      <c r="L4004" s="11" t="str">
        <f t="shared" si="62"/>
        <v>Whole</v>
      </c>
    </row>
    <row r="4005" spans="12:12" x14ac:dyDescent="0.3">
      <c r="L4005" s="11" t="str">
        <f t="shared" si="62"/>
        <v>Whole</v>
      </c>
    </row>
    <row r="4006" spans="12:12" x14ac:dyDescent="0.3">
      <c r="L4006" s="11" t="str">
        <f t="shared" si="62"/>
        <v>Whole</v>
      </c>
    </row>
    <row r="4007" spans="12:12" x14ac:dyDescent="0.3">
      <c r="L4007" s="11" t="str">
        <f t="shared" si="62"/>
        <v>Whole</v>
      </c>
    </row>
    <row r="4008" spans="12:12" x14ac:dyDescent="0.3">
      <c r="L4008" s="11" t="str">
        <f t="shared" si="62"/>
        <v>Whole</v>
      </c>
    </row>
    <row r="4009" spans="12:12" x14ac:dyDescent="0.3">
      <c r="L4009" s="11" t="str">
        <f t="shared" si="62"/>
        <v>Whole</v>
      </c>
    </row>
    <row r="4010" spans="12:12" x14ac:dyDescent="0.3">
      <c r="L4010" s="11" t="str">
        <f t="shared" si="62"/>
        <v>Whole</v>
      </c>
    </row>
    <row r="4011" spans="12:12" x14ac:dyDescent="0.3">
      <c r="L4011" s="11" t="str">
        <f t="shared" si="62"/>
        <v>Whole</v>
      </c>
    </row>
    <row r="4012" spans="12:12" x14ac:dyDescent="0.3">
      <c r="L4012" s="11" t="str">
        <f t="shared" si="62"/>
        <v>Whole</v>
      </c>
    </row>
    <row r="4013" spans="12:12" x14ac:dyDescent="0.3">
      <c r="L4013" s="11" t="str">
        <f t="shared" si="62"/>
        <v>Whole</v>
      </c>
    </row>
    <row r="4014" spans="12:12" x14ac:dyDescent="0.3">
      <c r="L4014" s="11" t="str">
        <f t="shared" si="62"/>
        <v>Whole</v>
      </c>
    </row>
    <row r="4015" spans="12:12" x14ac:dyDescent="0.3">
      <c r="L4015" s="11" t="str">
        <f t="shared" si="62"/>
        <v>Whole</v>
      </c>
    </row>
    <row r="4016" spans="12:12" x14ac:dyDescent="0.3">
      <c r="L4016" s="11" t="str">
        <f t="shared" si="62"/>
        <v>Whole</v>
      </c>
    </row>
    <row r="4017" spans="12:12" x14ac:dyDescent="0.3">
      <c r="L4017" s="11" t="str">
        <f t="shared" si="62"/>
        <v>Whole</v>
      </c>
    </row>
    <row r="4018" spans="12:12" x14ac:dyDescent="0.3">
      <c r="L4018" s="11" t="str">
        <f t="shared" si="62"/>
        <v>Whole</v>
      </c>
    </row>
    <row r="4019" spans="12:12" x14ac:dyDescent="0.3">
      <c r="L4019" s="11" t="str">
        <f t="shared" si="62"/>
        <v>Whole</v>
      </c>
    </row>
    <row r="4020" spans="12:12" x14ac:dyDescent="0.3">
      <c r="L4020" s="11" t="str">
        <f t="shared" si="62"/>
        <v>Whole</v>
      </c>
    </row>
    <row r="4021" spans="12:12" x14ac:dyDescent="0.3">
      <c r="L4021" s="11" t="str">
        <f t="shared" si="62"/>
        <v>Whole</v>
      </c>
    </row>
    <row r="4022" spans="12:12" x14ac:dyDescent="0.3">
      <c r="L4022" s="11" t="str">
        <f t="shared" si="62"/>
        <v>Whole</v>
      </c>
    </row>
    <row r="4023" spans="12:12" x14ac:dyDescent="0.3">
      <c r="L4023" s="11" t="str">
        <f t="shared" si="62"/>
        <v>Whole</v>
      </c>
    </row>
    <row r="4024" spans="12:12" x14ac:dyDescent="0.3">
      <c r="L4024" s="11" t="str">
        <f t="shared" si="62"/>
        <v>Whole</v>
      </c>
    </row>
    <row r="4025" spans="12:12" x14ac:dyDescent="0.3">
      <c r="L4025" s="11" t="str">
        <f t="shared" si="62"/>
        <v>Whole</v>
      </c>
    </row>
    <row r="4026" spans="12:12" x14ac:dyDescent="0.3">
      <c r="L4026" s="11" t="str">
        <f t="shared" si="62"/>
        <v>Whole</v>
      </c>
    </row>
    <row r="4027" spans="12:12" x14ac:dyDescent="0.3">
      <c r="L4027" s="11" t="str">
        <f t="shared" si="62"/>
        <v>Whole</v>
      </c>
    </row>
    <row r="4028" spans="12:12" x14ac:dyDescent="0.3">
      <c r="L4028" s="11" t="str">
        <f t="shared" si="62"/>
        <v>Whole</v>
      </c>
    </row>
    <row r="4029" spans="12:12" x14ac:dyDescent="0.3">
      <c r="L4029" s="11" t="str">
        <f t="shared" si="62"/>
        <v>Whole</v>
      </c>
    </row>
    <row r="4030" spans="12:12" x14ac:dyDescent="0.3">
      <c r="L4030" s="11" t="str">
        <f t="shared" si="62"/>
        <v>Whole</v>
      </c>
    </row>
    <row r="4031" spans="12:12" x14ac:dyDescent="0.3">
      <c r="L4031" s="11" t="str">
        <f t="shared" si="62"/>
        <v>Whole</v>
      </c>
    </row>
    <row r="4032" spans="12:12" x14ac:dyDescent="0.3">
      <c r="L4032" s="11" t="str">
        <f t="shared" si="62"/>
        <v>Whole</v>
      </c>
    </row>
    <row r="4033" spans="12:12" x14ac:dyDescent="0.3">
      <c r="L4033" s="11" t="str">
        <f t="shared" si="62"/>
        <v>Whole</v>
      </c>
    </row>
    <row r="4034" spans="12:12" x14ac:dyDescent="0.3">
      <c r="L4034" s="11" t="str">
        <f t="shared" ref="L4034:L4097" si="63">IF(OR(C4034="Condiments &amp; Snacks",
       C4034="Cheese",
       C4034="Butter",
       C4034="Meals",
       C4034="Beverages",
       C4034="Yogurt"), "Processed", "Whole")</f>
        <v>Whole</v>
      </c>
    </row>
    <row r="4035" spans="12:12" x14ac:dyDescent="0.3">
      <c r="L4035" s="11" t="str">
        <f t="shared" si="63"/>
        <v>Whole</v>
      </c>
    </row>
    <row r="4036" spans="12:12" x14ac:dyDescent="0.3">
      <c r="L4036" s="11" t="str">
        <f t="shared" si="63"/>
        <v>Whole</v>
      </c>
    </row>
    <row r="4037" spans="12:12" x14ac:dyDescent="0.3">
      <c r="L4037" s="11" t="str">
        <f t="shared" si="63"/>
        <v>Whole</v>
      </c>
    </row>
    <row r="4038" spans="12:12" x14ac:dyDescent="0.3">
      <c r="L4038" s="11" t="str">
        <f t="shared" si="63"/>
        <v>Whole</v>
      </c>
    </row>
    <row r="4039" spans="12:12" x14ac:dyDescent="0.3">
      <c r="L4039" s="11" t="str">
        <f t="shared" si="63"/>
        <v>Whole</v>
      </c>
    </row>
    <row r="4040" spans="12:12" x14ac:dyDescent="0.3">
      <c r="L4040" s="11" t="str">
        <f t="shared" si="63"/>
        <v>Whole</v>
      </c>
    </row>
    <row r="4041" spans="12:12" x14ac:dyDescent="0.3">
      <c r="L4041" s="11" t="str">
        <f t="shared" si="63"/>
        <v>Whole</v>
      </c>
    </row>
    <row r="4042" spans="12:12" x14ac:dyDescent="0.3">
      <c r="L4042" s="11" t="str">
        <f t="shared" si="63"/>
        <v>Whole</v>
      </c>
    </row>
    <row r="4043" spans="12:12" x14ac:dyDescent="0.3">
      <c r="L4043" s="11" t="str">
        <f t="shared" si="63"/>
        <v>Whole</v>
      </c>
    </row>
    <row r="4044" spans="12:12" x14ac:dyDescent="0.3">
      <c r="L4044" s="11" t="str">
        <f t="shared" si="63"/>
        <v>Whole</v>
      </c>
    </row>
    <row r="4045" spans="12:12" x14ac:dyDescent="0.3">
      <c r="L4045" s="11" t="str">
        <f t="shared" si="63"/>
        <v>Whole</v>
      </c>
    </row>
    <row r="4046" spans="12:12" x14ac:dyDescent="0.3">
      <c r="L4046" s="11" t="str">
        <f t="shared" si="63"/>
        <v>Whole</v>
      </c>
    </row>
    <row r="4047" spans="12:12" x14ac:dyDescent="0.3">
      <c r="L4047" s="11" t="str">
        <f t="shared" si="63"/>
        <v>Whole</v>
      </c>
    </row>
    <row r="4048" spans="12:12" x14ac:dyDescent="0.3">
      <c r="L4048" s="11" t="str">
        <f t="shared" si="63"/>
        <v>Whole</v>
      </c>
    </row>
    <row r="4049" spans="12:12" x14ac:dyDescent="0.3">
      <c r="L4049" s="11" t="str">
        <f t="shared" si="63"/>
        <v>Whole</v>
      </c>
    </row>
    <row r="4050" spans="12:12" x14ac:dyDescent="0.3">
      <c r="L4050" s="11" t="str">
        <f t="shared" si="63"/>
        <v>Whole</v>
      </c>
    </row>
    <row r="4051" spans="12:12" x14ac:dyDescent="0.3">
      <c r="L4051" s="11" t="str">
        <f t="shared" si="63"/>
        <v>Whole</v>
      </c>
    </row>
    <row r="4052" spans="12:12" x14ac:dyDescent="0.3">
      <c r="L4052" s="11" t="str">
        <f t="shared" si="63"/>
        <v>Whole</v>
      </c>
    </row>
    <row r="4053" spans="12:12" x14ac:dyDescent="0.3">
      <c r="L4053" s="11" t="str">
        <f t="shared" si="63"/>
        <v>Whole</v>
      </c>
    </row>
    <row r="4054" spans="12:12" x14ac:dyDescent="0.3">
      <c r="L4054" s="11" t="str">
        <f t="shared" si="63"/>
        <v>Whole</v>
      </c>
    </row>
    <row r="4055" spans="12:12" x14ac:dyDescent="0.3">
      <c r="L4055" s="11" t="str">
        <f t="shared" si="63"/>
        <v>Whole</v>
      </c>
    </row>
    <row r="4056" spans="12:12" x14ac:dyDescent="0.3">
      <c r="L4056" s="11" t="str">
        <f t="shared" si="63"/>
        <v>Whole</v>
      </c>
    </row>
    <row r="4057" spans="12:12" x14ac:dyDescent="0.3">
      <c r="L4057" s="11" t="str">
        <f t="shared" si="63"/>
        <v>Whole</v>
      </c>
    </row>
    <row r="4058" spans="12:12" x14ac:dyDescent="0.3">
      <c r="L4058" s="11" t="str">
        <f t="shared" si="63"/>
        <v>Whole</v>
      </c>
    </row>
    <row r="4059" spans="12:12" x14ac:dyDescent="0.3">
      <c r="L4059" s="11" t="str">
        <f t="shared" si="63"/>
        <v>Whole</v>
      </c>
    </row>
    <row r="4060" spans="12:12" x14ac:dyDescent="0.3">
      <c r="L4060" s="11" t="str">
        <f t="shared" si="63"/>
        <v>Whole</v>
      </c>
    </row>
    <row r="4061" spans="12:12" x14ac:dyDescent="0.3">
      <c r="L4061" s="11" t="str">
        <f t="shared" si="63"/>
        <v>Whole</v>
      </c>
    </row>
    <row r="4062" spans="12:12" x14ac:dyDescent="0.3">
      <c r="L4062" s="11" t="str">
        <f t="shared" si="63"/>
        <v>Whole</v>
      </c>
    </row>
    <row r="4063" spans="12:12" x14ac:dyDescent="0.3">
      <c r="L4063" s="11" t="str">
        <f t="shared" si="63"/>
        <v>Whole</v>
      </c>
    </row>
    <row r="4064" spans="12:12" x14ac:dyDescent="0.3">
      <c r="L4064" s="11" t="str">
        <f t="shared" si="63"/>
        <v>Whole</v>
      </c>
    </row>
    <row r="4065" spans="12:12" x14ac:dyDescent="0.3">
      <c r="L4065" s="11" t="str">
        <f t="shared" si="63"/>
        <v>Whole</v>
      </c>
    </row>
    <row r="4066" spans="12:12" x14ac:dyDescent="0.3">
      <c r="L4066" s="11" t="str">
        <f t="shared" si="63"/>
        <v>Whole</v>
      </c>
    </row>
    <row r="4067" spans="12:12" x14ac:dyDescent="0.3">
      <c r="L4067" s="11" t="str">
        <f t="shared" si="63"/>
        <v>Whole</v>
      </c>
    </row>
    <row r="4068" spans="12:12" x14ac:dyDescent="0.3">
      <c r="L4068" s="11" t="str">
        <f t="shared" si="63"/>
        <v>Whole</v>
      </c>
    </row>
    <row r="4069" spans="12:12" x14ac:dyDescent="0.3">
      <c r="L4069" s="11" t="str">
        <f t="shared" si="63"/>
        <v>Whole</v>
      </c>
    </row>
    <row r="4070" spans="12:12" x14ac:dyDescent="0.3">
      <c r="L4070" s="11" t="str">
        <f t="shared" si="63"/>
        <v>Whole</v>
      </c>
    </row>
    <row r="4071" spans="12:12" x14ac:dyDescent="0.3">
      <c r="L4071" s="11" t="str">
        <f t="shared" si="63"/>
        <v>Whole</v>
      </c>
    </row>
    <row r="4072" spans="12:12" x14ac:dyDescent="0.3">
      <c r="L4072" s="11" t="str">
        <f t="shared" si="63"/>
        <v>Whole</v>
      </c>
    </row>
    <row r="4073" spans="12:12" x14ac:dyDescent="0.3">
      <c r="L4073" s="11" t="str">
        <f t="shared" si="63"/>
        <v>Whole</v>
      </c>
    </row>
    <row r="4074" spans="12:12" x14ac:dyDescent="0.3">
      <c r="L4074" s="11" t="str">
        <f t="shared" si="63"/>
        <v>Whole</v>
      </c>
    </row>
    <row r="4075" spans="12:12" x14ac:dyDescent="0.3">
      <c r="L4075" s="11" t="str">
        <f t="shared" si="63"/>
        <v>Whole</v>
      </c>
    </row>
    <row r="4076" spans="12:12" x14ac:dyDescent="0.3">
      <c r="L4076" s="11" t="str">
        <f t="shared" si="63"/>
        <v>Whole</v>
      </c>
    </row>
    <row r="4077" spans="12:12" x14ac:dyDescent="0.3">
      <c r="L4077" s="11" t="str">
        <f t="shared" si="63"/>
        <v>Whole</v>
      </c>
    </row>
    <row r="4078" spans="12:12" x14ac:dyDescent="0.3">
      <c r="L4078" s="11" t="str">
        <f t="shared" si="63"/>
        <v>Whole</v>
      </c>
    </row>
    <row r="4079" spans="12:12" x14ac:dyDescent="0.3">
      <c r="L4079" s="11" t="str">
        <f t="shared" si="63"/>
        <v>Whole</v>
      </c>
    </row>
    <row r="4080" spans="12:12" x14ac:dyDescent="0.3">
      <c r="L4080" s="11" t="str">
        <f t="shared" si="63"/>
        <v>Whole</v>
      </c>
    </row>
    <row r="4081" spans="12:12" x14ac:dyDescent="0.3">
      <c r="L4081" s="11" t="str">
        <f t="shared" si="63"/>
        <v>Whole</v>
      </c>
    </row>
    <row r="4082" spans="12:12" x14ac:dyDescent="0.3">
      <c r="L4082" s="11" t="str">
        <f t="shared" si="63"/>
        <v>Whole</v>
      </c>
    </row>
    <row r="4083" spans="12:12" x14ac:dyDescent="0.3">
      <c r="L4083" s="11" t="str">
        <f t="shared" si="63"/>
        <v>Whole</v>
      </c>
    </row>
    <row r="4084" spans="12:12" x14ac:dyDescent="0.3">
      <c r="L4084" s="11" t="str">
        <f t="shared" si="63"/>
        <v>Whole</v>
      </c>
    </row>
    <row r="4085" spans="12:12" x14ac:dyDescent="0.3">
      <c r="L4085" s="11" t="str">
        <f t="shared" si="63"/>
        <v>Whole</v>
      </c>
    </row>
    <row r="4086" spans="12:12" x14ac:dyDescent="0.3">
      <c r="L4086" s="11" t="str">
        <f t="shared" si="63"/>
        <v>Whole</v>
      </c>
    </row>
    <row r="4087" spans="12:12" x14ac:dyDescent="0.3">
      <c r="L4087" s="11" t="str">
        <f t="shared" si="63"/>
        <v>Whole</v>
      </c>
    </row>
    <row r="4088" spans="12:12" x14ac:dyDescent="0.3">
      <c r="L4088" s="11" t="str">
        <f t="shared" si="63"/>
        <v>Whole</v>
      </c>
    </row>
    <row r="4089" spans="12:12" x14ac:dyDescent="0.3">
      <c r="L4089" s="11" t="str">
        <f t="shared" si="63"/>
        <v>Whole</v>
      </c>
    </row>
    <row r="4090" spans="12:12" x14ac:dyDescent="0.3">
      <c r="L4090" s="11" t="str">
        <f t="shared" si="63"/>
        <v>Whole</v>
      </c>
    </row>
    <row r="4091" spans="12:12" x14ac:dyDescent="0.3">
      <c r="L4091" s="11" t="str">
        <f t="shared" si="63"/>
        <v>Whole</v>
      </c>
    </row>
    <row r="4092" spans="12:12" x14ac:dyDescent="0.3">
      <c r="L4092" s="11" t="str">
        <f t="shared" si="63"/>
        <v>Whole</v>
      </c>
    </row>
    <row r="4093" spans="12:12" x14ac:dyDescent="0.3">
      <c r="L4093" s="11" t="str">
        <f t="shared" si="63"/>
        <v>Whole</v>
      </c>
    </row>
    <row r="4094" spans="12:12" x14ac:dyDescent="0.3">
      <c r="L4094" s="11" t="str">
        <f t="shared" si="63"/>
        <v>Whole</v>
      </c>
    </row>
    <row r="4095" spans="12:12" x14ac:dyDescent="0.3">
      <c r="L4095" s="11" t="str">
        <f t="shared" si="63"/>
        <v>Whole</v>
      </c>
    </row>
    <row r="4096" spans="12:12" x14ac:dyDescent="0.3">
      <c r="L4096" s="11" t="str">
        <f t="shared" si="63"/>
        <v>Whole</v>
      </c>
    </row>
    <row r="4097" spans="12:12" x14ac:dyDescent="0.3">
      <c r="L4097" s="11" t="str">
        <f t="shared" si="63"/>
        <v>Whole</v>
      </c>
    </row>
    <row r="4098" spans="12:12" x14ac:dyDescent="0.3">
      <c r="L4098" s="11" t="str">
        <f t="shared" ref="L4098:L4161" si="64">IF(OR(C4098="Condiments &amp; Snacks",
       C4098="Cheese",
       C4098="Butter",
       C4098="Meals",
       C4098="Beverages",
       C4098="Yogurt"), "Processed", "Whole")</f>
        <v>Whole</v>
      </c>
    </row>
    <row r="4099" spans="12:12" x14ac:dyDescent="0.3">
      <c r="L4099" s="11" t="str">
        <f t="shared" si="64"/>
        <v>Whole</v>
      </c>
    </row>
    <row r="4100" spans="12:12" x14ac:dyDescent="0.3">
      <c r="L4100" s="11" t="str">
        <f t="shared" si="64"/>
        <v>Whole</v>
      </c>
    </row>
    <row r="4101" spans="12:12" x14ac:dyDescent="0.3">
      <c r="L4101" s="11" t="str">
        <f t="shared" si="64"/>
        <v>Whole</v>
      </c>
    </row>
    <row r="4102" spans="12:12" x14ac:dyDescent="0.3">
      <c r="L4102" s="11" t="str">
        <f t="shared" si="64"/>
        <v>Whole</v>
      </c>
    </row>
    <row r="4103" spans="12:12" x14ac:dyDescent="0.3">
      <c r="L4103" s="11" t="str">
        <f t="shared" si="64"/>
        <v>Whole</v>
      </c>
    </row>
    <row r="4104" spans="12:12" x14ac:dyDescent="0.3">
      <c r="L4104" s="11" t="str">
        <f t="shared" si="64"/>
        <v>Whole</v>
      </c>
    </row>
    <row r="4105" spans="12:12" x14ac:dyDescent="0.3">
      <c r="L4105" s="11" t="str">
        <f t="shared" si="64"/>
        <v>Whole</v>
      </c>
    </row>
    <row r="4106" spans="12:12" x14ac:dyDescent="0.3">
      <c r="L4106" s="11" t="str">
        <f t="shared" si="64"/>
        <v>Whole</v>
      </c>
    </row>
    <row r="4107" spans="12:12" x14ac:dyDescent="0.3">
      <c r="L4107" s="11" t="str">
        <f t="shared" si="64"/>
        <v>Whole</v>
      </c>
    </row>
    <row r="4108" spans="12:12" x14ac:dyDescent="0.3">
      <c r="L4108" s="11" t="str">
        <f t="shared" si="64"/>
        <v>Whole</v>
      </c>
    </row>
    <row r="4109" spans="12:12" x14ac:dyDescent="0.3">
      <c r="L4109" s="11" t="str">
        <f t="shared" si="64"/>
        <v>Whole</v>
      </c>
    </row>
    <row r="4110" spans="12:12" x14ac:dyDescent="0.3">
      <c r="L4110" s="11" t="str">
        <f t="shared" si="64"/>
        <v>Whole</v>
      </c>
    </row>
    <row r="4111" spans="12:12" x14ac:dyDescent="0.3">
      <c r="L4111" s="11" t="str">
        <f t="shared" si="64"/>
        <v>Whole</v>
      </c>
    </row>
    <row r="4112" spans="12:12" x14ac:dyDescent="0.3">
      <c r="L4112" s="11" t="str">
        <f t="shared" si="64"/>
        <v>Whole</v>
      </c>
    </row>
    <row r="4113" spans="12:12" x14ac:dyDescent="0.3">
      <c r="L4113" s="11" t="str">
        <f t="shared" si="64"/>
        <v>Whole</v>
      </c>
    </row>
    <row r="4114" spans="12:12" x14ac:dyDescent="0.3">
      <c r="L4114" s="11" t="str">
        <f t="shared" si="64"/>
        <v>Whole</v>
      </c>
    </row>
    <row r="4115" spans="12:12" x14ac:dyDescent="0.3">
      <c r="L4115" s="11" t="str">
        <f t="shared" si="64"/>
        <v>Whole</v>
      </c>
    </row>
    <row r="4116" spans="12:12" x14ac:dyDescent="0.3">
      <c r="L4116" s="11" t="str">
        <f t="shared" si="64"/>
        <v>Whole</v>
      </c>
    </row>
    <row r="4117" spans="12:12" x14ac:dyDescent="0.3">
      <c r="L4117" s="11" t="str">
        <f t="shared" si="64"/>
        <v>Whole</v>
      </c>
    </row>
    <row r="4118" spans="12:12" x14ac:dyDescent="0.3">
      <c r="L4118" s="11" t="str">
        <f t="shared" si="64"/>
        <v>Whole</v>
      </c>
    </row>
    <row r="4119" spans="12:12" x14ac:dyDescent="0.3">
      <c r="L4119" s="11" t="str">
        <f t="shared" si="64"/>
        <v>Whole</v>
      </c>
    </row>
    <row r="4120" spans="12:12" x14ac:dyDescent="0.3">
      <c r="L4120" s="11" t="str">
        <f t="shared" si="64"/>
        <v>Whole</v>
      </c>
    </row>
    <row r="4121" spans="12:12" x14ac:dyDescent="0.3">
      <c r="L4121" s="11" t="str">
        <f t="shared" si="64"/>
        <v>Whole</v>
      </c>
    </row>
    <row r="4122" spans="12:12" x14ac:dyDescent="0.3">
      <c r="L4122" s="11" t="str">
        <f t="shared" si="64"/>
        <v>Whole</v>
      </c>
    </row>
    <row r="4123" spans="12:12" x14ac:dyDescent="0.3">
      <c r="L4123" s="11" t="str">
        <f t="shared" si="64"/>
        <v>Whole</v>
      </c>
    </row>
    <row r="4124" spans="12:12" x14ac:dyDescent="0.3">
      <c r="L4124" s="11" t="str">
        <f t="shared" si="64"/>
        <v>Whole</v>
      </c>
    </row>
    <row r="4125" spans="12:12" x14ac:dyDescent="0.3">
      <c r="L4125" s="11" t="str">
        <f t="shared" si="64"/>
        <v>Whole</v>
      </c>
    </row>
    <row r="4126" spans="12:12" x14ac:dyDescent="0.3">
      <c r="L4126" s="11" t="str">
        <f t="shared" si="64"/>
        <v>Whole</v>
      </c>
    </row>
    <row r="4127" spans="12:12" x14ac:dyDescent="0.3">
      <c r="L4127" s="11" t="str">
        <f t="shared" si="64"/>
        <v>Whole</v>
      </c>
    </row>
    <row r="4128" spans="12:12" x14ac:dyDescent="0.3">
      <c r="L4128" s="11" t="str">
        <f t="shared" si="64"/>
        <v>Whole</v>
      </c>
    </row>
    <row r="4129" spans="12:12" x14ac:dyDescent="0.3">
      <c r="L4129" s="11" t="str">
        <f t="shared" si="64"/>
        <v>Whole</v>
      </c>
    </row>
    <row r="4130" spans="12:12" x14ac:dyDescent="0.3">
      <c r="L4130" s="11" t="str">
        <f t="shared" si="64"/>
        <v>Whole</v>
      </c>
    </row>
    <row r="4131" spans="12:12" x14ac:dyDescent="0.3">
      <c r="L4131" s="11" t="str">
        <f t="shared" si="64"/>
        <v>Whole</v>
      </c>
    </row>
    <row r="4132" spans="12:12" x14ac:dyDescent="0.3">
      <c r="L4132" s="11" t="str">
        <f t="shared" si="64"/>
        <v>Whole</v>
      </c>
    </row>
    <row r="4133" spans="12:12" x14ac:dyDescent="0.3">
      <c r="L4133" s="11" t="str">
        <f t="shared" si="64"/>
        <v>Whole</v>
      </c>
    </row>
    <row r="4134" spans="12:12" x14ac:dyDescent="0.3">
      <c r="L4134" s="11" t="str">
        <f t="shared" si="64"/>
        <v>Whole</v>
      </c>
    </row>
    <row r="4135" spans="12:12" x14ac:dyDescent="0.3">
      <c r="L4135" s="11" t="str">
        <f t="shared" si="64"/>
        <v>Whole</v>
      </c>
    </row>
    <row r="4136" spans="12:12" x14ac:dyDescent="0.3">
      <c r="L4136" s="11" t="str">
        <f t="shared" si="64"/>
        <v>Whole</v>
      </c>
    </row>
    <row r="4137" spans="12:12" x14ac:dyDescent="0.3">
      <c r="L4137" s="11" t="str">
        <f t="shared" si="64"/>
        <v>Whole</v>
      </c>
    </row>
    <row r="4138" spans="12:12" x14ac:dyDescent="0.3">
      <c r="L4138" s="11" t="str">
        <f t="shared" si="64"/>
        <v>Whole</v>
      </c>
    </row>
    <row r="4139" spans="12:12" x14ac:dyDescent="0.3">
      <c r="L4139" s="11" t="str">
        <f t="shared" si="64"/>
        <v>Whole</v>
      </c>
    </row>
    <row r="4140" spans="12:12" x14ac:dyDescent="0.3">
      <c r="L4140" s="11" t="str">
        <f t="shared" si="64"/>
        <v>Whole</v>
      </c>
    </row>
    <row r="4141" spans="12:12" x14ac:dyDescent="0.3">
      <c r="L4141" s="11" t="str">
        <f t="shared" si="64"/>
        <v>Whole</v>
      </c>
    </row>
    <row r="4142" spans="12:12" x14ac:dyDescent="0.3">
      <c r="L4142" s="11" t="str">
        <f t="shared" si="64"/>
        <v>Whole</v>
      </c>
    </row>
    <row r="4143" spans="12:12" x14ac:dyDescent="0.3">
      <c r="L4143" s="11" t="str">
        <f t="shared" si="64"/>
        <v>Whole</v>
      </c>
    </row>
    <row r="4144" spans="12:12" x14ac:dyDescent="0.3">
      <c r="L4144" s="11" t="str">
        <f t="shared" si="64"/>
        <v>Whole</v>
      </c>
    </row>
    <row r="4145" spans="12:12" x14ac:dyDescent="0.3">
      <c r="L4145" s="11" t="str">
        <f t="shared" si="64"/>
        <v>Whole</v>
      </c>
    </row>
    <row r="4146" spans="12:12" x14ac:dyDescent="0.3">
      <c r="L4146" s="11" t="str">
        <f t="shared" si="64"/>
        <v>Whole</v>
      </c>
    </row>
    <row r="4147" spans="12:12" x14ac:dyDescent="0.3">
      <c r="L4147" s="11" t="str">
        <f t="shared" si="64"/>
        <v>Whole</v>
      </c>
    </row>
    <row r="4148" spans="12:12" x14ac:dyDescent="0.3">
      <c r="L4148" s="11" t="str">
        <f t="shared" si="64"/>
        <v>Whole</v>
      </c>
    </row>
    <row r="4149" spans="12:12" x14ac:dyDescent="0.3">
      <c r="L4149" s="11" t="str">
        <f t="shared" si="64"/>
        <v>Whole</v>
      </c>
    </row>
    <row r="4150" spans="12:12" x14ac:dyDescent="0.3">
      <c r="L4150" s="11" t="str">
        <f t="shared" si="64"/>
        <v>Whole</v>
      </c>
    </row>
    <row r="4151" spans="12:12" x14ac:dyDescent="0.3">
      <c r="L4151" s="11" t="str">
        <f t="shared" si="64"/>
        <v>Whole</v>
      </c>
    </row>
    <row r="4152" spans="12:12" x14ac:dyDescent="0.3">
      <c r="L4152" s="11" t="str">
        <f t="shared" si="64"/>
        <v>Whole</v>
      </c>
    </row>
    <row r="4153" spans="12:12" x14ac:dyDescent="0.3">
      <c r="L4153" s="11" t="str">
        <f t="shared" si="64"/>
        <v>Whole</v>
      </c>
    </row>
    <row r="4154" spans="12:12" x14ac:dyDescent="0.3">
      <c r="L4154" s="11" t="str">
        <f t="shared" si="64"/>
        <v>Whole</v>
      </c>
    </row>
    <row r="4155" spans="12:12" x14ac:dyDescent="0.3">
      <c r="L4155" s="11" t="str">
        <f t="shared" si="64"/>
        <v>Whole</v>
      </c>
    </row>
    <row r="4156" spans="12:12" x14ac:dyDescent="0.3">
      <c r="L4156" s="11" t="str">
        <f t="shared" si="64"/>
        <v>Whole</v>
      </c>
    </row>
    <row r="4157" spans="12:12" x14ac:dyDescent="0.3">
      <c r="L4157" s="11" t="str">
        <f t="shared" si="64"/>
        <v>Whole</v>
      </c>
    </row>
    <row r="4158" spans="12:12" x14ac:dyDescent="0.3">
      <c r="L4158" s="11" t="str">
        <f t="shared" si="64"/>
        <v>Whole</v>
      </c>
    </row>
    <row r="4159" spans="12:12" x14ac:dyDescent="0.3">
      <c r="L4159" s="11" t="str">
        <f t="shared" si="64"/>
        <v>Whole</v>
      </c>
    </row>
    <row r="4160" spans="12:12" x14ac:dyDescent="0.3">
      <c r="L4160" s="11" t="str">
        <f t="shared" si="64"/>
        <v>Whole</v>
      </c>
    </row>
    <row r="4161" spans="12:12" x14ac:dyDescent="0.3">
      <c r="L4161" s="11" t="str">
        <f t="shared" si="64"/>
        <v>Whole</v>
      </c>
    </row>
    <row r="4162" spans="12:12" x14ac:dyDescent="0.3">
      <c r="L4162" s="11" t="str">
        <f t="shared" ref="L4162:L4225" si="65">IF(OR(C4162="Condiments &amp; Snacks",
       C4162="Cheese",
       C4162="Butter",
       C4162="Meals",
       C4162="Beverages",
       C4162="Yogurt"), "Processed", "Whole")</f>
        <v>Whole</v>
      </c>
    </row>
    <row r="4163" spans="12:12" x14ac:dyDescent="0.3">
      <c r="L4163" s="11" t="str">
        <f t="shared" si="65"/>
        <v>Whole</v>
      </c>
    </row>
    <row r="4164" spans="12:12" x14ac:dyDescent="0.3">
      <c r="L4164" s="11" t="str">
        <f t="shared" si="65"/>
        <v>Whole</v>
      </c>
    </row>
    <row r="4165" spans="12:12" x14ac:dyDescent="0.3">
      <c r="L4165" s="11" t="str">
        <f t="shared" si="65"/>
        <v>Whole</v>
      </c>
    </row>
    <row r="4166" spans="12:12" x14ac:dyDescent="0.3">
      <c r="L4166" s="11" t="str">
        <f t="shared" si="65"/>
        <v>Whole</v>
      </c>
    </row>
    <row r="4167" spans="12:12" x14ac:dyDescent="0.3">
      <c r="L4167" s="11" t="str">
        <f t="shared" si="65"/>
        <v>Whole</v>
      </c>
    </row>
    <row r="4168" spans="12:12" x14ac:dyDescent="0.3">
      <c r="L4168" s="11" t="str">
        <f t="shared" si="65"/>
        <v>Whole</v>
      </c>
    </row>
    <row r="4169" spans="12:12" x14ac:dyDescent="0.3">
      <c r="L4169" s="11" t="str">
        <f t="shared" si="65"/>
        <v>Whole</v>
      </c>
    </row>
    <row r="4170" spans="12:12" x14ac:dyDescent="0.3">
      <c r="L4170" s="11" t="str">
        <f t="shared" si="65"/>
        <v>Whole</v>
      </c>
    </row>
    <row r="4171" spans="12:12" x14ac:dyDescent="0.3">
      <c r="L4171" s="11" t="str">
        <f t="shared" si="65"/>
        <v>Whole</v>
      </c>
    </row>
    <row r="4172" spans="12:12" x14ac:dyDescent="0.3">
      <c r="L4172" s="11" t="str">
        <f t="shared" si="65"/>
        <v>Whole</v>
      </c>
    </row>
    <row r="4173" spans="12:12" x14ac:dyDescent="0.3">
      <c r="L4173" s="11" t="str">
        <f t="shared" si="65"/>
        <v>Whole</v>
      </c>
    </row>
    <row r="4174" spans="12:12" x14ac:dyDescent="0.3">
      <c r="L4174" s="11" t="str">
        <f t="shared" si="65"/>
        <v>Whole</v>
      </c>
    </row>
    <row r="4175" spans="12:12" x14ac:dyDescent="0.3">
      <c r="L4175" s="11" t="str">
        <f t="shared" si="65"/>
        <v>Whole</v>
      </c>
    </row>
    <row r="4176" spans="12:12" x14ac:dyDescent="0.3">
      <c r="L4176" s="11" t="str">
        <f t="shared" si="65"/>
        <v>Whole</v>
      </c>
    </row>
    <row r="4177" spans="12:12" x14ac:dyDescent="0.3">
      <c r="L4177" s="11" t="str">
        <f t="shared" si="65"/>
        <v>Whole</v>
      </c>
    </row>
    <row r="4178" spans="12:12" x14ac:dyDescent="0.3">
      <c r="L4178" s="11" t="str">
        <f t="shared" si="65"/>
        <v>Whole</v>
      </c>
    </row>
    <row r="4179" spans="12:12" x14ac:dyDescent="0.3">
      <c r="L4179" s="11" t="str">
        <f t="shared" si="65"/>
        <v>Whole</v>
      </c>
    </row>
    <row r="4180" spans="12:12" x14ac:dyDescent="0.3">
      <c r="L4180" s="11" t="str">
        <f t="shared" si="65"/>
        <v>Whole</v>
      </c>
    </row>
    <row r="4181" spans="12:12" x14ac:dyDescent="0.3">
      <c r="L4181" s="11" t="str">
        <f t="shared" si="65"/>
        <v>Whole</v>
      </c>
    </row>
    <row r="4182" spans="12:12" x14ac:dyDescent="0.3">
      <c r="L4182" s="11" t="str">
        <f t="shared" si="65"/>
        <v>Whole</v>
      </c>
    </row>
    <row r="4183" spans="12:12" x14ac:dyDescent="0.3">
      <c r="L4183" s="11" t="str">
        <f t="shared" si="65"/>
        <v>Whole</v>
      </c>
    </row>
    <row r="4184" spans="12:12" x14ac:dyDescent="0.3">
      <c r="L4184" s="11" t="str">
        <f t="shared" si="65"/>
        <v>Whole</v>
      </c>
    </row>
    <row r="4185" spans="12:12" x14ac:dyDescent="0.3">
      <c r="L4185" s="11" t="str">
        <f t="shared" si="65"/>
        <v>Whole</v>
      </c>
    </row>
    <row r="4186" spans="12:12" x14ac:dyDescent="0.3">
      <c r="L4186" s="11" t="str">
        <f t="shared" si="65"/>
        <v>Whole</v>
      </c>
    </row>
    <row r="4187" spans="12:12" x14ac:dyDescent="0.3">
      <c r="L4187" s="11" t="str">
        <f t="shared" si="65"/>
        <v>Whole</v>
      </c>
    </row>
    <row r="4188" spans="12:12" x14ac:dyDescent="0.3">
      <c r="L4188" s="11" t="str">
        <f t="shared" si="65"/>
        <v>Whole</v>
      </c>
    </row>
    <row r="4189" spans="12:12" x14ac:dyDescent="0.3">
      <c r="L4189" s="11" t="str">
        <f t="shared" si="65"/>
        <v>Whole</v>
      </c>
    </row>
    <row r="4190" spans="12:12" x14ac:dyDescent="0.3">
      <c r="L4190" s="11" t="str">
        <f t="shared" si="65"/>
        <v>Whole</v>
      </c>
    </row>
    <row r="4191" spans="12:12" x14ac:dyDescent="0.3">
      <c r="L4191" s="11" t="str">
        <f t="shared" si="65"/>
        <v>Whole</v>
      </c>
    </row>
    <row r="4192" spans="12:12" x14ac:dyDescent="0.3">
      <c r="L4192" s="11" t="str">
        <f t="shared" si="65"/>
        <v>Whole</v>
      </c>
    </row>
    <row r="4193" spans="12:12" x14ac:dyDescent="0.3">
      <c r="L4193" s="11" t="str">
        <f t="shared" si="65"/>
        <v>Whole</v>
      </c>
    </row>
    <row r="4194" spans="12:12" x14ac:dyDescent="0.3">
      <c r="L4194" s="11" t="str">
        <f t="shared" si="65"/>
        <v>Whole</v>
      </c>
    </row>
    <row r="4195" spans="12:12" x14ac:dyDescent="0.3">
      <c r="L4195" s="11" t="str">
        <f t="shared" si="65"/>
        <v>Whole</v>
      </c>
    </row>
    <row r="4196" spans="12:12" x14ac:dyDescent="0.3">
      <c r="L4196" s="11" t="str">
        <f t="shared" si="65"/>
        <v>Whole</v>
      </c>
    </row>
    <row r="4197" spans="12:12" x14ac:dyDescent="0.3">
      <c r="L4197" s="11" t="str">
        <f t="shared" si="65"/>
        <v>Whole</v>
      </c>
    </row>
    <row r="4198" spans="12:12" x14ac:dyDescent="0.3">
      <c r="L4198" s="11" t="str">
        <f t="shared" si="65"/>
        <v>Whole</v>
      </c>
    </row>
    <row r="4199" spans="12:12" x14ac:dyDescent="0.3">
      <c r="L4199" s="11" t="str">
        <f t="shared" si="65"/>
        <v>Whole</v>
      </c>
    </row>
    <row r="4200" spans="12:12" x14ac:dyDescent="0.3">
      <c r="L4200" s="11" t="str">
        <f t="shared" si="65"/>
        <v>Whole</v>
      </c>
    </row>
    <row r="4201" spans="12:12" x14ac:dyDescent="0.3">
      <c r="L4201" s="11" t="str">
        <f t="shared" si="65"/>
        <v>Whole</v>
      </c>
    </row>
    <row r="4202" spans="12:12" x14ac:dyDescent="0.3">
      <c r="L4202" s="11" t="str">
        <f t="shared" si="65"/>
        <v>Whole</v>
      </c>
    </row>
    <row r="4203" spans="12:12" x14ac:dyDescent="0.3">
      <c r="L4203" s="11" t="str">
        <f t="shared" si="65"/>
        <v>Whole</v>
      </c>
    </row>
    <row r="4204" spans="12:12" x14ac:dyDescent="0.3">
      <c r="L4204" s="11" t="str">
        <f t="shared" si="65"/>
        <v>Whole</v>
      </c>
    </row>
    <row r="4205" spans="12:12" x14ac:dyDescent="0.3">
      <c r="L4205" s="11" t="str">
        <f t="shared" si="65"/>
        <v>Whole</v>
      </c>
    </row>
    <row r="4206" spans="12:12" x14ac:dyDescent="0.3">
      <c r="L4206" s="11" t="str">
        <f t="shared" si="65"/>
        <v>Whole</v>
      </c>
    </row>
    <row r="4207" spans="12:12" x14ac:dyDescent="0.3">
      <c r="L4207" s="11" t="str">
        <f t="shared" si="65"/>
        <v>Whole</v>
      </c>
    </row>
    <row r="4208" spans="12:12" x14ac:dyDescent="0.3">
      <c r="L4208" s="11" t="str">
        <f t="shared" si="65"/>
        <v>Whole</v>
      </c>
    </row>
    <row r="4209" spans="12:12" x14ac:dyDescent="0.3">
      <c r="L4209" s="11" t="str">
        <f t="shared" si="65"/>
        <v>Whole</v>
      </c>
    </row>
    <row r="4210" spans="12:12" x14ac:dyDescent="0.3">
      <c r="L4210" s="11" t="str">
        <f t="shared" si="65"/>
        <v>Whole</v>
      </c>
    </row>
    <row r="4211" spans="12:12" x14ac:dyDescent="0.3">
      <c r="L4211" s="11" t="str">
        <f t="shared" si="65"/>
        <v>Whole</v>
      </c>
    </row>
    <row r="4212" spans="12:12" x14ac:dyDescent="0.3">
      <c r="L4212" s="11" t="str">
        <f t="shared" si="65"/>
        <v>Whole</v>
      </c>
    </row>
    <row r="4213" spans="12:12" x14ac:dyDescent="0.3">
      <c r="L4213" s="11" t="str">
        <f t="shared" si="65"/>
        <v>Whole</v>
      </c>
    </row>
    <row r="4214" spans="12:12" x14ac:dyDescent="0.3">
      <c r="L4214" s="11" t="str">
        <f t="shared" si="65"/>
        <v>Whole</v>
      </c>
    </row>
    <row r="4215" spans="12:12" x14ac:dyDescent="0.3">
      <c r="L4215" s="11" t="str">
        <f t="shared" si="65"/>
        <v>Whole</v>
      </c>
    </row>
    <row r="4216" spans="12:12" x14ac:dyDescent="0.3">
      <c r="L4216" s="11" t="str">
        <f t="shared" si="65"/>
        <v>Whole</v>
      </c>
    </row>
    <row r="4217" spans="12:12" x14ac:dyDescent="0.3">
      <c r="L4217" s="11" t="str">
        <f t="shared" si="65"/>
        <v>Whole</v>
      </c>
    </row>
    <row r="4218" spans="12:12" x14ac:dyDescent="0.3">
      <c r="L4218" s="11" t="str">
        <f t="shared" si="65"/>
        <v>Whole</v>
      </c>
    </row>
    <row r="4219" spans="12:12" x14ac:dyDescent="0.3">
      <c r="L4219" s="11" t="str">
        <f t="shared" si="65"/>
        <v>Whole</v>
      </c>
    </row>
    <row r="4220" spans="12:12" x14ac:dyDescent="0.3">
      <c r="L4220" s="11" t="str">
        <f t="shared" si="65"/>
        <v>Whole</v>
      </c>
    </row>
    <row r="4221" spans="12:12" x14ac:dyDescent="0.3">
      <c r="L4221" s="11" t="str">
        <f t="shared" si="65"/>
        <v>Whole</v>
      </c>
    </row>
    <row r="4222" spans="12:12" x14ac:dyDescent="0.3">
      <c r="L4222" s="11" t="str">
        <f t="shared" si="65"/>
        <v>Whole</v>
      </c>
    </row>
    <row r="4223" spans="12:12" x14ac:dyDescent="0.3">
      <c r="L4223" s="11" t="str">
        <f t="shared" si="65"/>
        <v>Whole</v>
      </c>
    </row>
    <row r="4224" spans="12:12" x14ac:dyDescent="0.3">
      <c r="L4224" s="11" t="str">
        <f t="shared" si="65"/>
        <v>Whole</v>
      </c>
    </row>
    <row r="4225" spans="12:12" x14ac:dyDescent="0.3">
      <c r="L4225" s="11" t="str">
        <f t="shared" si="65"/>
        <v>Whole</v>
      </c>
    </row>
    <row r="4226" spans="12:12" x14ac:dyDescent="0.3">
      <c r="L4226" s="11" t="str">
        <f t="shared" ref="L4226:L4289" si="66">IF(OR(C4226="Condiments &amp; Snacks",
       C4226="Cheese",
       C4226="Butter",
       C4226="Meals",
       C4226="Beverages",
       C4226="Yogurt"), "Processed", "Whole")</f>
        <v>Whole</v>
      </c>
    </row>
    <row r="4227" spans="12:12" x14ac:dyDescent="0.3">
      <c r="L4227" s="11" t="str">
        <f t="shared" si="66"/>
        <v>Whole</v>
      </c>
    </row>
    <row r="4228" spans="12:12" x14ac:dyDescent="0.3">
      <c r="L4228" s="11" t="str">
        <f t="shared" si="66"/>
        <v>Whole</v>
      </c>
    </row>
    <row r="4229" spans="12:12" x14ac:dyDescent="0.3">
      <c r="L4229" s="11" t="str">
        <f t="shared" si="66"/>
        <v>Whole</v>
      </c>
    </row>
    <row r="4230" spans="12:12" x14ac:dyDescent="0.3">
      <c r="L4230" s="11" t="str">
        <f t="shared" si="66"/>
        <v>Whole</v>
      </c>
    </row>
    <row r="4231" spans="12:12" x14ac:dyDescent="0.3">
      <c r="L4231" s="11" t="str">
        <f t="shared" si="66"/>
        <v>Whole</v>
      </c>
    </row>
    <row r="4232" spans="12:12" x14ac:dyDescent="0.3">
      <c r="L4232" s="11" t="str">
        <f t="shared" si="66"/>
        <v>Whole</v>
      </c>
    </row>
    <row r="4233" spans="12:12" x14ac:dyDescent="0.3">
      <c r="L4233" s="11" t="str">
        <f t="shared" si="66"/>
        <v>Whole</v>
      </c>
    </row>
    <row r="4234" spans="12:12" x14ac:dyDescent="0.3">
      <c r="L4234" s="11" t="str">
        <f t="shared" si="66"/>
        <v>Whole</v>
      </c>
    </row>
    <row r="4235" spans="12:12" x14ac:dyDescent="0.3">
      <c r="L4235" s="11" t="str">
        <f t="shared" si="66"/>
        <v>Whole</v>
      </c>
    </row>
    <row r="4236" spans="12:12" x14ac:dyDescent="0.3">
      <c r="L4236" s="11" t="str">
        <f t="shared" si="66"/>
        <v>Whole</v>
      </c>
    </row>
    <row r="4237" spans="12:12" x14ac:dyDescent="0.3">
      <c r="L4237" s="11" t="str">
        <f t="shared" si="66"/>
        <v>Whole</v>
      </c>
    </row>
    <row r="4238" spans="12:12" x14ac:dyDescent="0.3">
      <c r="L4238" s="11" t="str">
        <f t="shared" si="66"/>
        <v>Whole</v>
      </c>
    </row>
    <row r="4239" spans="12:12" x14ac:dyDescent="0.3">
      <c r="L4239" s="11" t="str">
        <f t="shared" si="66"/>
        <v>Whole</v>
      </c>
    </row>
    <row r="4240" spans="12:12" x14ac:dyDescent="0.3">
      <c r="L4240" s="11" t="str">
        <f t="shared" si="66"/>
        <v>Whole</v>
      </c>
    </row>
    <row r="4241" spans="12:12" x14ac:dyDescent="0.3">
      <c r="L4241" s="11" t="str">
        <f t="shared" si="66"/>
        <v>Whole</v>
      </c>
    </row>
    <row r="4242" spans="12:12" x14ac:dyDescent="0.3">
      <c r="L4242" s="11" t="str">
        <f t="shared" si="66"/>
        <v>Whole</v>
      </c>
    </row>
    <row r="4243" spans="12:12" x14ac:dyDescent="0.3">
      <c r="L4243" s="11" t="str">
        <f t="shared" si="66"/>
        <v>Whole</v>
      </c>
    </row>
    <row r="4244" spans="12:12" x14ac:dyDescent="0.3">
      <c r="L4244" s="11" t="str">
        <f t="shared" si="66"/>
        <v>Whole</v>
      </c>
    </row>
    <row r="4245" spans="12:12" x14ac:dyDescent="0.3">
      <c r="L4245" s="11" t="str">
        <f t="shared" si="66"/>
        <v>Whole</v>
      </c>
    </row>
    <row r="4246" spans="12:12" x14ac:dyDescent="0.3">
      <c r="L4246" s="11" t="str">
        <f t="shared" si="66"/>
        <v>Whole</v>
      </c>
    </row>
    <row r="4247" spans="12:12" x14ac:dyDescent="0.3">
      <c r="L4247" s="11" t="str">
        <f t="shared" si="66"/>
        <v>Whole</v>
      </c>
    </row>
    <row r="4248" spans="12:12" x14ac:dyDescent="0.3">
      <c r="L4248" s="11" t="str">
        <f t="shared" si="66"/>
        <v>Whole</v>
      </c>
    </row>
    <row r="4249" spans="12:12" x14ac:dyDescent="0.3">
      <c r="L4249" s="11" t="str">
        <f t="shared" si="66"/>
        <v>Whole</v>
      </c>
    </row>
    <row r="4250" spans="12:12" x14ac:dyDescent="0.3">
      <c r="L4250" s="11" t="str">
        <f t="shared" si="66"/>
        <v>Whole</v>
      </c>
    </row>
    <row r="4251" spans="12:12" x14ac:dyDescent="0.3">
      <c r="L4251" s="11" t="str">
        <f t="shared" si="66"/>
        <v>Whole</v>
      </c>
    </row>
    <row r="4252" spans="12:12" x14ac:dyDescent="0.3">
      <c r="L4252" s="11" t="str">
        <f t="shared" si="66"/>
        <v>Whole</v>
      </c>
    </row>
    <row r="4253" spans="12:12" x14ac:dyDescent="0.3">
      <c r="L4253" s="11" t="str">
        <f t="shared" si="66"/>
        <v>Whole</v>
      </c>
    </row>
    <row r="4254" spans="12:12" x14ac:dyDescent="0.3">
      <c r="L4254" s="11" t="str">
        <f t="shared" si="66"/>
        <v>Whole</v>
      </c>
    </row>
    <row r="4255" spans="12:12" x14ac:dyDescent="0.3">
      <c r="L4255" s="11" t="str">
        <f t="shared" si="66"/>
        <v>Whole</v>
      </c>
    </row>
    <row r="4256" spans="12:12" x14ac:dyDescent="0.3">
      <c r="L4256" s="11" t="str">
        <f t="shared" si="66"/>
        <v>Whole</v>
      </c>
    </row>
    <row r="4257" spans="12:12" x14ac:dyDescent="0.3">
      <c r="L4257" s="11" t="str">
        <f t="shared" si="66"/>
        <v>Whole</v>
      </c>
    </row>
    <row r="4258" spans="12:12" x14ac:dyDescent="0.3">
      <c r="L4258" s="11" t="str">
        <f t="shared" si="66"/>
        <v>Whole</v>
      </c>
    </row>
    <row r="4259" spans="12:12" x14ac:dyDescent="0.3">
      <c r="L4259" s="11" t="str">
        <f t="shared" si="66"/>
        <v>Whole</v>
      </c>
    </row>
    <row r="4260" spans="12:12" x14ac:dyDescent="0.3">
      <c r="L4260" s="11" t="str">
        <f t="shared" si="66"/>
        <v>Whole</v>
      </c>
    </row>
    <row r="4261" spans="12:12" x14ac:dyDescent="0.3">
      <c r="L4261" s="11" t="str">
        <f t="shared" si="66"/>
        <v>Whole</v>
      </c>
    </row>
    <row r="4262" spans="12:12" x14ac:dyDescent="0.3">
      <c r="L4262" s="11" t="str">
        <f t="shared" si="66"/>
        <v>Whole</v>
      </c>
    </row>
    <row r="4263" spans="12:12" x14ac:dyDescent="0.3">
      <c r="L4263" s="11" t="str">
        <f t="shared" si="66"/>
        <v>Whole</v>
      </c>
    </row>
    <row r="4264" spans="12:12" x14ac:dyDescent="0.3">
      <c r="L4264" s="11" t="str">
        <f t="shared" si="66"/>
        <v>Whole</v>
      </c>
    </row>
    <row r="4265" spans="12:12" x14ac:dyDescent="0.3">
      <c r="L4265" s="11" t="str">
        <f t="shared" si="66"/>
        <v>Whole</v>
      </c>
    </row>
    <row r="4266" spans="12:12" x14ac:dyDescent="0.3">
      <c r="L4266" s="11" t="str">
        <f t="shared" si="66"/>
        <v>Whole</v>
      </c>
    </row>
    <row r="4267" spans="12:12" x14ac:dyDescent="0.3">
      <c r="L4267" s="11" t="str">
        <f t="shared" si="66"/>
        <v>Whole</v>
      </c>
    </row>
    <row r="4268" spans="12:12" x14ac:dyDescent="0.3">
      <c r="L4268" s="11" t="str">
        <f t="shared" si="66"/>
        <v>Whole</v>
      </c>
    </row>
    <row r="4269" spans="12:12" x14ac:dyDescent="0.3">
      <c r="L4269" s="11" t="str">
        <f t="shared" si="66"/>
        <v>Whole</v>
      </c>
    </row>
    <row r="4270" spans="12:12" x14ac:dyDescent="0.3">
      <c r="L4270" s="11" t="str">
        <f t="shared" si="66"/>
        <v>Whole</v>
      </c>
    </row>
    <row r="4271" spans="12:12" x14ac:dyDescent="0.3">
      <c r="L4271" s="11" t="str">
        <f t="shared" si="66"/>
        <v>Whole</v>
      </c>
    </row>
    <row r="4272" spans="12:12" x14ac:dyDescent="0.3">
      <c r="L4272" s="11" t="str">
        <f t="shared" si="66"/>
        <v>Whole</v>
      </c>
    </row>
    <row r="4273" spans="12:12" x14ac:dyDescent="0.3">
      <c r="L4273" s="11" t="str">
        <f t="shared" si="66"/>
        <v>Whole</v>
      </c>
    </row>
    <row r="4274" spans="12:12" x14ac:dyDescent="0.3">
      <c r="L4274" s="11" t="str">
        <f t="shared" si="66"/>
        <v>Whole</v>
      </c>
    </row>
    <row r="4275" spans="12:12" x14ac:dyDescent="0.3">
      <c r="L4275" s="11" t="str">
        <f t="shared" si="66"/>
        <v>Whole</v>
      </c>
    </row>
    <row r="4276" spans="12:12" x14ac:dyDescent="0.3">
      <c r="L4276" s="11" t="str">
        <f t="shared" si="66"/>
        <v>Whole</v>
      </c>
    </row>
    <row r="4277" spans="12:12" x14ac:dyDescent="0.3">
      <c r="L4277" s="11" t="str">
        <f t="shared" si="66"/>
        <v>Whole</v>
      </c>
    </row>
    <row r="4278" spans="12:12" x14ac:dyDescent="0.3">
      <c r="L4278" s="11" t="str">
        <f t="shared" si="66"/>
        <v>Whole</v>
      </c>
    </row>
    <row r="4279" spans="12:12" x14ac:dyDescent="0.3">
      <c r="L4279" s="11" t="str">
        <f t="shared" si="66"/>
        <v>Whole</v>
      </c>
    </row>
    <row r="4280" spans="12:12" x14ac:dyDescent="0.3">
      <c r="L4280" s="11" t="str">
        <f t="shared" si="66"/>
        <v>Whole</v>
      </c>
    </row>
    <row r="4281" spans="12:12" x14ac:dyDescent="0.3">
      <c r="L4281" s="11" t="str">
        <f t="shared" si="66"/>
        <v>Whole</v>
      </c>
    </row>
    <row r="4282" spans="12:12" x14ac:dyDescent="0.3">
      <c r="L4282" s="11" t="str">
        <f t="shared" si="66"/>
        <v>Whole</v>
      </c>
    </row>
    <row r="4283" spans="12:12" x14ac:dyDescent="0.3">
      <c r="L4283" s="11" t="str">
        <f t="shared" si="66"/>
        <v>Whole</v>
      </c>
    </row>
    <row r="4284" spans="12:12" x14ac:dyDescent="0.3">
      <c r="L4284" s="11" t="str">
        <f t="shared" si="66"/>
        <v>Whole</v>
      </c>
    </row>
    <row r="4285" spans="12:12" x14ac:dyDescent="0.3">
      <c r="L4285" s="11" t="str">
        <f t="shared" si="66"/>
        <v>Whole</v>
      </c>
    </row>
    <row r="4286" spans="12:12" x14ac:dyDescent="0.3">
      <c r="L4286" s="11" t="str">
        <f t="shared" si="66"/>
        <v>Whole</v>
      </c>
    </row>
    <row r="4287" spans="12:12" x14ac:dyDescent="0.3">
      <c r="L4287" s="11" t="str">
        <f t="shared" si="66"/>
        <v>Whole</v>
      </c>
    </row>
    <row r="4288" spans="12:12" x14ac:dyDescent="0.3">
      <c r="L4288" s="11" t="str">
        <f t="shared" si="66"/>
        <v>Whole</v>
      </c>
    </row>
    <row r="4289" spans="12:12" x14ac:dyDescent="0.3">
      <c r="L4289" s="11" t="str">
        <f t="shared" si="66"/>
        <v>Whole</v>
      </c>
    </row>
    <row r="4290" spans="12:12" x14ac:dyDescent="0.3">
      <c r="L4290" s="11" t="str">
        <f t="shared" ref="L4290:L4353" si="67">IF(OR(C4290="Condiments &amp; Snacks",
       C4290="Cheese",
       C4290="Butter",
       C4290="Meals",
       C4290="Beverages",
       C4290="Yogurt"), "Processed", "Whole")</f>
        <v>Whole</v>
      </c>
    </row>
    <row r="4291" spans="12:12" x14ac:dyDescent="0.3">
      <c r="L4291" s="11" t="str">
        <f t="shared" si="67"/>
        <v>Whole</v>
      </c>
    </row>
    <row r="4292" spans="12:12" x14ac:dyDescent="0.3">
      <c r="L4292" s="11" t="str">
        <f t="shared" si="67"/>
        <v>Whole</v>
      </c>
    </row>
    <row r="4293" spans="12:12" x14ac:dyDescent="0.3">
      <c r="L4293" s="11" t="str">
        <f t="shared" si="67"/>
        <v>Whole</v>
      </c>
    </row>
    <row r="4294" spans="12:12" x14ac:dyDescent="0.3">
      <c r="L4294" s="11" t="str">
        <f t="shared" si="67"/>
        <v>Whole</v>
      </c>
    </row>
    <row r="4295" spans="12:12" x14ac:dyDescent="0.3">
      <c r="L4295" s="11" t="str">
        <f t="shared" si="67"/>
        <v>Whole</v>
      </c>
    </row>
    <row r="4296" spans="12:12" x14ac:dyDescent="0.3">
      <c r="L4296" s="11" t="str">
        <f t="shared" si="67"/>
        <v>Whole</v>
      </c>
    </row>
    <row r="4297" spans="12:12" x14ac:dyDescent="0.3">
      <c r="L4297" s="11" t="str">
        <f t="shared" si="67"/>
        <v>Whole</v>
      </c>
    </row>
    <row r="4298" spans="12:12" x14ac:dyDescent="0.3">
      <c r="L4298" s="11" t="str">
        <f t="shared" si="67"/>
        <v>Whole</v>
      </c>
    </row>
    <row r="4299" spans="12:12" x14ac:dyDescent="0.3">
      <c r="L4299" s="11" t="str">
        <f t="shared" si="67"/>
        <v>Whole</v>
      </c>
    </row>
    <row r="4300" spans="12:12" x14ac:dyDescent="0.3">
      <c r="L4300" s="11" t="str">
        <f t="shared" si="67"/>
        <v>Whole</v>
      </c>
    </row>
    <row r="4301" spans="12:12" x14ac:dyDescent="0.3">
      <c r="L4301" s="11" t="str">
        <f t="shared" si="67"/>
        <v>Whole</v>
      </c>
    </row>
    <row r="4302" spans="12:12" x14ac:dyDescent="0.3">
      <c r="L4302" s="11" t="str">
        <f t="shared" si="67"/>
        <v>Whole</v>
      </c>
    </row>
    <row r="4303" spans="12:12" x14ac:dyDescent="0.3">
      <c r="L4303" s="11" t="str">
        <f t="shared" si="67"/>
        <v>Whole</v>
      </c>
    </row>
    <row r="4304" spans="12:12" x14ac:dyDescent="0.3">
      <c r="L4304" s="11" t="str">
        <f t="shared" si="67"/>
        <v>Whole</v>
      </c>
    </row>
    <row r="4305" spans="12:12" x14ac:dyDescent="0.3">
      <c r="L4305" s="11" t="str">
        <f t="shared" si="67"/>
        <v>Whole</v>
      </c>
    </row>
    <row r="4306" spans="12:12" x14ac:dyDescent="0.3">
      <c r="L4306" s="11" t="str">
        <f t="shared" si="67"/>
        <v>Whole</v>
      </c>
    </row>
    <row r="4307" spans="12:12" x14ac:dyDescent="0.3">
      <c r="L4307" s="11" t="str">
        <f t="shared" si="67"/>
        <v>Whole</v>
      </c>
    </row>
    <row r="4308" spans="12:12" x14ac:dyDescent="0.3">
      <c r="L4308" s="11" t="str">
        <f t="shared" si="67"/>
        <v>Whole</v>
      </c>
    </row>
    <row r="4309" spans="12:12" x14ac:dyDescent="0.3">
      <c r="L4309" s="11" t="str">
        <f t="shared" si="67"/>
        <v>Whole</v>
      </c>
    </row>
    <row r="4310" spans="12:12" x14ac:dyDescent="0.3">
      <c r="L4310" s="11" t="str">
        <f t="shared" si="67"/>
        <v>Whole</v>
      </c>
    </row>
    <row r="4311" spans="12:12" x14ac:dyDescent="0.3">
      <c r="L4311" s="11" t="str">
        <f t="shared" si="67"/>
        <v>Whole</v>
      </c>
    </row>
    <row r="4312" spans="12:12" x14ac:dyDescent="0.3">
      <c r="L4312" s="11" t="str">
        <f t="shared" si="67"/>
        <v>Whole</v>
      </c>
    </row>
    <row r="4313" spans="12:12" x14ac:dyDescent="0.3">
      <c r="L4313" s="11" t="str">
        <f t="shared" si="67"/>
        <v>Whole</v>
      </c>
    </row>
    <row r="4314" spans="12:12" x14ac:dyDescent="0.3">
      <c r="L4314" s="11" t="str">
        <f t="shared" si="67"/>
        <v>Whole</v>
      </c>
    </row>
    <row r="4315" spans="12:12" x14ac:dyDescent="0.3">
      <c r="L4315" s="11" t="str">
        <f t="shared" si="67"/>
        <v>Whole</v>
      </c>
    </row>
    <row r="4316" spans="12:12" x14ac:dyDescent="0.3">
      <c r="L4316" s="11" t="str">
        <f t="shared" si="67"/>
        <v>Whole</v>
      </c>
    </row>
    <row r="4317" spans="12:12" x14ac:dyDescent="0.3">
      <c r="L4317" s="11" t="str">
        <f t="shared" si="67"/>
        <v>Whole</v>
      </c>
    </row>
    <row r="4318" spans="12:12" x14ac:dyDescent="0.3">
      <c r="L4318" s="11" t="str">
        <f t="shared" si="67"/>
        <v>Whole</v>
      </c>
    </row>
    <row r="4319" spans="12:12" x14ac:dyDescent="0.3">
      <c r="L4319" s="11" t="str">
        <f t="shared" si="67"/>
        <v>Whole</v>
      </c>
    </row>
    <row r="4320" spans="12:12" x14ac:dyDescent="0.3">
      <c r="L4320" s="11" t="str">
        <f t="shared" si="67"/>
        <v>Whole</v>
      </c>
    </row>
    <row r="4321" spans="12:12" x14ac:dyDescent="0.3">
      <c r="L4321" s="11" t="str">
        <f t="shared" si="67"/>
        <v>Whole</v>
      </c>
    </row>
    <row r="4322" spans="12:12" x14ac:dyDescent="0.3">
      <c r="L4322" s="11" t="str">
        <f t="shared" si="67"/>
        <v>Whole</v>
      </c>
    </row>
    <row r="4323" spans="12:12" x14ac:dyDescent="0.3">
      <c r="L4323" s="11" t="str">
        <f t="shared" si="67"/>
        <v>Whole</v>
      </c>
    </row>
    <row r="4324" spans="12:12" x14ac:dyDescent="0.3">
      <c r="L4324" s="11" t="str">
        <f t="shared" si="67"/>
        <v>Whole</v>
      </c>
    </row>
    <row r="4325" spans="12:12" x14ac:dyDescent="0.3">
      <c r="L4325" s="11" t="str">
        <f t="shared" si="67"/>
        <v>Whole</v>
      </c>
    </row>
    <row r="4326" spans="12:12" x14ac:dyDescent="0.3">
      <c r="L4326" s="11" t="str">
        <f t="shared" si="67"/>
        <v>Whole</v>
      </c>
    </row>
    <row r="4327" spans="12:12" x14ac:dyDescent="0.3">
      <c r="L4327" s="11" t="str">
        <f t="shared" si="67"/>
        <v>Whole</v>
      </c>
    </row>
    <row r="4328" spans="12:12" x14ac:dyDescent="0.3">
      <c r="L4328" s="11" t="str">
        <f t="shared" si="67"/>
        <v>Whole</v>
      </c>
    </row>
    <row r="4329" spans="12:12" x14ac:dyDescent="0.3">
      <c r="L4329" s="11" t="str">
        <f t="shared" si="67"/>
        <v>Whole</v>
      </c>
    </row>
    <row r="4330" spans="12:12" x14ac:dyDescent="0.3">
      <c r="L4330" s="11" t="str">
        <f t="shared" si="67"/>
        <v>Whole</v>
      </c>
    </row>
    <row r="4331" spans="12:12" x14ac:dyDescent="0.3">
      <c r="L4331" s="11" t="str">
        <f t="shared" si="67"/>
        <v>Whole</v>
      </c>
    </row>
    <row r="4332" spans="12:12" x14ac:dyDescent="0.3">
      <c r="L4332" s="11" t="str">
        <f t="shared" si="67"/>
        <v>Whole</v>
      </c>
    </row>
    <row r="4333" spans="12:12" x14ac:dyDescent="0.3">
      <c r="L4333" s="11" t="str">
        <f t="shared" si="67"/>
        <v>Whole</v>
      </c>
    </row>
    <row r="4334" spans="12:12" x14ac:dyDescent="0.3">
      <c r="L4334" s="11" t="str">
        <f t="shared" si="67"/>
        <v>Whole</v>
      </c>
    </row>
    <row r="4335" spans="12:12" x14ac:dyDescent="0.3">
      <c r="L4335" s="11" t="str">
        <f t="shared" si="67"/>
        <v>Whole</v>
      </c>
    </row>
    <row r="4336" spans="12:12" x14ac:dyDescent="0.3">
      <c r="L4336" s="11" t="str">
        <f t="shared" si="67"/>
        <v>Whole</v>
      </c>
    </row>
    <row r="4337" spans="12:12" x14ac:dyDescent="0.3">
      <c r="L4337" s="11" t="str">
        <f t="shared" si="67"/>
        <v>Whole</v>
      </c>
    </row>
    <row r="4338" spans="12:12" x14ac:dyDescent="0.3">
      <c r="L4338" s="11" t="str">
        <f t="shared" si="67"/>
        <v>Whole</v>
      </c>
    </row>
    <row r="4339" spans="12:12" x14ac:dyDescent="0.3">
      <c r="L4339" s="11" t="str">
        <f t="shared" si="67"/>
        <v>Whole</v>
      </c>
    </row>
    <row r="4340" spans="12:12" x14ac:dyDescent="0.3">
      <c r="L4340" s="11" t="str">
        <f t="shared" si="67"/>
        <v>Whole</v>
      </c>
    </row>
    <row r="4341" spans="12:12" x14ac:dyDescent="0.3">
      <c r="L4341" s="11" t="str">
        <f t="shared" si="67"/>
        <v>Whole</v>
      </c>
    </row>
    <row r="4342" spans="12:12" x14ac:dyDescent="0.3">
      <c r="L4342" s="11" t="str">
        <f t="shared" si="67"/>
        <v>Whole</v>
      </c>
    </row>
    <row r="4343" spans="12:12" x14ac:dyDescent="0.3">
      <c r="L4343" s="11" t="str">
        <f t="shared" si="67"/>
        <v>Whole</v>
      </c>
    </row>
    <row r="4344" spans="12:12" x14ac:dyDescent="0.3">
      <c r="L4344" s="11" t="str">
        <f t="shared" si="67"/>
        <v>Whole</v>
      </c>
    </row>
    <row r="4345" spans="12:12" x14ac:dyDescent="0.3">
      <c r="L4345" s="11" t="str">
        <f t="shared" si="67"/>
        <v>Whole</v>
      </c>
    </row>
    <row r="4346" spans="12:12" x14ac:dyDescent="0.3">
      <c r="L4346" s="11" t="str">
        <f t="shared" si="67"/>
        <v>Whole</v>
      </c>
    </row>
    <row r="4347" spans="12:12" x14ac:dyDescent="0.3">
      <c r="L4347" s="11" t="str">
        <f t="shared" si="67"/>
        <v>Whole</v>
      </c>
    </row>
    <row r="4348" spans="12:12" x14ac:dyDescent="0.3">
      <c r="L4348" s="11" t="str">
        <f t="shared" si="67"/>
        <v>Whole</v>
      </c>
    </row>
    <row r="4349" spans="12:12" x14ac:dyDescent="0.3">
      <c r="L4349" s="11" t="str">
        <f t="shared" si="67"/>
        <v>Whole</v>
      </c>
    </row>
    <row r="4350" spans="12:12" x14ac:dyDescent="0.3">
      <c r="L4350" s="11" t="str">
        <f t="shared" si="67"/>
        <v>Whole</v>
      </c>
    </row>
    <row r="4351" spans="12:12" x14ac:dyDescent="0.3">
      <c r="L4351" s="11" t="str">
        <f t="shared" si="67"/>
        <v>Whole</v>
      </c>
    </row>
    <row r="4352" spans="12:12" x14ac:dyDescent="0.3">
      <c r="L4352" s="11" t="str">
        <f t="shared" si="67"/>
        <v>Whole</v>
      </c>
    </row>
    <row r="4353" spans="12:12" x14ac:dyDescent="0.3">
      <c r="L4353" s="11" t="str">
        <f t="shared" si="67"/>
        <v>Whole</v>
      </c>
    </row>
    <row r="4354" spans="12:12" x14ac:dyDescent="0.3">
      <c r="L4354" s="11" t="str">
        <f t="shared" ref="L4354:L4417" si="68">IF(OR(C4354="Condiments &amp; Snacks",
       C4354="Cheese",
       C4354="Butter",
       C4354="Meals",
       C4354="Beverages",
       C4354="Yogurt"), "Processed", "Whole")</f>
        <v>Whole</v>
      </c>
    </row>
    <row r="4355" spans="12:12" x14ac:dyDescent="0.3">
      <c r="L4355" s="11" t="str">
        <f t="shared" si="68"/>
        <v>Whole</v>
      </c>
    </row>
    <row r="4356" spans="12:12" x14ac:dyDescent="0.3">
      <c r="L4356" s="11" t="str">
        <f t="shared" si="68"/>
        <v>Whole</v>
      </c>
    </row>
    <row r="4357" spans="12:12" x14ac:dyDescent="0.3">
      <c r="L4357" s="11" t="str">
        <f t="shared" si="68"/>
        <v>Whole</v>
      </c>
    </row>
    <row r="4358" spans="12:12" x14ac:dyDescent="0.3">
      <c r="L4358" s="11" t="str">
        <f t="shared" si="68"/>
        <v>Whole</v>
      </c>
    </row>
    <row r="4359" spans="12:12" x14ac:dyDescent="0.3">
      <c r="L4359" s="11" t="str">
        <f t="shared" si="68"/>
        <v>Whole</v>
      </c>
    </row>
    <row r="4360" spans="12:12" x14ac:dyDescent="0.3">
      <c r="L4360" s="11" t="str">
        <f t="shared" si="68"/>
        <v>Whole</v>
      </c>
    </row>
    <row r="4361" spans="12:12" x14ac:dyDescent="0.3">
      <c r="L4361" s="11" t="str">
        <f t="shared" si="68"/>
        <v>Whole</v>
      </c>
    </row>
    <row r="4362" spans="12:12" x14ac:dyDescent="0.3">
      <c r="L4362" s="11" t="str">
        <f t="shared" si="68"/>
        <v>Whole</v>
      </c>
    </row>
    <row r="4363" spans="12:12" x14ac:dyDescent="0.3">
      <c r="L4363" s="11" t="str">
        <f t="shared" si="68"/>
        <v>Whole</v>
      </c>
    </row>
    <row r="4364" spans="12:12" x14ac:dyDescent="0.3">
      <c r="L4364" s="11" t="str">
        <f t="shared" si="68"/>
        <v>Whole</v>
      </c>
    </row>
    <row r="4365" spans="12:12" x14ac:dyDescent="0.3">
      <c r="L4365" s="11" t="str">
        <f t="shared" si="68"/>
        <v>Whole</v>
      </c>
    </row>
    <row r="4366" spans="12:12" x14ac:dyDescent="0.3">
      <c r="L4366" s="11" t="str">
        <f t="shared" si="68"/>
        <v>Whole</v>
      </c>
    </row>
    <row r="4367" spans="12:12" x14ac:dyDescent="0.3">
      <c r="L4367" s="11" t="str">
        <f t="shared" si="68"/>
        <v>Whole</v>
      </c>
    </row>
    <row r="4368" spans="12:12" x14ac:dyDescent="0.3">
      <c r="L4368" s="11" t="str">
        <f t="shared" si="68"/>
        <v>Whole</v>
      </c>
    </row>
    <row r="4369" spans="12:12" x14ac:dyDescent="0.3">
      <c r="L4369" s="11" t="str">
        <f t="shared" si="68"/>
        <v>Whole</v>
      </c>
    </row>
    <row r="4370" spans="12:12" x14ac:dyDescent="0.3">
      <c r="L4370" s="11" t="str">
        <f t="shared" si="68"/>
        <v>Whole</v>
      </c>
    </row>
    <row r="4371" spans="12:12" x14ac:dyDescent="0.3">
      <c r="L4371" s="11" t="str">
        <f t="shared" si="68"/>
        <v>Whole</v>
      </c>
    </row>
    <row r="4372" spans="12:12" x14ac:dyDescent="0.3">
      <c r="L4372" s="11" t="str">
        <f t="shared" si="68"/>
        <v>Whole</v>
      </c>
    </row>
    <row r="4373" spans="12:12" x14ac:dyDescent="0.3">
      <c r="L4373" s="11" t="str">
        <f t="shared" si="68"/>
        <v>Whole</v>
      </c>
    </row>
    <row r="4374" spans="12:12" x14ac:dyDescent="0.3">
      <c r="L4374" s="11" t="str">
        <f t="shared" si="68"/>
        <v>Whole</v>
      </c>
    </row>
    <row r="4375" spans="12:12" x14ac:dyDescent="0.3">
      <c r="L4375" s="11" t="str">
        <f t="shared" si="68"/>
        <v>Whole</v>
      </c>
    </row>
    <row r="4376" spans="12:12" x14ac:dyDescent="0.3">
      <c r="L4376" s="11" t="str">
        <f t="shared" si="68"/>
        <v>Whole</v>
      </c>
    </row>
    <row r="4377" spans="12:12" x14ac:dyDescent="0.3">
      <c r="L4377" s="11" t="str">
        <f t="shared" si="68"/>
        <v>Whole</v>
      </c>
    </row>
    <row r="4378" spans="12:12" x14ac:dyDescent="0.3">
      <c r="L4378" s="11" t="str">
        <f t="shared" si="68"/>
        <v>Whole</v>
      </c>
    </row>
    <row r="4379" spans="12:12" x14ac:dyDescent="0.3">
      <c r="L4379" s="11" t="str">
        <f t="shared" si="68"/>
        <v>Whole</v>
      </c>
    </row>
    <row r="4380" spans="12:12" x14ac:dyDescent="0.3">
      <c r="L4380" s="11" t="str">
        <f t="shared" si="68"/>
        <v>Whole</v>
      </c>
    </row>
    <row r="4381" spans="12:12" x14ac:dyDescent="0.3">
      <c r="L4381" s="11" t="str">
        <f t="shared" si="68"/>
        <v>Whole</v>
      </c>
    </row>
    <row r="4382" spans="12:12" x14ac:dyDescent="0.3">
      <c r="L4382" s="11" t="str">
        <f t="shared" si="68"/>
        <v>Whole</v>
      </c>
    </row>
    <row r="4383" spans="12:12" x14ac:dyDescent="0.3">
      <c r="L4383" s="11" t="str">
        <f t="shared" si="68"/>
        <v>Whole</v>
      </c>
    </row>
    <row r="4384" spans="12:12" x14ac:dyDescent="0.3">
      <c r="L4384" s="11" t="str">
        <f t="shared" si="68"/>
        <v>Whole</v>
      </c>
    </row>
    <row r="4385" spans="12:12" x14ac:dyDescent="0.3">
      <c r="L4385" s="11" t="str">
        <f t="shared" si="68"/>
        <v>Whole</v>
      </c>
    </row>
    <row r="4386" spans="12:12" x14ac:dyDescent="0.3">
      <c r="L4386" s="11" t="str">
        <f t="shared" si="68"/>
        <v>Whole</v>
      </c>
    </row>
    <row r="4387" spans="12:12" x14ac:dyDescent="0.3">
      <c r="L4387" s="11" t="str">
        <f t="shared" si="68"/>
        <v>Whole</v>
      </c>
    </row>
    <row r="4388" spans="12:12" x14ac:dyDescent="0.3">
      <c r="L4388" s="11" t="str">
        <f t="shared" si="68"/>
        <v>Whole</v>
      </c>
    </row>
    <row r="4389" spans="12:12" x14ac:dyDescent="0.3">
      <c r="L4389" s="11" t="str">
        <f t="shared" si="68"/>
        <v>Whole</v>
      </c>
    </row>
    <row r="4390" spans="12:12" x14ac:dyDescent="0.3">
      <c r="L4390" s="11" t="str">
        <f t="shared" si="68"/>
        <v>Whole</v>
      </c>
    </row>
    <row r="4391" spans="12:12" x14ac:dyDescent="0.3">
      <c r="L4391" s="11" t="str">
        <f t="shared" si="68"/>
        <v>Whole</v>
      </c>
    </row>
    <row r="4392" spans="12:12" x14ac:dyDescent="0.3">
      <c r="L4392" s="11" t="str">
        <f t="shared" si="68"/>
        <v>Whole</v>
      </c>
    </row>
    <row r="4393" spans="12:12" x14ac:dyDescent="0.3">
      <c r="L4393" s="11" t="str">
        <f t="shared" si="68"/>
        <v>Whole</v>
      </c>
    </row>
    <row r="4394" spans="12:12" x14ac:dyDescent="0.3">
      <c r="L4394" s="11" t="str">
        <f t="shared" si="68"/>
        <v>Whole</v>
      </c>
    </row>
    <row r="4395" spans="12:12" x14ac:dyDescent="0.3">
      <c r="L4395" s="11" t="str">
        <f t="shared" si="68"/>
        <v>Whole</v>
      </c>
    </row>
    <row r="4396" spans="12:12" x14ac:dyDescent="0.3">
      <c r="L4396" s="11" t="str">
        <f t="shared" si="68"/>
        <v>Whole</v>
      </c>
    </row>
    <row r="4397" spans="12:12" x14ac:dyDescent="0.3">
      <c r="L4397" s="11" t="str">
        <f t="shared" si="68"/>
        <v>Whole</v>
      </c>
    </row>
    <row r="4398" spans="12:12" x14ac:dyDescent="0.3">
      <c r="L4398" s="11" t="str">
        <f t="shared" si="68"/>
        <v>Whole</v>
      </c>
    </row>
    <row r="4399" spans="12:12" x14ac:dyDescent="0.3">
      <c r="L4399" s="11" t="str">
        <f t="shared" si="68"/>
        <v>Whole</v>
      </c>
    </row>
    <row r="4400" spans="12:12" x14ac:dyDescent="0.3">
      <c r="L4400" s="11" t="str">
        <f t="shared" si="68"/>
        <v>Whole</v>
      </c>
    </row>
    <row r="4401" spans="12:12" x14ac:dyDescent="0.3">
      <c r="L4401" s="11" t="str">
        <f t="shared" si="68"/>
        <v>Whole</v>
      </c>
    </row>
    <row r="4402" spans="12:12" x14ac:dyDescent="0.3">
      <c r="L4402" s="11" t="str">
        <f t="shared" si="68"/>
        <v>Whole</v>
      </c>
    </row>
    <row r="4403" spans="12:12" x14ac:dyDescent="0.3">
      <c r="L4403" s="11" t="str">
        <f t="shared" si="68"/>
        <v>Whole</v>
      </c>
    </row>
    <row r="4404" spans="12:12" x14ac:dyDescent="0.3">
      <c r="L4404" s="11" t="str">
        <f t="shared" si="68"/>
        <v>Whole</v>
      </c>
    </row>
    <row r="4405" spans="12:12" x14ac:dyDescent="0.3">
      <c r="L4405" s="11" t="str">
        <f t="shared" si="68"/>
        <v>Whole</v>
      </c>
    </row>
    <row r="4406" spans="12:12" x14ac:dyDescent="0.3">
      <c r="L4406" s="11" t="str">
        <f t="shared" si="68"/>
        <v>Whole</v>
      </c>
    </row>
    <row r="4407" spans="12:12" x14ac:dyDescent="0.3">
      <c r="L4407" s="11" t="str">
        <f t="shared" si="68"/>
        <v>Whole</v>
      </c>
    </row>
    <row r="4408" spans="12:12" x14ac:dyDescent="0.3">
      <c r="L4408" s="11" t="str">
        <f t="shared" si="68"/>
        <v>Whole</v>
      </c>
    </row>
    <row r="4409" spans="12:12" x14ac:dyDescent="0.3">
      <c r="L4409" s="11" t="str">
        <f t="shared" si="68"/>
        <v>Whole</v>
      </c>
    </row>
    <row r="4410" spans="12:12" x14ac:dyDescent="0.3">
      <c r="L4410" s="11" t="str">
        <f t="shared" si="68"/>
        <v>Whole</v>
      </c>
    </row>
    <row r="4411" spans="12:12" x14ac:dyDescent="0.3">
      <c r="L4411" s="11" t="str">
        <f t="shared" si="68"/>
        <v>Whole</v>
      </c>
    </row>
    <row r="4412" spans="12:12" x14ac:dyDescent="0.3">
      <c r="L4412" s="11" t="str">
        <f t="shared" si="68"/>
        <v>Whole</v>
      </c>
    </row>
    <row r="4413" spans="12:12" x14ac:dyDescent="0.3">
      <c r="L4413" s="11" t="str">
        <f t="shared" si="68"/>
        <v>Whole</v>
      </c>
    </row>
    <row r="4414" spans="12:12" x14ac:dyDescent="0.3">
      <c r="L4414" s="11" t="str">
        <f t="shared" si="68"/>
        <v>Whole</v>
      </c>
    </row>
    <row r="4415" spans="12:12" x14ac:dyDescent="0.3">
      <c r="L4415" s="11" t="str">
        <f t="shared" si="68"/>
        <v>Whole</v>
      </c>
    </row>
    <row r="4416" spans="12:12" x14ac:dyDescent="0.3">
      <c r="L4416" s="11" t="str">
        <f t="shared" si="68"/>
        <v>Whole</v>
      </c>
    </row>
    <row r="4417" spans="12:12" x14ac:dyDescent="0.3">
      <c r="L4417" s="11" t="str">
        <f t="shared" si="68"/>
        <v>Whole</v>
      </c>
    </row>
    <row r="4418" spans="12:12" x14ac:dyDescent="0.3">
      <c r="L4418" s="11" t="str">
        <f t="shared" ref="L4418:L4481" si="69">IF(OR(C4418="Condiments &amp; Snacks",
       C4418="Cheese",
       C4418="Butter",
       C4418="Meals",
       C4418="Beverages",
       C4418="Yogurt"), "Processed", "Whole")</f>
        <v>Whole</v>
      </c>
    </row>
    <row r="4419" spans="12:12" x14ac:dyDescent="0.3">
      <c r="L4419" s="11" t="str">
        <f t="shared" si="69"/>
        <v>Whole</v>
      </c>
    </row>
    <row r="4420" spans="12:12" x14ac:dyDescent="0.3">
      <c r="L4420" s="11" t="str">
        <f t="shared" si="69"/>
        <v>Whole</v>
      </c>
    </row>
    <row r="4421" spans="12:12" x14ac:dyDescent="0.3">
      <c r="L4421" s="11" t="str">
        <f t="shared" si="69"/>
        <v>Whole</v>
      </c>
    </row>
    <row r="4422" spans="12:12" x14ac:dyDescent="0.3">
      <c r="L4422" s="11" t="str">
        <f t="shared" si="69"/>
        <v>Whole</v>
      </c>
    </row>
    <row r="4423" spans="12:12" x14ac:dyDescent="0.3">
      <c r="L4423" s="11" t="str">
        <f t="shared" si="69"/>
        <v>Whole</v>
      </c>
    </row>
    <row r="4424" spans="12:12" x14ac:dyDescent="0.3">
      <c r="L4424" s="11" t="str">
        <f t="shared" si="69"/>
        <v>Whole</v>
      </c>
    </row>
    <row r="4425" spans="12:12" x14ac:dyDescent="0.3">
      <c r="L4425" s="11" t="str">
        <f t="shared" si="69"/>
        <v>Whole</v>
      </c>
    </row>
    <row r="4426" spans="12:12" x14ac:dyDescent="0.3">
      <c r="L4426" s="11" t="str">
        <f t="shared" si="69"/>
        <v>Whole</v>
      </c>
    </row>
    <row r="4427" spans="12:12" x14ac:dyDescent="0.3">
      <c r="L4427" s="11" t="str">
        <f t="shared" si="69"/>
        <v>Whole</v>
      </c>
    </row>
    <row r="4428" spans="12:12" x14ac:dyDescent="0.3">
      <c r="L4428" s="11" t="str">
        <f t="shared" si="69"/>
        <v>Whole</v>
      </c>
    </row>
    <row r="4429" spans="12:12" x14ac:dyDescent="0.3">
      <c r="L4429" s="11" t="str">
        <f t="shared" si="69"/>
        <v>Whole</v>
      </c>
    </row>
    <row r="4430" spans="12:12" x14ac:dyDescent="0.3">
      <c r="L4430" s="11" t="str">
        <f t="shared" si="69"/>
        <v>Whole</v>
      </c>
    </row>
    <row r="4431" spans="12:12" x14ac:dyDescent="0.3">
      <c r="L4431" s="11" t="str">
        <f t="shared" si="69"/>
        <v>Whole</v>
      </c>
    </row>
    <row r="4432" spans="12:12" x14ac:dyDescent="0.3">
      <c r="L4432" s="11" t="str">
        <f t="shared" si="69"/>
        <v>Whole</v>
      </c>
    </row>
    <row r="4433" spans="12:12" x14ac:dyDescent="0.3">
      <c r="L4433" s="11" t="str">
        <f t="shared" si="69"/>
        <v>Whole</v>
      </c>
    </row>
    <row r="4434" spans="12:12" x14ac:dyDescent="0.3">
      <c r="L4434" s="11" t="str">
        <f t="shared" si="69"/>
        <v>Whole</v>
      </c>
    </row>
    <row r="4435" spans="12:12" x14ac:dyDescent="0.3">
      <c r="L4435" s="11" t="str">
        <f t="shared" si="69"/>
        <v>Whole</v>
      </c>
    </row>
    <row r="4436" spans="12:12" x14ac:dyDescent="0.3">
      <c r="L4436" s="11" t="str">
        <f t="shared" si="69"/>
        <v>Whole</v>
      </c>
    </row>
    <row r="4437" spans="12:12" x14ac:dyDescent="0.3">
      <c r="L4437" s="11" t="str">
        <f t="shared" si="69"/>
        <v>Whole</v>
      </c>
    </row>
    <row r="4438" spans="12:12" x14ac:dyDescent="0.3">
      <c r="L4438" s="11" t="str">
        <f t="shared" si="69"/>
        <v>Whole</v>
      </c>
    </row>
    <row r="4439" spans="12:12" x14ac:dyDescent="0.3">
      <c r="L4439" s="11" t="str">
        <f t="shared" si="69"/>
        <v>Whole</v>
      </c>
    </row>
    <row r="4440" spans="12:12" x14ac:dyDescent="0.3">
      <c r="L4440" s="11" t="str">
        <f t="shared" si="69"/>
        <v>Whole</v>
      </c>
    </row>
    <row r="4441" spans="12:12" x14ac:dyDescent="0.3">
      <c r="L4441" s="11" t="str">
        <f t="shared" si="69"/>
        <v>Whole</v>
      </c>
    </row>
    <row r="4442" spans="12:12" x14ac:dyDescent="0.3">
      <c r="L4442" s="11" t="str">
        <f t="shared" si="69"/>
        <v>Whole</v>
      </c>
    </row>
    <row r="4443" spans="12:12" x14ac:dyDescent="0.3">
      <c r="L4443" s="11" t="str">
        <f t="shared" si="69"/>
        <v>Whole</v>
      </c>
    </row>
    <row r="4444" spans="12:12" x14ac:dyDescent="0.3">
      <c r="L4444" s="11" t="str">
        <f t="shared" si="69"/>
        <v>Whole</v>
      </c>
    </row>
    <row r="4445" spans="12:12" x14ac:dyDescent="0.3">
      <c r="L4445" s="11" t="str">
        <f t="shared" si="69"/>
        <v>Whole</v>
      </c>
    </row>
    <row r="4446" spans="12:12" x14ac:dyDescent="0.3">
      <c r="L4446" s="11" t="str">
        <f t="shared" si="69"/>
        <v>Whole</v>
      </c>
    </row>
    <row r="4447" spans="12:12" x14ac:dyDescent="0.3">
      <c r="L4447" s="11" t="str">
        <f t="shared" si="69"/>
        <v>Whole</v>
      </c>
    </row>
    <row r="4448" spans="12:12" x14ac:dyDescent="0.3">
      <c r="L4448" s="11" t="str">
        <f t="shared" si="69"/>
        <v>Whole</v>
      </c>
    </row>
    <row r="4449" spans="12:12" x14ac:dyDescent="0.3">
      <c r="L4449" s="11" t="str">
        <f t="shared" si="69"/>
        <v>Whole</v>
      </c>
    </row>
    <row r="4450" spans="12:12" x14ac:dyDescent="0.3">
      <c r="L4450" s="11" t="str">
        <f t="shared" si="69"/>
        <v>Whole</v>
      </c>
    </row>
    <row r="4451" spans="12:12" x14ac:dyDescent="0.3">
      <c r="L4451" s="11" t="str">
        <f t="shared" si="69"/>
        <v>Whole</v>
      </c>
    </row>
    <row r="4452" spans="12:12" x14ac:dyDescent="0.3">
      <c r="L4452" s="11" t="str">
        <f t="shared" si="69"/>
        <v>Whole</v>
      </c>
    </row>
    <row r="4453" spans="12:12" x14ac:dyDescent="0.3">
      <c r="L4453" s="11" t="str">
        <f t="shared" si="69"/>
        <v>Whole</v>
      </c>
    </row>
    <row r="4454" spans="12:12" x14ac:dyDescent="0.3">
      <c r="L4454" s="11" t="str">
        <f t="shared" si="69"/>
        <v>Whole</v>
      </c>
    </row>
    <row r="4455" spans="12:12" x14ac:dyDescent="0.3">
      <c r="L4455" s="11" t="str">
        <f t="shared" si="69"/>
        <v>Whole</v>
      </c>
    </row>
    <row r="4456" spans="12:12" x14ac:dyDescent="0.3">
      <c r="L4456" s="11" t="str">
        <f t="shared" si="69"/>
        <v>Whole</v>
      </c>
    </row>
    <row r="4457" spans="12:12" x14ac:dyDescent="0.3">
      <c r="L4457" s="11" t="str">
        <f t="shared" si="69"/>
        <v>Whole</v>
      </c>
    </row>
    <row r="4458" spans="12:12" x14ac:dyDescent="0.3">
      <c r="L4458" s="11" t="str">
        <f t="shared" si="69"/>
        <v>Whole</v>
      </c>
    </row>
    <row r="4459" spans="12:12" x14ac:dyDescent="0.3">
      <c r="L4459" s="11" t="str">
        <f t="shared" si="69"/>
        <v>Whole</v>
      </c>
    </row>
    <row r="4460" spans="12:12" x14ac:dyDescent="0.3">
      <c r="L4460" s="11" t="str">
        <f t="shared" si="69"/>
        <v>Whole</v>
      </c>
    </row>
    <row r="4461" spans="12:12" x14ac:dyDescent="0.3">
      <c r="L4461" s="11" t="str">
        <f t="shared" si="69"/>
        <v>Whole</v>
      </c>
    </row>
    <row r="4462" spans="12:12" x14ac:dyDescent="0.3">
      <c r="L4462" s="11" t="str">
        <f t="shared" si="69"/>
        <v>Whole</v>
      </c>
    </row>
    <row r="4463" spans="12:12" x14ac:dyDescent="0.3">
      <c r="L4463" s="11" t="str">
        <f t="shared" si="69"/>
        <v>Whole</v>
      </c>
    </row>
    <row r="4464" spans="12:12" x14ac:dyDescent="0.3">
      <c r="L4464" s="11" t="str">
        <f t="shared" si="69"/>
        <v>Whole</v>
      </c>
    </row>
    <row r="4465" spans="12:12" x14ac:dyDescent="0.3">
      <c r="L4465" s="11" t="str">
        <f t="shared" si="69"/>
        <v>Whole</v>
      </c>
    </row>
    <row r="4466" spans="12:12" x14ac:dyDescent="0.3">
      <c r="L4466" s="11" t="str">
        <f t="shared" si="69"/>
        <v>Whole</v>
      </c>
    </row>
    <row r="4467" spans="12:12" x14ac:dyDescent="0.3">
      <c r="L4467" s="11" t="str">
        <f t="shared" si="69"/>
        <v>Whole</v>
      </c>
    </row>
    <row r="4468" spans="12:12" x14ac:dyDescent="0.3">
      <c r="L4468" s="11" t="str">
        <f t="shared" si="69"/>
        <v>Whole</v>
      </c>
    </row>
    <row r="4469" spans="12:12" x14ac:dyDescent="0.3">
      <c r="L4469" s="11" t="str">
        <f t="shared" si="69"/>
        <v>Whole</v>
      </c>
    </row>
    <row r="4470" spans="12:12" x14ac:dyDescent="0.3">
      <c r="L4470" s="11" t="str">
        <f t="shared" si="69"/>
        <v>Whole</v>
      </c>
    </row>
    <row r="4471" spans="12:12" x14ac:dyDescent="0.3">
      <c r="L4471" s="11" t="str">
        <f t="shared" si="69"/>
        <v>Whole</v>
      </c>
    </row>
    <row r="4472" spans="12:12" x14ac:dyDescent="0.3">
      <c r="L4472" s="11" t="str">
        <f t="shared" si="69"/>
        <v>Whole</v>
      </c>
    </row>
    <row r="4473" spans="12:12" x14ac:dyDescent="0.3">
      <c r="L4473" s="11" t="str">
        <f t="shared" si="69"/>
        <v>Whole</v>
      </c>
    </row>
    <row r="4474" spans="12:12" x14ac:dyDescent="0.3">
      <c r="L4474" s="11" t="str">
        <f t="shared" si="69"/>
        <v>Whole</v>
      </c>
    </row>
    <row r="4475" spans="12:12" x14ac:dyDescent="0.3">
      <c r="L4475" s="11" t="str">
        <f t="shared" si="69"/>
        <v>Whole</v>
      </c>
    </row>
    <row r="4476" spans="12:12" x14ac:dyDescent="0.3">
      <c r="L4476" s="11" t="str">
        <f t="shared" si="69"/>
        <v>Whole</v>
      </c>
    </row>
    <row r="4477" spans="12:12" x14ac:dyDescent="0.3">
      <c r="L4477" s="11" t="str">
        <f t="shared" si="69"/>
        <v>Whole</v>
      </c>
    </row>
    <row r="4478" spans="12:12" x14ac:dyDescent="0.3">
      <c r="L4478" s="11" t="str">
        <f t="shared" si="69"/>
        <v>Whole</v>
      </c>
    </row>
    <row r="4479" spans="12:12" x14ac:dyDescent="0.3">
      <c r="L4479" s="11" t="str">
        <f t="shared" si="69"/>
        <v>Whole</v>
      </c>
    </row>
    <row r="4480" spans="12:12" x14ac:dyDescent="0.3">
      <c r="L4480" s="11" t="str">
        <f t="shared" si="69"/>
        <v>Whole</v>
      </c>
    </row>
    <row r="4481" spans="12:12" x14ac:dyDescent="0.3">
      <c r="L4481" s="11" t="str">
        <f t="shared" si="69"/>
        <v>Whole</v>
      </c>
    </row>
    <row r="4482" spans="12:12" x14ac:dyDescent="0.3">
      <c r="L4482" s="11" t="str">
        <f t="shared" ref="L4482:L4545" si="70">IF(OR(C4482="Condiments &amp; Snacks",
       C4482="Cheese",
       C4482="Butter",
       C4482="Meals",
       C4482="Beverages",
       C4482="Yogurt"), "Processed", "Whole")</f>
        <v>Whole</v>
      </c>
    </row>
    <row r="4483" spans="12:12" x14ac:dyDescent="0.3">
      <c r="L4483" s="11" t="str">
        <f t="shared" si="70"/>
        <v>Whole</v>
      </c>
    </row>
    <row r="4484" spans="12:12" x14ac:dyDescent="0.3">
      <c r="L4484" s="11" t="str">
        <f t="shared" si="70"/>
        <v>Whole</v>
      </c>
    </row>
    <row r="4485" spans="12:12" x14ac:dyDescent="0.3">
      <c r="L4485" s="11" t="str">
        <f t="shared" si="70"/>
        <v>Whole</v>
      </c>
    </row>
    <row r="4486" spans="12:12" x14ac:dyDescent="0.3">
      <c r="L4486" s="11" t="str">
        <f t="shared" si="70"/>
        <v>Whole</v>
      </c>
    </row>
    <row r="4487" spans="12:12" x14ac:dyDescent="0.3">
      <c r="L4487" s="11" t="str">
        <f t="shared" si="70"/>
        <v>Whole</v>
      </c>
    </row>
    <row r="4488" spans="12:12" x14ac:dyDescent="0.3">
      <c r="L4488" s="11" t="str">
        <f t="shared" si="70"/>
        <v>Whole</v>
      </c>
    </row>
    <row r="4489" spans="12:12" x14ac:dyDescent="0.3">
      <c r="L4489" s="11" t="str">
        <f t="shared" si="70"/>
        <v>Whole</v>
      </c>
    </row>
    <row r="4490" spans="12:12" x14ac:dyDescent="0.3">
      <c r="L4490" s="11" t="str">
        <f t="shared" si="70"/>
        <v>Whole</v>
      </c>
    </row>
    <row r="4491" spans="12:12" x14ac:dyDescent="0.3">
      <c r="L4491" s="11" t="str">
        <f t="shared" si="70"/>
        <v>Whole</v>
      </c>
    </row>
    <row r="4492" spans="12:12" x14ac:dyDescent="0.3">
      <c r="L4492" s="11" t="str">
        <f t="shared" si="70"/>
        <v>Whole</v>
      </c>
    </row>
    <row r="4493" spans="12:12" x14ac:dyDescent="0.3">
      <c r="L4493" s="11" t="str">
        <f t="shared" si="70"/>
        <v>Whole</v>
      </c>
    </row>
    <row r="4494" spans="12:12" x14ac:dyDescent="0.3">
      <c r="L4494" s="11" t="str">
        <f t="shared" si="70"/>
        <v>Whole</v>
      </c>
    </row>
    <row r="4495" spans="12:12" x14ac:dyDescent="0.3">
      <c r="L4495" s="11" t="str">
        <f t="shared" si="70"/>
        <v>Whole</v>
      </c>
    </row>
    <row r="4496" spans="12:12" x14ac:dyDescent="0.3">
      <c r="L4496" s="11" t="str">
        <f t="shared" si="70"/>
        <v>Whole</v>
      </c>
    </row>
    <row r="4497" spans="12:12" x14ac:dyDescent="0.3">
      <c r="L4497" s="11" t="str">
        <f t="shared" si="70"/>
        <v>Whole</v>
      </c>
    </row>
    <row r="4498" spans="12:12" x14ac:dyDescent="0.3">
      <c r="L4498" s="11" t="str">
        <f t="shared" si="70"/>
        <v>Whole</v>
      </c>
    </row>
    <row r="4499" spans="12:12" x14ac:dyDescent="0.3">
      <c r="L4499" s="11" t="str">
        <f t="shared" si="70"/>
        <v>Whole</v>
      </c>
    </row>
    <row r="4500" spans="12:12" x14ac:dyDescent="0.3">
      <c r="L4500" s="11" t="str">
        <f t="shared" si="70"/>
        <v>Whole</v>
      </c>
    </row>
    <row r="4501" spans="12:12" x14ac:dyDescent="0.3">
      <c r="L4501" s="11" t="str">
        <f t="shared" si="70"/>
        <v>Whole</v>
      </c>
    </row>
    <row r="4502" spans="12:12" x14ac:dyDescent="0.3">
      <c r="L4502" s="11" t="str">
        <f t="shared" si="70"/>
        <v>Whole</v>
      </c>
    </row>
    <row r="4503" spans="12:12" x14ac:dyDescent="0.3">
      <c r="L4503" s="11" t="str">
        <f t="shared" si="70"/>
        <v>Whole</v>
      </c>
    </row>
    <row r="4504" spans="12:12" x14ac:dyDescent="0.3">
      <c r="L4504" s="11" t="str">
        <f t="shared" si="70"/>
        <v>Whole</v>
      </c>
    </row>
    <row r="4505" spans="12:12" x14ac:dyDescent="0.3">
      <c r="L4505" s="11" t="str">
        <f t="shared" si="70"/>
        <v>Whole</v>
      </c>
    </row>
    <row r="4506" spans="12:12" x14ac:dyDescent="0.3">
      <c r="L4506" s="11" t="str">
        <f t="shared" si="70"/>
        <v>Whole</v>
      </c>
    </row>
    <row r="4507" spans="12:12" x14ac:dyDescent="0.3">
      <c r="L4507" s="11" t="str">
        <f t="shared" si="70"/>
        <v>Whole</v>
      </c>
    </row>
    <row r="4508" spans="12:12" x14ac:dyDescent="0.3">
      <c r="L4508" s="11" t="str">
        <f t="shared" si="70"/>
        <v>Whole</v>
      </c>
    </row>
    <row r="4509" spans="12:12" x14ac:dyDescent="0.3">
      <c r="L4509" s="11" t="str">
        <f t="shared" si="70"/>
        <v>Whole</v>
      </c>
    </row>
    <row r="4510" spans="12:12" x14ac:dyDescent="0.3">
      <c r="L4510" s="11" t="str">
        <f t="shared" si="70"/>
        <v>Whole</v>
      </c>
    </row>
    <row r="4511" spans="12:12" x14ac:dyDescent="0.3">
      <c r="L4511" s="11" t="str">
        <f t="shared" si="70"/>
        <v>Whole</v>
      </c>
    </row>
    <row r="4512" spans="12:12" x14ac:dyDescent="0.3">
      <c r="L4512" s="11" t="str">
        <f t="shared" si="70"/>
        <v>Whole</v>
      </c>
    </row>
    <row r="4513" spans="12:12" x14ac:dyDescent="0.3">
      <c r="L4513" s="11" t="str">
        <f t="shared" si="70"/>
        <v>Whole</v>
      </c>
    </row>
    <row r="4514" spans="12:12" x14ac:dyDescent="0.3">
      <c r="L4514" s="11" t="str">
        <f t="shared" si="70"/>
        <v>Whole</v>
      </c>
    </row>
    <row r="4515" spans="12:12" x14ac:dyDescent="0.3">
      <c r="L4515" s="11" t="str">
        <f t="shared" si="70"/>
        <v>Whole</v>
      </c>
    </row>
    <row r="4516" spans="12:12" x14ac:dyDescent="0.3">
      <c r="L4516" s="11" t="str">
        <f t="shared" si="70"/>
        <v>Whole</v>
      </c>
    </row>
    <row r="4517" spans="12:12" x14ac:dyDescent="0.3">
      <c r="L4517" s="11" t="str">
        <f t="shared" si="70"/>
        <v>Whole</v>
      </c>
    </row>
    <row r="4518" spans="12:12" x14ac:dyDescent="0.3">
      <c r="L4518" s="11" t="str">
        <f t="shared" si="70"/>
        <v>Whole</v>
      </c>
    </row>
    <row r="4519" spans="12:12" x14ac:dyDescent="0.3">
      <c r="L4519" s="11" t="str">
        <f t="shared" si="70"/>
        <v>Whole</v>
      </c>
    </row>
    <row r="4520" spans="12:12" x14ac:dyDescent="0.3">
      <c r="L4520" s="11" t="str">
        <f t="shared" si="70"/>
        <v>Whole</v>
      </c>
    </row>
    <row r="4521" spans="12:12" x14ac:dyDescent="0.3">
      <c r="L4521" s="11" t="str">
        <f t="shared" si="70"/>
        <v>Whole</v>
      </c>
    </row>
    <row r="4522" spans="12:12" x14ac:dyDescent="0.3">
      <c r="L4522" s="11" t="str">
        <f t="shared" si="70"/>
        <v>Whole</v>
      </c>
    </row>
    <row r="4523" spans="12:12" x14ac:dyDescent="0.3">
      <c r="L4523" s="11" t="str">
        <f t="shared" si="70"/>
        <v>Whole</v>
      </c>
    </row>
    <row r="4524" spans="12:12" x14ac:dyDescent="0.3">
      <c r="L4524" s="11" t="str">
        <f t="shared" si="70"/>
        <v>Whole</v>
      </c>
    </row>
    <row r="4525" spans="12:12" x14ac:dyDescent="0.3">
      <c r="L4525" s="11" t="str">
        <f t="shared" si="70"/>
        <v>Whole</v>
      </c>
    </row>
    <row r="4526" spans="12:12" x14ac:dyDescent="0.3">
      <c r="L4526" s="11" t="str">
        <f t="shared" si="70"/>
        <v>Whole</v>
      </c>
    </row>
    <row r="4527" spans="12:12" x14ac:dyDescent="0.3">
      <c r="L4527" s="11" t="str">
        <f t="shared" si="70"/>
        <v>Whole</v>
      </c>
    </row>
    <row r="4528" spans="12:12" x14ac:dyDescent="0.3">
      <c r="L4528" s="11" t="str">
        <f t="shared" si="70"/>
        <v>Whole</v>
      </c>
    </row>
    <row r="4529" spans="12:12" x14ac:dyDescent="0.3">
      <c r="L4529" s="11" t="str">
        <f t="shared" si="70"/>
        <v>Whole</v>
      </c>
    </row>
    <row r="4530" spans="12:12" x14ac:dyDescent="0.3">
      <c r="L4530" s="11" t="str">
        <f t="shared" si="70"/>
        <v>Whole</v>
      </c>
    </row>
    <row r="4531" spans="12:12" x14ac:dyDescent="0.3">
      <c r="L4531" s="11" t="str">
        <f t="shared" si="70"/>
        <v>Whole</v>
      </c>
    </row>
    <row r="4532" spans="12:12" x14ac:dyDescent="0.3">
      <c r="L4532" s="11" t="str">
        <f t="shared" si="70"/>
        <v>Whole</v>
      </c>
    </row>
    <row r="4533" spans="12:12" x14ac:dyDescent="0.3">
      <c r="L4533" s="11" t="str">
        <f t="shared" si="70"/>
        <v>Whole</v>
      </c>
    </row>
    <row r="4534" spans="12:12" x14ac:dyDescent="0.3">
      <c r="L4534" s="11" t="str">
        <f t="shared" si="70"/>
        <v>Whole</v>
      </c>
    </row>
    <row r="4535" spans="12:12" x14ac:dyDescent="0.3">
      <c r="L4535" s="11" t="str">
        <f t="shared" si="70"/>
        <v>Whole</v>
      </c>
    </row>
    <row r="4536" spans="12:12" x14ac:dyDescent="0.3">
      <c r="L4536" s="11" t="str">
        <f t="shared" si="70"/>
        <v>Whole</v>
      </c>
    </row>
    <row r="4537" spans="12:12" x14ac:dyDescent="0.3">
      <c r="L4537" s="11" t="str">
        <f t="shared" si="70"/>
        <v>Whole</v>
      </c>
    </row>
    <row r="4538" spans="12:12" x14ac:dyDescent="0.3">
      <c r="L4538" s="11" t="str">
        <f t="shared" si="70"/>
        <v>Whole</v>
      </c>
    </row>
    <row r="4539" spans="12:12" x14ac:dyDescent="0.3">
      <c r="L4539" s="11" t="str">
        <f t="shared" si="70"/>
        <v>Whole</v>
      </c>
    </row>
    <row r="4540" spans="12:12" x14ac:dyDescent="0.3">
      <c r="L4540" s="11" t="str">
        <f t="shared" si="70"/>
        <v>Whole</v>
      </c>
    </row>
    <row r="4541" spans="12:12" x14ac:dyDescent="0.3">
      <c r="L4541" s="11" t="str">
        <f t="shared" si="70"/>
        <v>Whole</v>
      </c>
    </row>
    <row r="4542" spans="12:12" x14ac:dyDescent="0.3">
      <c r="L4542" s="11" t="str">
        <f t="shared" si="70"/>
        <v>Whole</v>
      </c>
    </row>
    <row r="4543" spans="12:12" x14ac:dyDescent="0.3">
      <c r="L4543" s="11" t="str">
        <f t="shared" si="70"/>
        <v>Whole</v>
      </c>
    </row>
    <row r="4544" spans="12:12" x14ac:dyDescent="0.3">
      <c r="L4544" s="11" t="str">
        <f t="shared" si="70"/>
        <v>Whole</v>
      </c>
    </row>
    <row r="4545" spans="12:12" x14ac:dyDescent="0.3">
      <c r="L4545" s="11" t="str">
        <f t="shared" si="70"/>
        <v>Whole</v>
      </c>
    </row>
    <row r="4546" spans="12:12" x14ac:dyDescent="0.3">
      <c r="L4546" s="11" t="str">
        <f t="shared" ref="L4546:L4609" si="71">IF(OR(C4546="Condiments &amp; Snacks",
       C4546="Cheese",
       C4546="Butter",
       C4546="Meals",
       C4546="Beverages",
       C4546="Yogurt"), "Processed", "Whole")</f>
        <v>Whole</v>
      </c>
    </row>
    <row r="4547" spans="12:12" x14ac:dyDescent="0.3">
      <c r="L4547" s="11" t="str">
        <f t="shared" si="71"/>
        <v>Whole</v>
      </c>
    </row>
    <row r="4548" spans="12:12" x14ac:dyDescent="0.3">
      <c r="L4548" s="11" t="str">
        <f t="shared" si="71"/>
        <v>Whole</v>
      </c>
    </row>
    <row r="4549" spans="12:12" x14ac:dyDescent="0.3">
      <c r="L4549" s="11" t="str">
        <f t="shared" si="71"/>
        <v>Whole</v>
      </c>
    </row>
    <row r="4550" spans="12:12" x14ac:dyDescent="0.3">
      <c r="L4550" s="11" t="str">
        <f t="shared" si="71"/>
        <v>Whole</v>
      </c>
    </row>
    <row r="4551" spans="12:12" x14ac:dyDescent="0.3">
      <c r="L4551" s="11" t="str">
        <f t="shared" si="71"/>
        <v>Whole</v>
      </c>
    </row>
    <row r="4552" spans="12:12" x14ac:dyDescent="0.3">
      <c r="L4552" s="11" t="str">
        <f t="shared" si="71"/>
        <v>Whole</v>
      </c>
    </row>
    <row r="4553" spans="12:12" x14ac:dyDescent="0.3">
      <c r="L4553" s="11" t="str">
        <f t="shared" si="71"/>
        <v>Whole</v>
      </c>
    </row>
    <row r="4554" spans="12:12" x14ac:dyDescent="0.3">
      <c r="L4554" s="11" t="str">
        <f t="shared" si="71"/>
        <v>Whole</v>
      </c>
    </row>
    <row r="4555" spans="12:12" x14ac:dyDescent="0.3">
      <c r="L4555" s="11" t="str">
        <f t="shared" si="71"/>
        <v>Whole</v>
      </c>
    </row>
    <row r="4556" spans="12:12" x14ac:dyDescent="0.3">
      <c r="L4556" s="11" t="str">
        <f t="shared" si="71"/>
        <v>Whole</v>
      </c>
    </row>
    <row r="4557" spans="12:12" x14ac:dyDescent="0.3">
      <c r="L4557" s="11" t="str">
        <f t="shared" si="71"/>
        <v>Whole</v>
      </c>
    </row>
    <row r="4558" spans="12:12" x14ac:dyDescent="0.3">
      <c r="L4558" s="11" t="str">
        <f t="shared" si="71"/>
        <v>Whole</v>
      </c>
    </row>
    <row r="4559" spans="12:12" x14ac:dyDescent="0.3">
      <c r="L4559" s="11" t="str">
        <f t="shared" si="71"/>
        <v>Whole</v>
      </c>
    </row>
    <row r="4560" spans="12:12" x14ac:dyDescent="0.3">
      <c r="L4560" s="11" t="str">
        <f t="shared" si="71"/>
        <v>Whole</v>
      </c>
    </row>
    <row r="4561" spans="12:12" x14ac:dyDescent="0.3">
      <c r="L4561" s="11" t="str">
        <f t="shared" si="71"/>
        <v>Whole</v>
      </c>
    </row>
    <row r="4562" spans="12:12" x14ac:dyDescent="0.3">
      <c r="L4562" s="11" t="str">
        <f t="shared" si="71"/>
        <v>Whole</v>
      </c>
    </row>
    <row r="4563" spans="12:12" x14ac:dyDescent="0.3">
      <c r="L4563" s="11" t="str">
        <f t="shared" si="71"/>
        <v>Whole</v>
      </c>
    </row>
    <row r="4564" spans="12:12" x14ac:dyDescent="0.3">
      <c r="L4564" s="11" t="str">
        <f t="shared" si="71"/>
        <v>Whole</v>
      </c>
    </row>
    <row r="4565" spans="12:12" x14ac:dyDescent="0.3">
      <c r="L4565" s="11" t="str">
        <f t="shared" si="71"/>
        <v>Whole</v>
      </c>
    </row>
    <row r="4566" spans="12:12" x14ac:dyDescent="0.3">
      <c r="L4566" s="11" t="str">
        <f t="shared" si="71"/>
        <v>Whole</v>
      </c>
    </row>
    <row r="4567" spans="12:12" x14ac:dyDescent="0.3">
      <c r="L4567" s="11" t="str">
        <f t="shared" si="71"/>
        <v>Whole</v>
      </c>
    </row>
    <row r="4568" spans="12:12" x14ac:dyDescent="0.3">
      <c r="L4568" s="11" t="str">
        <f t="shared" si="71"/>
        <v>Whole</v>
      </c>
    </row>
    <row r="4569" spans="12:12" x14ac:dyDescent="0.3">
      <c r="L4569" s="11" t="str">
        <f t="shared" si="71"/>
        <v>Whole</v>
      </c>
    </row>
    <row r="4570" spans="12:12" x14ac:dyDescent="0.3">
      <c r="L4570" s="11" t="str">
        <f t="shared" si="71"/>
        <v>Whole</v>
      </c>
    </row>
    <row r="4571" spans="12:12" x14ac:dyDescent="0.3">
      <c r="L4571" s="11" t="str">
        <f t="shared" si="71"/>
        <v>Whole</v>
      </c>
    </row>
    <row r="4572" spans="12:12" x14ac:dyDescent="0.3">
      <c r="L4572" s="11" t="str">
        <f t="shared" si="71"/>
        <v>Whole</v>
      </c>
    </row>
    <row r="4573" spans="12:12" x14ac:dyDescent="0.3">
      <c r="L4573" s="11" t="str">
        <f t="shared" si="71"/>
        <v>Whole</v>
      </c>
    </row>
    <row r="4574" spans="12:12" x14ac:dyDescent="0.3">
      <c r="L4574" s="11" t="str">
        <f t="shared" si="71"/>
        <v>Whole</v>
      </c>
    </row>
    <row r="4575" spans="12:12" x14ac:dyDescent="0.3">
      <c r="L4575" s="11" t="str">
        <f t="shared" si="71"/>
        <v>Whole</v>
      </c>
    </row>
    <row r="4576" spans="12:12" x14ac:dyDescent="0.3">
      <c r="L4576" s="11" t="str">
        <f t="shared" si="71"/>
        <v>Whole</v>
      </c>
    </row>
    <row r="4577" spans="12:12" x14ac:dyDescent="0.3">
      <c r="L4577" s="11" t="str">
        <f t="shared" si="71"/>
        <v>Whole</v>
      </c>
    </row>
    <row r="4578" spans="12:12" x14ac:dyDescent="0.3">
      <c r="L4578" s="11" t="str">
        <f t="shared" si="71"/>
        <v>Whole</v>
      </c>
    </row>
    <row r="4579" spans="12:12" x14ac:dyDescent="0.3">
      <c r="L4579" s="11" t="str">
        <f t="shared" si="71"/>
        <v>Whole</v>
      </c>
    </row>
    <row r="4580" spans="12:12" x14ac:dyDescent="0.3">
      <c r="L4580" s="11" t="str">
        <f t="shared" si="71"/>
        <v>Whole</v>
      </c>
    </row>
    <row r="4581" spans="12:12" x14ac:dyDescent="0.3">
      <c r="L4581" s="11" t="str">
        <f t="shared" si="71"/>
        <v>Whole</v>
      </c>
    </row>
    <row r="4582" spans="12:12" x14ac:dyDescent="0.3">
      <c r="L4582" s="11" t="str">
        <f t="shared" si="71"/>
        <v>Whole</v>
      </c>
    </row>
    <row r="4583" spans="12:12" x14ac:dyDescent="0.3">
      <c r="L4583" s="11" t="str">
        <f t="shared" si="71"/>
        <v>Whole</v>
      </c>
    </row>
    <row r="4584" spans="12:12" x14ac:dyDescent="0.3">
      <c r="L4584" s="11" t="str">
        <f t="shared" si="71"/>
        <v>Whole</v>
      </c>
    </row>
    <row r="4585" spans="12:12" x14ac:dyDescent="0.3">
      <c r="L4585" s="11" t="str">
        <f t="shared" si="71"/>
        <v>Whole</v>
      </c>
    </row>
    <row r="4586" spans="12:12" x14ac:dyDescent="0.3">
      <c r="L4586" s="11" t="str">
        <f t="shared" si="71"/>
        <v>Whole</v>
      </c>
    </row>
    <row r="4587" spans="12:12" x14ac:dyDescent="0.3">
      <c r="L4587" s="11" t="str">
        <f t="shared" si="71"/>
        <v>Whole</v>
      </c>
    </row>
    <row r="4588" spans="12:12" x14ac:dyDescent="0.3">
      <c r="L4588" s="11" t="str">
        <f t="shared" si="71"/>
        <v>Whole</v>
      </c>
    </row>
    <row r="4589" spans="12:12" x14ac:dyDescent="0.3">
      <c r="L4589" s="11" t="str">
        <f t="shared" si="71"/>
        <v>Whole</v>
      </c>
    </row>
    <row r="4590" spans="12:12" x14ac:dyDescent="0.3">
      <c r="L4590" s="11" t="str">
        <f t="shared" si="71"/>
        <v>Whole</v>
      </c>
    </row>
    <row r="4591" spans="12:12" x14ac:dyDescent="0.3">
      <c r="L4591" s="11" t="str">
        <f t="shared" si="71"/>
        <v>Whole</v>
      </c>
    </row>
    <row r="4592" spans="12:12" x14ac:dyDescent="0.3">
      <c r="L4592" s="11" t="str">
        <f t="shared" si="71"/>
        <v>Whole</v>
      </c>
    </row>
    <row r="4593" spans="12:12" x14ac:dyDescent="0.3">
      <c r="L4593" s="11" t="str">
        <f t="shared" si="71"/>
        <v>Whole</v>
      </c>
    </row>
    <row r="4594" spans="12:12" x14ac:dyDescent="0.3">
      <c r="L4594" s="11" t="str">
        <f t="shared" si="71"/>
        <v>Whole</v>
      </c>
    </row>
    <row r="4595" spans="12:12" x14ac:dyDescent="0.3">
      <c r="L4595" s="11" t="str">
        <f t="shared" si="71"/>
        <v>Whole</v>
      </c>
    </row>
    <row r="4596" spans="12:12" x14ac:dyDescent="0.3">
      <c r="L4596" s="11" t="str">
        <f t="shared" si="71"/>
        <v>Whole</v>
      </c>
    </row>
    <row r="4597" spans="12:12" x14ac:dyDescent="0.3">
      <c r="L4597" s="11" t="str">
        <f t="shared" si="71"/>
        <v>Whole</v>
      </c>
    </row>
    <row r="4598" spans="12:12" x14ac:dyDescent="0.3">
      <c r="L4598" s="11" t="str">
        <f t="shared" si="71"/>
        <v>Whole</v>
      </c>
    </row>
    <row r="4599" spans="12:12" x14ac:dyDescent="0.3">
      <c r="L4599" s="11" t="str">
        <f t="shared" si="71"/>
        <v>Whole</v>
      </c>
    </row>
    <row r="4600" spans="12:12" x14ac:dyDescent="0.3">
      <c r="L4600" s="11" t="str">
        <f t="shared" si="71"/>
        <v>Whole</v>
      </c>
    </row>
    <row r="4601" spans="12:12" x14ac:dyDescent="0.3">
      <c r="L4601" s="11" t="str">
        <f t="shared" si="71"/>
        <v>Whole</v>
      </c>
    </row>
    <row r="4602" spans="12:12" x14ac:dyDescent="0.3">
      <c r="L4602" s="11" t="str">
        <f t="shared" si="71"/>
        <v>Whole</v>
      </c>
    </row>
    <row r="4603" spans="12:12" x14ac:dyDescent="0.3">
      <c r="L4603" s="11" t="str">
        <f t="shared" si="71"/>
        <v>Whole</v>
      </c>
    </row>
    <row r="4604" spans="12:12" x14ac:dyDescent="0.3">
      <c r="L4604" s="11" t="str">
        <f t="shared" si="71"/>
        <v>Whole</v>
      </c>
    </row>
    <row r="4605" spans="12:12" x14ac:dyDescent="0.3">
      <c r="L4605" s="11" t="str">
        <f t="shared" si="71"/>
        <v>Whole</v>
      </c>
    </row>
    <row r="4606" spans="12:12" x14ac:dyDescent="0.3">
      <c r="L4606" s="11" t="str">
        <f t="shared" si="71"/>
        <v>Whole</v>
      </c>
    </row>
    <row r="4607" spans="12:12" x14ac:dyDescent="0.3">
      <c r="L4607" s="11" t="str">
        <f t="shared" si="71"/>
        <v>Whole</v>
      </c>
    </row>
    <row r="4608" spans="12:12" x14ac:dyDescent="0.3">
      <c r="L4608" s="11" t="str">
        <f t="shared" si="71"/>
        <v>Whole</v>
      </c>
    </row>
    <row r="4609" spans="12:12" x14ac:dyDescent="0.3">
      <c r="L4609" s="11" t="str">
        <f t="shared" si="71"/>
        <v>Whole</v>
      </c>
    </row>
    <row r="4610" spans="12:12" x14ac:dyDescent="0.3">
      <c r="L4610" s="11" t="str">
        <f t="shared" ref="L4610:L4673" si="72">IF(OR(C4610="Condiments &amp; Snacks",
       C4610="Cheese",
       C4610="Butter",
       C4610="Meals",
       C4610="Beverages",
       C4610="Yogurt"), "Processed", "Whole")</f>
        <v>Whole</v>
      </c>
    </row>
    <row r="4611" spans="12:12" x14ac:dyDescent="0.3">
      <c r="L4611" s="11" t="str">
        <f t="shared" si="72"/>
        <v>Whole</v>
      </c>
    </row>
    <row r="4612" spans="12:12" x14ac:dyDescent="0.3">
      <c r="L4612" s="11" t="str">
        <f t="shared" si="72"/>
        <v>Whole</v>
      </c>
    </row>
    <row r="4613" spans="12:12" x14ac:dyDescent="0.3">
      <c r="L4613" s="11" t="str">
        <f t="shared" si="72"/>
        <v>Whole</v>
      </c>
    </row>
    <row r="4614" spans="12:12" x14ac:dyDescent="0.3">
      <c r="L4614" s="11" t="str">
        <f t="shared" si="72"/>
        <v>Whole</v>
      </c>
    </row>
    <row r="4615" spans="12:12" x14ac:dyDescent="0.3">
      <c r="L4615" s="11" t="str">
        <f t="shared" si="72"/>
        <v>Whole</v>
      </c>
    </row>
    <row r="4616" spans="12:12" x14ac:dyDescent="0.3">
      <c r="L4616" s="11" t="str">
        <f t="shared" si="72"/>
        <v>Whole</v>
      </c>
    </row>
    <row r="4617" spans="12:12" x14ac:dyDescent="0.3">
      <c r="L4617" s="11" t="str">
        <f t="shared" si="72"/>
        <v>Whole</v>
      </c>
    </row>
    <row r="4618" spans="12:12" x14ac:dyDescent="0.3">
      <c r="L4618" s="11" t="str">
        <f t="shared" si="72"/>
        <v>Whole</v>
      </c>
    </row>
    <row r="4619" spans="12:12" x14ac:dyDescent="0.3">
      <c r="L4619" s="11" t="str">
        <f t="shared" si="72"/>
        <v>Whole</v>
      </c>
    </row>
    <row r="4620" spans="12:12" x14ac:dyDescent="0.3">
      <c r="L4620" s="11" t="str">
        <f t="shared" si="72"/>
        <v>Whole</v>
      </c>
    </row>
    <row r="4621" spans="12:12" x14ac:dyDescent="0.3">
      <c r="L4621" s="11" t="str">
        <f t="shared" si="72"/>
        <v>Whole</v>
      </c>
    </row>
    <row r="4622" spans="12:12" x14ac:dyDescent="0.3">
      <c r="L4622" s="11" t="str">
        <f t="shared" si="72"/>
        <v>Whole</v>
      </c>
    </row>
    <row r="4623" spans="12:12" x14ac:dyDescent="0.3">
      <c r="L4623" s="11" t="str">
        <f t="shared" si="72"/>
        <v>Whole</v>
      </c>
    </row>
    <row r="4624" spans="12:12" x14ac:dyDescent="0.3">
      <c r="L4624" s="11" t="str">
        <f t="shared" si="72"/>
        <v>Whole</v>
      </c>
    </row>
    <row r="4625" spans="12:12" x14ac:dyDescent="0.3">
      <c r="L4625" s="11" t="str">
        <f t="shared" si="72"/>
        <v>Whole</v>
      </c>
    </row>
    <row r="4626" spans="12:12" x14ac:dyDescent="0.3">
      <c r="L4626" s="11" t="str">
        <f t="shared" si="72"/>
        <v>Whole</v>
      </c>
    </row>
    <row r="4627" spans="12:12" x14ac:dyDescent="0.3">
      <c r="L4627" s="11" t="str">
        <f t="shared" si="72"/>
        <v>Whole</v>
      </c>
    </row>
    <row r="4628" spans="12:12" x14ac:dyDescent="0.3">
      <c r="L4628" s="11" t="str">
        <f t="shared" si="72"/>
        <v>Whole</v>
      </c>
    </row>
    <row r="4629" spans="12:12" x14ac:dyDescent="0.3">
      <c r="L4629" s="11" t="str">
        <f t="shared" si="72"/>
        <v>Whole</v>
      </c>
    </row>
    <row r="4630" spans="12:12" x14ac:dyDescent="0.3">
      <c r="L4630" s="11" t="str">
        <f t="shared" si="72"/>
        <v>Whole</v>
      </c>
    </row>
    <row r="4631" spans="12:12" x14ac:dyDescent="0.3">
      <c r="L4631" s="11" t="str">
        <f t="shared" si="72"/>
        <v>Whole</v>
      </c>
    </row>
    <row r="4632" spans="12:12" x14ac:dyDescent="0.3">
      <c r="L4632" s="11" t="str">
        <f t="shared" si="72"/>
        <v>Whole</v>
      </c>
    </row>
    <row r="4633" spans="12:12" x14ac:dyDescent="0.3">
      <c r="L4633" s="11" t="str">
        <f t="shared" si="72"/>
        <v>Whole</v>
      </c>
    </row>
    <row r="4634" spans="12:12" x14ac:dyDescent="0.3">
      <c r="L4634" s="11" t="str">
        <f t="shared" si="72"/>
        <v>Whole</v>
      </c>
    </row>
    <row r="4635" spans="12:12" x14ac:dyDescent="0.3">
      <c r="L4635" s="11" t="str">
        <f t="shared" si="72"/>
        <v>Whole</v>
      </c>
    </row>
    <row r="4636" spans="12:12" x14ac:dyDescent="0.3">
      <c r="L4636" s="11" t="str">
        <f t="shared" si="72"/>
        <v>Whole</v>
      </c>
    </row>
    <row r="4637" spans="12:12" x14ac:dyDescent="0.3">
      <c r="L4637" s="11" t="str">
        <f t="shared" si="72"/>
        <v>Whole</v>
      </c>
    </row>
    <row r="4638" spans="12:12" x14ac:dyDescent="0.3">
      <c r="L4638" s="11" t="str">
        <f t="shared" si="72"/>
        <v>Whole</v>
      </c>
    </row>
    <row r="4639" spans="12:12" x14ac:dyDescent="0.3">
      <c r="L4639" s="11" t="str">
        <f t="shared" si="72"/>
        <v>Whole</v>
      </c>
    </row>
    <row r="4640" spans="12:12" x14ac:dyDescent="0.3">
      <c r="L4640" s="11" t="str">
        <f t="shared" si="72"/>
        <v>Whole</v>
      </c>
    </row>
    <row r="4641" spans="12:12" x14ac:dyDescent="0.3">
      <c r="L4641" s="11" t="str">
        <f t="shared" si="72"/>
        <v>Whole</v>
      </c>
    </row>
    <row r="4642" spans="12:12" x14ac:dyDescent="0.3">
      <c r="L4642" s="11" t="str">
        <f t="shared" si="72"/>
        <v>Whole</v>
      </c>
    </row>
    <row r="4643" spans="12:12" x14ac:dyDescent="0.3">
      <c r="L4643" s="11" t="str">
        <f t="shared" si="72"/>
        <v>Whole</v>
      </c>
    </row>
    <row r="4644" spans="12:12" x14ac:dyDescent="0.3">
      <c r="L4644" s="11" t="str">
        <f t="shared" si="72"/>
        <v>Whole</v>
      </c>
    </row>
    <row r="4645" spans="12:12" x14ac:dyDescent="0.3">
      <c r="L4645" s="11" t="str">
        <f t="shared" si="72"/>
        <v>Whole</v>
      </c>
    </row>
    <row r="4646" spans="12:12" x14ac:dyDescent="0.3">
      <c r="L4646" s="11" t="str">
        <f t="shared" si="72"/>
        <v>Whole</v>
      </c>
    </row>
    <row r="4647" spans="12:12" x14ac:dyDescent="0.3">
      <c r="L4647" s="11" t="str">
        <f t="shared" si="72"/>
        <v>Whole</v>
      </c>
    </row>
    <row r="4648" spans="12:12" x14ac:dyDescent="0.3">
      <c r="L4648" s="11" t="str">
        <f t="shared" si="72"/>
        <v>Whole</v>
      </c>
    </row>
    <row r="4649" spans="12:12" x14ac:dyDescent="0.3">
      <c r="L4649" s="11" t="str">
        <f t="shared" si="72"/>
        <v>Whole</v>
      </c>
    </row>
    <row r="4650" spans="12:12" x14ac:dyDescent="0.3">
      <c r="L4650" s="11" t="str">
        <f t="shared" si="72"/>
        <v>Whole</v>
      </c>
    </row>
    <row r="4651" spans="12:12" x14ac:dyDescent="0.3">
      <c r="L4651" s="11" t="str">
        <f t="shared" si="72"/>
        <v>Whole</v>
      </c>
    </row>
    <row r="4652" spans="12:12" x14ac:dyDescent="0.3">
      <c r="L4652" s="11" t="str">
        <f t="shared" si="72"/>
        <v>Whole</v>
      </c>
    </row>
    <row r="4653" spans="12:12" x14ac:dyDescent="0.3">
      <c r="L4653" s="11" t="str">
        <f t="shared" si="72"/>
        <v>Whole</v>
      </c>
    </row>
    <row r="4654" spans="12:12" x14ac:dyDescent="0.3">
      <c r="L4654" s="11" t="str">
        <f t="shared" si="72"/>
        <v>Whole</v>
      </c>
    </row>
    <row r="4655" spans="12:12" x14ac:dyDescent="0.3">
      <c r="L4655" s="11" t="str">
        <f t="shared" si="72"/>
        <v>Whole</v>
      </c>
    </row>
    <row r="4656" spans="12:12" x14ac:dyDescent="0.3">
      <c r="L4656" s="11" t="str">
        <f t="shared" si="72"/>
        <v>Whole</v>
      </c>
    </row>
    <row r="4657" spans="12:12" x14ac:dyDescent="0.3">
      <c r="L4657" s="11" t="str">
        <f t="shared" si="72"/>
        <v>Whole</v>
      </c>
    </row>
    <row r="4658" spans="12:12" x14ac:dyDescent="0.3">
      <c r="L4658" s="11" t="str">
        <f t="shared" si="72"/>
        <v>Whole</v>
      </c>
    </row>
    <row r="4659" spans="12:12" x14ac:dyDescent="0.3">
      <c r="L4659" s="11" t="str">
        <f t="shared" si="72"/>
        <v>Whole</v>
      </c>
    </row>
    <row r="4660" spans="12:12" x14ac:dyDescent="0.3">
      <c r="L4660" s="11" t="str">
        <f t="shared" si="72"/>
        <v>Whole</v>
      </c>
    </row>
    <row r="4661" spans="12:12" x14ac:dyDescent="0.3">
      <c r="L4661" s="11" t="str">
        <f t="shared" si="72"/>
        <v>Whole</v>
      </c>
    </row>
    <row r="4662" spans="12:12" x14ac:dyDescent="0.3">
      <c r="L4662" s="11" t="str">
        <f t="shared" si="72"/>
        <v>Whole</v>
      </c>
    </row>
    <row r="4663" spans="12:12" x14ac:dyDescent="0.3">
      <c r="L4663" s="11" t="str">
        <f t="shared" si="72"/>
        <v>Whole</v>
      </c>
    </row>
    <row r="4664" spans="12:12" x14ac:dyDescent="0.3">
      <c r="L4664" s="11" t="str">
        <f t="shared" si="72"/>
        <v>Whole</v>
      </c>
    </row>
    <row r="4665" spans="12:12" x14ac:dyDescent="0.3">
      <c r="L4665" s="11" t="str">
        <f t="shared" si="72"/>
        <v>Whole</v>
      </c>
    </row>
    <row r="4666" spans="12:12" x14ac:dyDescent="0.3">
      <c r="L4666" s="11" t="str">
        <f t="shared" si="72"/>
        <v>Whole</v>
      </c>
    </row>
    <row r="4667" spans="12:12" x14ac:dyDescent="0.3">
      <c r="L4667" s="11" t="str">
        <f t="shared" si="72"/>
        <v>Whole</v>
      </c>
    </row>
    <row r="4668" spans="12:12" x14ac:dyDescent="0.3">
      <c r="L4668" s="11" t="str">
        <f t="shared" si="72"/>
        <v>Whole</v>
      </c>
    </row>
    <row r="4669" spans="12:12" x14ac:dyDescent="0.3">
      <c r="L4669" s="11" t="str">
        <f t="shared" si="72"/>
        <v>Whole</v>
      </c>
    </row>
    <row r="4670" spans="12:12" x14ac:dyDescent="0.3">
      <c r="L4670" s="11" t="str">
        <f t="shared" si="72"/>
        <v>Whole</v>
      </c>
    </row>
    <row r="4671" spans="12:12" x14ac:dyDescent="0.3">
      <c r="L4671" s="11" t="str">
        <f t="shared" si="72"/>
        <v>Whole</v>
      </c>
    </row>
    <row r="4672" spans="12:12" x14ac:dyDescent="0.3">
      <c r="L4672" s="11" t="str">
        <f t="shared" si="72"/>
        <v>Whole</v>
      </c>
    </row>
    <row r="4673" spans="12:12" x14ac:dyDescent="0.3">
      <c r="L4673" s="11" t="str">
        <f t="shared" si="72"/>
        <v>Whole</v>
      </c>
    </row>
    <row r="4674" spans="12:12" x14ac:dyDescent="0.3">
      <c r="L4674" s="11" t="str">
        <f t="shared" ref="L4674:L4737" si="73">IF(OR(C4674="Condiments &amp; Snacks",
       C4674="Cheese",
       C4674="Butter",
       C4674="Meals",
       C4674="Beverages",
       C4674="Yogurt"), "Processed", "Whole")</f>
        <v>Whole</v>
      </c>
    </row>
    <row r="4675" spans="12:12" x14ac:dyDescent="0.3">
      <c r="L4675" s="11" t="str">
        <f t="shared" si="73"/>
        <v>Whole</v>
      </c>
    </row>
    <row r="4676" spans="12:12" x14ac:dyDescent="0.3">
      <c r="L4676" s="11" t="str">
        <f t="shared" si="73"/>
        <v>Whole</v>
      </c>
    </row>
    <row r="4677" spans="12:12" x14ac:dyDescent="0.3">
      <c r="L4677" s="11" t="str">
        <f t="shared" si="73"/>
        <v>Whole</v>
      </c>
    </row>
    <row r="4678" spans="12:12" x14ac:dyDescent="0.3">
      <c r="L4678" s="11" t="str">
        <f t="shared" si="73"/>
        <v>Whole</v>
      </c>
    </row>
    <row r="4679" spans="12:12" x14ac:dyDescent="0.3">
      <c r="L4679" s="11" t="str">
        <f t="shared" si="73"/>
        <v>Whole</v>
      </c>
    </row>
    <row r="4680" spans="12:12" x14ac:dyDescent="0.3">
      <c r="L4680" s="11" t="str">
        <f t="shared" si="73"/>
        <v>Whole</v>
      </c>
    </row>
    <row r="4681" spans="12:12" x14ac:dyDescent="0.3">
      <c r="L4681" s="11" t="str">
        <f t="shared" si="73"/>
        <v>Whole</v>
      </c>
    </row>
    <row r="4682" spans="12:12" x14ac:dyDescent="0.3">
      <c r="L4682" s="11" t="str">
        <f t="shared" si="73"/>
        <v>Whole</v>
      </c>
    </row>
    <row r="4683" spans="12:12" x14ac:dyDescent="0.3">
      <c r="L4683" s="11" t="str">
        <f t="shared" si="73"/>
        <v>Whole</v>
      </c>
    </row>
    <row r="4684" spans="12:12" x14ac:dyDescent="0.3">
      <c r="L4684" s="11" t="str">
        <f t="shared" si="73"/>
        <v>Whole</v>
      </c>
    </row>
    <row r="4685" spans="12:12" x14ac:dyDescent="0.3">
      <c r="L4685" s="11" t="str">
        <f t="shared" si="73"/>
        <v>Whole</v>
      </c>
    </row>
    <row r="4686" spans="12:12" x14ac:dyDescent="0.3">
      <c r="L4686" s="11" t="str">
        <f t="shared" si="73"/>
        <v>Whole</v>
      </c>
    </row>
    <row r="4687" spans="12:12" x14ac:dyDescent="0.3">
      <c r="L4687" s="11" t="str">
        <f t="shared" si="73"/>
        <v>Whole</v>
      </c>
    </row>
    <row r="4688" spans="12:12" x14ac:dyDescent="0.3">
      <c r="L4688" s="11" t="str">
        <f t="shared" si="73"/>
        <v>Whole</v>
      </c>
    </row>
    <row r="4689" spans="12:12" x14ac:dyDescent="0.3">
      <c r="L4689" s="11" t="str">
        <f t="shared" si="73"/>
        <v>Whole</v>
      </c>
    </row>
    <row r="4690" spans="12:12" x14ac:dyDescent="0.3">
      <c r="L4690" s="11" t="str">
        <f t="shared" si="73"/>
        <v>Whole</v>
      </c>
    </row>
    <row r="4691" spans="12:12" x14ac:dyDescent="0.3">
      <c r="L4691" s="11" t="str">
        <f t="shared" si="73"/>
        <v>Whole</v>
      </c>
    </row>
    <row r="4692" spans="12:12" x14ac:dyDescent="0.3">
      <c r="L4692" s="11" t="str">
        <f t="shared" si="73"/>
        <v>Whole</v>
      </c>
    </row>
    <row r="4693" spans="12:12" x14ac:dyDescent="0.3">
      <c r="L4693" s="11" t="str">
        <f t="shared" si="73"/>
        <v>Whole</v>
      </c>
    </row>
    <row r="4694" spans="12:12" x14ac:dyDescent="0.3">
      <c r="L4694" s="11" t="str">
        <f t="shared" si="73"/>
        <v>Whole</v>
      </c>
    </row>
    <row r="4695" spans="12:12" x14ac:dyDescent="0.3">
      <c r="L4695" s="11" t="str">
        <f t="shared" si="73"/>
        <v>Whole</v>
      </c>
    </row>
    <row r="4696" spans="12:12" x14ac:dyDescent="0.3">
      <c r="L4696" s="11" t="str">
        <f t="shared" si="73"/>
        <v>Whole</v>
      </c>
    </row>
    <row r="4697" spans="12:12" x14ac:dyDescent="0.3">
      <c r="L4697" s="11" t="str">
        <f t="shared" si="73"/>
        <v>Whole</v>
      </c>
    </row>
    <row r="4698" spans="12:12" x14ac:dyDescent="0.3">
      <c r="L4698" s="11" t="str">
        <f t="shared" si="73"/>
        <v>Whole</v>
      </c>
    </row>
    <row r="4699" spans="12:12" x14ac:dyDescent="0.3">
      <c r="L4699" s="11" t="str">
        <f t="shared" si="73"/>
        <v>Whole</v>
      </c>
    </row>
    <row r="4700" spans="12:12" x14ac:dyDescent="0.3">
      <c r="L4700" s="11" t="str">
        <f t="shared" si="73"/>
        <v>Whole</v>
      </c>
    </row>
    <row r="4701" spans="12:12" x14ac:dyDescent="0.3">
      <c r="L4701" s="11" t="str">
        <f t="shared" si="73"/>
        <v>Whole</v>
      </c>
    </row>
    <row r="4702" spans="12:12" x14ac:dyDescent="0.3">
      <c r="L4702" s="11" t="str">
        <f t="shared" si="73"/>
        <v>Whole</v>
      </c>
    </row>
    <row r="4703" spans="12:12" x14ac:dyDescent="0.3">
      <c r="L4703" s="11" t="str">
        <f t="shared" si="73"/>
        <v>Whole</v>
      </c>
    </row>
    <row r="4704" spans="12:12" x14ac:dyDescent="0.3">
      <c r="L4704" s="11" t="str">
        <f t="shared" si="73"/>
        <v>Whole</v>
      </c>
    </row>
    <row r="4705" spans="12:12" x14ac:dyDescent="0.3">
      <c r="L4705" s="11" t="str">
        <f t="shared" si="73"/>
        <v>Whole</v>
      </c>
    </row>
    <row r="4706" spans="12:12" x14ac:dyDescent="0.3">
      <c r="L4706" s="11" t="str">
        <f t="shared" si="73"/>
        <v>Whole</v>
      </c>
    </row>
    <row r="4707" spans="12:12" x14ac:dyDescent="0.3">
      <c r="L4707" s="11" t="str">
        <f t="shared" si="73"/>
        <v>Whole</v>
      </c>
    </row>
    <row r="4708" spans="12:12" x14ac:dyDescent="0.3">
      <c r="L4708" s="11" t="str">
        <f t="shared" si="73"/>
        <v>Whole</v>
      </c>
    </row>
    <row r="4709" spans="12:12" x14ac:dyDescent="0.3">
      <c r="L4709" s="11" t="str">
        <f t="shared" si="73"/>
        <v>Whole</v>
      </c>
    </row>
    <row r="4710" spans="12:12" x14ac:dyDescent="0.3">
      <c r="L4710" s="11" t="str">
        <f t="shared" si="73"/>
        <v>Whole</v>
      </c>
    </row>
    <row r="4711" spans="12:12" x14ac:dyDescent="0.3">
      <c r="L4711" s="11" t="str">
        <f t="shared" si="73"/>
        <v>Whole</v>
      </c>
    </row>
    <row r="4712" spans="12:12" x14ac:dyDescent="0.3">
      <c r="L4712" s="11" t="str">
        <f t="shared" si="73"/>
        <v>Whole</v>
      </c>
    </row>
    <row r="4713" spans="12:12" x14ac:dyDescent="0.3">
      <c r="L4713" s="11" t="str">
        <f t="shared" si="73"/>
        <v>Whole</v>
      </c>
    </row>
    <row r="4714" spans="12:12" x14ac:dyDescent="0.3">
      <c r="L4714" s="11" t="str">
        <f t="shared" si="73"/>
        <v>Whole</v>
      </c>
    </row>
    <row r="4715" spans="12:12" x14ac:dyDescent="0.3">
      <c r="L4715" s="11" t="str">
        <f t="shared" si="73"/>
        <v>Whole</v>
      </c>
    </row>
    <row r="4716" spans="12:12" x14ac:dyDescent="0.3">
      <c r="L4716" s="11" t="str">
        <f t="shared" si="73"/>
        <v>Whole</v>
      </c>
    </row>
    <row r="4717" spans="12:12" x14ac:dyDescent="0.3">
      <c r="L4717" s="11" t="str">
        <f t="shared" si="73"/>
        <v>Whole</v>
      </c>
    </row>
    <row r="4718" spans="12:12" x14ac:dyDescent="0.3">
      <c r="L4718" s="11" t="str">
        <f t="shared" si="73"/>
        <v>Whole</v>
      </c>
    </row>
    <row r="4719" spans="12:12" x14ac:dyDescent="0.3">
      <c r="L4719" s="11" t="str">
        <f t="shared" si="73"/>
        <v>Whole</v>
      </c>
    </row>
    <row r="4720" spans="12:12" x14ac:dyDescent="0.3">
      <c r="L4720" s="11" t="str">
        <f t="shared" si="73"/>
        <v>Whole</v>
      </c>
    </row>
    <row r="4721" spans="12:12" x14ac:dyDescent="0.3">
      <c r="L4721" s="11" t="str">
        <f t="shared" si="73"/>
        <v>Whole</v>
      </c>
    </row>
    <row r="4722" spans="12:12" x14ac:dyDescent="0.3">
      <c r="L4722" s="11" t="str">
        <f t="shared" si="73"/>
        <v>Whole</v>
      </c>
    </row>
    <row r="4723" spans="12:12" x14ac:dyDescent="0.3">
      <c r="L4723" s="11" t="str">
        <f t="shared" si="73"/>
        <v>Whole</v>
      </c>
    </row>
    <row r="4724" spans="12:12" x14ac:dyDescent="0.3">
      <c r="L4724" s="11" t="str">
        <f t="shared" si="73"/>
        <v>Whole</v>
      </c>
    </row>
    <row r="4725" spans="12:12" x14ac:dyDescent="0.3">
      <c r="L4725" s="11" t="str">
        <f t="shared" si="73"/>
        <v>Whole</v>
      </c>
    </row>
    <row r="4726" spans="12:12" x14ac:dyDescent="0.3">
      <c r="L4726" s="11" t="str">
        <f t="shared" si="73"/>
        <v>Whole</v>
      </c>
    </row>
    <row r="4727" spans="12:12" x14ac:dyDescent="0.3">
      <c r="L4727" s="11" t="str">
        <f t="shared" si="73"/>
        <v>Whole</v>
      </c>
    </row>
    <row r="4728" spans="12:12" x14ac:dyDescent="0.3">
      <c r="L4728" s="11" t="str">
        <f t="shared" si="73"/>
        <v>Whole</v>
      </c>
    </row>
    <row r="4729" spans="12:12" x14ac:dyDescent="0.3">
      <c r="L4729" s="11" t="str">
        <f t="shared" si="73"/>
        <v>Whole</v>
      </c>
    </row>
    <row r="4730" spans="12:12" x14ac:dyDescent="0.3">
      <c r="L4730" s="11" t="str">
        <f t="shared" si="73"/>
        <v>Whole</v>
      </c>
    </row>
    <row r="4731" spans="12:12" x14ac:dyDescent="0.3">
      <c r="L4731" s="11" t="str">
        <f t="shared" si="73"/>
        <v>Whole</v>
      </c>
    </row>
    <row r="4732" spans="12:12" x14ac:dyDescent="0.3">
      <c r="L4732" s="11" t="str">
        <f t="shared" si="73"/>
        <v>Whole</v>
      </c>
    </row>
    <row r="4733" spans="12:12" x14ac:dyDescent="0.3">
      <c r="L4733" s="11" t="str">
        <f t="shared" si="73"/>
        <v>Whole</v>
      </c>
    </row>
    <row r="4734" spans="12:12" x14ac:dyDescent="0.3">
      <c r="L4734" s="11" t="str">
        <f t="shared" si="73"/>
        <v>Whole</v>
      </c>
    </row>
    <row r="4735" spans="12:12" x14ac:dyDescent="0.3">
      <c r="L4735" s="11" t="str">
        <f t="shared" si="73"/>
        <v>Whole</v>
      </c>
    </row>
    <row r="4736" spans="12:12" x14ac:dyDescent="0.3">
      <c r="L4736" s="11" t="str">
        <f t="shared" si="73"/>
        <v>Whole</v>
      </c>
    </row>
    <row r="4737" spans="12:12" x14ac:dyDescent="0.3">
      <c r="L4737" s="11" t="str">
        <f t="shared" si="73"/>
        <v>Whole</v>
      </c>
    </row>
    <row r="4738" spans="12:12" x14ac:dyDescent="0.3">
      <c r="L4738" s="11" t="str">
        <f t="shared" ref="L4738:L4801" si="74">IF(OR(C4738="Condiments &amp; Snacks",
       C4738="Cheese",
       C4738="Butter",
       C4738="Meals",
       C4738="Beverages",
       C4738="Yogurt"), "Processed", "Whole")</f>
        <v>Whole</v>
      </c>
    </row>
    <row r="4739" spans="12:12" x14ac:dyDescent="0.3">
      <c r="L4739" s="11" t="str">
        <f t="shared" si="74"/>
        <v>Whole</v>
      </c>
    </row>
    <row r="4740" spans="12:12" x14ac:dyDescent="0.3">
      <c r="L4740" s="11" t="str">
        <f t="shared" si="74"/>
        <v>Whole</v>
      </c>
    </row>
    <row r="4741" spans="12:12" x14ac:dyDescent="0.3">
      <c r="L4741" s="11" t="str">
        <f t="shared" si="74"/>
        <v>Whole</v>
      </c>
    </row>
    <row r="4742" spans="12:12" x14ac:dyDescent="0.3">
      <c r="L4742" s="11" t="str">
        <f t="shared" si="74"/>
        <v>Whole</v>
      </c>
    </row>
    <row r="4743" spans="12:12" x14ac:dyDescent="0.3">
      <c r="L4743" s="11" t="str">
        <f t="shared" si="74"/>
        <v>Whole</v>
      </c>
    </row>
    <row r="4744" spans="12:12" x14ac:dyDescent="0.3">
      <c r="L4744" s="11" t="str">
        <f t="shared" si="74"/>
        <v>Whole</v>
      </c>
    </row>
    <row r="4745" spans="12:12" x14ac:dyDescent="0.3">
      <c r="L4745" s="11" t="str">
        <f t="shared" si="74"/>
        <v>Whole</v>
      </c>
    </row>
    <row r="4746" spans="12:12" x14ac:dyDescent="0.3">
      <c r="L4746" s="11" t="str">
        <f t="shared" si="74"/>
        <v>Whole</v>
      </c>
    </row>
    <row r="4747" spans="12:12" x14ac:dyDescent="0.3">
      <c r="L4747" s="11" t="str">
        <f t="shared" si="74"/>
        <v>Whole</v>
      </c>
    </row>
    <row r="4748" spans="12:12" x14ac:dyDescent="0.3">
      <c r="L4748" s="11" t="str">
        <f t="shared" si="74"/>
        <v>Whole</v>
      </c>
    </row>
    <row r="4749" spans="12:12" x14ac:dyDescent="0.3">
      <c r="L4749" s="11" t="str">
        <f t="shared" si="74"/>
        <v>Whole</v>
      </c>
    </row>
    <row r="4750" spans="12:12" x14ac:dyDescent="0.3">
      <c r="L4750" s="11" t="str">
        <f t="shared" si="74"/>
        <v>Whole</v>
      </c>
    </row>
    <row r="4751" spans="12:12" x14ac:dyDescent="0.3">
      <c r="L4751" s="11" t="str">
        <f t="shared" si="74"/>
        <v>Whole</v>
      </c>
    </row>
    <row r="4752" spans="12:12" x14ac:dyDescent="0.3">
      <c r="L4752" s="11" t="str">
        <f t="shared" si="74"/>
        <v>Whole</v>
      </c>
    </row>
    <row r="4753" spans="12:12" x14ac:dyDescent="0.3">
      <c r="L4753" s="11" t="str">
        <f t="shared" si="74"/>
        <v>Whole</v>
      </c>
    </row>
    <row r="4754" spans="12:12" x14ac:dyDescent="0.3">
      <c r="L4754" s="11" t="str">
        <f t="shared" si="74"/>
        <v>Whole</v>
      </c>
    </row>
    <row r="4755" spans="12:12" x14ac:dyDescent="0.3">
      <c r="L4755" s="11" t="str">
        <f t="shared" si="74"/>
        <v>Whole</v>
      </c>
    </row>
    <row r="4756" spans="12:12" x14ac:dyDescent="0.3">
      <c r="L4756" s="11" t="str">
        <f t="shared" si="74"/>
        <v>Whole</v>
      </c>
    </row>
    <row r="4757" spans="12:12" x14ac:dyDescent="0.3">
      <c r="L4757" s="11" t="str">
        <f t="shared" si="74"/>
        <v>Whole</v>
      </c>
    </row>
    <row r="4758" spans="12:12" x14ac:dyDescent="0.3">
      <c r="L4758" s="11" t="str">
        <f t="shared" si="74"/>
        <v>Whole</v>
      </c>
    </row>
    <row r="4759" spans="12:12" x14ac:dyDescent="0.3">
      <c r="L4759" s="11" t="str">
        <f t="shared" si="74"/>
        <v>Whole</v>
      </c>
    </row>
    <row r="4760" spans="12:12" x14ac:dyDescent="0.3">
      <c r="L4760" s="11" t="str">
        <f t="shared" si="74"/>
        <v>Whole</v>
      </c>
    </row>
    <row r="4761" spans="12:12" x14ac:dyDescent="0.3">
      <c r="L4761" s="11" t="str">
        <f t="shared" si="74"/>
        <v>Whole</v>
      </c>
    </row>
    <row r="4762" spans="12:12" x14ac:dyDescent="0.3">
      <c r="L4762" s="11" t="str">
        <f t="shared" si="74"/>
        <v>Whole</v>
      </c>
    </row>
    <row r="4763" spans="12:12" x14ac:dyDescent="0.3">
      <c r="L4763" s="11" t="str">
        <f t="shared" si="74"/>
        <v>Whole</v>
      </c>
    </row>
    <row r="4764" spans="12:12" x14ac:dyDescent="0.3">
      <c r="L4764" s="11" t="str">
        <f t="shared" si="74"/>
        <v>Whole</v>
      </c>
    </row>
    <row r="4765" spans="12:12" x14ac:dyDescent="0.3">
      <c r="L4765" s="11" t="str">
        <f t="shared" si="74"/>
        <v>Whole</v>
      </c>
    </row>
    <row r="4766" spans="12:12" x14ac:dyDescent="0.3">
      <c r="L4766" s="11" t="str">
        <f t="shared" si="74"/>
        <v>Whole</v>
      </c>
    </row>
    <row r="4767" spans="12:12" x14ac:dyDescent="0.3">
      <c r="L4767" s="11" t="str">
        <f t="shared" si="74"/>
        <v>Whole</v>
      </c>
    </row>
    <row r="4768" spans="12:12" x14ac:dyDescent="0.3">
      <c r="L4768" s="11" t="str">
        <f t="shared" si="74"/>
        <v>Whole</v>
      </c>
    </row>
    <row r="4769" spans="12:12" x14ac:dyDescent="0.3">
      <c r="L4769" s="11" t="str">
        <f t="shared" si="74"/>
        <v>Whole</v>
      </c>
    </row>
    <row r="4770" spans="12:12" x14ac:dyDescent="0.3">
      <c r="L4770" s="11" t="str">
        <f t="shared" si="74"/>
        <v>Whole</v>
      </c>
    </row>
    <row r="4771" spans="12:12" x14ac:dyDescent="0.3">
      <c r="L4771" s="11" t="str">
        <f t="shared" si="74"/>
        <v>Whole</v>
      </c>
    </row>
    <row r="4772" spans="12:12" x14ac:dyDescent="0.3">
      <c r="L4772" s="11" t="str">
        <f t="shared" si="74"/>
        <v>Whole</v>
      </c>
    </row>
    <row r="4773" spans="12:12" x14ac:dyDescent="0.3">
      <c r="L4773" s="11" t="str">
        <f t="shared" si="74"/>
        <v>Whole</v>
      </c>
    </row>
    <row r="4774" spans="12:12" x14ac:dyDescent="0.3">
      <c r="L4774" s="11" t="str">
        <f t="shared" si="74"/>
        <v>Whole</v>
      </c>
    </row>
    <row r="4775" spans="12:12" x14ac:dyDescent="0.3">
      <c r="L4775" s="11" t="str">
        <f t="shared" si="74"/>
        <v>Whole</v>
      </c>
    </row>
    <row r="4776" spans="12:12" x14ac:dyDescent="0.3">
      <c r="L4776" s="11" t="str">
        <f t="shared" si="74"/>
        <v>Whole</v>
      </c>
    </row>
    <row r="4777" spans="12:12" x14ac:dyDescent="0.3">
      <c r="L4777" s="11" t="str">
        <f t="shared" si="74"/>
        <v>Whole</v>
      </c>
    </row>
    <row r="4778" spans="12:12" x14ac:dyDescent="0.3">
      <c r="L4778" s="11" t="str">
        <f t="shared" si="74"/>
        <v>Whole</v>
      </c>
    </row>
    <row r="4779" spans="12:12" x14ac:dyDescent="0.3">
      <c r="L4779" s="11" t="str">
        <f t="shared" si="74"/>
        <v>Whole</v>
      </c>
    </row>
    <row r="4780" spans="12:12" x14ac:dyDescent="0.3">
      <c r="L4780" s="11" t="str">
        <f t="shared" si="74"/>
        <v>Whole</v>
      </c>
    </row>
    <row r="4781" spans="12:12" x14ac:dyDescent="0.3">
      <c r="L4781" s="11" t="str">
        <f t="shared" si="74"/>
        <v>Whole</v>
      </c>
    </row>
    <row r="4782" spans="12:12" x14ac:dyDescent="0.3">
      <c r="L4782" s="11" t="str">
        <f t="shared" si="74"/>
        <v>Whole</v>
      </c>
    </row>
    <row r="4783" spans="12:12" x14ac:dyDescent="0.3">
      <c r="L4783" s="11" t="str">
        <f t="shared" si="74"/>
        <v>Whole</v>
      </c>
    </row>
    <row r="4784" spans="12:12" x14ac:dyDescent="0.3">
      <c r="L4784" s="11" t="str">
        <f t="shared" si="74"/>
        <v>Whole</v>
      </c>
    </row>
    <row r="4785" spans="12:12" x14ac:dyDescent="0.3">
      <c r="L4785" s="11" t="str">
        <f t="shared" si="74"/>
        <v>Whole</v>
      </c>
    </row>
    <row r="4786" spans="12:12" x14ac:dyDescent="0.3">
      <c r="L4786" s="11" t="str">
        <f t="shared" si="74"/>
        <v>Whole</v>
      </c>
    </row>
    <row r="4787" spans="12:12" x14ac:dyDescent="0.3">
      <c r="L4787" s="11" t="str">
        <f t="shared" si="74"/>
        <v>Whole</v>
      </c>
    </row>
    <row r="4788" spans="12:12" x14ac:dyDescent="0.3">
      <c r="L4788" s="11" t="str">
        <f t="shared" si="74"/>
        <v>Whole</v>
      </c>
    </row>
    <row r="4789" spans="12:12" x14ac:dyDescent="0.3">
      <c r="L4789" s="11" t="str">
        <f t="shared" si="74"/>
        <v>Whole</v>
      </c>
    </row>
    <row r="4790" spans="12:12" x14ac:dyDescent="0.3">
      <c r="L4790" s="11" t="str">
        <f t="shared" si="74"/>
        <v>Whole</v>
      </c>
    </row>
    <row r="4791" spans="12:12" x14ac:dyDescent="0.3">
      <c r="L4791" s="11" t="str">
        <f t="shared" si="74"/>
        <v>Whole</v>
      </c>
    </row>
    <row r="4792" spans="12:12" x14ac:dyDescent="0.3">
      <c r="L4792" s="11" t="str">
        <f t="shared" si="74"/>
        <v>Whole</v>
      </c>
    </row>
    <row r="4793" spans="12:12" x14ac:dyDescent="0.3">
      <c r="L4793" s="11" t="str">
        <f t="shared" si="74"/>
        <v>Whole</v>
      </c>
    </row>
    <row r="4794" spans="12:12" x14ac:dyDescent="0.3">
      <c r="L4794" s="11" t="str">
        <f t="shared" si="74"/>
        <v>Whole</v>
      </c>
    </row>
    <row r="4795" spans="12:12" x14ac:dyDescent="0.3">
      <c r="L4795" s="11" t="str">
        <f t="shared" si="74"/>
        <v>Whole</v>
      </c>
    </row>
    <row r="4796" spans="12:12" x14ac:dyDescent="0.3">
      <c r="L4796" s="11" t="str">
        <f t="shared" si="74"/>
        <v>Whole</v>
      </c>
    </row>
    <row r="4797" spans="12:12" x14ac:dyDescent="0.3">
      <c r="L4797" s="11" t="str">
        <f t="shared" si="74"/>
        <v>Whole</v>
      </c>
    </row>
    <row r="4798" spans="12:12" x14ac:dyDescent="0.3">
      <c r="L4798" s="11" t="str">
        <f t="shared" si="74"/>
        <v>Whole</v>
      </c>
    </row>
    <row r="4799" spans="12:12" x14ac:dyDescent="0.3">
      <c r="L4799" s="11" t="str">
        <f t="shared" si="74"/>
        <v>Whole</v>
      </c>
    </row>
    <row r="4800" spans="12:12" x14ac:dyDescent="0.3">
      <c r="L4800" s="11" t="str">
        <f t="shared" si="74"/>
        <v>Whole</v>
      </c>
    </row>
    <row r="4801" spans="12:12" x14ac:dyDescent="0.3">
      <c r="L4801" s="11" t="str">
        <f t="shared" si="74"/>
        <v>Whole</v>
      </c>
    </row>
    <row r="4802" spans="12:12" x14ac:dyDescent="0.3">
      <c r="L4802" s="11" t="str">
        <f t="shared" ref="L4802:L4865" si="75">IF(OR(C4802="Condiments &amp; Snacks",
       C4802="Cheese",
       C4802="Butter",
       C4802="Meals",
       C4802="Beverages",
       C4802="Yogurt"), "Processed", "Whole")</f>
        <v>Whole</v>
      </c>
    </row>
    <row r="4803" spans="12:12" x14ac:dyDescent="0.3">
      <c r="L4803" s="11" t="str">
        <f t="shared" si="75"/>
        <v>Whole</v>
      </c>
    </row>
    <row r="4804" spans="12:12" x14ac:dyDescent="0.3">
      <c r="L4804" s="11" t="str">
        <f t="shared" si="75"/>
        <v>Whole</v>
      </c>
    </row>
    <row r="4805" spans="12:12" x14ac:dyDescent="0.3">
      <c r="L4805" s="11" t="str">
        <f t="shared" si="75"/>
        <v>Whole</v>
      </c>
    </row>
    <row r="4806" spans="12:12" x14ac:dyDescent="0.3">
      <c r="L4806" s="11" t="str">
        <f t="shared" si="75"/>
        <v>Whole</v>
      </c>
    </row>
    <row r="4807" spans="12:12" x14ac:dyDescent="0.3">
      <c r="L4807" s="11" t="str">
        <f t="shared" si="75"/>
        <v>Whole</v>
      </c>
    </row>
    <row r="4808" spans="12:12" x14ac:dyDescent="0.3">
      <c r="L4808" s="11" t="str">
        <f t="shared" si="75"/>
        <v>Whole</v>
      </c>
    </row>
    <row r="4809" spans="12:12" x14ac:dyDescent="0.3">
      <c r="L4809" s="11" t="str">
        <f t="shared" si="75"/>
        <v>Whole</v>
      </c>
    </row>
    <row r="4810" spans="12:12" x14ac:dyDescent="0.3">
      <c r="L4810" s="11" t="str">
        <f t="shared" si="75"/>
        <v>Whole</v>
      </c>
    </row>
    <row r="4811" spans="12:12" x14ac:dyDescent="0.3">
      <c r="L4811" s="11" t="str">
        <f t="shared" si="75"/>
        <v>Whole</v>
      </c>
    </row>
    <row r="4812" spans="12:12" x14ac:dyDescent="0.3">
      <c r="L4812" s="11" t="str">
        <f t="shared" si="75"/>
        <v>Whole</v>
      </c>
    </row>
    <row r="4813" spans="12:12" x14ac:dyDescent="0.3">
      <c r="L4813" s="11" t="str">
        <f t="shared" si="75"/>
        <v>Whole</v>
      </c>
    </row>
    <row r="4814" spans="12:12" x14ac:dyDescent="0.3">
      <c r="L4814" s="11" t="str">
        <f t="shared" si="75"/>
        <v>Whole</v>
      </c>
    </row>
    <row r="4815" spans="12:12" x14ac:dyDescent="0.3">
      <c r="L4815" s="11" t="str">
        <f t="shared" si="75"/>
        <v>Whole</v>
      </c>
    </row>
    <row r="4816" spans="12:12" x14ac:dyDescent="0.3">
      <c r="L4816" s="11" t="str">
        <f t="shared" si="75"/>
        <v>Whole</v>
      </c>
    </row>
    <row r="4817" spans="12:12" x14ac:dyDescent="0.3">
      <c r="L4817" s="11" t="str">
        <f t="shared" si="75"/>
        <v>Whole</v>
      </c>
    </row>
    <row r="4818" spans="12:12" x14ac:dyDescent="0.3">
      <c r="L4818" s="11" t="str">
        <f t="shared" si="75"/>
        <v>Whole</v>
      </c>
    </row>
    <row r="4819" spans="12:12" x14ac:dyDescent="0.3">
      <c r="L4819" s="11" t="str">
        <f t="shared" si="75"/>
        <v>Whole</v>
      </c>
    </row>
    <row r="4820" spans="12:12" x14ac:dyDescent="0.3">
      <c r="L4820" s="11" t="str">
        <f t="shared" si="75"/>
        <v>Whole</v>
      </c>
    </row>
    <row r="4821" spans="12:12" x14ac:dyDescent="0.3">
      <c r="L4821" s="11" t="str">
        <f t="shared" si="75"/>
        <v>Whole</v>
      </c>
    </row>
    <row r="4822" spans="12:12" x14ac:dyDescent="0.3">
      <c r="L4822" s="11" t="str">
        <f t="shared" si="75"/>
        <v>Whole</v>
      </c>
    </row>
    <row r="4823" spans="12:12" x14ac:dyDescent="0.3">
      <c r="L4823" s="11" t="str">
        <f t="shared" si="75"/>
        <v>Whole</v>
      </c>
    </row>
    <row r="4824" spans="12:12" x14ac:dyDescent="0.3">
      <c r="L4824" s="11" t="str">
        <f t="shared" si="75"/>
        <v>Whole</v>
      </c>
    </row>
    <row r="4825" spans="12:12" x14ac:dyDescent="0.3">
      <c r="L4825" s="11" t="str">
        <f t="shared" si="75"/>
        <v>Whole</v>
      </c>
    </row>
    <row r="4826" spans="12:12" x14ac:dyDescent="0.3">
      <c r="L4826" s="11" t="str">
        <f t="shared" si="75"/>
        <v>Whole</v>
      </c>
    </row>
    <row r="4827" spans="12:12" x14ac:dyDescent="0.3">
      <c r="L4827" s="11" t="str">
        <f t="shared" si="75"/>
        <v>Whole</v>
      </c>
    </row>
    <row r="4828" spans="12:12" x14ac:dyDescent="0.3">
      <c r="L4828" s="11" t="str">
        <f t="shared" si="75"/>
        <v>Whole</v>
      </c>
    </row>
    <row r="4829" spans="12:12" x14ac:dyDescent="0.3">
      <c r="L4829" s="11" t="str">
        <f t="shared" si="75"/>
        <v>Whole</v>
      </c>
    </row>
    <row r="4830" spans="12:12" x14ac:dyDescent="0.3">
      <c r="L4830" s="11" t="str">
        <f t="shared" si="75"/>
        <v>Whole</v>
      </c>
    </row>
    <row r="4831" spans="12:12" x14ac:dyDescent="0.3">
      <c r="L4831" s="11" t="str">
        <f t="shared" si="75"/>
        <v>Whole</v>
      </c>
    </row>
    <row r="4832" spans="12:12" x14ac:dyDescent="0.3">
      <c r="L4832" s="11" t="str">
        <f t="shared" si="75"/>
        <v>Whole</v>
      </c>
    </row>
    <row r="4833" spans="12:12" x14ac:dyDescent="0.3">
      <c r="L4833" s="11" t="str">
        <f t="shared" si="75"/>
        <v>Whole</v>
      </c>
    </row>
    <row r="4834" spans="12:12" x14ac:dyDescent="0.3">
      <c r="L4834" s="11" t="str">
        <f t="shared" si="75"/>
        <v>Whole</v>
      </c>
    </row>
    <row r="4835" spans="12:12" x14ac:dyDescent="0.3">
      <c r="L4835" s="11" t="str">
        <f t="shared" si="75"/>
        <v>Whole</v>
      </c>
    </row>
    <row r="4836" spans="12:12" x14ac:dyDescent="0.3">
      <c r="L4836" s="11" t="str">
        <f t="shared" si="75"/>
        <v>Whole</v>
      </c>
    </row>
    <row r="4837" spans="12:12" x14ac:dyDescent="0.3">
      <c r="L4837" s="11" t="str">
        <f t="shared" si="75"/>
        <v>Whole</v>
      </c>
    </row>
    <row r="4838" spans="12:12" x14ac:dyDescent="0.3">
      <c r="L4838" s="11" t="str">
        <f t="shared" si="75"/>
        <v>Whole</v>
      </c>
    </row>
    <row r="4839" spans="12:12" x14ac:dyDescent="0.3">
      <c r="L4839" s="11" t="str">
        <f t="shared" si="75"/>
        <v>Whole</v>
      </c>
    </row>
    <row r="4840" spans="12:12" x14ac:dyDescent="0.3">
      <c r="L4840" s="11" t="str">
        <f t="shared" si="75"/>
        <v>Whole</v>
      </c>
    </row>
    <row r="4841" spans="12:12" x14ac:dyDescent="0.3">
      <c r="L4841" s="11" t="str">
        <f t="shared" si="75"/>
        <v>Whole</v>
      </c>
    </row>
    <row r="4842" spans="12:12" x14ac:dyDescent="0.3">
      <c r="L4842" s="11" t="str">
        <f t="shared" si="75"/>
        <v>Whole</v>
      </c>
    </row>
    <row r="4843" spans="12:12" x14ac:dyDescent="0.3">
      <c r="L4843" s="11" t="str">
        <f t="shared" si="75"/>
        <v>Whole</v>
      </c>
    </row>
    <row r="4844" spans="12:12" x14ac:dyDescent="0.3">
      <c r="L4844" s="11" t="str">
        <f t="shared" si="75"/>
        <v>Whole</v>
      </c>
    </row>
    <row r="4845" spans="12:12" x14ac:dyDescent="0.3">
      <c r="L4845" s="11" t="str">
        <f t="shared" si="75"/>
        <v>Whole</v>
      </c>
    </row>
    <row r="4846" spans="12:12" x14ac:dyDescent="0.3">
      <c r="L4846" s="11" t="str">
        <f t="shared" si="75"/>
        <v>Whole</v>
      </c>
    </row>
    <row r="4847" spans="12:12" x14ac:dyDescent="0.3">
      <c r="L4847" s="11" t="str">
        <f t="shared" si="75"/>
        <v>Whole</v>
      </c>
    </row>
    <row r="4848" spans="12:12" x14ac:dyDescent="0.3">
      <c r="L4848" s="11" t="str">
        <f t="shared" si="75"/>
        <v>Whole</v>
      </c>
    </row>
    <row r="4849" spans="12:12" x14ac:dyDescent="0.3">
      <c r="L4849" s="11" t="str">
        <f t="shared" si="75"/>
        <v>Whole</v>
      </c>
    </row>
    <row r="4850" spans="12:12" x14ac:dyDescent="0.3">
      <c r="L4850" s="11" t="str">
        <f t="shared" si="75"/>
        <v>Whole</v>
      </c>
    </row>
    <row r="4851" spans="12:12" x14ac:dyDescent="0.3">
      <c r="L4851" s="11" t="str">
        <f t="shared" si="75"/>
        <v>Whole</v>
      </c>
    </row>
    <row r="4852" spans="12:12" x14ac:dyDescent="0.3">
      <c r="L4852" s="11" t="str">
        <f t="shared" si="75"/>
        <v>Whole</v>
      </c>
    </row>
    <row r="4853" spans="12:12" x14ac:dyDescent="0.3">
      <c r="L4853" s="11" t="str">
        <f t="shared" si="75"/>
        <v>Whole</v>
      </c>
    </row>
    <row r="4854" spans="12:12" x14ac:dyDescent="0.3">
      <c r="L4854" s="11" t="str">
        <f t="shared" si="75"/>
        <v>Whole</v>
      </c>
    </row>
    <row r="4855" spans="12:12" x14ac:dyDescent="0.3">
      <c r="L4855" s="11" t="str">
        <f t="shared" si="75"/>
        <v>Whole</v>
      </c>
    </row>
    <row r="4856" spans="12:12" x14ac:dyDescent="0.3">
      <c r="L4856" s="11" t="str">
        <f t="shared" si="75"/>
        <v>Whole</v>
      </c>
    </row>
    <row r="4857" spans="12:12" x14ac:dyDescent="0.3">
      <c r="L4857" s="11" t="str">
        <f t="shared" si="75"/>
        <v>Whole</v>
      </c>
    </row>
    <row r="4858" spans="12:12" x14ac:dyDescent="0.3">
      <c r="L4858" s="11" t="str">
        <f t="shared" si="75"/>
        <v>Whole</v>
      </c>
    </row>
    <row r="4859" spans="12:12" x14ac:dyDescent="0.3">
      <c r="L4859" s="11" t="str">
        <f t="shared" si="75"/>
        <v>Whole</v>
      </c>
    </row>
    <row r="4860" spans="12:12" x14ac:dyDescent="0.3">
      <c r="L4860" s="11" t="str">
        <f t="shared" si="75"/>
        <v>Whole</v>
      </c>
    </row>
    <row r="4861" spans="12:12" x14ac:dyDescent="0.3">
      <c r="L4861" s="11" t="str">
        <f t="shared" si="75"/>
        <v>Whole</v>
      </c>
    </row>
    <row r="4862" spans="12:12" x14ac:dyDescent="0.3">
      <c r="L4862" s="11" t="str">
        <f t="shared" si="75"/>
        <v>Whole</v>
      </c>
    </row>
    <row r="4863" spans="12:12" x14ac:dyDescent="0.3">
      <c r="L4863" s="11" t="str">
        <f t="shared" si="75"/>
        <v>Whole</v>
      </c>
    </row>
    <row r="4864" spans="12:12" x14ac:dyDescent="0.3">
      <c r="L4864" s="11" t="str">
        <f t="shared" si="75"/>
        <v>Whole</v>
      </c>
    </row>
    <row r="4865" spans="12:12" x14ac:dyDescent="0.3">
      <c r="L4865" s="11" t="str">
        <f t="shared" si="75"/>
        <v>Whole</v>
      </c>
    </row>
    <row r="4866" spans="12:12" x14ac:dyDescent="0.3">
      <c r="L4866" s="11" t="str">
        <f t="shared" ref="L4866:L4929" si="76">IF(OR(C4866="Condiments &amp; Snacks",
       C4866="Cheese",
       C4866="Butter",
       C4866="Meals",
       C4866="Beverages",
       C4866="Yogurt"), "Processed", "Whole")</f>
        <v>Whole</v>
      </c>
    </row>
    <row r="4867" spans="12:12" x14ac:dyDescent="0.3">
      <c r="L4867" s="11" t="str">
        <f t="shared" si="76"/>
        <v>Whole</v>
      </c>
    </row>
    <row r="4868" spans="12:12" x14ac:dyDescent="0.3">
      <c r="L4868" s="11" t="str">
        <f t="shared" si="76"/>
        <v>Whole</v>
      </c>
    </row>
    <row r="4869" spans="12:12" x14ac:dyDescent="0.3">
      <c r="L4869" s="11" t="str">
        <f t="shared" si="76"/>
        <v>Whole</v>
      </c>
    </row>
    <row r="4870" spans="12:12" x14ac:dyDescent="0.3">
      <c r="L4870" s="11" t="str">
        <f t="shared" si="76"/>
        <v>Whole</v>
      </c>
    </row>
    <row r="4871" spans="12:12" x14ac:dyDescent="0.3">
      <c r="L4871" s="11" t="str">
        <f t="shared" si="76"/>
        <v>Whole</v>
      </c>
    </row>
    <row r="4872" spans="12:12" x14ac:dyDescent="0.3">
      <c r="L4872" s="11" t="str">
        <f t="shared" si="76"/>
        <v>Whole</v>
      </c>
    </row>
    <row r="4873" spans="12:12" x14ac:dyDescent="0.3">
      <c r="L4873" s="11" t="str">
        <f t="shared" si="76"/>
        <v>Whole</v>
      </c>
    </row>
    <row r="4874" spans="12:12" x14ac:dyDescent="0.3">
      <c r="L4874" s="11" t="str">
        <f t="shared" si="76"/>
        <v>Whole</v>
      </c>
    </row>
    <row r="4875" spans="12:12" x14ac:dyDescent="0.3">
      <c r="L4875" s="11" t="str">
        <f t="shared" si="76"/>
        <v>Whole</v>
      </c>
    </row>
    <row r="4876" spans="12:12" x14ac:dyDescent="0.3">
      <c r="L4876" s="11" t="str">
        <f t="shared" si="76"/>
        <v>Whole</v>
      </c>
    </row>
    <row r="4877" spans="12:12" x14ac:dyDescent="0.3">
      <c r="L4877" s="11" t="str">
        <f t="shared" si="76"/>
        <v>Whole</v>
      </c>
    </row>
    <row r="4878" spans="12:12" x14ac:dyDescent="0.3">
      <c r="L4878" s="11" t="str">
        <f t="shared" si="76"/>
        <v>Whole</v>
      </c>
    </row>
    <row r="4879" spans="12:12" x14ac:dyDescent="0.3">
      <c r="L4879" s="11" t="str">
        <f t="shared" si="76"/>
        <v>Whole</v>
      </c>
    </row>
    <row r="4880" spans="12:12" x14ac:dyDescent="0.3">
      <c r="L4880" s="11" t="str">
        <f t="shared" si="76"/>
        <v>Whole</v>
      </c>
    </row>
    <row r="4881" spans="12:12" x14ac:dyDescent="0.3">
      <c r="L4881" s="11" t="str">
        <f t="shared" si="76"/>
        <v>Whole</v>
      </c>
    </row>
    <row r="4882" spans="12:12" x14ac:dyDescent="0.3">
      <c r="L4882" s="11" t="str">
        <f t="shared" si="76"/>
        <v>Whole</v>
      </c>
    </row>
    <row r="4883" spans="12:12" x14ac:dyDescent="0.3">
      <c r="L4883" s="11" t="str">
        <f t="shared" si="76"/>
        <v>Whole</v>
      </c>
    </row>
    <row r="4884" spans="12:12" x14ac:dyDescent="0.3">
      <c r="L4884" s="11" t="str">
        <f t="shared" si="76"/>
        <v>Whole</v>
      </c>
    </row>
    <row r="4885" spans="12:12" x14ac:dyDescent="0.3">
      <c r="L4885" s="11" t="str">
        <f t="shared" si="76"/>
        <v>Whole</v>
      </c>
    </row>
    <row r="4886" spans="12:12" x14ac:dyDescent="0.3">
      <c r="L4886" s="11" t="str">
        <f t="shared" si="76"/>
        <v>Whole</v>
      </c>
    </row>
    <row r="4887" spans="12:12" x14ac:dyDescent="0.3">
      <c r="L4887" s="11" t="str">
        <f t="shared" si="76"/>
        <v>Whole</v>
      </c>
    </row>
    <row r="4888" spans="12:12" x14ac:dyDescent="0.3">
      <c r="L4888" s="11" t="str">
        <f t="shared" si="76"/>
        <v>Whole</v>
      </c>
    </row>
    <row r="4889" spans="12:12" x14ac:dyDescent="0.3">
      <c r="L4889" s="11" t="str">
        <f t="shared" si="76"/>
        <v>Whole</v>
      </c>
    </row>
    <row r="4890" spans="12:12" x14ac:dyDescent="0.3">
      <c r="L4890" s="11" t="str">
        <f t="shared" si="76"/>
        <v>Whole</v>
      </c>
    </row>
    <row r="4891" spans="12:12" x14ac:dyDescent="0.3">
      <c r="L4891" s="11" t="str">
        <f t="shared" si="76"/>
        <v>Whole</v>
      </c>
    </row>
    <row r="4892" spans="12:12" x14ac:dyDescent="0.3">
      <c r="L4892" s="11" t="str">
        <f t="shared" si="76"/>
        <v>Whole</v>
      </c>
    </row>
    <row r="4893" spans="12:12" x14ac:dyDescent="0.3">
      <c r="L4893" s="11" t="str">
        <f t="shared" si="76"/>
        <v>Whole</v>
      </c>
    </row>
    <row r="4894" spans="12:12" x14ac:dyDescent="0.3">
      <c r="L4894" s="11" t="str">
        <f t="shared" si="76"/>
        <v>Whole</v>
      </c>
    </row>
    <row r="4895" spans="12:12" x14ac:dyDescent="0.3">
      <c r="L4895" s="11" t="str">
        <f t="shared" si="76"/>
        <v>Whole</v>
      </c>
    </row>
    <row r="4896" spans="12:12" x14ac:dyDescent="0.3">
      <c r="L4896" s="11" t="str">
        <f t="shared" si="76"/>
        <v>Whole</v>
      </c>
    </row>
    <row r="4897" spans="12:12" x14ac:dyDescent="0.3">
      <c r="L4897" s="11" t="str">
        <f t="shared" si="76"/>
        <v>Whole</v>
      </c>
    </row>
    <row r="4898" spans="12:12" x14ac:dyDescent="0.3">
      <c r="L4898" s="11" t="str">
        <f t="shared" si="76"/>
        <v>Whole</v>
      </c>
    </row>
    <row r="4899" spans="12:12" x14ac:dyDescent="0.3">
      <c r="L4899" s="11" t="str">
        <f t="shared" si="76"/>
        <v>Whole</v>
      </c>
    </row>
    <row r="4900" spans="12:12" x14ac:dyDescent="0.3">
      <c r="L4900" s="11" t="str">
        <f t="shared" si="76"/>
        <v>Whole</v>
      </c>
    </row>
    <row r="4901" spans="12:12" x14ac:dyDescent="0.3">
      <c r="L4901" s="11" t="str">
        <f t="shared" si="76"/>
        <v>Whole</v>
      </c>
    </row>
    <row r="4902" spans="12:12" x14ac:dyDescent="0.3">
      <c r="L4902" s="11" t="str">
        <f t="shared" si="76"/>
        <v>Whole</v>
      </c>
    </row>
    <row r="4903" spans="12:12" x14ac:dyDescent="0.3">
      <c r="L4903" s="11" t="str">
        <f t="shared" si="76"/>
        <v>Whole</v>
      </c>
    </row>
    <row r="4904" spans="12:12" x14ac:dyDescent="0.3">
      <c r="L4904" s="11" t="str">
        <f t="shared" si="76"/>
        <v>Whole</v>
      </c>
    </row>
    <row r="4905" spans="12:12" x14ac:dyDescent="0.3">
      <c r="L4905" s="11" t="str">
        <f t="shared" si="76"/>
        <v>Whole</v>
      </c>
    </row>
    <row r="4906" spans="12:12" x14ac:dyDescent="0.3">
      <c r="L4906" s="11" t="str">
        <f t="shared" si="76"/>
        <v>Whole</v>
      </c>
    </row>
    <row r="4907" spans="12:12" x14ac:dyDescent="0.3">
      <c r="L4907" s="11" t="str">
        <f t="shared" si="76"/>
        <v>Whole</v>
      </c>
    </row>
    <row r="4908" spans="12:12" x14ac:dyDescent="0.3">
      <c r="L4908" s="11" t="str">
        <f t="shared" si="76"/>
        <v>Whole</v>
      </c>
    </row>
    <row r="4909" spans="12:12" x14ac:dyDescent="0.3">
      <c r="L4909" s="11" t="str">
        <f t="shared" si="76"/>
        <v>Whole</v>
      </c>
    </row>
    <row r="4910" spans="12:12" x14ac:dyDescent="0.3">
      <c r="L4910" s="11" t="str">
        <f t="shared" si="76"/>
        <v>Whole</v>
      </c>
    </row>
    <row r="4911" spans="12:12" x14ac:dyDescent="0.3">
      <c r="L4911" s="11" t="str">
        <f t="shared" si="76"/>
        <v>Whole</v>
      </c>
    </row>
    <row r="4912" spans="12:12" x14ac:dyDescent="0.3">
      <c r="L4912" s="11" t="str">
        <f t="shared" si="76"/>
        <v>Whole</v>
      </c>
    </row>
    <row r="4913" spans="12:12" x14ac:dyDescent="0.3">
      <c r="L4913" s="11" t="str">
        <f t="shared" si="76"/>
        <v>Whole</v>
      </c>
    </row>
    <row r="4914" spans="12:12" x14ac:dyDescent="0.3">
      <c r="L4914" s="11" t="str">
        <f t="shared" si="76"/>
        <v>Whole</v>
      </c>
    </row>
    <row r="4915" spans="12:12" x14ac:dyDescent="0.3">
      <c r="L4915" s="11" t="str">
        <f t="shared" si="76"/>
        <v>Whole</v>
      </c>
    </row>
    <row r="4916" spans="12:12" x14ac:dyDescent="0.3">
      <c r="L4916" s="11" t="str">
        <f t="shared" si="76"/>
        <v>Whole</v>
      </c>
    </row>
    <row r="4917" spans="12:12" x14ac:dyDescent="0.3">
      <c r="L4917" s="11" t="str">
        <f t="shared" si="76"/>
        <v>Whole</v>
      </c>
    </row>
    <row r="4918" spans="12:12" x14ac:dyDescent="0.3">
      <c r="L4918" s="11" t="str">
        <f t="shared" si="76"/>
        <v>Whole</v>
      </c>
    </row>
    <row r="4919" spans="12:12" x14ac:dyDescent="0.3">
      <c r="L4919" s="11" t="str">
        <f t="shared" si="76"/>
        <v>Whole</v>
      </c>
    </row>
    <row r="4920" spans="12:12" x14ac:dyDescent="0.3">
      <c r="L4920" s="11" t="str">
        <f t="shared" si="76"/>
        <v>Whole</v>
      </c>
    </row>
    <row r="4921" spans="12:12" x14ac:dyDescent="0.3">
      <c r="L4921" s="11" t="str">
        <f t="shared" si="76"/>
        <v>Whole</v>
      </c>
    </row>
    <row r="4922" spans="12:12" x14ac:dyDescent="0.3">
      <c r="L4922" s="11" t="str">
        <f t="shared" si="76"/>
        <v>Whole</v>
      </c>
    </row>
    <row r="4923" spans="12:12" x14ac:dyDescent="0.3">
      <c r="L4923" s="11" t="str">
        <f t="shared" si="76"/>
        <v>Whole</v>
      </c>
    </row>
    <row r="4924" spans="12:12" x14ac:dyDescent="0.3">
      <c r="L4924" s="11" t="str">
        <f t="shared" si="76"/>
        <v>Whole</v>
      </c>
    </row>
    <row r="4925" spans="12:12" x14ac:dyDescent="0.3">
      <c r="L4925" s="11" t="str">
        <f t="shared" si="76"/>
        <v>Whole</v>
      </c>
    </row>
    <row r="4926" spans="12:12" x14ac:dyDescent="0.3">
      <c r="L4926" s="11" t="str">
        <f t="shared" si="76"/>
        <v>Whole</v>
      </c>
    </row>
    <row r="4927" spans="12:12" x14ac:dyDescent="0.3">
      <c r="L4927" s="11" t="str">
        <f t="shared" si="76"/>
        <v>Whole</v>
      </c>
    </row>
    <row r="4928" spans="12:12" x14ac:dyDescent="0.3">
      <c r="L4928" s="11" t="str">
        <f t="shared" si="76"/>
        <v>Whole</v>
      </c>
    </row>
    <row r="4929" spans="12:12" x14ac:dyDescent="0.3">
      <c r="L4929" s="11" t="str">
        <f t="shared" si="76"/>
        <v>Whole</v>
      </c>
    </row>
    <row r="4930" spans="12:12" x14ac:dyDescent="0.3">
      <c r="L4930" s="11" t="str">
        <f t="shared" ref="L4930:L4993" si="77">IF(OR(C4930="Condiments &amp; Snacks",
       C4930="Cheese",
       C4930="Butter",
       C4930="Meals",
       C4930="Beverages",
       C4930="Yogurt"), "Processed", "Whole")</f>
        <v>Whole</v>
      </c>
    </row>
    <row r="4931" spans="12:12" x14ac:dyDescent="0.3">
      <c r="L4931" s="11" t="str">
        <f t="shared" si="77"/>
        <v>Whole</v>
      </c>
    </row>
    <row r="4932" spans="12:12" x14ac:dyDescent="0.3">
      <c r="L4932" s="11" t="str">
        <f t="shared" si="77"/>
        <v>Whole</v>
      </c>
    </row>
    <row r="4933" spans="12:12" x14ac:dyDescent="0.3">
      <c r="L4933" s="11" t="str">
        <f t="shared" si="77"/>
        <v>Whole</v>
      </c>
    </row>
    <row r="4934" spans="12:12" x14ac:dyDescent="0.3">
      <c r="L4934" s="11" t="str">
        <f t="shared" si="77"/>
        <v>Whole</v>
      </c>
    </row>
    <row r="4935" spans="12:12" x14ac:dyDescent="0.3">
      <c r="L4935" s="11" t="str">
        <f t="shared" si="77"/>
        <v>Whole</v>
      </c>
    </row>
    <row r="4936" spans="12:12" x14ac:dyDescent="0.3">
      <c r="L4936" s="11" t="str">
        <f t="shared" si="77"/>
        <v>Whole</v>
      </c>
    </row>
    <row r="4937" spans="12:12" x14ac:dyDescent="0.3">
      <c r="L4937" s="11" t="str">
        <f t="shared" si="77"/>
        <v>Whole</v>
      </c>
    </row>
    <row r="4938" spans="12:12" x14ac:dyDescent="0.3">
      <c r="L4938" s="11" t="str">
        <f t="shared" si="77"/>
        <v>Whole</v>
      </c>
    </row>
    <row r="4939" spans="12:12" x14ac:dyDescent="0.3">
      <c r="L4939" s="11" t="str">
        <f t="shared" si="77"/>
        <v>Whole</v>
      </c>
    </row>
    <row r="4940" spans="12:12" x14ac:dyDescent="0.3">
      <c r="L4940" s="11" t="str">
        <f t="shared" si="77"/>
        <v>Whole</v>
      </c>
    </row>
    <row r="4941" spans="12:12" x14ac:dyDescent="0.3">
      <c r="L4941" s="11" t="str">
        <f t="shared" si="77"/>
        <v>Whole</v>
      </c>
    </row>
    <row r="4942" spans="12:12" x14ac:dyDescent="0.3">
      <c r="L4942" s="11" t="str">
        <f t="shared" si="77"/>
        <v>Whole</v>
      </c>
    </row>
    <row r="4943" spans="12:12" x14ac:dyDescent="0.3">
      <c r="L4943" s="11" t="str">
        <f t="shared" si="77"/>
        <v>Whole</v>
      </c>
    </row>
    <row r="4944" spans="12:12" x14ac:dyDescent="0.3">
      <c r="L4944" s="11" t="str">
        <f t="shared" si="77"/>
        <v>Whole</v>
      </c>
    </row>
    <row r="4945" spans="12:12" x14ac:dyDescent="0.3">
      <c r="L4945" s="11" t="str">
        <f t="shared" si="77"/>
        <v>Whole</v>
      </c>
    </row>
    <row r="4946" spans="12:12" x14ac:dyDescent="0.3">
      <c r="L4946" s="11" t="str">
        <f t="shared" si="77"/>
        <v>Whole</v>
      </c>
    </row>
    <row r="4947" spans="12:12" x14ac:dyDescent="0.3">
      <c r="L4947" s="11" t="str">
        <f t="shared" si="77"/>
        <v>Whole</v>
      </c>
    </row>
    <row r="4948" spans="12:12" x14ac:dyDescent="0.3">
      <c r="L4948" s="11" t="str">
        <f t="shared" si="77"/>
        <v>Whole</v>
      </c>
    </row>
    <row r="4949" spans="12:12" x14ac:dyDescent="0.3">
      <c r="L4949" s="11" t="str">
        <f t="shared" si="77"/>
        <v>Whole</v>
      </c>
    </row>
    <row r="4950" spans="12:12" x14ac:dyDescent="0.3">
      <c r="L4950" s="11" t="str">
        <f t="shared" si="77"/>
        <v>Whole</v>
      </c>
    </row>
    <row r="4951" spans="12:12" x14ac:dyDescent="0.3">
      <c r="L4951" s="11" t="str">
        <f t="shared" si="77"/>
        <v>Whole</v>
      </c>
    </row>
    <row r="4952" spans="12:12" x14ac:dyDescent="0.3">
      <c r="L4952" s="11" t="str">
        <f t="shared" si="77"/>
        <v>Whole</v>
      </c>
    </row>
    <row r="4953" spans="12:12" x14ac:dyDescent="0.3">
      <c r="L4953" s="11" t="str">
        <f t="shared" si="77"/>
        <v>Whole</v>
      </c>
    </row>
    <row r="4954" spans="12:12" x14ac:dyDescent="0.3">
      <c r="L4954" s="11" t="str">
        <f t="shared" si="77"/>
        <v>Whole</v>
      </c>
    </row>
    <row r="4955" spans="12:12" x14ac:dyDescent="0.3">
      <c r="L4955" s="11" t="str">
        <f t="shared" si="77"/>
        <v>Whole</v>
      </c>
    </row>
    <row r="4956" spans="12:12" x14ac:dyDescent="0.3">
      <c r="L4956" s="11" t="str">
        <f t="shared" si="77"/>
        <v>Whole</v>
      </c>
    </row>
    <row r="4957" spans="12:12" x14ac:dyDescent="0.3">
      <c r="L4957" s="11" t="str">
        <f t="shared" si="77"/>
        <v>Whole</v>
      </c>
    </row>
    <row r="4958" spans="12:12" x14ac:dyDescent="0.3">
      <c r="L4958" s="11" t="str">
        <f t="shared" si="77"/>
        <v>Whole</v>
      </c>
    </row>
    <row r="4959" spans="12:12" x14ac:dyDescent="0.3">
      <c r="L4959" s="11" t="str">
        <f t="shared" si="77"/>
        <v>Whole</v>
      </c>
    </row>
    <row r="4960" spans="12:12" x14ac:dyDescent="0.3">
      <c r="L4960" s="11" t="str">
        <f t="shared" si="77"/>
        <v>Whole</v>
      </c>
    </row>
    <row r="4961" spans="12:12" x14ac:dyDescent="0.3">
      <c r="L4961" s="11" t="str">
        <f t="shared" si="77"/>
        <v>Whole</v>
      </c>
    </row>
    <row r="4962" spans="12:12" x14ac:dyDescent="0.3">
      <c r="L4962" s="11" t="str">
        <f t="shared" si="77"/>
        <v>Whole</v>
      </c>
    </row>
    <row r="4963" spans="12:12" x14ac:dyDescent="0.3">
      <c r="L4963" s="11" t="str">
        <f t="shared" si="77"/>
        <v>Whole</v>
      </c>
    </row>
    <row r="4964" spans="12:12" x14ac:dyDescent="0.3">
      <c r="L4964" s="11" t="str">
        <f t="shared" si="77"/>
        <v>Whole</v>
      </c>
    </row>
    <row r="4965" spans="12:12" x14ac:dyDescent="0.3">
      <c r="L4965" s="11" t="str">
        <f t="shared" si="77"/>
        <v>Whole</v>
      </c>
    </row>
    <row r="4966" spans="12:12" x14ac:dyDescent="0.3">
      <c r="L4966" s="11" t="str">
        <f t="shared" si="77"/>
        <v>Whole</v>
      </c>
    </row>
    <row r="4967" spans="12:12" x14ac:dyDescent="0.3">
      <c r="L4967" s="11" t="str">
        <f t="shared" si="77"/>
        <v>Whole</v>
      </c>
    </row>
    <row r="4968" spans="12:12" x14ac:dyDescent="0.3">
      <c r="L4968" s="11" t="str">
        <f t="shared" si="77"/>
        <v>Whole</v>
      </c>
    </row>
    <row r="4969" spans="12:12" x14ac:dyDescent="0.3">
      <c r="L4969" s="11" t="str">
        <f t="shared" si="77"/>
        <v>Whole</v>
      </c>
    </row>
    <row r="4970" spans="12:12" x14ac:dyDescent="0.3">
      <c r="L4970" s="11" t="str">
        <f t="shared" si="77"/>
        <v>Whole</v>
      </c>
    </row>
    <row r="4971" spans="12:12" x14ac:dyDescent="0.3">
      <c r="L4971" s="11" t="str">
        <f t="shared" si="77"/>
        <v>Whole</v>
      </c>
    </row>
    <row r="4972" spans="12:12" x14ac:dyDescent="0.3">
      <c r="L4972" s="11" t="str">
        <f t="shared" si="77"/>
        <v>Whole</v>
      </c>
    </row>
    <row r="4973" spans="12:12" x14ac:dyDescent="0.3">
      <c r="L4973" s="11" t="str">
        <f t="shared" si="77"/>
        <v>Whole</v>
      </c>
    </row>
    <row r="4974" spans="12:12" x14ac:dyDescent="0.3">
      <c r="L4974" s="11" t="str">
        <f t="shared" si="77"/>
        <v>Whole</v>
      </c>
    </row>
    <row r="4975" spans="12:12" x14ac:dyDescent="0.3">
      <c r="L4975" s="11" t="str">
        <f t="shared" si="77"/>
        <v>Whole</v>
      </c>
    </row>
    <row r="4976" spans="12:12" x14ac:dyDescent="0.3">
      <c r="L4976" s="11" t="str">
        <f t="shared" si="77"/>
        <v>Whole</v>
      </c>
    </row>
    <row r="4977" spans="12:12" x14ac:dyDescent="0.3">
      <c r="L4977" s="11" t="str">
        <f t="shared" si="77"/>
        <v>Whole</v>
      </c>
    </row>
    <row r="4978" spans="12:12" x14ac:dyDescent="0.3">
      <c r="L4978" s="11" t="str">
        <f t="shared" si="77"/>
        <v>Whole</v>
      </c>
    </row>
    <row r="4979" spans="12:12" x14ac:dyDescent="0.3">
      <c r="L4979" s="11" t="str">
        <f t="shared" si="77"/>
        <v>Whole</v>
      </c>
    </row>
    <row r="4980" spans="12:12" x14ac:dyDescent="0.3">
      <c r="L4980" s="11" t="str">
        <f t="shared" si="77"/>
        <v>Whole</v>
      </c>
    </row>
    <row r="4981" spans="12:12" x14ac:dyDescent="0.3">
      <c r="L4981" s="11" t="str">
        <f t="shared" si="77"/>
        <v>Whole</v>
      </c>
    </row>
    <row r="4982" spans="12:12" x14ac:dyDescent="0.3">
      <c r="L4982" s="11" t="str">
        <f t="shared" si="77"/>
        <v>Whole</v>
      </c>
    </row>
    <row r="4983" spans="12:12" x14ac:dyDescent="0.3">
      <c r="L4983" s="11" t="str">
        <f t="shared" si="77"/>
        <v>Whole</v>
      </c>
    </row>
    <row r="4984" spans="12:12" x14ac:dyDescent="0.3">
      <c r="L4984" s="11" t="str">
        <f t="shared" si="77"/>
        <v>Whole</v>
      </c>
    </row>
    <row r="4985" spans="12:12" x14ac:dyDescent="0.3">
      <c r="L4985" s="11" t="str">
        <f t="shared" si="77"/>
        <v>Whole</v>
      </c>
    </row>
    <row r="4986" spans="12:12" x14ac:dyDescent="0.3">
      <c r="L4986" s="11" t="str">
        <f t="shared" si="77"/>
        <v>Whole</v>
      </c>
    </row>
    <row r="4987" spans="12:12" x14ac:dyDescent="0.3">
      <c r="L4987" s="11" t="str">
        <f t="shared" si="77"/>
        <v>Whole</v>
      </c>
    </row>
    <row r="4988" spans="12:12" x14ac:dyDescent="0.3">
      <c r="L4988" s="11" t="str">
        <f t="shared" si="77"/>
        <v>Whole</v>
      </c>
    </row>
    <row r="4989" spans="12:12" x14ac:dyDescent="0.3">
      <c r="L4989" s="11" t="str">
        <f t="shared" si="77"/>
        <v>Whole</v>
      </c>
    </row>
    <row r="4990" spans="12:12" x14ac:dyDescent="0.3">
      <c r="L4990" s="11" t="str">
        <f t="shared" si="77"/>
        <v>Whole</v>
      </c>
    </row>
    <row r="4991" spans="12:12" x14ac:dyDescent="0.3">
      <c r="L4991" s="11" t="str">
        <f t="shared" si="77"/>
        <v>Whole</v>
      </c>
    </row>
    <row r="4992" spans="12:12" x14ac:dyDescent="0.3">
      <c r="L4992" s="11" t="str">
        <f t="shared" si="77"/>
        <v>Whole</v>
      </c>
    </row>
    <row r="4993" spans="12:12" x14ac:dyDescent="0.3">
      <c r="L4993" s="11" t="str">
        <f t="shared" si="77"/>
        <v>Whole</v>
      </c>
    </row>
    <row r="4994" spans="12:12" x14ac:dyDescent="0.3">
      <c r="L4994" s="11" t="str">
        <f t="shared" ref="L4994:L5057" si="78">IF(OR(C4994="Condiments &amp; Snacks",
       C4994="Cheese",
       C4994="Butter",
       C4994="Meals",
       C4994="Beverages",
       C4994="Yogurt"), "Processed", "Whole")</f>
        <v>Whole</v>
      </c>
    </row>
    <row r="4995" spans="12:12" x14ac:dyDescent="0.3">
      <c r="L4995" s="11" t="str">
        <f t="shared" si="78"/>
        <v>Whole</v>
      </c>
    </row>
    <row r="4996" spans="12:12" x14ac:dyDescent="0.3">
      <c r="L4996" s="11" t="str">
        <f t="shared" si="78"/>
        <v>Whole</v>
      </c>
    </row>
    <row r="4997" spans="12:12" x14ac:dyDescent="0.3">
      <c r="L4997" s="11" t="str">
        <f t="shared" si="78"/>
        <v>Whole</v>
      </c>
    </row>
    <row r="4998" spans="12:12" x14ac:dyDescent="0.3">
      <c r="L4998" s="11" t="str">
        <f t="shared" si="78"/>
        <v>Whole</v>
      </c>
    </row>
    <row r="4999" spans="12:12" x14ac:dyDescent="0.3">
      <c r="L4999" s="11" t="str">
        <f t="shared" si="78"/>
        <v>Whole</v>
      </c>
    </row>
    <row r="5000" spans="12:12" x14ac:dyDescent="0.3">
      <c r="L5000" s="11" t="str">
        <f t="shared" si="78"/>
        <v>Whole</v>
      </c>
    </row>
    <row r="5001" spans="12:12" x14ac:dyDescent="0.3">
      <c r="L5001" s="11" t="str">
        <f t="shared" si="78"/>
        <v>Whole</v>
      </c>
    </row>
    <row r="5002" spans="12:12" x14ac:dyDescent="0.3">
      <c r="L5002" s="11" t="str">
        <f t="shared" si="78"/>
        <v>Whole</v>
      </c>
    </row>
    <row r="5003" spans="12:12" x14ac:dyDescent="0.3">
      <c r="L5003" s="11" t="str">
        <f t="shared" si="78"/>
        <v>Whole</v>
      </c>
    </row>
    <row r="5004" spans="12:12" x14ac:dyDescent="0.3">
      <c r="L5004" s="11" t="str">
        <f t="shared" si="78"/>
        <v>Whole</v>
      </c>
    </row>
    <row r="5005" spans="12:12" x14ac:dyDescent="0.3">
      <c r="L5005" s="11" t="str">
        <f t="shared" si="78"/>
        <v>Whole</v>
      </c>
    </row>
    <row r="5006" spans="12:12" x14ac:dyDescent="0.3">
      <c r="L5006" s="11" t="str">
        <f t="shared" si="78"/>
        <v>Whole</v>
      </c>
    </row>
    <row r="5007" spans="12:12" x14ac:dyDescent="0.3">
      <c r="L5007" s="11" t="str">
        <f t="shared" si="78"/>
        <v>Whole</v>
      </c>
    </row>
    <row r="5008" spans="12:12" x14ac:dyDescent="0.3">
      <c r="L5008" s="11" t="str">
        <f t="shared" si="78"/>
        <v>Whole</v>
      </c>
    </row>
    <row r="5009" spans="12:12" x14ac:dyDescent="0.3">
      <c r="L5009" s="11" t="str">
        <f t="shared" si="78"/>
        <v>Whole</v>
      </c>
    </row>
    <row r="5010" spans="12:12" x14ac:dyDescent="0.3">
      <c r="L5010" s="11" t="str">
        <f t="shared" si="78"/>
        <v>Whole</v>
      </c>
    </row>
    <row r="5011" spans="12:12" x14ac:dyDescent="0.3">
      <c r="L5011" s="11" t="str">
        <f t="shared" si="78"/>
        <v>Whole</v>
      </c>
    </row>
    <row r="5012" spans="12:12" x14ac:dyDescent="0.3">
      <c r="L5012" s="11" t="str">
        <f t="shared" si="78"/>
        <v>Whole</v>
      </c>
    </row>
    <row r="5013" spans="12:12" x14ac:dyDescent="0.3">
      <c r="L5013" s="11" t="str">
        <f t="shared" si="78"/>
        <v>Whole</v>
      </c>
    </row>
    <row r="5014" spans="12:12" x14ac:dyDescent="0.3">
      <c r="L5014" s="11" t="str">
        <f t="shared" si="78"/>
        <v>Whole</v>
      </c>
    </row>
    <row r="5015" spans="12:12" x14ac:dyDescent="0.3">
      <c r="L5015" s="11" t="str">
        <f t="shared" si="78"/>
        <v>Whole</v>
      </c>
    </row>
    <row r="5016" spans="12:12" x14ac:dyDescent="0.3">
      <c r="L5016" s="11" t="str">
        <f t="shared" si="78"/>
        <v>Whole</v>
      </c>
    </row>
    <row r="5017" spans="12:12" x14ac:dyDescent="0.3">
      <c r="L5017" s="11" t="str">
        <f t="shared" si="78"/>
        <v>Whole</v>
      </c>
    </row>
    <row r="5018" spans="12:12" x14ac:dyDescent="0.3">
      <c r="L5018" s="11" t="str">
        <f t="shared" si="78"/>
        <v>Whole</v>
      </c>
    </row>
    <row r="5019" spans="12:12" x14ac:dyDescent="0.3">
      <c r="L5019" s="11" t="str">
        <f t="shared" si="78"/>
        <v>Whole</v>
      </c>
    </row>
    <row r="5020" spans="12:12" x14ac:dyDescent="0.3">
      <c r="L5020" s="11" t="str">
        <f t="shared" si="78"/>
        <v>Whole</v>
      </c>
    </row>
    <row r="5021" spans="12:12" x14ac:dyDescent="0.3">
      <c r="L5021" s="11" t="str">
        <f t="shared" si="78"/>
        <v>Whole</v>
      </c>
    </row>
    <row r="5022" spans="12:12" x14ac:dyDescent="0.3">
      <c r="L5022" s="11" t="str">
        <f t="shared" si="78"/>
        <v>Whole</v>
      </c>
    </row>
    <row r="5023" spans="12:12" x14ac:dyDescent="0.3">
      <c r="L5023" s="11" t="str">
        <f t="shared" si="78"/>
        <v>Whole</v>
      </c>
    </row>
    <row r="5024" spans="12:12" x14ac:dyDescent="0.3">
      <c r="L5024" s="11" t="str">
        <f t="shared" si="78"/>
        <v>Whole</v>
      </c>
    </row>
    <row r="5025" spans="12:12" x14ac:dyDescent="0.3">
      <c r="L5025" s="11" t="str">
        <f t="shared" si="78"/>
        <v>Whole</v>
      </c>
    </row>
    <row r="5026" spans="12:12" x14ac:dyDescent="0.3">
      <c r="L5026" s="11" t="str">
        <f t="shared" si="78"/>
        <v>Whole</v>
      </c>
    </row>
    <row r="5027" spans="12:12" x14ac:dyDescent="0.3">
      <c r="L5027" s="11" t="str">
        <f t="shared" si="78"/>
        <v>Whole</v>
      </c>
    </row>
    <row r="5028" spans="12:12" x14ac:dyDescent="0.3">
      <c r="L5028" s="11" t="str">
        <f t="shared" si="78"/>
        <v>Whole</v>
      </c>
    </row>
    <row r="5029" spans="12:12" x14ac:dyDescent="0.3">
      <c r="L5029" s="11" t="str">
        <f t="shared" si="78"/>
        <v>Whole</v>
      </c>
    </row>
    <row r="5030" spans="12:12" x14ac:dyDescent="0.3">
      <c r="L5030" s="11" t="str">
        <f t="shared" si="78"/>
        <v>Whole</v>
      </c>
    </row>
    <row r="5031" spans="12:12" x14ac:dyDescent="0.3">
      <c r="L5031" s="11" t="str">
        <f t="shared" si="78"/>
        <v>Whole</v>
      </c>
    </row>
    <row r="5032" spans="12:12" x14ac:dyDescent="0.3">
      <c r="L5032" s="11" t="str">
        <f t="shared" si="78"/>
        <v>Whole</v>
      </c>
    </row>
    <row r="5033" spans="12:12" x14ac:dyDescent="0.3">
      <c r="L5033" s="11" t="str">
        <f t="shared" si="78"/>
        <v>Whole</v>
      </c>
    </row>
    <row r="5034" spans="12:12" x14ac:dyDescent="0.3">
      <c r="L5034" s="11" t="str">
        <f t="shared" si="78"/>
        <v>Whole</v>
      </c>
    </row>
    <row r="5035" spans="12:12" x14ac:dyDescent="0.3">
      <c r="L5035" s="11" t="str">
        <f t="shared" si="78"/>
        <v>Whole</v>
      </c>
    </row>
    <row r="5036" spans="12:12" x14ac:dyDescent="0.3">
      <c r="L5036" s="11" t="str">
        <f t="shared" si="78"/>
        <v>Whole</v>
      </c>
    </row>
    <row r="5037" spans="12:12" x14ac:dyDescent="0.3">
      <c r="L5037" s="11" t="str">
        <f t="shared" si="78"/>
        <v>Whole</v>
      </c>
    </row>
    <row r="5038" spans="12:12" x14ac:dyDescent="0.3">
      <c r="L5038" s="11" t="str">
        <f t="shared" si="78"/>
        <v>Whole</v>
      </c>
    </row>
    <row r="5039" spans="12:12" x14ac:dyDescent="0.3">
      <c r="L5039" s="11" t="str">
        <f t="shared" si="78"/>
        <v>Whole</v>
      </c>
    </row>
    <row r="5040" spans="12:12" x14ac:dyDescent="0.3">
      <c r="L5040" s="11" t="str">
        <f t="shared" si="78"/>
        <v>Whole</v>
      </c>
    </row>
    <row r="5041" spans="12:12" x14ac:dyDescent="0.3">
      <c r="L5041" s="11" t="str">
        <f t="shared" si="78"/>
        <v>Whole</v>
      </c>
    </row>
    <row r="5042" spans="12:12" x14ac:dyDescent="0.3">
      <c r="L5042" s="11" t="str">
        <f t="shared" si="78"/>
        <v>Whole</v>
      </c>
    </row>
    <row r="5043" spans="12:12" x14ac:dyDescent="0.3">
      <c r="L5043" s="11" t="str">
        <f t="shared" si="78"/>
        <v>Whole</v>
      </c>
    </row>
    <row r="5044" spans="12:12" x14ac:dyDescent="0.3">
      <c r="L5044" s="11" t="str">
        <f t="shared" si="78"/>
        <v>Whole</v>
      </c>
    </row>
    <row r="5045" spans="12:12" x14ac:dyDescent="0.3">
      <c r="L5045" s="11" t="str">
        <f t="shared" si="78"/>
        <v>Whole</v>
      </c>
    </row>
    <row r="5046" spans="12:12" x14ac:dyDescent="0.3">
      <c r="L5046" s="11" t="str">
        <f t="shared" si="78"/>
        <v>Whole</v>
      </c>
    </row>
    <row r="5047" spans="12:12" x14ac:dyDescent="0.3">
      <c r="L5047" s="11" t="str">
        <f t="shared" si="78"/>
        <v>Whole</v>
      </c>
    </row>
    <row r="5048" spans="12:12" x14ac:dyDescent="0.3">
      <c r="L5048" s="11" t="str">
        <f t="shared" si="78"/>
        <v>Whole</v>
      </c>
    </row>
    <row r="5049" spans="12:12" x14ac:dyDescent="0.3">
      <c r="L5049" s="11" t="str">
        <f t="shared" si="78"/>
        <v>Whole</v>
      </c>
    </row>
    <row r="5050" spans="12:12" x14ac:dyDescent="0.3">
      <c r="L5050" s="11" t="str">
        <f t="shared" si="78"/>
        <v>Whole</v>
      </c>
    </row>
    <row r="5051" spans="12:12" x14ac:dyDescent="0.3">
      <c r="L5051" s="11" t="str">
        <f t="shared" si="78"/>
        <v>Whole</v>
      </c>
    </row>
    <row r="5052" spans="12:12" x14ac:dyDescent="0.3">
      <c r="L5052" s="11" t="str">
        <f t="shared" si="78"/>
        <v>Whole</v>
      </c>
    </row>
    <row r="5053" spans="12:12" x14ac:dyDescent="0.3">
      <c r="L5053" s="11" t="str">
        <f t="shared" si="78"/>
        <v>Whole</v>
      </c>
    </row>
    <row r="5054" spans="12:12" x14ac:dyDescent="0.3">
      <c r="L5054" s="11" t="str">
        <f t="shared" si="78"/>
        <v>Whole</v>
      </c>
    </row>
    <row r="5055" spans="12:12" x14ac:dyDescent="0.3">
      <c r="L5055" s="11" t="str">
        <f t="shared" si="78"/>
        <v>Whole</v>
      </c>
    </row>
    <row r="5056" spans="12:12" x14ac:dyDescent="0.3">
      <c r="L5056" s="11" t="str">
        <f t="shared" si="78"/>
        <v>Whole</v>
      </c>
    </row>
    <row r="5057" spans="12:12" x14ac:dyDescent="0.3">
      <c r="L5057" s="11" t="str">
        <f t="shared" si="78"/>
        <v>Whole</v>
      </c>
    </row>
    <row r="5058" spans="12:12" x14ac:dyDescent="0.3">
      <c r="L5058" s="11" t="str">
        <f t="shared" ref="L5058:L5121" si="79">IF(OR(C5058="Condiments &amp; Snacks",
       C5058="Cheese",
       C5058="Butter",
       C5058="Meals",
       C5058="Beverages",
       C5058="Yogurt"), "Processed", "Whole")</f>
        <v>Whole</v>
      </c>
    </row>
    <row r="5059" spans="12:12" x14ac:dyDescent="0.3">
      <c r="L5059" s="11" t="str">
        <f t="shared" si="79"/>
        <v>Whole</v>
      </c>
    </row>
    <row r="5060" spans="12:12" x14ac:dyDescent="0.3">
      <c r="L5060" s="11" t="str">
        <f t="shared" si="79"/>
        <v>Whole</v>
      </c>
    </row>
    <row r="5061" spans="12:12" x14ac:dyDescent="0.3">
      <c r="L5061" s="11" t="str">
        <f t="shared" si="79"/>
        <v>Whole</v>
      </c>
    </row>
    <row r="5062" spans="12:12" x14ac:dyDescent="0.3">
      <c r="L5062" s="11" t="str">
        <f t="shared" si="79"/>
        <v>Whole</v>
      </c>
    </row>
    <row r="5063" spans="12:12" x14ac:dyDescent="0.3">
      <c r="L5063" s="11" t="str">
        <f t="shared" si="79"/>
        <v>Whole</v>
      </c>
    </row>
    <row r="5064" spans="12:12" x14ac:dyDescent="0.3">
      <c r="L5064" s="11" t="str">
        <f t="shared" si="79"/>
        <v>Whole</v>
      </c>
    </row>
    <row r="5065" spans="12:12" x14ac:dyDescent="0.3">
      <c r="L5065" s="11" t="str">
        <f t="shared" si="79"/>
        <v>Whole</v>
      </c>
    </row>
    <row r="5066" spans="12:12" x14ac:dyDescent="0.3">
      <c r="L5066" s="11" t="str">
        <f t="shared" si="79"/>
        <v>Whole</v>
      </c>
    </row>
    <row r="5067" spans="12:12" x14ac:dyDescent="0.3">
      <c r="L5067" s="11" t="str">
        <f t="shared" si="79"/>
        <v>Whole</v>
      </c>
    </row>
    <row r="5068" spans="12:12" x14ac:dyDescent="0.3">
      <c r="L5068" s="11" t="str">
        <f t="shared" si="79"/>
        <v>Whole</v>
      </c>
    </row>
    <row r="5069" spans="12:12" x14ac:dyDescent="0.3">
      <c r="L5069" s="11" t="str">
        <f t="shared" si="79"/>
        <v>Whole</v>
      </c>
    </row>
    <row r="5070" spans="12:12" x14ac:dyDescent="0.3">
      <c r="L5070" s="11" t="str">
        <f t="shared" si="79"/>
        <v>Whole</v>
      </c>
    </row>
    <row r="5071" spans="12:12" x14ac:dyDescent="0.3">
      <c r="L5071" s="11" t="str">
        <f t="shared" si="79"/>
        <v>Whole</v>
      </c>
    </row>
    <row r="5072" spans="12:12" x14ac:dyDescent="0.3">
      <c r="L5072" s="11" t="str">
        <f t="shared" si="79"/>
        <v>Whole</v>
      </c>
    </row>
    <row r="5073" spans="12:12" x14ac:dyDescent="0.3">
      <c r="L5073" s="11" t="str">
        <f t="shared" si="79"/>
        <v>Whole</v>
      </c>
    </row>
    <row r="5074" spans="12:12" x14ac:dyDescent="0.3">
      <c r="L5074" s="11" t="str">
        <f t="shared" si="79"/>
        <v>Whole</v>
      </c>
    </row>
    <row r="5075" spans="12:12" x14ac:dyDescent="0.3">
      <c r="L5075" s="11" t="str">
        <f t="shared" si="79"/>
        <v>Whole</v>
      </c>
    </row>
    <row r="5076" spans="12:12" x14ac:dyDescent="0.3">
      <c r="L5076" s="11" t="str">
        <f t="shared" si="79"/>
        <v>Whole</v>
      </c>
    </row>
    <row r="5077" spans="12:12" x14ac:dyDescent="0.3">
      <c r="L5077" s="11" t="str">
        <f t="shared" si="79"/>
        <v>Whole</v>
      </c>
    </row>
    <row r="5078" spans="12:12" x14ac:dyDescent="0.3">
      <c r="L5078" s="11" t="str">
        <f t="shared" si="79"/>
        <v>Whole</v>
      </c>
    </row>
    <row r="5079" spans="12:12" x14ac:dyDescent="0.3">
      <c r="L5079" s="11" t="str">
        <f t="shared" si="79"/>
        <v>Whole</v>
      </c>
    </row>
    <row r="5080" spans="12:12" x14ac:dyDescent="0.3">
      <c r="L5080" s="11" t="str">
        <f t="shared" si="79"/>
        <v>Whole</v>
      </c>
    </row>
    <row r="5081" spans="12:12" x14ac:dyDescent="0.3">
      <c r="L5081" s="11" t="str">
        <f t="shared" si="79"/>
        <v>Whole</v>
      </c>
    </row>
    <row r="5082" spans="12:12" x14ac:dyDescent="0.3">
      <c r="L5082" s="11" t="str">
        <f t="shared" si="79"/>
        <v>Whole</v>
      </c>
    </row>
    <row r="5083" spans="12:12" x14ac:dyDescent="0.3">
      <c r="L5083" s="11" t="str">
        <f t="shared" si="79"/>
        <v>Whole</v>
      </c>
    </row>
    <row r="5084" spans="12:12" x14ac:dyDescent="0.3">
      <c r="L5084" s="11" t="str">
        <f t="shared" si="79"/>
        <v>Whole</v>
      </c>
    </row>
    <row r="5085" spans="12:12" x14ac:dyDescent="0.3">
      <c r="L5085" s="11" t="str">
        <f t="shared" si="79"/>
        <v>Whole</v>
      </c>
    </row>
    <row r="5086" spans="12:12" x14ac:dyDescent="0.3">
      <c r="L5086" s="11" t="str">
        <f t="shared" si="79"/>
        <v>Whole</v>
      </c>
    </row>
    <row r="5087" spans="12:12" x14ac:dyDescent="0.3">
      <c r="L5087" s="11" t="str">
        <f t="shared" si="79"/>
        <v>Whole</v>
      </c>
    </row>
    <row r="5088" spans="12:12" x14ac:dyDescent="0.3">
      <c r="L5088" s="11" t="str">
        <f t="shared" si="79"/>
        <v>Whole</v>
      </c>
    </row>
    <row r="5089" spans="12:12" x14ac:dyDescent="0.3">
      <c r="L5089" s="11" t="str">
        <f t="shared" si="79"/>
        <v>Whole</v>
      </c>
    </row>
    <row r="5090" spans="12:12" x14ac:dyDescent="0.3">
      <c r="L5090" s="11" t="str">
        <f t="shared" si="79"/>
        <v>Whole</v>
      </c>
    </row>
    <row r="5091" spans="12:12" x14ac:dyDescent="0.3">
      <c r="L5091" s="11" t="str">
        <f t="shared" si="79"/>
        <v>Whole</v>
      </c>
    </row>
    <row r="5092" spans="12:12" x14ac:dyDescent="0.3">
      <c r="L5092" s="11" t="str">
        <f t="shared" si="79"/>
        <v>Whole</v>
      </c>
    </row>
    <row r="5093" spans="12:12" x14ac:dyDescent="0.3">
      <c r="L5093" s="11" t="str">
        <f t="shared" si="79"/>
        <v>Whole</v>
      </c>
    </row>
    <row r="5094" spans="12:12" x14ac:dyDescent="0.3">
      <c r="L5094" s="11" t="str">
        <f t="shared" si="79"/>
        <v>Whole</v>
      </c>
    </row>
    <row r="5095" spans="12:12" x14ac:dyDescent="0.3">
      <c r="L5095" s="11" t="str">
        <f t="shared" si="79"/>
        <v>Whole</v>
      </c>
    </row>
    <row r="5096" spans="12:12" x14ac:dyDescent="0.3">
      <c r="L5096" s="11" t="str">
        <f t="shared" si="79"/>
        <v>Whole</v>
      </c>
    </row>
    <row r="5097" spans="12:12" x14ac:dyDescent="0.3">
      <c r="L5097" s="11" t="str">
        <f t="shared" si="79"/>
        <v>Whole</v>
      </c>
    </row>
    <row r="5098" spans="12:12" x14ac:dyDescent="0.3">
      <c r="L5098" s="11" t="str">
        <f t="shared" si="79"/>
        <v>Whole</v>
      </c>
    </row>
    <row r="5099" spans="12:12" x14ac:dyDescent="0.3">
      <c r="L5099" s="11" t="str">
        <f t="shared" si="79"/>
        <v>Whole</v>
      </c>
    </row>
    <row r="5100" spans="12:12" x14ac:dyDescent="0.3">
      <c r="L5100" s="11" t="str">
        <f t="shared" si="79"/>
        <v>Whole</v>
      </c>
    </row>
    <row r="5101" spans="12:12" x14ac:dyDescent="0.3">
      <c r="L5101" s="11" t="str">
        <f t="shared" si="79"/>
        <v>Whole</v>
      </c>
    </row>
    <row r="5102" spans="12:12" x14ac:dyDescent="0.3">
      <c r="L5102" s="11" t="str">
        <f t="shared" si="79"/>
        <v>Whole</v>
      </c>
    </row>
    <row r="5103" spans="12:12" x14ac:dyDescent="0.3">
      <c r="L5103" s="11" t="str">
        <f t="shared" si="79"/>
        <v>Whole</v>
      </c>
    </row>
    <row r="5104" spans="12:12" x14ac:dyDescent="0.3">
      <c r="L5104" s="11" t="str">
        <f t="shared" si="79"/>
        <v>Whole</v>
      </c>
    </row>
    <row r="5105" spans="12:12" x14ac:dyDescent="0.3">
      <c r="L5105" s="11" t="str">
        <f t="shared" si="79"/>
        <v>Whole</v>
      </c>
    </row>
    <row r="5106" spans="12:12" x14ac:dyDescent="0.3">
      <c r="L5106" s="11" t="str">
        <f t="shared" si="79"/>
        <v>Whole</v>
      </c>
    </row>
    <row r="5107" spans="12:12" x14ac:dyDescent="0.3">
      <c r="L5107" s="11" t="str">
        <f t="shared" si="79"/>
        <v>Whole</v>
      </c>
    </row>
    <row r="5108" spans="12:12" x14ac:dyDescent="0.3">
      <c r="L5108" s="11" t="str">
        <f t="shared" si="79"/>
        <v>Whole</v>
      </c>
    </row>
    <row r="5109" spans="12:12" x14ac:dyDescent="0.3">
      <c r="L5109" s="11" t="str">
        <f t="shared" si="79"/>
        <v>Whole</v>
      </c>
    </row>
    <row r="5110" spans="12:12" x14ac:dyDescent="0.3">
      <c r="L5110" s="11" t="str">
        <f t="shared" si="79"/>
        <v>Whole</v>
      </c>
    </row>
    <row r="5111" spans="12:12" x14ac:dyDescent="0.3">
      <c r="L5111" s="11" t="str">
        <f t="shared" si="79"/>
        <v>Whole</v>
      </c>
    </row>
    <row r="5112" spans="12:12" x14ac:dyDescent="0.3">
      <c r="L5112" s="11" t="str">
        <f t="shared" si="79"/>
        <v>Whole</v>
      </c>
    </row>
    <row r="5113" spans="12:12" x14ac:dyDescent="0.3">
      <c r="L5113" s="11" t="str">
        <f t="shared" si="79"/>
        <v>Whole</v>
      </c>
    </row>
    <row r="5114" spans="12:12" x14ac:dyDescent="0.3">
      <c r="L5114" s="11" t="str">
        <f t="shared" si="79"/>
        <v>Whole</v>
      </c>
    </row>
    <row r="5115" spans="12:12" x14ac:dyDescent="0.3">
      <c r="L5115" s="11" t="str">
        <f t="shared" si="79"/>
        <v>Whole</v>
      </c>
    </row>
    <row r="5116" spans="12:12" x14ac:dyDescent="0.3">
      <c r="L5116" s="11" t="str">
        <f t="shared" si="79"/>
        <v>Whole</v>
      </c>
    </row>
    <row r="5117" spans="12:12" x14ac:dyDescent="0.3">
      <c r="L5117" s="11" t="str">
        <f t="shared" si="79"/>
        <v>Whole</v>
      </c>
    </row>
    <row r="5118" spans="12:12" x14ac:dyDescent="0.3">
      <c r="L5118" s="11" t="str">
        <f t="shared" si="79"/>
        <v>Whole</v>
      </c>
    </row>
    <row r="5119" spans="12:12" x14ac:dyDescent="0.3">
      <c r="L5119" s="11" t="str">
        <f t="shared" si="79"/>
        <v>Whole</v>
      </c>
    </row>
    <row r="5120" spans="12:12" x14ac:dyDescent="0.3">
      <c r="L5120" s="11" t="str">
        <f t="shared" si="79"/>
        <v>Whole</v>
      </c>
    </row>
    <row r="5121" spans="12:12" x14ac:dyDescent="0.3">
      <c r="L5121" s="11" t="str">
        <f t="shared" si="79"/>
        <v>Whole</v>
      </c>
    </row>
    <row r="5122" spans="12:12" x14ac:dyDescent="0.3">
      <c r="L5122" s="11" t="str">
        <f t="shared" ref="L5122:L5185" si="80">IF(OR(C5122="Condiments &amp; Snacks",
       C5122="Cheese",
       C5122="Butter",
       C5122="Meals",
       C5122="Beverages",
       C5122="Yogurt"), "Processed", "Whole")</f>
        <v>Whole</v>
      </c>
    </row>
    <row r="5123" spans="12:12" x14ac:dyDescent="0.3">
      <c r="L5123" s="11" t="str">
        <f t="shared" si="80"/>
        <v>Whole</v>
      </c>
    </row>
    <row r="5124" spans="12:12" x14ac:dyDescent="0.3">
      <c r="L5124" s="11" t="str">
        <f t="shared" si="80"/>
        <v>Whole</v>
      </c>
    </row>
    <row r="5125" spans="12:12" x14ac:dyDescent="0.3">
      <c r="L5125" s="11" t="str">
        <f t="shared" si="80"/>
        <v>Whole</v>
      </c>
    </row>
    <row r="5126" spans="12:12" x14ac:dyDescent="0.3">
      <c r="L5126" s="11" t="str">
        <f t="shared" si="80"/>
        <v>Whole</v>
      </c>
    </row>
    <row r="5127" spans="12:12" x14ac:dyDescent="0.3">
      <c r="L5127" s="11" t="str">
        <f t="shared" si="80"/>
        <v>Whole</v>
      </c>
    </row>
    <row r="5128" spans="12:12" x14ac:dyDescent="0.3">
      <c r="L5128" s="11" t="str">
        <f t="shared" si="80"/>
        <v>Whole</v>
      </c>
    </row>
    <row r="5129" spans="12:12" x14ac:dyDescent="0.3">
      <c r="L5129" s="11" t="str">
        <f t="shared" si="80"/>
        <v>Whole</v>
      </c>
    </row>
    <row r="5130" spans="12:12" x14ac:dyDescent="0.3">
      <c r="L5130" s="11" t="str">
        <f t="shared" si="80"/>
        <v>Whole</v>
      </c>
    </row>
    <row r="5131" spans="12:12" x14ac:dyDescent="0.3">
      <c r="L5131" s="11" t="str">
        <f t="shared" si="80"/>
        <v>Whole</v>
      </c>
    </row>
    <row r="5132" spans="12:12" x14ac:dyDescent="0.3">
      <c r="L5132" s="11" t="str">
        <f t="shared" si="80"/>
        <v>Whole</v>
      </c>
    </row>
    <row r="5133" spans="12:12" x14ac:dyDescent="0.3">
      <c r="L5133" s="11" t="str">
        <f t="shared" si="80"/>
        <v>Whole</v>
      </c>
    </row>
    <row r="5134" spans="12:12" x14ac:dyDescent="0.3">
      <c r="L5134" s="11" t="str">
        <f t="shared" si="80"/>
        <v>Whole</v>
      </c>
    </row>
    <row r="5135" spans="12:12" x14ac:dyDescent="0.3">
      <c r="L5135" s="11" t="str">
        <f t="shared" si="80"/>
        <v>Whole</v>
      </c>
    </row>
    <row r="5136" spans="12:12" x14ac:dyDescent="0.3">
      <c r="L5136" s="11" t="str">
        <f t="shared" si="80"/>
        <v>Whole</v>
      </c>
    </row>
    <row r="5137" spans="12:12" x14ac:dyDescent="0.3">
      <c r="L5137" s="11" t="str">
        <f t="shared" si="80"/>
        <v>Whole</v>
      </c>
    </row>
    <row r="5138" spans="12:12" x14ac:dyDescent="0.3">
      <c r="L5138" s="11" t="str">
        <f t="shared" si="80"/>
        <v>Whole</v>
      </c>
    </row>
    <row r="5139" spans="12:12" x14ac:dyDescent="0.3">
      <c r="L5139" s="11" t="str">
        <f t="shared" si="80"/>
        <v>Whole</v>
      </c>
    </row>
    <row r="5140" spans="12:12" x14ac:dyDescent="0.3">
      <c r="L5140" s="11" t="str">
        <f t="shared" si="80"/>
        <v>Whole</v>
      </c>
    </row>
    <row r="5141" spans="12:12" x14ac:dyDescent="0.3">
      <c r="L5141" s="11" t="str">
        <f t="shared" si="80"/>
        <v>Whole</v>
      </c>
    </row>
    <row r="5142" spans="12:12" x14ac:dyDescent="0.3">
      <c r="L5142" s="11" t="str">
        <f t="shared" si="80"/>
        <v>Whole</v>
      </c>
    </row>
    <row r="5143" spans="12:12" x14ac:dyDescent="0.3">
      <c r="L5143" s="11" t="str">
        <f t="shared" si="80"/>
        <v>Whole</v>
      </c>
    </row>
    <row r="5144" spans="12:12" x14ac:dyDescent="0.3">
      <c r="L5144" s="11" t="str">
        <f t="shared" si="80"/>
        <v>Whole</v>
      </c>
    </row>
    <row r="5145" spans="12:12" x14ac:dyDescent="0.3">
      <c r="L5145" s="11" t="str">
        <f t="shared" si="80"/>
        <v>Whole</v>
      </c>
    </row>
    <row r="5146" spans="12:12" x14ac:dyDescent="0.3">
      <c r="L5146" s="11" t="str">
        <f t="shared" si="80"/>
        <v>Whole</v>
      </c>
    </row>
    <row r="5147" spans="12:12" x14ac:dyDescent="0.3">
      <c r="L5147" s="11" t="str">
        <f t="shared" si="80"/>
        <v>Whole</v>
      </c>
    </row>
    <row r="5148" spans="12:12" x14ac:dyDescent="0.3">
      <c r="L5148" s="11" t="str">
        <f t="shared" si="80"/>
        <v>Whole</v>
      </c>
    </row>
    <row r="5149" spans="12:12" x14ac:dyDescent="0.3">
      <c r="L5149" s="11" t="str">
        <f t="shared" si="80"/>
        <v>Whole</v>
      </c>
    </row>
    <row r="5150" spans="12:12" x14ac:dyDescent="0.3">
      <c r="L5150" s="11" t="str">
        <f t="shared" si="80"/>
        <v>Whole</v>
      </c>
    </row>
    <row r="5151" spans="12:12" x14ac:dyDescent="0.3">
      <c r="L5151" s="11" t="str">
        <f t="shared" si="80"/>
        <v>Whole</v>
      </c>
    </row>
    <row r="5152" spans="12:12" x14ac:dyDescent="0.3">
      <c r="L5152" s="11" t="str">
        <f t="shared" si="80"/>
        <v>Whole</v>
      </c>
    </row>
    <row r="5153" spans="12:12" x14ac:dyDescent="0.3">
      <c r="L5153" s="11" t="str">
        <f t="shared" si="80"/>
        <v>Whole</v>
      </c>
    </row>
    <row r="5154" spans="12:12" x14ac:dyDescent="0.3">
      <c r="L5154" s="11" t="str">
        <f t="shared" si="80"/>
        <v>Whole</v>
      </c>
    </row>
    <row r="5155" spans="12:12" x14ac:dyDescent="0.3">
      <c r="L5155" s="11" t="str">
        <f t="shared" si="80"/>
        <v>Whole</v>
      </c>
    </row>
    <row r="5156" spans="12:12" x14ac:dyDescent="0.3">
      <c r="L5156" s="11" t="str">
        <f t="shared" si="80"/>
        <v>Whole</v>
      </c>
    </row>
    <row r="5157" spans="12:12" x14ac:dyDescent="0.3">
      <c r="L5157" s="11" t="str">
        <f t="shared" si="80"/>
        <v>Whole</v>
      </c>
    </row>
    <row r="5158" spans="12:12" x14ac:dyDescent="0.3">
      <c r="L5158" s="11" t="str">
        <f t="shared" si="80"/>
        <v>Whole</v>
      </c>
    </row>
    <row r="5159" spans="12:12" x14ac:dyDescent="0.3">
      <c r="L5159" s="11" t="str">
        <f t="shared" si="80"/>
        <v>Whole</v>
      </c>
    </row>
    <row r="5160" spans="12:12" x14ac:dyDescent="0.3">
      <c r="L5160" s="11" t="str">
        <f t="shared" si="80"/>
        <v>Whole</v>
      </c>
    </row>
    <row r="5161" spans="12:12" x14ac:dyDescent="0.3">
      <c r="L5161" s="11" t="str">
        <f t="shared" si="80"/>
        <v>Whole</v>
      </c>
    </row>
    <row r="5162" spans="12:12" x14ac:dyDescent="0.3">
      <c r="L5162" s="11" t="str">
        <f t="shared" si="80"/>
        <v>Whole</v>
      </c>
    </row>
    <row r="5163" spans="12:12" x14ac:dyDescent="0.3">
      <c r="L5163" s="11" t="str">
        <f t="shared" si="80"/>
        <v>Whole</v>
      </c>
    </row>
    <row r="5164" spans="12:12" x14ac:dyDescent="0.3">
      <c r="L5164" s="11" t="str">
        <f t="shared" si="80"/>
        <v>Whole</v>
      </c>
    </row>
    <row r="5165" spans="12:12" x14ac:dyDescent="0.3">
      <c r="L5165" s="11" t="str">
        <f t="shared" si="80"/>
        <v>Whole</v>
      </c>
    </row>
    <row r="5166" spans="12:12" x14ac:dyDescent="0.3">
      <c r="L5166" s="11" t="str">
        <f t="shared" si="80"/>
        <v>Whole</v>
      </c>
    </row>
    <row r="5167" spans="12:12" x14ac:dyDescent="0.3">
      <c r="L5167" s="11" t="str">
        <f t="shared" si="80"/>
        <v>Whole</v>
      </c>
    </row>
    <row r="5168" spans="12:12" x14ac:dyDescent="0.3">
      <c r="L5168" s="11" t="str">
        <f t="shared" si="80"/>
        <v>Whole</v>
      </c>
    </row>
    <row r="5169" spans="12:12" x14ac:dyDescent="0.3">
      <c r="L5169" s="11" t="str">
        <f t="shared" si="80"/>
        <v>Whole</v>
      </c>
    </row>
    <row r="5170" spans="12:12" x14ac:dyDescent="0.3">
      <c r="L5170" s="11" t="str">
        <f t="shared" si="80"/>
        <v>Whole</v>
      </c>
    </row>
    <row r="5171" spans="12:12" x14ac:dyDescent="0.3">
      <c r="L5171" s="11" t="str">
        <f t="shared" si="80"/>
        <v>Whole</v>
      </c>
    </row>
    <row r="5172" spans="12:12" x14ac:dyDescent="0.3">
      <c r="L5172" s="11" t="str">
        <f t="shared" si="80"/>
        <v>Whole</v>
      </c>
    </row>
    <row r="5173" spans="12:12" x14ac:dyDescent="0.3">
      <c r="L5173" s="11" t="str">
        <f t="shared" si="80"/>
        <v>Whole</v>
      </c>
    </row>
    <row r="5174" spans="12:12" x14ac:dyDescent="0.3">
      <c r="L5174" s="11" t="str">
        <f t="shared" si="80"/>
        <v>Whole</v>
      </c>
    </row>
    <row r="5175" spans="12:12" x14ac:dyDescent="0.3">
      <c r="L5175" s="11" t="str">
        <f t="shared" si="80"/>
        <v>Whole</v>
      </c>
    </row>
    <row r="5176" spans="12:12" x14ac:dyDescent="0.3">
      <c r="L5176" s="11" t="str">
        <f t="shared" si="80"/>
        <v>Whole</v>
      </c>
    </row>
    <row r="5177" spans="12:12" x14ac:dyDescent="0.3">
      <c r="L5177" s="11" t="str">
        <f t="shared" si="80"/>
        <v>Whole</v>
      </c>
    </row>
    <row r="5178" spans="12:12" x14ac:dyDescent="0.3">
      <c r="L5178" s="11" t="str">
        <f t="shared" si="80"/>
        <v>Whole</v>
      </c>
    </row>
    <row r="5179" spans="12:12" x14ac:dyDescent="0.3">
      <c r="L5179" s="11" t="str">
        <f t="shared" si="80"/>
        <v>Whole</v>
      </c>
    </row>
    <row r="5180" spans="12:12" x14ac:dyDescent="0.3">
      <c r="L5180" s="11" t="str">
        <f t="shared" si="80"/>
        <v>Whole</v>
      </c>
    </row>
    <row r="5181" spans="12:12" x14ac:dyDescent="0.3">
      <c r="L5181" s="11" t="str">
        <f t="shared" si="80"/>
        <v>Whole</v>
      </c>
    </row>
    <row r="5182" spans="12:12" x14ac:dyDescent="0.3">
      <c r="L5182" s="11" t="str">
        <f t="shared" si="80"/>
        <v>Whole</v>
      </c>
    </row>
    <row r="5183" spans="12:12" x14ac:dyDescent="0.3">
      <c r="L5183" s="11" t="str">
        <f t="shared" si="80"/>
        <v>Whole</v>
      </c>
    </row>
    <row r="5184" spans="12:12" x14ac:dyDescent="0.3">
      <c r="L5184" s="11" t="str">
        <f t="shared" si="80"/>
        <v>Whole</v>
      </c>
    </row>
    <row r="5185" spans="12:12" x14ac:dyDescent="0.3">
      <c r="L5185" s="11" t="str">
        <f t="shared" si="80"/>
        <v>Whole</v>
      </c>
    </row>
    <row r="5186" spans="12:12" x14ac:dyDescent="0.3">
      <c r="L5186" s="11" t="str">
        <f t="shared" ref="L5186:L5249" si="81">IF(OR(C5186="Condiments &amp; Snacks",
       C5186="Cheese",
       C5186="Butter",
       C5186="Meals",
       C5186="Beverages",
       C5186="Yogurt"), "Processed", "Whole")</f>
        <v>Whole</v>
      </c>
    </row>
    <row r="5187" spans="12:12" x14ac:dyDescent="0.3">
      <c r="L5187" s="11" t="str">
        <f t="shared" si="81"/>
        <v>Whole</v>
      </c>
    </row>
    <row r="5188" spans="12:12" x14ac:dyDescent="0.3">
      <c r="L5188" s="11" t="str">
        <f t="shared" si="81"/>
        <v>Whole</v>
      </c>
    </row>
    <row r="5189" spans="12:12" x14ac:dyDescent="0.3">
      <c r="L5189" s="11" t="str">
        <f t="shared" si="81"/>
        <v>Whole</v>
      </c>
    </row>
    <row r="5190" spans="12:12" x14ac:dyDescent="0.3">
      <c r="L5190" s="11" t="str">
        <f t="shared" si="81"/>
        <v>Whole</v>
      </c>
    </row>
    <row r="5191" spans="12:12" x14ac:dyDescent="0.3">
      <c r="L5191" s="11" t="str">
        <f t="shared" si="81"/>
        <v>Whole</v>
      </c>
    </row>
    <row r="5192" spans="12:12" x14ac:dyDescent="0.3">
      <c r="L5192" s="11" t="str">
        <f t="shared" si="81"/>
        <v>Whole</v>
      </c>
    </row>
    <row r="5193" spans="12:12" x14ac:dyDescent="0.3">
      <c r="L5193" s="11" t="str">
        <f t="shared" si="81"/>
        <v>Whole</v>
      </c>
    </row>
    <row r="5194" spans="12:12" x14ac:dyDescent="0.3">
      <c r="L5194" s="11" t="str">
        <f t="shared" si="81"/>
        <v>Whole</v>
      </c>
    </row>
    <row r="5195" spans="12:12" x14ac:dyDescent="0.3">
      <c r="L5195" s="11" t="str">
        <f t="shared" si="81"/>
        <v>Whole</v>
      </c>
    </row>
    <row r="5196" spans="12:12" x14ac:dyDescent="0.3">
      <c r="L5196" s="11" t="str">
        <f t="shared" si="81"/>
        <v>Whole</v>
      </c>
    </row>
    <row r="5197" spans="12:12" x14ac:dyDescent="0.3">
      <c r="L5197" s="11" t="str">
        <f t="shared" si="81"/>
        <v>Whole</v>
      </c>
    </row>
    <row r="5198" spans="12:12" x14ac:dyDescent="0.3">
      <c r="L5198" s="11" t="str">
        <f t="shared" si="81"/>
        <v>Whole</v>
      </c>
    </row>
    <row r="5199" spans="12:12" x14ac:dyDescent="0.3">
      <c r="L5199" s="11" t="str">
        <f t="shared" si="81"/>
        <v>Whole</v>
      </c>
    </row>
    <row r="5200" spans="12:12" x14ac:dyDescent="0.3">
      <c r="L5200" s="11" t="str">
        <f t="shared" si="81"/>
        <v>Whole</v>
      </c>
    </row>
    <row r="5201" spans="12:12" x14ac:dyDescent="0.3">
      <c r="L5201" s="11" t="str">
        <f t="shared" si="81"/>
        <v>Whole</v>
      </c>
    </row>
    <row r="5202" spans="12:12" x14ac:dyDescent="0.3">
      <c r="L5202" s="11" t="str">
        <f t="shared" si="81"/>
        <v>Whole</v>
      </c>
    </row>
    <row r="5203" spans="12:12" x14ac:dyDescent="0.3">
      <c r="L5203" s="11" t="str">
        <f t="shared" si="81"/>
        <v>Whole</v>
      </c>
    </row>
    <row r="5204" spans="12:12" x14ac:dyDescent="0.3">
      <c r="L5204" s="11" t="str">
        <f t="shared" si="81"/>
        <v>Whole</v>
      </c>
    </row>
    <row r="5205" spans="12:12" x14ac:dyDescent="0.3">
      <c r="L5205" s="11" t="str">
        <f t="shared" si="81"/>
        <v>Whole</v>
      </c>
    </row>
    <row r="5206" spans="12:12" x14ac:dyDescent="0.3">
      <c r="L5206" s="11" t="str">
        <f t="shared" si="81"/>
        <v>Whole</v>
      </c>
    </row>
    <row r="5207" spans="12:12" x14ac:dyDescent="0.3">
      <c r="L5207" s="11" t="str">
        <f t="shared" si="81"/>
        <v>Whole</v>
      </c>
    </row>
    <row r="5208" spans="12:12" x14ac:dyDescent="0.3">
      <c r="L5208" s="11" t="str">
        <f t="shared" si="81"/>
        <v>Whole</v>
      </c>
    </row>
    <row r="5209" spans="12:12" x14ac:dyDescent="0.3">
      <c r="L5209" s="11" t="str">
        <f t="shared" si="81"/>
        <v>Whole</v>
      </c>
    </row>
    <row r="5210" spans="12:12" x14ac:dyDescent="0.3">
      <c r="L5210" s="11" t="str">
        <f t="shared" si="81"/>
        <v>Whole</v>
      </c>
    </row>
    <row r="5211" spans="12:12" x14ac:dyDescent="0.3">
      <c r="L5211" s="11" t="str">
        <f t="shared" si="81"/>
        <v>Whole</v>
      </c>
    </row>
    <row r="5212" spans="12:12" x14ac:dyDescent="0.3">
      <c r="L5212" s="11" t="str">
        <f t="shared" si="81"/>
        <v>Whole</v>
      </c>
    </row>
    <row r="5213" spans="12:12" x14ac:dyDescent="0.3">
      <c r="L5213" s="11" t="str">
        <f t="shared" si="81"/>
        <v>Whole</v>
      </c>
    </row>
    <row r="5214" spans="12:12" x14ac:dyDescent="0.3">
      <c r="L5214" s="11" t="str">
        <f t="shared" si="81"/>
        <v>Whole</v>
      </c>
    </row>
    <row r="5215" spans="12:12" x14ac:dyDescent="0.3">
      <c r="L5215" s="11" t="str">
        <f t="shared" si="81"/>
        <v>Whole</v>
      </c>
    </row>
    <row r="5216" spans="12:12" x14ac:dyDescent="0.3">
      <c r="L5216" s="11" t="str">
        <f t="shared" si="81"/>
        <v>Whole</v>
      </c>
    </row>
    <row r="5217" spans="12:12" x14ac:dyDescent="0.3">
      <c r="L5217" s="11" t="str">
        <f t="shared" si="81"/>
        <v>Whole</v>
      </c>
    </row>
    <row r="5218" spans="12:12" x14ac:dyDescent="0.3">
      <c r="L5218" s="11" t="str">
        <f t="shared" si="81"/>
        <v>Whole</v>
      </c>
    </row>
    <row r="5219" spans="12:12" x14ac:dyDescent="0.3">
      <c r="L5219" s="11" t="str">
        <f t="shared" si="81"/>
        <v>Whole</v>
      </c>
    </row>
    <row r="5220" spans="12:12" x14ac:dyDescent="0.3">
      <c r="L5220" s="11" t="str">
        <f t="shared" si="81"/>
        <v>Whole</v>
      </c>
    </row>
    <row r="5221" spans="12:12" x14ac:dyDescent="0.3">
      <c r="L5221" s="11" t="str">
        <f t="shared" si="81"/>
        <v>Whole</v>
      </c>
    </row>
    <row r="5222" spans="12:12" x14ac:dyDescent="0.3">
      <c r="L5222" s="11" t="str">
        <f t="shared" si="81"/>
        <v>Whole</v>
      </c>
    </row>
    <row r="5223" spans="12:12" x14ac:dyDescent="0.3">
      <c r="L5223" s="11" t="str">
        <f t="shared" si="81"/>
        <v>Whole</v>
      </c>
    </row>
    <row r="5224" spans="12:12" x14ac:dyDescent="0.3">
      <c r="L5224" s="11" t="str">
        <f t="shared" si="81"/>
        <v>Whole</v>
      </c>
    </row>
    <row r="5225" spans="12:12" x14ac:dyDescent="0.3">
      <c r="L5225" s="11" t="str">
        <f t="shared" si="81"/>
        <v>Whole</v>
      </c>
    </row>
    <row r="5226" spans="12:12" x14ac:dyDescent="0.3">
      <c r="L5226" s="11" t="str">
        <f t="shared" si="81"/>
        <v>Whole</v>
      </c>
    </row>
    <row r="5227" spans="12:12" x14ac:dyDescent="0.3">
      <c r="L5227" s="11" t="str">
        <f t="shared" si="81"/>
        <v>Whole</v>
      </c>
    </row>
    <row r="5228" spans="12:12" x14ac:dyDescent="0.3">
      <c r="L5228" s="11" t="str">
        <f t="shared" si="81"/>
        <v>Whole</v>
      </c>
    </row>
    <row r="5229" spans="12:12" x14ac:dyDescent="0.3">
      <c r="L5229" s="11" t="str">
        <f t="shared" si="81"/>
        <v>Whole</v>
      </c>
    </row>
    <row r="5230" spans="12:12" x14ac:dyDescent="0.3">
      <c r="L5230" s="11" t="str">
        <f t="shared" si="81"/>
        <v>Whole</v>
      </c>
    </row>
    <row r="5231" spans="12:12" x14ac:dyDescent="0.3">
      <c r="L5231" s="11" t="str">
        <f t="shared" si="81"/>
        <v>Whole</v>
      </c>
    </row>
    <row r="5232" spans="12:12" x14ac:dyDescent="0.3">
      <c r="L5232" s="11" t="str">
        <f t="shared" si="81"/>
        <v>Whole</v>
      </c>
    </row>
    <row r="5233" spans="12:12" x14ac:dyDescent="0.3">
      <c r="L5233" s="11" t="str">
        <f t="shared" si="81"/>
        <v>Whole</v>
      </c>
    </row>
    <row r="5234" spans="12:12" x14ac:dyDescent="0.3">
      <c r="L5234" s="11" t="str">
        <f t="shared" si="81"/>
        <v>Whole</v>
      </c>
    </row>
    <row r="5235" spans="12:12" x14ac:dyDescent="0.3">
      <c r="L5235" s="11" t="str">
        <f t="shared" si="81"/>
        <v>Whole</v>
      </c>
    </row>
    <row r="5236" spans="12:12" x14ac:dyDescent="0.3">
      <c r="L5236" s="11" t="str">
        <f t="shared" si="81"/>
        <v>Whole</v>
      </c>
    </row>
    <row r="5237" spans="12:12" x14ac:dyDescent="0.3">
      <c r="L5237" s="11" t="str">
        <f t="shared" si="81"/>
        <v>Whole</v>
      </c>
    </row>
    <row r="5238" spans="12:12" x14ac:dyDescent="0.3">
      <c r="L5238" s="11" t="str">
        <f t="shared" si="81"/>
        <v>Whole</v>
      </c>
    </row>
    <row r="5239" spans="12:12" x14ac:dyDescent="0.3">
      <c r="L5239" s="11" t="str">
        <f t="shared" si="81"/>
        <v>Whole</v>
      </c>
    </row>
    <row r="5240" spans="12:12" x14ac:dyDescent="0.3">
      <c r="L5240" s="11" t="str">
        <f t="shared" si="81"/>
        <v>Whole</v>
      </c>
    </row>
    <row r="5241" spans="12:12" x14ac:dyDescent="0.3">
      <c r="L5241" s="11" t="str">
        <f t="shared" si="81"/>
        <v>Whole</v>
      </c>
    </row>
    <row r="5242" spans="12:12" x14ac:dyDescent="0.3">
      <c r="L5242" s="11" t="str">
        <f t="shared" si="81"/>
        <v>Whole</v>
      </c>
    </row>
    <row r="5243" spans="12:12" x14ac:dyDescent="0.3">
      <c r="L5243" s="11" t="str">
        <f t="shared" si="81"/>
        <v>Whole</v>
      </c>
    </row>
    <row r="5244" spans="12:12" x14ac:dyDescent="0.3">
      <c r="L5244" s="11" t="str">
        <f t="shared" si="81"/>
        <v>Whole</v>
      </c>
    </row>
    <row r="5245" spans="12:12" x14ac:dyDescent="0.3">
      <c r="L5245" s="11" t="str">
        <f t="shared" si="81"/>
        <v>Whole</v>
      </c>
    </row>
    <row r="5246" spans="12:12" x14ac:dyDescent="0.3">
      <c r="L5246" s="11" t="str">
        <f t="shared" si="81"/>
        <v>Whole</v>
      </c>
    </row>
    <row r="5247" spans="12:12" x14ac:dyDescent="0.3">
      <c r="L5247" s="11" t="str">
        <f t="shared" si="81"/>
        <v>Whole</v>
      </c>
    </row>
    <row r="5248" spans="12:12" x14ac:dyDescent="0.3">
      <c r="L5248" s="11" t="str">
        <f t="shared" si="81"/>
        <v>Whole</v>
      </c>
    </row>
    <row r="5249" spans="12:12" x14ac:dyDescent="0.3">
      <c r="L5249" s="11" t="str">
        <f t="shared" si="81"/>
        <v>Whole</v>
      </c>
    </row>
    <row r="5250" spans="12:12" x14ac:dyDescent="0.3">
      <c r="L5250" s="11" t="str">
        <f t="shared" ref="L5250:L5313" si="82">IF(OR(C5250="Condiments &amp; Snacks",
       C5250="Cheese",
       C5250="Butter",
       C5250="Meals",
       C5250="Beverages",
       C5250="Yogurt"), "Processed", "Whole")</f>
        <v>Whole</v>
      </c>
    </row>
    <row r="5251" spans="12:12" x14ac:dyDescent="0.3">
      <c r="L5251" s="11" t="str">
        <f t="shared" si="82"/>
        <v>Whole</v>
      </c>
    </row>
    <row r="5252" spans="12:12" x14ac:dyDescent="0.3">
      <c r="L5252" s="11" t="str">
        <f t="shared" si="82"/>
        <v>Whole</v>
      </c>
    </row>
    <row r="5253" spans="12:12" x14ac:dyDescent="0.3">
      <c r="L5253" s="11" t="str">
        <f t="shared" si="82"/>
        <v>Whole</v>
      </c>
    </row>
    <row r="5254" spans="12:12" x14ac:dyDescent="0.3">
      <c r="L5254" s="11" t="str">
        <f t="shared" si="82"/>
        <v>Whole</v>
      </c>
    </row>
    <row r="5255" spans="12:12" x14ac:dyDescent="0.3">
      <c r="L5255" s="11" t="str">
        <f t="shared" si="82"/>
        <v>Whole</v>
      </c>
    </row>
    <row r="5256" spans="12:12" x14ac:dyDescent="0.3">
      <c r="L5256" s="11" t="str">
        <f t="shared" si="82"/>
        <v>Whole</v>
      </c>
    </row>
    <row r="5257" spans="12:12" x14ac:dyDescent="0.3">
      <c r="L5257" s="11" t="str">
        <f t="shared" si="82"/>
        <v>Whole</v>
      </c>
    </row>
    <row r="5258" spans="12:12" x14ac:dyDescent="0.3">
      <c r="L5258" s="11" t="str">
        <f t="shared" si="82"/>
        <v>Whole</v>
      </c>
    </row>
    <row r="5259" spans="12:12" x14ac:dyDescent="0.3">
      <c r="L5259" s="11" t="str">
        <f t="shared" si="82"/>
        <v>Whole</v>
      </c>
    </row>
    <row r="5260" spans="12:12" x14ac:dyDescent="0.3">
      <c r="L5260" s="11" t="str">
        <f t="shared" si="82"/>
        <v>Whole</v>
      </c>
    </row>
    <row r="5261" spans="12:12" x14ac:dyDescent="0.3">
      <c r="L5261" s="11" t="str">
        <f t="shared" si="82"/>
        <v>Whole</v>
      </c>
    </row>
    <row r="5262" spans="12:12" x14ac:dyDescent="0.3">
      <c r="L5262" s="11" t="str">
        <f t="shared" si="82"/>
        <v>Whole</v>
      </c>
    </row>
    <row r="5263" spans="12:12" x14ac:dyDescent="0.3">
      <c r="L5263" s="11" t="str">
        <f t="shared" si="82"/>
        <v>Whole</v>
      </c>
    </row>
    <row r="5264" spans="12:12" x14ac:dyDescent="0.3">
      <c r="L5264" s="11" t="str">
        <f t="shared" si="82"/>
        <v>Whole</v>
      </c>
    </row>
    <row r="5265" spans="12:12" x14ac:dyDescent="0.3">
      <c r="L5265" s="11" t="str">
        <f t="shared" si="82"/>
        <v>Whole</v>
      </c>
    </row>
    <row r="5266" spans="12:12" x14ac:dyDescent="0.3">
      <c r="L5266" s="11" t="str">
        <f t="shared" si="82"/>
        <v>Whole</v>
      </c>
    </row>
    <row r="5267" spans="12:12" x14ac:dyDescent="0.3">
      <c r="L5267" s="11" t="str">
        <f t="shared" si="82"/>
        <v>Whole</v>
      </c>
    </row>
    <row r="5268" spans="12:12" x14ac:dyDescent="0.3">
      <c r="L5268" s="11" t="str">
        <f t="shared" si="82"/>
        <v>Whole</v>
      </c>
    </row>
    <row r="5269" spans="12:12" x14ac:dyDescent="0.3">
      <c r="L5269" s="11" t="str">
        <f t="shared" si="82"/>
        <v>Whole</v>
      </c>
    </row>
    <row r="5270" spans="12:12" x14ac:dyDescent="0.3">
      <c r="L5270" s="11" t="str">
        <f t="shared" si="82"/>
        <v>Whole</v>
      </c>
    </row>
    <row r="5271" spans="12:12" x14ac:dyDescent="0.3">
      <c r="L5271" s="11" t="str">
        <f t="shared" si="82"/>
        <v>Whole</v>
      </c>
    </row>
    <row r="5272" spans="12:12" x14ac:dyDescent="0.3">
      <c r="L5272" s="11" t="str">
        <f t="shared" si="82"/>
        <v>Whole</v>
      </c>
    </row>
    <row r="5273" spans="12:12" x14ac:dyDescent="0.3">
      <c r="L5273" s="11" t="str">
        <f t="shared" si="82"/>
        <v>Whole</v>
      </c>
    </row>
    <row r="5274" spans="12:12" x14ac:dyDescent="0.3">
      <c r="L5274" s="11" t="str">
        <f t="shared" si="82"/>
        <v>Whole</v>
      </c>
    </row>
    <row r="5275" spans="12:12" x14ac:dyDescent="0.3">
      <c r="L5275" s="11" t="str">
        <f t="shared" si="82"/>
        <v>Whole</v>
      </c>
    </row>
    <row r="5276" spans="12:12" x14ac:dyDescent="0.3">
      <c r="L5276" s="11" t="str">
        <f t="shared" si="82"/>
        <v>Whole</v>
      </c>
    </row>
    <row r="5277" spans="12:12" x14ac:dyDescent="0.3">
      <c r="L5277" s="11" t="str">
        <f t="shared" si="82"/>
        <v>Whole</v>
      </c>
    </row>
    <row r="5278" spans="12:12" x14ac:dyDescent="0.3">
      <c r="L5278" s="11" t="str">
        <f t="shared" si="82"/>
        <v>Whole</v>
      </c>
    </row>
    <row r="5279" spans="12:12" x14ac:dyDescent="0.3">
      <c r="L5279" s="11" t="str">
        <f t="shared" si="82"/>
        <v>Whole</v>
      </c>
    </row>
    <row r="5280" spans="12:12" x14ac:dyDescent="0.3">
      <c r="L5280" s="11" t="str">
        <f t="shared" si="82"/>
        <v>Whole</v>
      </c>
    </row>
    <row r="5281" spans="12:12" x14ac:dyDescent="0.3">
      <c r="L5281" s="11" t="str">
        <f t="shared" si="82"/>
        <v>Whole</v>
      </c>
    </row>
    <row r="5282" spans="12:12" x14ac:dyDescent="0.3">
      <c r="L5282" s="11" t="str">
        <f t="shared" si="82"/>
        <v>Whole</v>
      </c>
    </row>
    <row r="5283" spans="12:12" x14ac:dyDescent="0.3">
      <c r="L5283" s="11" t="str">
        <f t="shared" si="82"/>
        <v>Whole</v>
      </c>
    </row>
    <row r="5284" spans="12:12" x14ac:dyDescent="0.3">
      <c r="L5284" s="11" t="str">
        <f t="shared" si="82"/>
        <v>Whole</v>
      </c>
    </row>
    <row r="5285" spans="12:12" x14ac:dyDescent="0.3">
      <c r="L5285" s="11" t="str">
        <f t="shared" si="82"/>
        <v>Whole</v>
      </c>
    </row>
    <row r="5286" spans="12:12" x14ac:dyDescent="0.3">
      <c r="L5286" s="11" t="str">
        <f t="shared" si="82"/>
        <v>Whole</v>
      </c>
    </row>
    <row r="5287" spans="12:12" x14ac:dyDescent="0.3">
      <c r="L5287" s="11" t="str">
        <f t="shared" si="82"/>
        <v>Whole</v>
      </c>
    </row>
    <row r="5288" spans="12:12" x14ac:dyDescent="0.3">
      <c r="L5288" s="11" t="str">
        <f t="shared" si="82"/>
        <v>Whole</v>
      </c>
    </row>
    <row r="5289" spans="12:12" x14ac:dyDescent="0.3">
      <c r="L5289" s="11" t="str">
        <f t="shared" si="82"/>
        <v>Whole</v>
      </c>
    </row>
    <row r="5290" spans="12:12" x14ac:dyDescent="0.3">
      <c r="L5290" s="11" t="str">
        <f t="shared" si="82"/>
        <v>Whole</v>
      </c>
    </row>
    <row r="5291" spans="12:12" x14ac:dyDescent="0.3">
      <c r="L5291" s="11" t="str">
        <f t="shared" si="82"/>
        <v>Whole</v>
      </c>
    </row>
    <row r="5292" spans="12:12" x14ac:dyDescent="0.3">
      <c r="L5292" s="11" t="str">
        <f t="shared" si="82"/>
        <v>Whole</v>
      </c>
    </row>
    <row r="5293" spans="12:12" x14ac:dyDescent="0.3">
      <c r="L5293" s="11" t="str">
        <f t="shared" si="82"/>
        <v>Whole</v>
      </c>
    </row>
    <row r="5294" spans="12:12" x14ac:dyDescent="0.3">
      <c r="L5294" s="11" t="str">
        <f t="shared" si="82"/>
        <v>Whole</v>
      </c>
    </row>
    <row r="5295" spans="12:12" x14ac:dyDescent="0.3">
      <c r="L5295" s="11" t="str">
        <f t="shared" si="82"/>
        <v>Whole</v>
      </c>
    </row>
    <row r="5296" spans="12:12" x14ac:dyDescent="0.3">
      <c r="L5296" s="11" t="str">
        <f t="shared" si="82"/>
        <v>Whole</v>
      </c>
    </row>
    <row r="5297" spans="12:12" x14ac:dyDescent="0.3">
      <c r="L5297" s="11" t="str">
        <f t="shared" si="82"/>
        <v>Whole</v>
      </c>
    </row>
    <row r="5298" spans="12:12" x14ac:dyDescent="0.3">
      <c r="L5298" s="11" t="str">
        <f t="shared" si="82"/>
        <v>Whole</v>
      </c>
    </row>
    <row r="5299" spans="12:12" x14ac:dyDescent="0.3">
      <c r="L5299" s="11" t="str">
        <f t="shared" si="82"/>
        <v>Whole</v>
      </c>
    </row>
    <row r="5300" spans="12:12" x14ac:dyDescent="0.3">
      <c r="L5300" s="11" t="str">
        <f t="shared" si="82"/>
        <v>Whole</v>
      </c>
    </row>
    <row r="5301" spans="12:12" x14ac:dyDescent="0.3">
      <c r="L5301" s="11" t="str">
        <f t="shared" si="82"/>
        <v>Whole</v>
      </c>
    </row>
    <row r="5302" spans="12:12" x14ac:dyDescent="0.3">
      <c r="L5302" s="11" t="str">
        <f t="shared" si="82"/>
        <v>Whole</v>
      </c>
    </row>
    <row r="5303" spans="12:12" x14ac:dyDescent="0.3">
      <c r="L5303" s="11" t="str">
        <f t="shared" si="82"/>
        <v>Whole</v>
      </c>
    </row>
    <row r="5304" spans="12:12" x14ac:dyDescent="0.3">
      <c r="L5304" s="11" t="str">
        <f t="shared" si="82"/>
        <v>Whole</v>
      </c>
    </row>
    <row r="5305" spans="12:12" x14ac:dyDescent="0.3">
      <c r="L5305" s="11" t="str">
        <f t="shared" si="82"/>
        <v>Whole</v>
      </c>
    </row>
    <row r="5306" spans="12:12" x14ac:dyDescent="0.3">
      <c r="L5306" s="11" t="str">
        <f t="shared" si="82"/>
        <v>Whole</v>
      </c>
    </row>
    <row r="5307" spans="12:12" x14ac:dyDescent="0.3">
      <c r="L5307" s="11" t="str">
        <f t="shared" si="82"/>
        <v>Whole</v>
      </c>
    </row>
    <row r="5308" spans="12:12" x14ac:dyDescent="0.3">
      <c r="L5308" s="11" t="str">
        <f t="shared" si="82"/>
        <v>Whole</v>
      </c>
    </row>
    <row r="5309" spans="12:12" x14ac:dyDescent="0.3">
      <c r="L5309" s="11" t="str">
        <f t="shared" si="82"/>
        <v>Whole</v>
      </c>
    </row>
    <row r="5310" spans="12:12" x14ac:dyDescent="0.3">
      <c r="L5310" s="11" t="str">
        <f t="shared" si="82"/>
        <v>Whole</v>
      </c>
    </row>
    <row r="5311" spans="12:12" x14ac:dyDescent="0.3">
      <c r="L5311" s="11" t="str">
        <f t="shared" si="82"/>
        <v>Whole</v>
      </c>
    </row>
    <row r="5312" spans="12:12" x14ac:dyDescent="0.3">
      <c r="L5312" s="11" t="str">
        <f t="shared" si="82"/>
        <v>Whole</v>
      </c>
    </row>
    <row r="5313" spans="12:12" x14ac:dyDescent="0.3">
      <c r="L5313" s="11" t="str">
        <f t="shared" si="82"/>
        <v>Whole</v>
      </c>
    </row>
    <row r="5314" spans="12:12" x14ac:dyDescent="0.3">
      <c r="L5314" s="11" t="str">
        <f t="shared" ref="L5314:L5377" si="83">IF(OR(C5314="Condiments &amp; Snacks",
       C5314="Cheese",
       C5314="Butter",
       C5314="Meals",
       C5314="Beverages",
       C5314="Yogurt"), "Processed", "Whole")</f>
        <v>Whole</v>
      </c>
    </row>
    <row r="5315" spans="12:12" x14ac:dyDescent="0.3">
      <c r="L5315" s="11" t="str">
        <f t="shared" si="83"/>
        <v>Whole</v>
      </c>
    </row>
    <row r="5316" spans="12:12" x14ac:dyDescent="0.3">
      <c r="L5316" s="11" t="str">
        <f t="shared" si="83"/>
        <v>Whole</v>
      </c>
    </row>
    <row r="5317" spans="12:12" x14ac:dyDescent="0.3">
      <c r="L5317" s="11" t="str">
        <f t="shared" si="83"/>
        <v>Whole</v>
      </c>
    </row>
    <row r="5318" spans="12:12" x14ac:dyDescent="0.3">
      <c r="L5318" s="11" t="str">
        <f t="shared" si="83"/>
        <v>Whole</v>
      </c>
    </row>
    <row r="5319" spans="12:12" x14ac:dyDescent="0.3">
      <c r="L5319" s="11" t="str">
        <f t="shared" si="83"/>
        <v>Whole</v>
      </c>
    </row>
    <row r="5320" spans="12:12" x14ac:dyDescent="0.3">
      <c r="L5320" s="11" t="str">
        <f t="shared" si="83"/>
        <v>Whole</v>
      </c>
    </row>
    <row r="5321" spans="12:12" x14ac:dyDescent="0.3">
      <c r="L5321" s="11" t="str">
        <f t="shared" si="83"/>
        <v>Whole</v>
      </c>
    </row>
    <row r="5322" spans="12:12" x14ac:dyDescent="0.3">
      <c r="L5322" s="11" t="str">
        <f t="shared" si="83"/>
        <v>Whole</v>
      </c>
    </row>
    <row r="5323" spans="12:12" x14ac:dyDescent="0.3">
      <c r="L5323" s="11" t="str">
        <f t="shared" si="83"/>
        <v>Whole</v>
      </c>
    </row>
    <row r="5324" spans="12:12" x14ac:dyDescent="0.3">
      <c r="L5324" s="11" t="str">
        <f t="shared" si="83"/>
        <v>Whole</v>
      </c>
    </row>
    <row r="5325" spans="12:12" x14ac:dyDescent="0.3">
      <c r="L5325" s="11" t="str">
        <f t="shared" si="83"/>
        <v>Whole</v>
      </c>
    </row>
    <row r="5326" spans="12:12" x14ac:dyDescent="0.3">
      <c r="L5326" s="11" t="str">
        <f t="shared" si="83"/>
        <v>Whole</v>
      </c>
    </row>
    <row r="5327" spans="12:12" x14ac:dyDescent="0.3">
      <c r="L5327" s="11" t="str">
        <f t="shared" si="83"/>
        <v>Whole</v>
      </c>
    </row>
    <row r="5328" spans="12:12" x14ac:dyDescent="0.3">
      <c r="L5328" s="11" t="str">
        <f t="shared" si="83"/>
        <v>Whole</v>
      </c>
    </row>
    <row r="5329" spans="12:12" x14ac:dyDescent="0.3">
      <c r="L5329" s="11" t="str">
        <f t="shared" si="83"/>
        <v>Whole</v>
      </c>
    </row>
    <row r="5330" spans="12:12" x14ac:dyDescent="0.3">
      <c r="L5330" s="11" t="str">
        <f t="shared" si="83"/>
        <v>Whole</v>
      </c>
    </row>
    <row r="5331" spans="12:12" x14ac:dyDescent="0.3">
      <c r="L5331" s="11" t="str">
        <f t="shared" si="83"/>
        <v>Whole</v>
      </c>
    </row>
    <row r="5332" spans="12:12" x14ac:dyDescent="0.3">
      <c r="L5332" s="11" t="str">
        <f t="shared" si="83"/>
        <v>Whole</v>
      </c>
    </row>
    <row r="5333" spans="12:12" x14ac:dyDescent="0.3">
      <c r="L5333" s="11" t="str">
        <f t="shared" si="83"/>
        <v>Whole</v>
      </c>
    </row>
    <row r="5334" spans="12:12" x14ac:dyDescent="0.3">
      <c r="L5334" s="11" t="str">
        <f t="shared" si="83"/>
        <v>Whole</v>
      </c>
    </row>
    <row r="5335" spans="12:12" x14ac:dyDescent="0.3">
      <c r="L5335" s="11" t="str">
        <f t="shared" si="83"/>
        <v>Whole</v>
      </c>
    </row>
    <row r="5336" spans="12:12" x14ac:dyDescent="0.3">
      <c r="L5336" s="11" t="str">
        <f t="shared" si="83"/>
        <v>Whole</v>
      </c>
    </row>
    <row r="5337" spans="12:12" x14ac:dyDescent="0.3">
      <c r="L5337" s="11" t="str">
        <f t="shared" si="83"/>
        <v>Whole</v>
      </c>
    </row>
    <row r="5338" spans="12:12" x14ac:dyDescent="0.3">
      <c r="L5338" s="11" t="str">
        <f t="shared" si="83"/>
        <v>Whole</v>
      </c>
    </row>
    <row r="5339" spans="12:12" x14ac:dyDescent="0.3">
      <c r="L5339" s="11" t="str">
        <f t="shared" si="83"/>
        <v>Whole</v>
      </c>
    </row>
    <row r="5340" spans="12:12" x14ac:dyDescent="0.3">
      <c r="L5340" s="11" t="str">
        <f t="shared" si="83"/>
        <v>Whole</v>
      </c>
    </row>
    <row r="5341" spans="12:12" x14ac:dyDescent="0.3">
      <c r="L5341" s="11" t="str">
        <f t="shared" si="83"/>
        <v>Whole</v>
      </c>
    </row>
    <row r="5342" spans="12:12" x14ac:dyDescent="0.3">
      <c r="L5342" s="11" t="str">
        <f t="shared" si="83"/>
        <v>Whole</v>
      </c>
    </row>
    <row r="5343" spans="12:12" x14ac:dyDescent="0.3">
      <c r="L5343" s="11" t="str">
        <f t="shared" si="83"/>
        <v>Whole</v>
      </c>
    </row>
    <row r="5344" spans="12:12" x14ac:dyDescent="0.3">
      <c r="L5344" s="11" t="str">
        <f t="shared" si="83"/>
        <v>Whole</v>
      </c>
    </row>
    <row r="5345" spans="12:12" x14ac:dyDescent="0.3">
      <c r="L5345" s="11" t="str">
        <f t="shared" si="83"/>
        <v>Whole</v>
      </c>
    </row>
    <row r="5346" spans="12:12" x14ac:dyDescent="0.3">
      <c r="L5346" s="11" t="str">
        <f t="shared" si="83"/>
        <v>Whole</v>
      </c>
    </row>
    <row r="5347" spans="12:12" x14ac:dyDescent="0.3">
      <c r="L5347" s="11" t="str">
        <f t="shared" si="83"/>
        <v>Whole</v>
      </c>
    </row>
    <row r="5348" spans="12:12" x14ac:dyDescent="0.3">
      <c r="L5348" s="11" t="str">
        <f t="shared" si="83"/>
        <v>Whole</v>
      </c>
    </row>
    <row r="5349" spans="12:12" x14ac:dyDescent="0.3">
      <c r="L5349" s="11" t="str">
        <f t="shared" si="83"/>
        <v>Whole</v>
      </c>
    </row>
    <row r="5350" spans="12:12" x14ac:dyDescent="0.3">
      <c r="L5350" s="11" t="str">
        <f t="shared" si="83"/>
        <v>Whole</v>
      </c>
    </row>
    <row r="5351" spans="12:12" x14ac:dyDescent="0.3">
      <c r="L5351" s="11" t="str">
        <f t="shared" si="83"/>
        <v>Whole</v>
      </c>
    </row>
    <row r="5352" spans="12:12" x14ac:dyDescent="0.3">
      <c r="L5352" s="11" t="str">
        <f t="shared" si="83"/>
        <v>Whole</v>
      </c>
    </row>
    <row r="5353" spans="12:12" x14ac:dyDescent="0.3">
      <c r="L5353" s="11" t="str">
        <f t="shared" si="83"/>
        <v>Whole</v>
      </c>
    </row>
    <row r="5354" spans="12:12" x14ac:dyDescent="0.3">
      <c r="L5354" s="11" t="str">
        <f t="shared" si="83"/>
        <v>Whole</v>
      </c>
    </row>
    <row r="5355" spans="12:12" x14ac:dyDescent="0.3">
      <c r="L5355" s="11" t="str">
        <f t="shared" si="83"/>
        <v>Whole</v>
      </c>
    </row>
    <row r="5356" spans="12:12" x14ac:dyDescent="0.3">
      <c r="L5356" s="11" t="str">
        <f t="shared" si="83"/>
        <v>Whole</v>
      </c>
    </row>
    <row r="5357" spans="12:12" x14ac:dyDescent="0.3">
      <c r="L5357" s="11" t="str">
        <f t="shared" si="83"/>
        <v>Whole</v>
      </c>
    </row>
    <row r="5358" spans="12:12" x14ac:dyDescent="0.3">
      <c r="L5358" s="11" t="str">
        <f t="shared" si="83"/>
        <v>Whole</v>
      </c>
    </row>
    <row r="5359" spans="12:12" x14ac:dyDescent="0.3">
      <c r="L5359" s="11" t="str">
        <f t="shared" si="83"/>
        <v>Whole</v>
      </c>
    </row>
    <row r="5360" spans="12:12" x14ac:dyDescent="0.3">
      <c r="L5360" s="11" t="str">
        <f t="shared" si="83"/>
        <v>Whole</v>
      </c>
    </row>
    <row r="5361" spans="12:12" x14ac:dyDescent="0.3">
      <c r="L5361" s="11" t="str">
        <f t="shared" si="83"/>
        <v>Whole</v>
      </c>
    </row>
    <row r="5362" spans="12:12" x14ac:dyDescent="0.3">
      <c r="L5362" s="11" t="str">
        <f t="shared" si="83"/>
        <v>Whole</v>
      </c>
    </row>
    <row r="5363" spans="12:12" x14ac:dyDescent="0.3">
      <c r="L5363" s="11" t="str">
        <f t="shared" si="83"/>
        <v>Whole</v>
      </c>
    </row>
    <row r="5364" spans="12:12" x14ac:dyDescent="0.3">
      <c r="L5364" s="11" t="str">
        <f t="shared" si="83"/>
        <v>Whole</v>
      </c>
    </row>
    <row r="5365" spans="12:12" x14ac:dyDescent="0.3">
      <c r="L5365" s="11" t="str">
        <f t="shared" si="83"/>
        <v>Whole</v>
      </c>
    </row>
    <row r="5366" spans="12:12" x14ac:dyDescent="0.3">
      <c r="L5366" s="11" t="str">
        <f t="shared" si="83"/>
        <v>Whole</v>
      </c>
    </row>
    <row r="5367" spans="12:12" x14ac:dyDescent="0.3">
      <c r="L5367" s="11" t="str">
        <f t="shared" si="83"/>
        <v>Whole</v>
      </c>
    </row>
    <row r="5368" spans="12:12" x14ac:dyDescent="0.3">
      <c r="L5368" s="11" t="str">
        <f t="shared" si="83"/>
        <v>Whole</v>
      </c>
    </row>
    <row r="5369" spans="12:12" x14ac:dyDescent="0.3">
      <c r="L5369" s="11" t="str">
        <f t="shared" si="83"/>
        <v>Whole</v>
      </c>
    </row>
    <row r="5370" spans="12:12" x14ac:dyDescent="0.3">
      <c r="L5370" s="11" t="str">
        <f t="shared" si="83"/>
        <v>Whole</v>
      </c>
    </row>
    <row r="5371" spans="12:12" x14ac:dyDescent="0.3">
      <c r="L5371" s="11" t="str">
        <f t="shared" si="83"/>
        <v>Whole</v>
      </c>
    </row>
    <row r="5372" spans="12:12" x14ac:dyDescent="0.3">
      <c r="L5372" s="11" t="str">
        <f t="shared" si="83"/>
        <v>Whole</v>
      </c>
    </row>
    <row r="5373" spans="12:12" x14ac:dyDescent="0.3">
      <c r="L5373" s="11" t="str">
        <f t="shared" si="83"/>
        <v>Whole</v>
      </c>
    </row>
    <row r="5374" spans="12:12" x14ac:dyDescent="0.3">
      <c r="L5374" s="11" t="str">
        <f t="shared" si="83"/>
        <v>Whole</v>
      </c>
    </row>
    <row r="5375" spans="12:12" x14ac:dyDescent="0.3">
      <c r="L5375" s="11" t="str">
        <f t="shared" si="83"/>
        <v>Whole</v>
      </c>
    </row>
    <row r="5376" spans="12:12" x14ac:dyDescent="0.3">
      <c r="L5376" s="11" t="str">
        <f t="shared" si="83"/>
        <v>Whole</v>
      </c>
    </row>
    <row r="5377" spans="12:12" x14ac:dyDescent="0.3">
      <c r="L5377" s="11" t="str">
        <f t="shared" si="83"/>
        <v>Whole</v>
      </c>
    </row>
    <row r="5378" spans="12:12" x14ac:dyDescent="0.3">
      <c r="L5378" s="11" t="str">
        <f t="shared" ref="L5378:L5441" si="84">IF(OR(C5378="Condiments &amp; Snacks",
       C5378="Cheese",
       C5378="Butter",
       C5378="Meals",
       C5378="Beverages",
       C5378="Yogurt"), "Processed", "Whole")</f>
        <v>Whole</v>
      </c>
    </row>
    <row r="5379" spans="12:12" x14ac:dyDescent="0.3">
      <c r="L5379" s="11" t="str">
        <f t="shared" si="84"/>
        <v>Whole</v>
      </c>
    </row>
    <row r="5380" spans="12:12" x14ac:dyDescent="0.3">
      <c r="L5380" s="11" t="str">
        <f t="shared" si="84"/>
        <v>Whole</v>
      </c>
    </row>
    <row r="5381" spans="12:12" x14ac:dyDescent="0.3">
      <c r="L5381" s="11" t="str">
        <f t="shared" si="84"/>
        <v>Whole</v>
      </c>
    </row>
    <row r="5382" spans="12:12" x14ac:dyDescent="0.3">
      <c r="L5382" s="11" t="str">
        <f t="shared" si="84"/>
        <v>Whole</v>
      </c>
    </row>
    <row r="5383" spans="12:12" x14ac:dyDescent="0.3">
      <c r="L5383" s="11" t="str">
        <f t="shared" si="84"/>
        <v>Whole</v>
      </c>
    </row>
    <row r="5384" spans="12:12" x14ac:dyDescent="0.3">
      <c r="L5384" s="11" t="str">
        <f t="shared" si="84"/>
        <v>Whole</v>
      </c>
    </row>
    <row r="5385" spans="12:12" x14ac:dyDescent="0.3">
      <c r="L5385" s="11" t="str">
        <f t="shared" si="84"/>
        <v>Whole</v>
      </c>
    </row>
    <row r="5386" spans="12:12" x14ac:dyDescent="0.3">
      <c r="L5386" s="11" t="str">
        <f t="shared" si="84"/>
        <v>Whole</v>
      </c>
    </row>
    <row r="5387" spans="12:12" x14ac:dyDescent="0.3">
      <c r="L5387" s="11" t="str">
        <f t="shared" si="84"/>
        <v>Whole</v>
      </c>
    </row>
    <row r="5388" spans="12:12" x14ac:dyDescent="0.3">
      <c r="L5388" s="11" t="str">
        <f t="shared" si="84"/>
        <v>Whole</v>
      </c>
    </row>
    <row r="5389" spans="12:12" x14ac:dyDescent="0.3">
      <c r="L5389" s="11" t="str">
        <f t="shared" si="84"/>
        <v>Whole</v>
      </c>
    </row>
    <row r="5390" spans="12:12" x14ac:dyDescent="0.3">
      <c r="L5390" s="11" t="str">
        <f t="shared" si="84"/>
        <v>Whole</v>
      </c>
    </row>
    <row r="5391" spans="12:12" x14ac:dyDescent="0.3">
      <c r="L5391" s="11" t="str">
        <f t="shared" si="84"/>
        <v>Whole</v>
      </c>
    </row>
    <row r="5392" spans="12:12" x14ac:dyDescent="0.3">
      <c r="L5392" s="11" t="str">
        <f t="shared" si="84"/>
        <v>Whole</v>
      </c>
    </row>
    <row r="5393" spans="12:12" x14ac:dyDescent="0.3">
      <c r="L5393" s="11" t="str">
        <f t="shared" si="84"/>
        <v>Whole</v>
      </c>
    </row>
    <row r="5394" spans="12:12" x14ac:dyDescent="0.3">
      <c r="L5394" s="11" t="str">
        <f t="shared" si="84"/>
        <v>Whole</v>
      </c>
    </row>
    <row r="5395" spans="12:12" x14ac:dyDescent="0.3">
      <c r="L5395" s="11" t="str">
        <f t="shared" si="84"/>
        <v>Whole</v>
      </c>
    </row>
    <row r="5396" spans="12:12" x14ac:dyDescent="0.3">
      <c r="L5396" s="11" t="str">
        <f t="shared" si="84"/>
        <v>Whole</v>
      </c>
    </row>
    <row r="5397" spans="12:12" x14ac:dyDescent="0.3">
      <c r="L5397" s="11" t="str">
        <f t="shared" si="84"/>
        <v>Whole</v>
      </c>
    </row>
    <row r="5398" spans="12:12" x14ac:dyDescent="0.3">
      <c r="L5398" s="11" t="str">
        <f t="shared" si="84"/>
        <v>Whole</v>
      </c>
    </row>
    <row r="5399" spans="12:12" x14ac:dyDescent="0.3">
      <c r="L5399" s="11" t="str">
        <f t="shared" si="84"/>
        <v>Whole</v>
      </c>
    </row>
    <row r="5400" spans="12:12" x14ac:dyDescent="0.3">
      <c r="L5400" s="11" t="str">
        <f t="shared" si="84"/>
        <v>Whole</v>
      </c>
    </row>
    <row r="5401" spans="12:12" x14ac:dyDescent="0.3">
      <c r="L5401" s="11" t="str">
        <f t="shared" si="84"/>
        <v>Whole</v>
      </c>
    </row>
    <row r="5402" spans="12:12" x14ac:dyDescent="0.3">
      <c r="L5402" s="11" t="str">
        <f t="shared" si="84"/>
        <v>Whole</v>
      </c>
    </row>
    <row r="5403" spans="12:12" x14ac:dyDescent="0.3">
      <c r="L5403" s="11" t="str">
        <f t="shared" si="84"/>
        <v>Whole</v>
      </c>
    </row>
    <row r="5404" spans="12:12" x14ac:dyDescent="0.3">
      <c r="L5404" s="11" t="str">
        <f t="shared" si="84"/>
        <v>Whole</v>
      </c>
    </row>
    <row r="5405" spans="12:12" x14ac:dyDescent="0.3">
      <c r="L5405" s="11" t="str">
        <f t="shared" si="84"/>
        <v>Whole</v>
      </c>
    </row>
    <row r="5406" spans="12:12" x14ac:dyDescent="0.3">
      <c r="L5406" s="11" t="str">
        <f t="shared" si="84"/>
        <v>Whole</v>
      </c>
    </row>
    <row r="5407" spans="12:12" x14ac:dyDescent="0.3">
      <c r="L5407" s="11" t="str">
        <f t="shared" si="84"/>
        <v>Whole</v>
      </c>
    </row>
    <row r="5408" spans="12:12" x14ac:dyDescent="0.3">
      <c r="L5408" s="11" t="str">
        <f t="shared" si="84"/>
        <v>Whole</v>
      </c>
    </row>
    <row r="5409" spans="12:12" x14ac:dyDescent="0.3">
      <c r="L5409" s="11" t="str">
        <f t="shared" si="84"/>
        <v>Whole</v>
      </c>
    </row>
    <row r="5410" spans="12:12" x14ac:dyDescent="0.3">
      <c r="L5410" s="11" t="str">
        <f t="shared" si="84"/>
        <v>Whole</v>
      </c>
    </row>
    <row r="5411" spans="12:12" x14ac:dyDescent="0.3">
      <c r="L5411" s="11" t="str">
        <f t="shared" si="84"/>
        <v>Whole</v>
      </c>
    </row>
    <row r="5412" spans="12:12" x14ac:dyDescent="0.3">
      <c r="L5412" s="11" t="str">
        <f t="shared" si="84"/>
        <v>Whole</v>
      </c>
    </row>
    <row r="5413" spans="12:12" x14ac:dyDescent="0.3">
      <c r="L5413" s="11" t="str">
        <f t="shared" si="84"/>
        <v>Whole</v>
      </c>
    </row>
    <row r="5414" spans="12:12" x14ac:dyDescent="0.3">
      <c r="L5414" s="11" t="str">
        <f t="shared" si="84"/>
        <v>Whole</v>
      </c>
    </row>
    <row r="5415" spans="12:12" x14ac:dyDescent="0.3">
      <c r="L5415" s="11" t="str">
        <f t="shared" si="84"/>
        <v>Whole</v>
      </c>
    </row>
    <row r="5416" spans="12:12" x14ac:dyDescent="0.3">
      <c r="L5416" s="11" t="str">
        <f t="shared" si="84"/>
        <v>Whole</v>
      </c>
    </row>
    <row r="5417" spans="12:12" x14ac:dyDescent="0.3">
      <c r="L5417" s="11" t="str">
        <f t="shared" si="84"/>
        <v>Whole</v>
      </c>
    </row>
    <row r="5418" spans="12:12" x14ac:dyDescent="0.3">
      <c r="L5418" s="11" t="str">
        <f t="shared" si="84"/>
        <v>Whole</v>
      </c>
    </row>
    <row r="5419" spans="12:12" x14ac:dyDescent="0.3">
      <c r="L5419" s="11" t="str">
        <f t="shared" si="84"/>
        <v>Whole</v>
      </c>
    </row>
    <row r="5420" spans="12:12" x14ac:dyDescent="0.3">
      <c r="L5420" s="11" t="str">
        <f t="shared" si="84"/>
        <v>Whole</v>
      </c>
    </row>
    <row r="5421" spans="12:12" x14ac:dyDescent="0.3">
      <c r="L5421" s="11" t="str">
        <f t="shared" si="84"/>
        <v>Whole</v>
      </c>
    </row>
    <row r="5422" spans="12:12" x14ac:dyDescent="0.3">
      <c r="L5422" s="11" t="str">
        <f t="shared" si="84"/>
        <v>Whole</v>
      </c>
    </row>
    <row r="5423" spans="12:12" x14ac:dyDescent="0.3">
      <c r="L5423" s="11" t="str">
        <f t="shared" si="84"/>
        <v>Whole</v>
      </c>
    </row>
    <row r="5424" spans="12:12" x14ac:dyDescent="0.3">
      <c r="L5424" s="11" t="str">
        <f t="shared" si="84"/>
        <v>Whole</v>
      </c>
    </row>
    <row r="5425" spans="12:12" x14ac:dyDescent="0.3">
      <c r="L5425" s="11" t="str">
        <f t="shared" si="84"/>
        <v>Whole</v>
      </c>
    </row>
    <row r="5426" spans="12:12" x14ac:dyDescent="0.3">
      <c r="L5426" s="11" t="str">
        <f t="shared" si="84"/>
        <v>Whole</v>
      </c>
    </row>
    <row r="5427" spans="12:12" x14ac:dyDescent="0.3">
      <c r="L5427" s="11" t="str">
        <f t="shared" si="84"/>
        <v>Whole</v>
      </c>
    </row>
    <row r="5428" spans="12:12" x14ac:dyDescent="0.3">
      <c r="L5428" s="11" t="str">
        <f t="shared" si="84"/>
        <v>Whole</v>
      </c>
    </row>
    <row r="5429" spans="12:12" x14ac:dyDescent="0.3">
      <c r="L5429" s="11" t="str">
        <f t="shared" si="84"/>
        <v>Whole</v>
      </c>
    </row>
    <row r="5430" spans="12:12" x14ac:dyDescent="0.3">
      <c r="L5430" s="11" t="str">
        <f t="shared" si="84"/>
        <v>Whole</v>
      </c>
    </row>
    <row r="5431" spans="12:12" x14ac:dyDescent="0.3">
      <c r="L5431" s="11" t="str">
        <f t="shared" si="84"/>
        <v>Whole</v>
      </c>
    </row>
    <row r="5432" spans="12:12" x14ac:dyDescent="0.3">
      <c r="L5432" s="11" t="str">
        <f t="shared" si="84"/>
        <v>Whole</v>
      </c>
    </row>
    <row r="5433" spans="12:12" x14ac:dyDescent="0.3">
      <c r="L5433" s="11" t="str">
        <f t="shared" si="84"/>
        <v>Whole</v>
      </c>
    </row>
    <row r="5434" spans="12:12" x14ac:dyDescent="0.3">
      <c r="L5434" s="11" t="str">
        <f t="shared" si="84"/>
        <v>Whole</v>
      </c>
    </row>
    <row r="5435" spans="12:12" x14ac:dyDescent="0.3">
      <c r="L5435" s="11" t="str">
        <f t="shared" si="84"/>
        <v>Whole</v>
      </c>
    </row>
    <row r="5436" spans="12:12" x14ac:dyDescent="0.3">
      <c r="L5436" s="11" t="str">
        <f t="shared" si="84"/>
        <v>Whole</v>
      </c>
    </row>
    <row r="5437" spans="12:12" x14ac:dyDescent="0.3">
      <c r="L5437" s="11" t="str">
        <f t="shared" si="84"/>
        <v>Whole</v>
      </c>
    </row>
    <row r="5438" spans="12:12" x14ac:dyDescent="0.3">
      <c r="L5438" s="11" t="str">
        <f t="shared" si="84"/>
        <v>Whole</v>
      </c>
    </row>
    <row r="5439" spans="12:12" x14ac:dyDescent="0.3">
      <c r="L5439" s="11" t="str">
        <f t="shared" si="84"/>
        <v>Whole</v>
      </c>
    </row>
    <row r="5440" spans="12:12" x14ac:dyDescent="0.3">
      <c r="L5440" s="11" t="str">
        <f t="shared" si="84"/>
        <v>Whole</v>
      </c>
    </row>
    <row r="5441" spans="12:12" x14ac:dyDescent="0.3">
      <c r="L5441" s="11" t="str">
        <f t="shared" si="84"/>
        <v>Whole</v>
      </c>
    </row>
    <row r="5442" spans="12:12" x14ac:dyDescent="0.3">
      <c r="L5442" s="11" t="str">
        <f t="shared" ref="L5442:L5505" si="85">IF(OR(C5442="Condiments &amp; Snacks",
       C5442="Cheese",
       C5442="Butter",
       C5442="Meals",
       C5442="Beverages",
       C5442="Yogurt"), "Processed", "Whole")</f>
        <v>Whole</v>
      </c>
    </row>
    <row r="5443" spans="12:12" x14ac:dyDescent="0.3">
      <c r="L5443" s="11" t="str">
        <f t="shared" si="85"/>
        <v>Whole</v>
      </c>
    </row>
    <row r="5444" spans="12:12" x14ac:dyDescent="0.3">
      <c r="L5444" s="11" t="str">
        <f t="shared" si="85"/>
        <v>Whole</v>
      </c>
    </row>
    <row r="5445" spans="12:12" x14ac:dyDescent="0.3">
      <c r="L5445" s="11" t="str">
        <f t="shared" si="85"/>
        <v>Whole</v>
      </c>
    </row>
    <row r="5446" spans="12:12" x14ac:dyDescent="0.3">
      <c r="L5446" s="11" t="str">
        <f t="shared" si="85"/>
        <v>Whole</v>
      </c>
    </row>
    <row r="5447" spans="12:12" x14ac:dyDescent="0.3">
      <c r="L5447" s="11" t="str">
        <f t="shared" si="85"/>
        <v>Whole</v>
      </c>
    </row>
    <row r="5448" spans="12:12" x14ac:dyDescent="0.3">
      <c r="L5448" s="11" t="str">
        <f t="shared" si="85"/>
        <v>Whole</v>
      </c>
    </row>
    <row r="5449" spans="12:12" x14ac:dyDescent="0.3">
      <c r="L5449" s="11" t="str">
        <f t="shared" si="85"/>
        <v>Whole</v>
      </c>
    </row>
    <row r="5450" spans="12:12" x14ac:dyDescent="0.3">
      <c r="L5450" s="11" t="str">
        <f t="shared" si="85"/>
        <v>Whole</v>
      </c>
    </row>
    <row r="5451" spans="12:12" x14ac:dyDescent="0.3">
      <c r="L5451" s="11" t="str">
        <f t="shared" si="85"/>
        <v>Whole</v>
      </c>
    </row>
    <row r="5452" spans="12:12" x14ac:dyDescent="0.3">
      <c r="L5452" s="11" t="str">
        <f t="shared" si="85"/>
        <v>Whole</v>
      </c>
    </row>
    <row r="5453" spans="12:12" x14ac:dyDescent="0.3">
      <c r="L5453" s="11" t="str">
        <f t="shared" si="85"/>
        <v>Whole</v>
      </c>
    </row>
    <row r="5454" spans="12:12" x14ac:dyDescent="0.3">
      <c r="L5454" s="11" t="str">
        <f t="shared" si="85"/>
        <v>Whole</v>
      </c>
    </row>
    <row r="5455" spans="12:12" x14ac:dyDescent="0.3">
      <c r="L5455" s="11" t="str">
        <f t="shared" si="85"/>
        <v>Whole</v>
      </c>
    </row>
    <row r="5456" spans="12:12" x14ac:dyDescent="0.3">
      <c r="L5456" s="11" t="str">
        <f t="shared" si="85"/>
        <v>Whole</v>
      </c>
    </row>
    <row r="5457" spans="12:12" x14ac:dyDescent="0.3">
      <c r="L5457" s="11" t="str">
        <f t="shared" si="85"/>
        <v>Whole</v>
      </c>
    </row>
    <row r="5458" spans="12:12" x14ac:dyDescent="0.3">
      <c r="L5458" s="11" t="str">
        <f t="shared" si="85"/>
        <v>Whole</v>
      </c>
    </row>
    <row r="5459" spans="12:12" x14ac:dyDescent="0.3">
      <c r="L5459" s="11" t="str">
        <f t="shared" si="85"/>
        <v>Whole</v>
      </c>
    </row>
    <row r="5460" spans="12:12" x14ac:dyDescent="0.3">
      <c r="L5460" s="11" t="str">
        <f t="shared" si="85"/>
        <v>Whole</v>
      </c>
    </row>
    <row r="5461" spans="12:12" x14ac:dyDescent="0.3">
      <c r="L5461" s="11" t="str">
        <f t="shared" si="85"/>
        <v>Whole</v>
      </c>
    </row>
    <row r="5462" spans="12:12" x14ac:dyDescent="0.3">
      <c r="L5462" s="11" t="str">
        <f t="shared" si="85"/>
        <v>Whole</v>
      </c>
    </row>
    <row r="5463" spans="12:12" x14ac:dyDescent="0.3">
      <c r="L5463" s="11" t="str">
        <f t="shared" si="85"/>
        <v>Whole</v>
      </c>
    </row>
    <row r="5464" spans="12:12" x14ac:dyDescent="0.3">
      <c r="L5464" s="11" t="str">
        <f t="shared" si="85"/>
        <v>Whole</v>
      </c>
    </row>
    <row r="5465" spans="12:12" x14ac:dyDescent="0.3">
      <c r="L5465" s="11" t="str">
        <f t="shared" si="85"/>
        <v>Whole</v>
      </c>
    </row>
    <row r="5466" spans="12:12" x14ac:dyDescent="0.3">
      <c r="L5466" s="11" t="str">
        <f t="shared" si="85"/>
        <v>Whole</v>
      </c>
    </row>
    <row r="5467" spans="12:12" x14ac:dyDescent="0.3">
      <c r="L5467" s="11" t="str">
        <f t="shared" si="85"/>
        <v>Whole</v>
      </c>
    </row>
    <row r="5468" spans="12:12" x14ac:dyDescent="0.3">
      <c r="L5468" s="11" t="str">
        <f t="shared" si="85"/>
        <v>Whole</v>
      </c>
    </row>
    <row r="5469" spans="12:12" x14ac:dyDescent="0.3">
      <c r="L5469" s="11" t="str">
        <f t="shared" si="85"/>
        <v>Whole</v>
      </c>
    </row>
    <row r="5470" spans="12:12" x14ac:dyDescent="0.3">
      <c r="L5470" s="11" t="str">
        <f t="shared" si="85"/>
        <v>Whole</v>
      </c>
    </row>
    <row r="5471" spans="12:12" x14ac:dyDescent="0.3">
      <c r="L5471" s="11" t="str">
        <f t="shared" si="85"/>
        <v>Whole</v>
      </c>
    </row>
    <row r="5472" spans="12:12" x14ac:dyDescent="0.3">
      <c r="L5472" s="11" t="str">
        <f t="shared" si="85"/>
        <v>Whole</v>
      </c>
    </row>
    <row r="5473" spans="12:12" x14ac:dyDescent="0.3">
      <c r="L5473" s="11" t="str">
        <f t="shared" si="85"/>
        <v>Whole</v>
      </c>
    </row>
    <row r="5474" spans="12:12" x14ac:dyDescent="0.3">
      <c r="L5474" s="11" t="str">
        <f t="shared" si="85"/>
        <v>Whole</v>
      </c>
    </row>
    <row r="5475" spans="12:12" x14ac:dyDescent="0.3">
      <c r="L5475" s="11" t="str">
        <f t="shared" si="85"/>
        <v>Whole</v>
      </c>
    </row>
    <row r="5476" spans="12:12" x14ac:dyDescent="0.3">
      <c r="L5476" s="11" t="str">
        <f t="shared" si="85"/>
        <v>Whole</v>
      </c>
    </row>
    <row r="5477" spans="12:12" x14ac:dyDescent="0.3">
      <c r="L5477" s="11" t="str">
        <f t="shared" si="85"/>
        <v>Whole</v>
      </c>
    </row>
    <row r="5478" spans="12:12" x14ac:dyDescent="0.3">
      <c r="L5478" s="11" t="str">
        <f t="shared" si="85"/>
        <v>Whole</v>
      </c>
    </row>
    <row r="5479" spans="12:12" x14ac:dyDescent="0.3">
      <c r="L5479" s="11" t="str">
        <f t="shared" si="85"/>
        <v>Whole</v>
      </c>
    </row>
    <row r="5480" spans="12:12" x14ac:dyDescent="0.3">
      <c r="L5480" s="11" t="str">
        <f t="shared" si="85"/>
        <v>Whole</v>
      </c>
    </row>
    <row r="5481" spans="12:12" x14ac:dyDescent="0.3">
      <c r="L5481" s="11" t="str">
        <f t="shared" si="85"/>
        <v>Whole</v>
      </c>
    </row>
    <row r="5482" spans="12:12" x14ac:dyDescent="0.3">
      <c r="L5482" s="11" t="str">
        <f t="shared" si="85"/>
        <v>Whole</v>
      </c>
    </row>
    <row r="5483" spans="12:12" x14ac:dyDescent="0.3">
      <c r="L5483" s="11" t="str">
        <f t="shared" si="85"/>
        <v>Whole</v>
      </c>
    </row>
    <row r="5484" spans="12:12" x14ac:dyDescent="0.3">
      <c r="L5484" s="11" t="str">
        <f t="shared" si="85"/>
        <v>Whole</v>
      </c>
    </row>
    <row r="5485" spans="12:12" x14ac:dyDescent="0.3">
      <c r="L5485" s="11" t="str">
        <f t="shared" si="85"/>
        <v>Whole</v>
      </c>
    </row>
    <row r="5486" spans="12:12" x14ac:dyDescent="0.3">
      <c r="L5486" s="11" t="str">
        <f t="shared" si="85"/>
        <v>Whole</v>
      </c>
    </row>
    <row r="5487" spans="12:12" x14ac:dyDescent="0.3">
      <c r="L5487" s="11" t="str">
        <f t="shared" si="85"/>
        <v>Whole</v>
      </c>
    </row>
    <row r="5488" spans="12:12" x14ac:dyDescent="0.3">
      <c r="L5488" s="11" t="str">
        <f t="shared" si="85"/>
        <v>Whole</v>
      </c>
    </row>
    <row r="5489" spans="12:12" x14ac:dyDescent="0.3">
      <c r="L5489" s="11" t="str">
        <f t="shared" si="85"/>
        <v>Whole</v>
      </c>
    </row>
    <row r="5490" spans="12:12" x14ac:dyDescent="0.3">
      <c r="L5490" s="11" t="str">
        <f t="shared" si="85"/>
        <v>Whole</v>
      </c>
    </row>
    <row r="5491" spans="12:12" x14ac:dyDescent="0.3">
      <c r="L5491" s="11" t="str">
        <f t="shared" si="85"/>
        <v>Whole</v>
      </c>
    </row>
    <row r="5492" spans="12:12" x14ac:dyDescent="0.3">
      <c r="L5492" s="11" t="str">
        <f t="shared" si="85"/>
        <v>Whole</v>
      </c>
    </row>
    <row r="5493" spans="12:12" x14ac:dyDescent="0.3">
      <c r="L5493" s="11" t="str">
        <f t="shared" si="85"/>
        <v>Whole</v>
      </c>
    </row>
    <row r="5494" spans="12:12" x14ac:dyDescent="0.3">
      <c r="L5494" s="11" t="str">
        <f t="shared" si="85"/>
        <v>Whole</v>
      </c>
    </row>
    <row r="5495" spans="12:12" x14ac:dyDescent="0.3">
      <c r="L5495" s="11" t="str">
        <f t="shared" si="85"/>
        <v>Whole</v>
      </c>
    </row>
    <row r="5496" spans="12:12" x14ac:dyDescent="0.3">
      <c r="L5496" s="11" t="str">
        <f t="shared" si="85"/>
        <v>Whole</v>
      </c>
    </row>
    <row r="5497" spans="12:12" x14ac:dyDescent="0.3">
      <c r="L5497" s="11" t="str">
        <f t="shared" si="85"/>
        <v>Whole</v>
      </c>
    </row>
    <row r="5498" spans="12:12" x14ac:dyDescent="0.3">
      <c r="L5498" s="11" t="str">
        <f t="shared" si="85"/>
        <v>Whole</v>
      </c>
    </row>
    <row r="5499" spans="12:12" x14ac:dyDescent="0.3">
      <c r="L5499" s="11" t="str">
        <f t="shared" si="85"/>
        <v>Whole</v>
      </c>
    </row>
    <row r="5500" spans="12:12" x14ac:dyDescent="0.3">
      <c r="L5500" s="11" t="str">
        <f t="shared" si="85"/>
        <v>Whole</v>
      </c>
    </row>
    <row r="5501" spans="12:12" x14ac:dyDescent="0.3">
      <c r="L5501" s="11" t="str">
        <f t="shared" si="85"/>
        <v>Whole</v>
      </c>
    </row>
    <row r="5502" spans="12:12" x14ac:dyDescent="0.3">
      <c r="L5502" s="11" t="str">
        <f t="shared" si="85"/>
        <v>Whole</v>
      </c>
    </row>
    <row r="5503" spans="12:12" x14ac:dyDescent="0.3">
      <c r="L5503" s="11" t="str">
        <f t="shared" si="85"/>
        <v>Whole</v>
      </c>
    </row>
    <row r="5504" spans="12:12" x14ac:dyDescent="0.3">
      <c r="L5504" s="11" t="str">
        <f t="shared" si="85"/>
        <v>Whole</v>
      </c>
    </row>
    <row r="5505" spans="12:12" x14ac:dyDescent="0.3">
      <c r="L5505" s="11" t="str">
        <f t="shared" si="85"/>
        <v>Whole</v>
      </c>
    </row>
    <row r="5506" spans="12:12" x14ac:dyDescent="0.3">
      <c r="L5506" s="11" t="str">
        <f t="shared" ref="L5506:L5569" si="86">IF(OR(C5506="Condiments &amp; Snacks",
       C5506="Cheese",
       C5506="Butter",
       C5506="Meals",
       C5506="Beverages",
       C5506="Yogurt"), "Processed", "Whole")</f>
        <v>Whole</v>
      </c>
    </row>
    <row r="5507" spans="12:12" x14ac:dyDescent="0.3">
      <c r="L5507" s="11" t="str">
        <f t="shared" si="86"/>
        <v>Whole</v>
      </c>
    </row>
    <row r="5508" spans="12:12" x14ac:dyDescent="0.3">
      <c r="L5508" s="11" t="str">
        <f t="shared" si="86"/>
        <v>Whole</v>
      </c>
    </row>
    <row r="5509" spans="12:12" x14ac:dyDescent="0.3">
      <c r="L5509" s="11" t="str">
        <f t="shared" si="86"/>
        <v>Whole</v>
      </c>
    </row>
    <row r="5510" spans="12:12" x14ac:dyDescent="0.3">
      <c r="L5510" s="11" t="str">
        <f t="shared" si="86"/>
        <v>Whole</v>
      </c>
    </row>
    <row r="5511" spans="12:12" x14ac:dyDescent="0.3">
      <c r="L5511" s="11" t="str">
        <f t="shared" si="86"/>
        <v>Whole</v>
      </c>
    </row>
    <row r="5512" spans="12:12" x14ac:dyDescent="0.3">
      <c r="L5512" s="11" t="str">
        <f t="shared" si="86"/>
        <v>Whole</v>
      </c>
    </row>
    <row r="5513" spans="12:12" x14ac:dyDescent="0.3">
      <c r="L5513" s="11" t="str">
        <f t="shared" si="86"/>
        <v>Whole</v>
      </c>
    </row>
    <row r="5514" spans="12:12" x14ac:dyDescent="0.3">
      <c r="L5514" s="11" t="str">
        <f t="shared" si="86"/>
        <v>Whole</v>
      </c>
    </row>
    <row r="5515" spans="12:12" x14ac:dyDescent="0.3">
      <c r="L5515" s="11" t="str">
        <f t="shared" si="86"/>
        <v>Whole</v>
      </c>
    </row>
    <row r="5516" spans="12:12" x14ac:dyDescent="0.3">
      <c r="L5516" s="11" t="str">
        <f t="shared" si="86"/>
        <v>Whole</v>
      </c>
    </row>
    <row r="5517" spans="12:12" x14ac:dyDescent="0.3">
      <c r="L5517" s="11" t="str">
        <f t="shared" si="86"/>
        <v>Whole</v>
      </c>
    </row>
    <row r="5518" spans="12:12" x14ac:dyDescent="0.3">
      <c r="L5518" s="11" t="str">
        <f t="shared" si="86"/>
        <v>Whole</v>
      </c>
    </row>
    <row r="5519" spans="12:12" x14ac:dyDescent="0.3">
      <c r="L5519" s="11" t="str">
        <f t="shared" si="86"/>
        <v>Whole</v>
      </c>
    </row>
    <row r="5520" spans="12:12" x14ac:dyDescent="0.3">
      <c r="L5520" s="11" t="str">
        <f t="shared" si="86"/>
        <v>Whole</v>
      </c>
    </row>
    <row r="5521" spans="12:12" x14ac:dyDescent="0.3">
      <c r="L5521" s="11" t="str">
        <f t="shared" si="86"/>
        <v>Whole</v>
      </c>
    </row>
    <row r="5522" spans="12:12" x14ac:dyDescent="0.3">
      <c r="L5522" s="11" t="str">
        <f t="shared" si="86"/>
        <v>Whole</v>
      </c>
    </row>
    <row r="5523" spans="12:12" x14ac:dyDescent="0.3">
      <c r="L5523" s="11" t="str">
        <f t="shared" si="86"/>
        <v>Whole</v>
      </c>
    </row>
    <row r="5524" spans="12:12" x14ac:dyDescent="0.3">
      <c r="L5524" s="11" t="str">
        <f t="shared" si="86"/>
        <v>Whole</v>
      </c>
    </row>
    <row r="5525" spans="12:12" x14ac:dyDescent="0.3">
      <c r="L5525" s="11" t="str">
        <f t="shared" si="86"/>
        <v>Whole</v>
      </c>
    </row>
    <row r="5526" spans="12:12" x14ac:dyDescent="0.3">
      <c r="L5526" s="11" t="str">
        <f t="shared" si="86"/>
        <v>Whole</v>
      </c>
    </row>
    <row r="5527" spans="12:12" x14ac:dyDescent="0.3">
      <c r="L5527" s="11" t="str">
        <f t="shared" si="86"/>
        <v>Whole</v>
      </c>
    </row>
    <row r="5528" spans="12:12" x14ac:dyDescent="0.3">
      <c r="L5528" s="11" t="str">
        <f t="shared" si="86"/>
        <v>Whole</v>
      </c>
    </row>
    <row r="5529" spans="12:12" x14ac:dyDescent="0.3">
      <c r="L5529" s="11" t="str">
        <f t="shared" si="86"/>
        <v>Whole</v>
      </c>
    </row>
    <row r="5530" spans="12:12" x14ac:dyDescent="0.3">
      <c r="L5530" s="11" t="str">
        <f t="shared" si="86"/>
        <v>Whole</v>
      </c>
    </row>
    <row r="5531" spans="12:12" x14ac:dyDescent="0.3">
      <c r="L5531" s="11" t="str">
        <f t="shared" si="86"/>
        <v>Whole</v>
      </c>
    </row>
    <row r="5532" spans="12:12" x14ac:dyDescent="0.3">
      <c r="L5532" s="11" t="str">
        <f t="shared" si="86"/>
        <v>Whole</v>
      </c>
    </row>
    <row r="5533" spans="12:12" x14ac:dyDescent="0.3">
      <c r="L5533" s="11" t="str">
        <f t="shared" si="86"/>
        <v>Whole</v>
      </c>
    </row>
    <row r="5534" spans="12:12" x14ac:dyDescent="0.3">
      <c r="L5534" s="11" t="str">
        <f t="shared" si="86"/>
        <v>Whole</v>
      </c>
    </row>
    <row r="5535" spans="12:12" x14ac:dyDescent="0.3">
      <c r="L5535" s="11" t="str">
        <f t="shared" si="86"/>
        <v>Whole</v>
      </c>
    </row>
    <row r="5536" spans="12:12" x14ac:dyDescent="0.3">
      <c r="L5536" s="11" t="str">
        <f t="shared" si="86"/>
        <v>Whole</v>
      </c>
    </row>
    <row r="5537" spans="12:12" x14ac:dyDescent="0.3">
      <c r="L5537" s="11" t="str">
        <f t="shared" si="86"/>
        <v>Whole</v>
      </c>
    </row>
    <row r="5538" spans="12:12" x14ac:dyDescent="0.3">
      <c r="L5538" s="11" t="str">
        <f t="shared" si="86"/>
        <v>Whole</v>
      </c>
    </row>
    <row r="5539" spans="12:12" x14ac:dyDescent="0.3">
      <c r="L5539" s="11" t="str">
        <f t="shared" si="86"/>
        <v>Whole</v>
      </c>
    </row>
    <row r="5540" spans="12:12" x14ac:dyDescent="0.3">
      <c r="L5540" s="11" t="str">
        <f t="shared" si="86"/>
        <v>Whole</v>
      </c>
    </row>
    <row r="5541" spans="12:12" x14ac:dyDescent="0.3">
      <c r="L5541" s="11" t="str">
        <f t="shared" si="86"/>
        <v>Whole</v>
      </c>
    </row>
    <row r="5542" spans="12:12" x14ac:dyDescent="0.3">
      <c r="L5542" s="11" t="str">
        <f t="shared" si="86"/>
        <v>Whole</v>
      </c>
    </row>
    <row r="5543" spans="12:12" x14ac:dyDescent="0.3">
      <c r="L5543" s="11" t="str">
        <f t="shared" si="86"/>
        <v>Whole</v>
      </c>
    </row>
    <row r="5544" spans="12:12" x14ac:dyDescent="0.3">
      <c r="L5544" s="11" t="str">
        <f t="shared" si="86"/>
        <v>Whole</v>
      </c>
    </row>
    <row r="5545" spans="12:12" x14ac:dyDescent="0.3">
      <c r="L5545" s="11" t="str">
        <f t="shared" si="86"/>
        <v>Whole</v>
      </c>
    </row>
    <row r="5546" spans="12:12" x14ac:dyDescent="0.3">
      <c r="L5546" s="11" t="str">
        <f t="shared" si="86"/>
        <v>Whole</v>
      </c>
    </row>
    <row r="5547" spans="12:12" x14ac:dyDescent="0.3">
      <c r="L5547" s="11" t="str">
        <f t="shared" si="86"/>
        <v>Whole</v>
      </c>
    </row>
    <row r="5548" spans="12:12" x14ac:dyDescent="0.3">
      <c r="L5548" s="11" t="str">
        <f t="shared" si="86"/>
        <v>Whole</v>
      </c>
    </row>
    <row r="5549" spans="12:12" x14ac:dyDescent="0.3">
      <c r="L5549" s="11" t="str">
        <f t="shared" si="86"/>
        <v>Whole</v>
      </c>
    </row>
    <row r="5550" spans="12:12" x14ac:dyDescent="0.3">
      <c r="L5550" s="11" t="str">
        <f t="shared" si="86"/>
        <v>Whole</v>
      </c>
    </row>
    <row r="5551" spans="12:12" x14ac:dyDescent="0.3">
      <c r="L5551" s="11" t="str">
        <f t="shared" si="86"/>
        <v>Whole</v>
      </c>
    </row>
    <row r="5552" spans="12:12" x14ac:dyDescent="0.3">
      <c r="L5552" s="11" t="str">
        <f t="shared" si="86"/>
        <v>Whole</v>
      </c>
    </row>
    <row r="5553" spans="12:12" x14ac:dyDescent="0.3">
      <c r="L5553" s="11" t="str">
        <f t="shared" si="86"/>
        <v>Whole</v>
      </c>
    </row>
    <row r="5554" spans="12:12" x14ac:dyDescent="0.3">
      <c r="L5554" s="11" t="str">
        <f t="shared" si="86"/>
        <v>Whole</v>
      </c>
    </row>
    <row r="5555" spans="12:12" x14ac:dyDescent="0.3">
      <c r="L5555" s="11" t="str">
        <f t="shared" si="86"/>
        <v>Whole</v>
      </c>
    </row>
    <row r="5556" spans="12:12" x14ac:dyDescent="0.3">
      <c r="L5556" s="11" t="str">
        <f t="shared" si="86"/>
        <v>Whole</v>
      </c>
    </row>
    <row r="5557" spans="12:12" x14ac:dyDescent="0.3">
      <c r="L5557" s="11" t="str">
        <f t="shared" si="86"/>
        <v>Whole</v>
      </c>
    </row>
    <row r="5558" spans="12:12" x14ac:dyDescent="0.3">
      <c r="L5558" s="11" t="str">
        <f t="shared" si="86"/>
        <v>Whole</v>
      </c>
    </row>
    <row r="5559" spans="12:12" x14ac:dyDescent="0.3">
      <c r="L5559" s="11" t="str">
        <f t="shared" si="86"/>
        <v>Whole</v>
      </c>
    </row>
    <row r="5560" spans="12:12" x14ac:dyDescent="0.3">
      <c r="L5560" s="11" t="str">
        <f t="shared" si="86"/>
        <v>Whole</v>
      </c>
    </row>
    <row r="5561" spans="12:12" x14ac:dyDescent="0.3">
      <c r="L5561" s="11" t="str">
        <f t="shared" si="86"/>
        <v>Whole</v>
      </c>
    </row>
    <row r="5562" spans="12:12" x14ac:dyDescent="0.3">
      <c r="L5562" s="11" t="str">
        <f t="shared" si="86"/>
        <v>Whole</v>
      </c>
    </row>
    <row r="5563" spans="12:12" x14ac:dyDescent="0.3">
      <c r="L5563" s="11" t="str">
        <f t="shared" si="86"/>
        <v>Whole</v>
      </c>
    </row>
    <row r="5564" spans="12:12" x14ac:dyDescent="0.3">
      <c r="L5564" s="11" t="str">
        <f t="shared" si="86"/>
        <v>Whole</v>
      </c>
    </row>
    <row r="5565" spans="12:12" x14ac:dyDescent="0.3">
      <c r="L5565" s="11" t="str">
        <f t="shared" si="86"/>
        <v>Whole</v>
      </c>
    </row>
    <row r="5566" spans="12:12" x14ac:dyDescent="0.3">
      <c r="L5566" s="11" t="str">
        <f t="shared" si="86"/>
        <v>Whole</v>
      </c>
    </row>
    <row r="5567" spans="12:12" x14ac:dyDescent="0.3">
      <c r="L5567" s="11" t="str">
        <f t="shared" si="86"/>
        <v>Whole</v>
      </c>
    </row>
    <row r="5568" spans="12:12" x14ac:dyDescent="0.3">
      <c r="L5568" s="11" t="str">
        <f t="shared" si="86"/>
        <v>Whole</v>
      </c>
    </row>
    <row r="5569" spans="12:12" x14ac:dyDescent="0.3">
      <c r="L5569" s="11" t="str">
        <f t="shared" si="86"/>
        <v>Whole</v>
      </c>
    </row>
    <row r="5570" spans="12:12" x14ac:dyDescent="0.3">
      <c r="L5570" s="11" t="str">
        <f t="shared" ref="L5570:L5633" si="87">IF(OR(C5570="Condiments &amp; Snacks",
       C5570="Cheese",
       C5570="Butter",
       C5570="Meals",
       C5570="Beverages",
       C5570="Yogurt"), "Processed", "Whole")</f>
        <v>Whole</v>
      </c>
    </row>
    <row r="5571" spans="12:12" x14ac:dyDescent="0.3">
      <c r="L5571" s="11" t="str">
        <f t="shared" si="87"/>
        <v>Whole</v>
      </c>
    </row>
    <row r="5572" spans="12:12" x14ac:dyDescent="0.3">
      <c r="L5572" s="11" t="str">
        <f t="shared" si="87"/>
        <v>Whole</v>
      </c>
    </row>
    <row r="5573" spans="12:12" x14ac:dyDescent="0.3">
      <c r="L5573" s="11" t="str">
        <f t="shared" si="87"/>
        <v>Whole</v>
      </c>
    </row>
    <row r="5574" spans="12:12" x14ac:dyDescent="0.3">
      <c r="L5574" s="11" t="str">
        <f t="shared" si="87"/>
        <v>Whole</v>
      </c>
    </row>
    <row r="5575" spans="12:12" x14ac:dyDescent="0.3">
      <c r="L5575" s="11" t="str">
        <f t="shared" si="87"/>
        <v>Whole</v>
      </c>
    </row>
    <row r="5576" spans="12:12" x14ac:dyDescent="0.3">
      <c r="L5576" s="11" t="str">
        <f t="shared" si="87"/>
        <v>Whole</v>
      </c>
    </row>
    <row r="5577" spans="12:12" x14ac:dyDescent="0.3">
      <c r="L5577" s="11" t="str">
        <f t="shared" si="87"/>
        <v>Whole</v>
      </c>
    </row>
    <row r="5578" spans="12:12" x14ac:dyDescent="0.3">
      <c r="L5578" s="11" t="str">
        <f t="shared" si="87"/>
        <v>Whole</v>
      </c>
    </row>
    <row r="5579" spans="12:12" x14ac:dyDescent="0.3">
      <c r="L5579" s="11" t="str">
        <f t="shared" si="87"/>
        <v>Whole</v>
      </c>
    </row>
    <row r="5580" spans="12:12" x14ac:dyDescent="0.3">
      <c r="L5580" s="11" t="str">
        <f t="shared" si="87"/>
        <v>Whole</v>
      </c>
    </row>
    <row r="5581" spans="12:12" x14ac:dyDescent="0.3">
      <c r="L5581" s="11" t="str">
        <f t="shared" si="87"/>
        <v>Whole</v>
      </c>
    </row>
    <row r="5582" spans="12:12" x14ac:dyDescent="0.3">
      <c r="L5582" s="11" t="str">
        <f t="shared" si="87"/>
        <v>Whole</v>
      </c>
    </row>
    <row r="5583" spans="12:12" x14ac:dyDescent="0.3">
      <c r="L5583" s="11" t="str">
        <f t="shared" si="87"/>
        <v>Whole</v>
      </c>
    </row>
    <row r="5584" spans="12:12" x14ac:dyDescent="0.3">
      <c r="L5584" s="11" t="str">
        <f t="shared" si="87"/>
        <v>Whole</v>
      </c>
    </row>
    <row r="5585" spans="12:12" x14ac:dyDescent="0.3">
      <c r="L5585" s="11" t="str">
        <f t="shared" si="87"/>
        <v>Whole</v>
      </c>
    </row>
    <row r="5586" spans="12:12" x14ac:dyDescent="0.3">
      <c r="L5586" s="11" t="str">
        <f t="shared" si="87"/>
        <v>Whole</v>
      </c>
    </row>
    <row r="5587" spans="12:12" x14ac:dyDescent="0.3">
      <c r="L5587" s="11" t="str">
        <f t="shared" si="87"/>
        <v>Whole</v>
      </c>
    </row>
    <row r="5588" spans="12:12" x14ac:dyDescent="0.3">
      <c r="L5588" s="11" t="str">
        <f t="shared" si="87"/>
        <v>Whole</v>
      </c>
    </row>
    <row r="5589" spans="12:12" x14ac:dyDescent="0.3">
      <c r="L5589" s="11" t="str">
        <f t="shared" si="87"/>
        <v>Whole</v>
      </c>
    </row>
    <row r="5590" spans="12:12" x14ac:dyDescent="0.3">
      <c r="L5590" s="11" t="str">
        <f t="shared" si="87"/>
        <v>Whole</v>
      </c>
    </row>
    <row r="5591" spans="12:12" x14ac:dyDescent="0.3">
      <c r="L5591" s="11" t="str">
        <f t="shared" si="87"/>
        <v>Whole</v>
      </c>
    </row>
    <row r="5592" spans="12:12" x14ac:dyDescent="0.3">
      <c r="L5592" s="11" t="str">
        <f t="shared" si="87"/>
        <v>Whole</v>
      </c>
    </row>
    <row r="5593" spans="12:12" x14ac:dyDescent="0.3">
      <c r="L5593" s="11" t="str">
        <f t="shared" si="87"/>
        <v>Whole</v>
      </c>
    </row>
    <row r="5594" spans="12:12" x14ac:dyDescent="0.3">
      <c r="L5594" s="11" t="str">
        <f t="shared" si="87"/>
        <v>Whole</v>
      </c>
    </row>
    <row r="5595" spans="12:12" x14ac:dyDescent="0.3">
      <c r="L5595" s="11" t="str">
        <f t="shared" si="87"/>
        <v>Whole</v>
      </c>
    </row>
    <row r="5596" spans="12:12" x14ac:dyDescent="0.3">
      <c r="L5596" s="11" t="str">
        <f t="shared" si="87"/>
        <v>Whole</v>
      </c>
    </row>
    <row r="5597" spans="12:12" x14ac:dyDescent="0.3">
      <c r="L5597" s="11" t="str">
        <f t="shared" si="87"/>
        <v>Whole</v>
      </c>
    </row>
    <row r="5598" spans="12:12" x14ac:dyDescent="0.3">
      <c r="L5598" s="11" t="str">
        <f t="shared" si="87"/>
        <v>Whole</v>
      </c>
    </row>
    <row r="5599" spans="12:12" x14ac:dyDescent="0.3">
      <c r="L5599" s="11" t="str">
        <f t="shared" si="87"/>
        <v>Whole</v>
      </c>
    </row>
    <row r="5600" spans="12:12" x14ac:dyDescent="0.3">
      <c r="L5600" s="11" t="str">
        <f t="shared" si="87"/>
        <v>Whole</v>
      </c>
    </row>
    <row r="5601" spans="12:12" x14ac:dyDescent="0.3">
      <c r="L5601" s="11" t="str">
        <f t="shared" si="87"/>
        <v>Whole</v>
      </c>
    </row>
    <row r="5602" spans="12:12" x14ac:dyDescent="0.3">
      <c r="L5602" s="11" t="str">
        <f t="shared" si="87"/>
        <v>Whole</v>
      </c>
    </row>
    <row r="5603" spans="12:12" x14ac:dyDescent="0.3">
      <c r="L5603" s="11" t="str">
        <f t="shared" si="87"/>
        <v>Whole</v>
      </c>
    </row>
    <row r="5604" spans="12:12" x14ac:dyDescent="0.3">
      <c r="L5604" s="11" t="str">
        <f t="shared" si="87"/>
        <v>Whole</v>
      </c>
    </row>
    <row r="5605" spans="12:12" x14ac:dyDescent="0.3">
      <c r="L5605" s="11" t="str">
        <f t="shared" si="87"/>
        <v>Whole</v>
      </c>
    </row>
    <row r="5606" spans="12:12" x14ac:dyDescent="0.3">
      <c r="L5606" s="11" t="str">
        <f t="shared" si="87"/>
        <v>Whole</v>
      </c>
    </row>
    <row r="5607" spans="12:12" x14ac:dyDescent="0.3">
      <c r="L5607" s="11" t="str">
        <f t="shared" si="87"/>
        <v>Whole</v>
      </c>
    </row>
    <row r="5608" spans="12:12" x14ac:dyDescent="0.3">
      <c r="L5608" s="11" t="str">
        <f t="shared" si="87"/>
        <v>Whole</v>
      </c>
    </row>
    <row r="5609" spans="12:12" x14ac:dyDescent="0.3">
      <c r="L5609" s="11" t="str">
        <f t="shared" si="87"/>
        <v>Whole</v>
      </c>
    </row>
    <row r="5610" spans="12:12" x14ac:dyDescent="0.3">
      <c r="L5610" s="11" t="str">
        <f t="shared" si="87"/>
        <v>Whole</v>
      </c>
    </row>
    <row r="5611" spans="12:12" x14ac:dyDescent="0.3">
      <c r="L5611" s="11" t="str">
        <f t="shared" si="87"/>
        <v>Whole</v>
      </c>
    </row>
    <row r="5612" spans="12:12" x14ac:dyDescent="0.3">
      <c r="L5612" s="11" t="str">
        <f t="shared" si="87"/>
        <v>Whole</v>
      </c>
    </row>
    <row r="5613" spans="12:12" x14ac:dyDescent="0.3">
      <c r="L5613" s="11" t="str">
        <f t="shared" si="87"/>
        <v>Whole</v>
      </c>
    </row>
    <row r="5614" spans="12:12" x14ac:dyDescent="0.3">
      <c r="L5614" s="11" t="str">
        <f t="shared" si="87"/>
        <v>Whole</v>
      </c>
    </row>
    <row r="5615" spans="12:12" x14ac:dyDescent="0.3">
      <c r="L5615" s="11" t="str">
        <f t="shared" si="87"/>
        <v>Whole</v>
      </c>
    </row>
    <row r="5616" spans="12:12" x14ac:dyDescent="0.3">
      <c r="L5616" s="11" t="str">
        <f t="shared" si="87"/>
        <v>Whole</v>
      </c>
    </row>
    <row r="5617" spans="12:12" x14ac:dyDescent="0.3">
      <c r="L5617" s="11" t="str">
        <f t="shared" si="87"/>
        <v>Whole</v>
      </c>
    </row>
    <row r="5618" spans="12:12" x14ac:dyDescent="0.3">
      <c r="L5618" s="11" t="str">
        <f t="shared" si="87"/>
        <v>Whole</v>
      </c>
    </row>
    <row r="5619" spans="12:12" x14ac:dyDescent="0.3">
      <c r="L5619" s="11" t="str">
        <f t="shared" si="87"/>
        <v>Whole</v>
      </c>
    </row>
    <row r="5620" spans="12:12" x14ac:dyDescent="0.3">
      <c r="L5620" s="11" t="str">
        <f t="shared" si="87"/>
        <v>Whole</v>
      </c>
    </row>
    <row r="5621" spans="12:12" x14ac:dyDescent="0.3">
      <c r="L5621" s="11" t="str">
        <f t="shared" si="87"/>
        <v>Whole</v>
      </c>
    </row>
    <row r="5622" spans="12:12" x14ac:dyDescent="0.3">
      <c r="L5622" s="11" t="str">
        <f t="shared" si="87"/>
        <v>Whole</v>
      </c>
    </row>
    <row r="5623" spans="12:12" x14ac:dyDescent="0.3">
      <c r="L5623" s="11" t="str">
        <f t="shared" si="87"/>
        <v>Whole</v>
      </c>
    </row>
    <row r="5624" spans="12:12" x14ac:dyDescent="0.3">
      <c r="L5624" s="11" t="str">
        <f t="shared" si="87"/>
        <v>Whole</v>
      </c>
    </row>
    <row r="5625" spans="12:12" x14ac:dyDescent="0.3">
      <c r="L5625" s="11" t="str">
        <f t="shared" si="87"/>
        <v>Whole</v>
      </c>
    </row>
    <row r="5626" spans="12:12" x14ac:dyDescent="0.3">
      <c r="L5626" s="11" t="str">
        <f t="shared" si="87"/>
        <v>Whole</v>
      </c>
    </row>
    <row r="5627" spans="12:12" x14ac:dyDescent="0.3">
      <c r="L5627" s="11" t="str">
        <f t="shared" si="87"/>
        <v>Whole</v>
      </c>
    </row>
    <row r="5628" spans="12:12" x14ac:dyDescent="0.3">
      <c r="L5628" s="11" t="str">
        <f t="shared" si="87"/>
        <v>Whole</v>
      </c>
    </row>
    <row r="5629" spans="12:12" x14ac:dyDescent="0.3">
      <c r="L5629" s="11" t="str">
        <f t="shared" si="87"/>
        <v>Whole</v>
      </c>
    </row>
    <row r="5630" spans="12:12" x14ac:dyDescent="0.3">
      <c r="L5630" s="11" t="str">
        <f t="shared" si="87"/>
        <v>Whole</v>
      </c>
    </row>
    <row r="5631" spans="12:12" x14ac:dyDescent="0.3">
      <c r="L5631" s="11" t="str">
        <f t="shared" si="87"/>
        <v>Whole</v>
      </c>
    </row>
    <row r="5632" spans="12:12" x14ac:dyDescent="0.3">
      <c r="L5632" s="11" t="str">
        <f t="shared" si="87"/>
        <v>Whole</v>
      </c>
    </row>
    <row r="5633" spans="12:12" x14ac:dyDescent="0.3">
      <c r="L5633" s="11" t="str">
        <f t="shared" si="87"/>
        <v>Whole</v>
      </c>
    </row>
    <row r="5634" spans="12:12" x14ac:dyDescent="0.3">
      <c r="L5634" s="11" t="str">
        <f t="shared" ref="L5634:L5697" si="88">IF(OR(C5634="Condiments &amp; Snacks",
       C5634="Cheese",
       C5634="Butter",
       C5634="Meals",
       C5634="Beverages",
       C5634="Yogurt"), "Processed", "Whole")</f>
        <v>Whole</v>
      </c>
    </row>
    <row r="5635" spans="12:12" x14ac:dyDescent="0.3">
      <c r="L5635" s="11" t="str">
        <f t="shared" si="88"/>
        <v>Whole</v>
      </c>
    </row>
    <row r="5636" spans="12:12" x14ac:dyDescent="0.3">
      <c r="L5636" s="11" t="str">
        <f t="shared" si="88"/>
        <v>Whole</v>
      </c>
    </row>
    <row r="5637" spans="12:12" x14ac:dyDescent="0.3">
      <c r="L5637" s="11" t="str">
        <f t="shared" si="88"/>
        <v>Whole</v>
      </c>
    </row>
    <row r="5638" spans="12:12" x14ac:dyDescent="0.3">
      <c r="L5638" s="11" t="str">
        <f t="shared" si="88"/>
        <v>Whole</v>
      </c>
    </row>
    <row r="5639" spans="12:12" x14ac:dyDescent="0.3">
      <c r="L5639" s="11" t="str">
        <f t="shared" si="88"/>
        <v>Whole</v>
      </c>
    </row>
    <row r="5640" spans="12:12" x14ac:dyDescent="0.3">
      <c r="L5640" s="11" t="str">
        <f t="shared" si="88"/>
        <v>Whole</v>
      </c>
    </row>
    <row r="5641" spans="12:12" x14ac:dyDescent="0.3">
      <c r="L5641" s="11" t="str">
        <f t="shared" si="88"/>
        <v>Whole</v>
      </c>
    </row>
    <row r="5642" spans="12:12" x14ac:dyDescent="0.3">
      <c r="L5642" s="11" t="str">
        <f t="shared" si="88"/>
        <v>Whole</v>
      </c>
    </row>
    <row r="5643" spans="12:12" x14ac:dyDescent="0.3">
      <c r="L5643" s="11" t="str">
        <f t="shared" si="88"/>
        <v>Whole</v>
      </c>
    </row>
    <row r="5644" spans="12:12" x14ac:dyDescent="0.3">
      <c r="L5644" s="11" t="str">
        <f t="shared" si="88"/>
        <v>Whole</v>
      </c>
    </row>
    <row r="5645" spans="12:12" x14ac:dyDescent="0.3">
      <c r="L5645" s="11" t="str">
        <f t="shared" si="88"/>
        <v>Whole</v>
      </c>
    </row>
    <row r="5646" spans="12:12" x14ac:dyDescent="0.3">
      <c r="L5646" s="11" t="str">
        <f t="shared" si="88"/>
        <v>Whole</v>
      </c>
    </row>
    <row r="5647" spans="12:12" x14ac:dyDescent="0.3">
      <c r="L5647" s="11" t="str">
        <f t="shared" si="88"/>
        <v>Whole</v>
      </c>
    </row>
    <row r="5648" spans="12:12" x14ac:dyDescent="0.3">
      <c r="L5648" s="11" t="str">
        <f t="shared" si="88"/>
        <v>Whole</v>
      </c>
    </row>
    <row r="5649" spans="12:12" x14ac:dyDescent="0.3">
      <c r="L5649" s="11" t="str">
        <f t="shared" si="88"/>
        <v>Whole</v>
      </c>
    </row>
    <row r="5650" spans="12:12" x14ac:dyDescent="0.3">
      <c r="L5650" s="11" t="str">
        <f t="shared" si="88"/>
        <v>Whole</v>
      </c>
    </row>
    <row r="5651" spans="12:12" x14ac:dyDescent="0.3">
      <c r="L5651" s="11" t="str">
        <f t="shared" si="88"/>
        <v>Whole</v>
      </c>
    </row>
    <row r="5652" spans="12:12" x14ac:dyDescent="0.3">
      <c r="L5652" s="11" t="str">
        <f t="shared" si="88"/>
        <v>Whole</v>
      </c>
    </row>
    <row r="5653" spans="12:12" x14ac:dyDescent="0.3">
      <c r="L5653" s="11" t="str">
        <f t="shared" si="88"/>
        <v>Whole</v>
      </c>
    </row>
    <row r="5654" spans="12:12" x14ac:dyDescent="0.3">
      <c r="L5654" s="11" t="str">
        <f t="shared" si="88"/>
        <v>Whole</v>
      </c>
    </row>
    <row r="5655" spans="12:12" x14ac:dyDescent="0.3">
      <c r="L5655" s="11" t="str">
        <f t="shared" si="88"/>
        <v>Whole</v>
      </c>
    </row>
    <row r="5656" spans="12:12" x14ac:dyDescent="0.3">
      <c r="L5656" s="11" t="str">
        <f t="shared" si="88"/>
        <v>Whole</v>
      </c>
    </row>
    <row r="5657" spans="12:12" x14ac:dyDescent="0.3">
      <c r="L5657" s="11" t="str">
        <f t="shared" si="88"/>
        <v>Whole</v>
      </c>
    </row>
    <row r="5658" spans="12:12" x14ac:dyDescent="0.3">
      <c r="L5658" s="11" t="str">
        <f t="shared" si="88"/>
        <v>Whole</v>
      </c>
    </row>
    <row r="5659" spans="12:12" x14ac:dyDescent="0.3">
      <c r="L5659" s="11" t="str">
        <f t="shared" si="88"/>
        <v>Whole</v>
      </c>
    </row>
    <row r="5660" spans="12:12" x14ac:dyDescent="0.3">
      <c r="L5660" s="11" t="str">
        <f t="shared" si="88"/>
        <v>Whole</v>
      </c>
    </row>
    <row r="5661" spans="12:12" x14ac:dyDescent="0.3">
      <c r="L5661" s="11" t="str">
        <f t="shared" si="88"/>
        <v>Whole</v>
      </c>
    </row>
    <row r="5662" spans="12:12" x14ac:dyDescent="0.3">
      <c r="L5662" s="11" t="str">
        <f t="shared" si="88"/>
        <v>Whole</v>
      </c>
    </row>
    <row r="5663" spans="12:12" x14ac:dyDescent="0.3">
      <c r="L5663" s="11" t="str">
        <f t="shared" si="88"/>
        <v>Whole</v>
      </c>
    </row>
    <row r="5664" spans="12:12" x14ac:dyDescent="0.3">
      <c r="L5664" s="11" t="str">
        <f t="shared" si="88"/>
        <v>Whole</v>
      </c>
    </row>
    <row r="5665" spans="12:12" x14ac:dyDescent="0.3">
      <c r="L5665" s="11" t="str">
        <f t="shared" si="88"/>
        <v>Whole</v>
      </c>
    </row>
    <row r="5666" spans="12:12" x14ac:dyDescent="0.3">
      <c r="L5666" s="11" t="str">
        <f t="shared" si="88"/>
        <v>Whole</v>
      </c>
    </row>
    <row r="5667" spans="12:12" x14ac:dyDescent="0.3">
      <c r="L5667" s="11" t="str">
        <f t="shared" si="88"/>
        <v>Whole</v>
      </c>
    </row>
    <row r="5668" spans="12:12" x14ac:dyDescent="0.3">
      <c r="L5668" s="11" t="str">
        <f t="shared" si="88"/>
        <v>Whole</v>
      </c>
    </row>
    <row r="5669" spans="12:12" x14ac:dyDescent="0.3">
      <c r="L5669" s="11" t="str">
        <f t="shared" si="88"/>
        <v>Whole</v>
      </c>
    </row>
    <row r="5670" spans="12:12" x14ac:dyDescent="0.3">
      <c r="L5670" s="11" t="str">
        <f t="shared" si="88"/>
        <v>Whole</v>
      </c>
    </row>
    <row r="5671" spans="12:12" x14ac:dyDescent="0.3">
      <c r="L5671" s="11" t="str">
        <f t="shared" si="88"/>
        <v>Whole</v>
      </c>
    </row>
    <row r="5672" spans="12:12" x14ac:dyDescent="0.3">
      <c r="L5672" s="11" t="str">
        <f t="shared" si="88"/>
        <v>Whole</v>
      </c>
    </row>
    <row r="5673" spans="12:12" x14ac:dyDescent="0.3">
      <c r="L5673" s="11" t="str">
        <f t="shared" si="88"/>
        <v>Whole</v>
      </c>
    </row>
    <row r="5674" spans="12:12" x14ac:dyDescent="0.3">
      <c r="L5674" s="11" t="str">
        <f t="shared" si="88"/>
        <v>Whole</v>
      </c>
    </row>
    <row r="5675" spans="12:12" x14ac:dyDescent="0.3">
      <c r="L5675" s="11" t="str">
        <f t="shared" si="88"/>
        <v>Whole</v>
      </c>
    </row>
    <row r="5676" spans="12:12" x14ac:dyDescent="0.3">
      <c r="L5676" s="11" t="str">
        <f t="shared" si="88"/>
        <v>Whole</v>
      </c>
    </row>
    <row r="5677" spans="12:12" x14ac:dyDescent="0.3">
      <c r="L5677" s="11" t="str">
        <f t="shared" si="88"/>
        <v>Whole</v>
      </c>
    </row>
    <row r="5678" spans="12:12" x14ac:dyDescent="0.3">
      <c r="L5678" s="11" t="str">
        <f t="shared" si="88"/>
        <v>Whole</v>
      </c>
    </row>
    <row r="5679" spans="12:12" x14ac:dyDescent="0.3">
      <c r="L5679" s="11" t="str">
        <f t="shared" si="88"/>
        <v>Whole</v>
      </c>
    </row>
    <row r="5680" spans="12:12" x14ac:dyDescent="0.3">
      <c r="L5680" s="11" t="str">
        <f t="shared" si="88"/>
        <v>Whole</v>
      </c>
    </row>
    <row r="5681" spans="12:12" x14ac:dyDescent="0.3">
      <c r="L5681" s="11" t="str">
        <f t="shared" si="88"/>
        <v>Whole</v>
      </c>
    </row>
    <row r="5682" spans="12:12" x14ac:dyDescent="0.3">
      <c r="L5682" s="11" t="str">
        <f t="shared" si="88"/>
        <v>Whole</v>
      </c>
    </row>
    <row r="5683" spans="12:12" x14ac:dyDescent="0.3">
      <c r="L5683" s="11" t="str">
        <f t="shared" si="88"/>
        <v>Whole</v>
      </c>
    </row>
    <row r="5684" spans="12:12" x14ac:dyDescent="0.3">
      <c r="L5684" s="11" t="str">
        <f t="shared" si="88"/>
        <v>Whole</v>
      </c>
    </row>
    <row r="5685" spans="12:12" x14ac:dyDescent="0.3">
      <c r="L5685" s="11" t="str">
        <f t="shared" si="88"/>
        <v>Whole</v>
      </c>
    </row>
    <row r="5686" spans="12:12" x14ac:dyDescent="0.3">
      <c r="L5686" s="11" t="str">
        <f t="shared" si="88"/>
        <v>Whole</v>
      </c>
    </row>
    <row r="5687" spans="12:12" x14ac:dyDescent="0.3">
      <c r="L5687" s="11" t="str">
        <f t="shared" si="88"/>
        <v>Whole</v>
      </c>
    </row>
    <row r="5688" spans="12:12" x14ac:dyDescent="0.3">
      <c r="L5688" s="11" t="str">
        <f t="shared" si="88"/>
        <v>Whole</v>
      </c>
    </row>
    <row r="5689" spans="12:12" x14ac:dyDescent="0.3">
      <c r="L5689" s="11" t="str">
        <f t="shared" si="88"/>
        <v>Whole</v>
      </c>
    </row>
    <row r="5690" spans="12:12" x14ac:dyDescent="0.3">
      <c r="L5690" s="11" t="str">
        <f t="shared" si="88"/>
        <v>Whole</v>
      </c>
    </row>
    <row r="5691" spans="12:12" x14ac:dyDescent="0.3">
      <c r="L5691" s="11" t="str">
        <f t="shared" si="88"/>
        <v>Whole</v>
      </c>
    </row>
    <row r="5692" spans="12:12" x14ac:dyDescent="0.3">
      <c r="L5692" s="11" t="str">
        <f t="shared" si="88"/>
        <v>Whole</v>
      </c>
    </row>
    <row r="5693" spans="12:12" x14ac:dyDescent="0.3">
      <c r="L5693" s="11" t="str">
        <f t="shared" si="88"/>
        <v>Whole</v>
      </c>
    </row>
    <row r="5694" spans="12:12" x14ac:dyDescent="0.3">
      <c r="L5694" s="11" t="str">
        <f t="shared" si="88"/>
        <v>Whole</v>
      </c>
    </row>
    <row r="5695" spans="12:12" x14ac:dyDescent="0.3">
      <c r="L5695" s="11" t="str">
        <f t="shared" si="88"/>
        <v>Whole</v>
      </c>
    </row>
    <row r="5696" spans="12:12" x14ac:dyDescent="0.3">
      <c r="L5696" s="11" t="str">
        <f t="shared" si="88"/>
        <v>Whole</v>
      </c>
    </row>
    <row r="5697" spans="12:12" x14ac:dyDescent="0.3">
      <c r="L5697" s="11" t="str">
        <f t="shared" si="88"/>
        <v>Whole</v>
      </c>
    </row>
    <row r="5698" spans="12:12" x14ac:dyDescent="0.3">
      <c r="L5698" s="11" t="str">
        <f t="shared" ref="L5698:L5761" si="89">IF(OR(C5698="Condiments &amp; Snacks",
       C5698="Cheese",
       C5698="Butter",
       C5698="Meals",
       C5698="Beverages",
       C5698="Yogurt"), "Processed", "Whole")</f>
        <v>Whole</v>
      </c>
    </row>
    <row r="5699" spans="12:12" x14ac:dyDescent="0.3">
      <c r="L5699" s="11" t="str">
        <f t="shared" si="89"/>
        <v>Whole</v>
      </c>
    </row>
    <row r="5700" spans="12:12" x14ac:dyDescent="0.3">
      <c r="L5700" s="11" t="str">
        <f t="shared" si="89"/>
        <v>Whole</v>
      </c>
    </row>
    <row r="5701" spans="12:12" x14ac:dyDescent="0.3">
      <c r="L5701" s="11" t="str">
        <f t="shared" si="89"/>
        <v>Whole</v>
      </c>
    </row>
    <row r="5702" spans="12:12" x14ac:dyDescent="0.3">
      <c r="L5702" s="11" t="str">
        <f t="shared" si="89"/>
        <v>Whole</v>
      </c>
    </row>
    <row r="5703" spans="12:12" x14ac:dyDescent="0.3">
      <c r="L5703" s="11" t="str">
        <f t="shared" si="89"/>
        <v>Whole</v>
      </c>
    </row>
    <row r="5704" spans="12:12" x14ac:dyDescent="0.3">
      <c r="L5704" s="11" t="str">
        <f t="shared" si="89"/>
        <v>Whole</v>
      </c>
    </row>
    <row r="5705" spans="12:12" x14ac:dyDescent="0.3">
      <c r="L5705" s="11" t="str">
        <f t="shared" si="89"/>
        <v>Whole</v>
      </c>
    </row>
    <row r="5706" spans="12:12" x14ac:dyDescent="0.3">
      <c r="L5706" s="11" t="str">
        <f t="shared" si="89"/>
        <v>Whole</v>
      </c>
    </row>
    <row r="5707" spans="12:12" x14ac:dyDescent="0.3">
      <c r="L5707" s="11" t="str">
        <f t="shared" si="89"/>
        <v>Whole</v>
      </c>
    </row>
    <row r="5708" spans="12:12" x14ac:dyDescent="0.3">
      <c r="L5708" s="11" t="str">
        <f t="shared" si="89"/>
        <v>Whole</v>
      </c>
    </row>
    <row r="5709" spans="12:12" x14ac:dyDescent="0.3">
      <c r="L5709" s="11" t="str">
        <f t="shared" si="89"/>
        <v>Whole</v>
      </c>
    </row>
    <row r="5710" spans="12:12" x14ac:dyDescent="0.3">
      <c r="L5710" s="11" t="str">
        <f t="shared" si="89"/>
        <v>Whole</v>
      </c>
    </row>
    <row r="5711" spans="12:12" x14ac:dyDescent="0.3">
      <c r="L5711" s="11" t="str">
        <f t="shared" si="89"/>
        <v>Whole</v>
      </c>
    </row>
    <row r="5712" spans="12:12" x14ac:dyDescent="0.3">
      <c r="L5712" s="11" t="str">
        <f t="shared" si="89"/>
        <v>Whole</v>
      </c>
    </row>
    <row r="5713" spans="12:12" x14ac:dyDescent="0.3">
      <c r="L5713" s="11" t="str">
        <f t="shared" si="89"/>
        <v>Whole</v>
      </c>
    </row>
    <row r="5714" spans="12:12" x14ac:dyDescent="0.3">
      <c r="L5714" s="11" t="str">
        <f t="shared" si="89"/>
        <v>Whole</v>
      </c>
    </row>
    <row r="5715" spans="12:12" x14ac:dyDescent="0.3">
      <c r="L5715" s="11" t="str">
        <f t="shared" si="89"/>
        <v>Whole</v>
      </c>
    </row>
    <row r="5716" spans="12:12" x14ac:dyDescent="0.3">
      <c r="L5716" s="11" t="str">
        <f t="shared" si="89"/>
        <v>Whole</v>
      </c>
    </row>
    <row r="5717" spans="12:12" x14ac:dyDescent="0.3">
      <c r="L5717" s="11" t="str">
        <f t="shared" si="89"/>
        <v>Whole</v>
      </c>
    </row>
    <row r="5718" spans="12:12" x14ac:dyDescent="0.3">
      <c r="L5718" s="11" t="str">
        <f t="shared" si="89"/>
        <v>Whole</v>
      </c>
    </row>
    <row r="5719" spans="12:12" x14ac:dyDescent="0.3">
      <c r="L5719" s="11" t="str">
        <f t="shared" si="89"/>
        <v>Whole</v>
      </c>
    </row>
    <row r="5720" spans="12:12" x14ac:dyDescent="0.3">
      <c r="L5720" s="11" t="str">
        <f t="shared" si="89"/>
        <v>Whole</v>
      </c>
    </row>
    <row r="5721" spans="12:12" x14ac:dyDescent="0.3">
      <c r="L5721" s="11" t="str">
        <f t="shared" si="89"/>
        <v>Whole</v>
      </c>
    </row>
    <row r="5722" spans="12:12" x14ac:dyDescent="0.3">
      <c r="L5722" s="11" t="str">
        <f t="shared" si="89"/>
        <v>Whole</v>
      </c>
    </row>
    <row r="5723" spans="12:12" x14ac:dyDescent="0.3">
      <c r="L5723" s="11" t="str">
        <f t="shared" si="89"/>
        <v>Whole</v>
      </c>
    </row>
    <row r="5724" spans="12:12" x14ac:dyDescent="0.3">
      <c r="L5724" s="11" t="str">
        <f t="shared" si="89"/>
        <v>Whole</v>
      </c>
    </row>
    <row r="5725" spans="12:12" x14ac:dyDescent="0.3">
      <c r="L5725" s="11" t="str">
        <f t="shared" si="89"/>
        <v>Whole</v>
      </c>
    </row>
    <row r="5726" spans="12:12" x14ac:dyDescent="0.3">
      <c r="L5726" s="11" t="str">
        <f t="shared" si="89"/>
        <v>Whole</v>
      </c>
    </row>
    <row r="5727" spans="12:12" x14ac:dyDescent="0.3">
      <c r="L5727" s="11" t="str">
        <f t="shared" si="89"/>
        <v>Whole</v>
      </c>
    </row>
    <row r="5728" spans="12:12" x14ac:dyDescent="0.3">
      <c r="L5728" s="11" t="str">
        <f t="shared" si="89"/>
        <v>Whole</v>
      </c>
    </row>
    <row r="5729" spans="12:12" x14ac:dyDescent="0.3">
      <c r="L5729" s="11" t="str">
        <f t="shared" si="89"/>
        <v>Whole</v>
      </c>
    </row>
    <row r="5730" spans="12:12" x14ac:dyDescent="0.3">
      <c r="L5730" s="11" t="str">
        <f t="shared" si="89"/>
        <v>Whole</v>
      </c>
    </row>
    <row r="5731" spans="12:12" x14ac:dyDescent="0.3">
      <c r="L5731" s="11" t="str">
        <f t="shared" si="89"/>
        <v>Whole</v>
      </c>
    </row>
    <row r="5732" spans="12:12" x14ac:dyDescent="0.3">
      <c r="L5732" s="11" t="str">
        <f t="shared" si="89"/>
        <v>Whole</v>
      </c>
    </row>
    <row r="5733" spans="12:12" x14ac:dyDescent="0.3">
      <c r="L5733" s="11" t="str">
        <f t="shared" si="89"/>
        <v>Whole</v>
      </c>
    </row>
    <row r="5734" spans="12:12" x14ac:dyDescent="0.3">
      <c r="L5734" s="11" t="str">
        <f t="shared" si="89"/>
        <v>Whole</v>
      </c>
    </row>
    <row r="5735" spans="12:12" x14ac:dyDescent="0.3">
      <c r="L5735" s="11" t="str">
        <f t="shared" si="89"/>
        <v>Whole</v>
      </c>
    </row>
    <row r="5736" spans="12:12" x14ac:dyDescent="0.3">
      <c r="L5736" s="11" t="str">
        <f t="shared" si="89"/>
        <v>Whole</v>
      </c>
    </row>
    <row r="5737" spans="12:12" x14ac:dyDescent="0.3">
      <c r="L5737" s="11" t="str">
        <f t="shared" si="89"/>
        <v>Whole</v>
      </c>
    </row>
    <row r="5738" spans="12:12" x14ac:dyDescent="0.3">
      <c r="L5738" s="11" t="str">
        <f t="shared" si="89"/>
        <v>Whole</v>
      </c>
    </row>
    <row r="5739" spans="12:12" x14ac:dyDescent="0.3">
      <c r="L5739" s="11" t="str">
        <f t="shared" si="89"/>
        <v>Whole</v>
      </c>
    </row>
    <row r="5740" spans="12:12" x14ac:dyDescent="0.3">
      <c r="L5740" s="11" t="str">
        <f t="shared" si="89"/>
        <v>Whole</v>
      </c>
    </row>
    <row r="5741" spans="12:12" x14ac:dyDescent="0.3">
      <c r="L5741" s="11" t="str">
        <f t="shared" si="89"/>
        <v>Whole</v>
      </c>
    </row>
    <row r="5742" spans="12:12" x14ac:dyDescent="0.3">
      <c r="L5742" s="11" t="str">
        <f t="shared" si="89"/>
        <v>Whole</v>
      </c>
    </row>
    <row r="5743" spans="12:12" x14ac:dyDescent="0.3">
      <c r="L5743" s="11" t="str">
        <f t="shared" si="89"/>
        <v>Whole</v>
      </c>
    </row>
    <row r="5744" spans="12:12" x14ac:dyDescent="0.3">
      <c r="L5744" s="11" t="str">
        <f t="shared" si="89"/>
        <v>Whole</v>
      </c>
    </row>
    <row r="5745" spans="12:12" x14ac:dyDescent="0.3">
      <c r="L5745" s="11" t="str">
        <f t="shared" si="89"/>
        <v>Whole</v>
      </c>
    </row>
    <row r="5746" spans="12:12" x14ac:dyDescent="0.3">
      <c r="L5746" s="11" t="str">
        <f t="shared" si="89"/>
        <v>Whole</v>
      </c>
    </row>
    <row r="5747" spans="12:12" x14ac:dyDescent="0.3">
      <c r="L5747" s="11" t="str">
        <f t="shared" si="89"/>
        <v>Whole</v>
      </c>
    </row>
    <row r="5748" spans="12:12" x14ac:dyDescent="0.3">
      <c r="L5748" s="11" t="str">
        <f t="shared" si="89"/>
        <v>Whole</v>
      </c>
    </row>
    <row r="5749" spans="12:12" x14ac:dyDescent="0.3">
      <c r="L5749" s="11" t="str">
        <f t="shared" si="89"/>
        <v>Whole</v>
      </c>
    </row>
    <row r="5750" spans="12:12" x14ac:dyDescent="0.3">
      <c r="L5750" s="11" t="str">
        <f t="shared" si="89"/>
        <v>Whole</v>
      </c>
    </row>
    <row r="5751" spans="12:12" x14ac:dyDescent="0.3">
      <c r="L5751" s="11" t="str">
        <f t="shared" si="89"/>
        <v>Whole</v>
      </c>
    </row>
    <row r="5752" spans="12:12" x14ac:dyDescent="0.3">
      <c r="L5752" s="11" t="str">
        <f t="shared" si="89"/>
        <v>Whole</v>
      </c>
    </row>
    <row r="5753" spans="12:12" x14ac:dyDescent="0.3">
      <c r="L5753" s="11" t="str">
        <f t="shared" si="89"/>
        <v>Whole</v>
      </c>
    </row>
    <row r="5754" spans="12:12" x14ac:dyDescent="0.3">
      <c r="L5754" s="11" t="str">
        <f t="shared" si="89"/>
        <v>Whole</v>
      </c>
    </row>
    <row r="5755" spans="12:12" x14ac:dyDescent="0.3">
      <c r="L5755" s="11" t="str">
        <f t="shared" si="89"/>
        <v>Whole</v>
      </c>
    </row>
    <row r="5756" spans="12:12" x14ac:dyDescent="0.3">
      <c r="L5756" s="11" t="str">
        <f t="shared" si="89"/>
        <v>Whole</v>
      </c>
    </row>
    <row r="5757" spans="12:12" x14ac:dyDescent="0.3">
      <c r="L5757" s="11" t="str">
        <f t="shared" si="89"/>
        <v>Whole</v>
      </c>
    </row>
    <row r="5758" spans="12:12" x14ac:dyDescent="0.3">
      <c r="L5758" s="11" t="str">
        <f t="shared" si="89"/>
        <v>Whole</v>
      </c>
    </row>
    <row r="5759" spans="12:12" x14ac:dyDescent="0.3">
      <c r="L5759" s="11" t="str">
        <f t="shared" si="89"/>
        <v>Whole</v>
      </c>
    </row>
    <row r="5760" spans="12:12" x14ac:dyDescent="0.3">
      <c r="L5760" s="11" t="str">
        <f t="shared" si="89"/>
        <v>Whole</v>
      </c>
    </row>
    <row r="5761" spans="12:12" x14ac:dyDescent="0.3">
      <c r="L5761" s="11" t="str">
        <f t="shared" si="89"/>
        <v>Whole</v>
      </c>
    </row>
    <row r="5762" spans="12:12" x14ac:dyDescent="0.3">
      <c r="L5762" s="11" t="str">
        <f t="shared" ref="L5762:L5825" si="90">IF(OR(C5762="Condiments &amp; Snacks",
       C5762="Cheese",
       C5762="Butter",
       C5762="Meals",
       C5762="Beverages",
       C5762="Yogurt"), "Processed", "Whole")</f>
        <v>Whole</v>
      </c>
    </row>
    <row r="5763" spans="12:12" x14ac:dyDescent="0.3">
      <c r="L5763" s="11" t="str">
        <f t="shared" si="90"/>
        <v>Whole</v>
      </c>
    </row>
    <row r="5764" spans="12:12" x14ac:dyDescent="0.3">
      <c r="L5764" s="11" t="str">
        <f t="shared" si="90"/>
        <v>Whole</v>
      </c>
    </row>
    <row r="5765" spans="12:12" x14ac:dyDescent="0.3">
      <c r="L5765" s="11" t="str">
        <f t="shared" si="90"/>
        <v>Whole</v>
      </c>
    </row>
    <row r="5766" spans="12:12" x14ac:dyDescent="0.3">
      <c r="L5766" s="11" t="str">
        <f t="shared" si="90"/>
        <v>Whole</v>
      </c>
    </row>
    <row r="5767" spans="12:12" x14ac:dyDescent="0.3">
      <c r="L5767" s="11" t="str">
        <f t="shared" si="90"/>
        <v>Whole</v>
      </c>
    </row>
    <row r="5768" spans="12:12" x14ac:dyDescent="0.3">
      <c r="L5768" s="11" t="str">
        <f t="shared" si="90"/>
        <v>Whole</v>
      </c>
    </row>
    <row r="5769" spans="12:12" x14ac:dyDescent="0.3">
      <c r="L5769" s="11" t="str">
        <f t="shared" si="90"/>
        <v>Whole</v>
      </c>
    </row>
    <row r="5770" spans="12:12" x14ac:dyDescent="0.3">
      <c r="L5770" s="11" t="str">
        <f t="shared" si="90"/>
        <v>Whole</v>
      </c>
    </row>
    <row r="5771" spans="12:12" x14ac:dyDescent="0.3">
      <c r="L5771" s="11" t="str">
        <f t="shared" si="90"/>
        <v>Whole</v>
      </c>
    </row>
    <row r="5772" spans="12:12" x14ac:dyDescent="0.3">
      <c r="L5772" s="11" t="str">
        <f t="shared" si="90"/>
        <v>Whole</v>
      </c>
    </row>
    <row r="5773" spans="12:12" x14ac:dyDescent="0.3">
      <c r="L5773" s="11" t="str">
        <f t="shared" si="90"/>
        <v>Whole</v>
      </c>
    </row>
    <row r="5774" spans="12:12" x14ac:dyDescent="0.3">
      <c r="L5774" s="11" t="str">
        <f t="shared" si="90"/>
        <v>Whole</v>
      </c>
    </row>
    <row r="5775" spans="12:12" x14ac:dyDescent="0.3">
      <c r="L5775" s="11" t="str">
        <f t="shared" si="90"/>
        <v>Whole</v>
      </c>
    </row>
    <row r="5776" spans="12:12" x14ac:dyDescent="0.3">
      <c r="L5776" s="11" t="str">
        <f t="shared" si="90"/>
        <v>Whole</v>
      </c>
    </row>
    <row r="5777" spans="12:12" x14ac:dyDescent="0.3">
      <c r="L5777" s="11" t="str">
        <f t="shared" si="90"/>
        <v>Whole</v>
      </c>
    </row>
    <row r="5778" spans="12:12" x14ac:dyDescent="0.3">
      <c r="L5778" s="11" t="str">
        <f t="shared" si="90"/>
        <v>Whole</v>
      </c>
    </row>
    <row r="5779" spans="12:12" x14ac:dyDescent="0.3">
      <c r="L5779" s="11" t="str">
        <f t="shared" si="90"/>
        <v>Whole</v>
      </c>
    </row>
    <row r="5780" spans="12:12" x14ac:dyDescent="0.3">
      <c r="L5780" s="11" t="str">
        <f t="shared" si="90"/>
        <v>Whole</v>
      </c>
    </row>
    <row r="5781" spans="12:12" x14ac:dyDescent="0.3">
      <c r="L5781" s="11" t="str">
        <f t="shared" si="90"/>
        <v>Whole</v>
      </c>
    </row>
    <row r="5782" spans="12:12" x14ac:dyDescent="0.3">
      <c r="L5782" s="11" t="str">
        <f t="shared" si="90"/>
        <v>Whole</v>
      </c>
    </row>
    <row r="5783" spans="12:12" x14ac:dyDescent="0.3">
      <c r="L5783" s="11" t="str">
        <f t="shared" si="90"/>
        <v>Whole</v>
      </c>
    </row>
    <row r="5784" spans="12:12" x14ac:dyDescent="0.3">
      <c r="L5784" s="11" t="str">
        <f t="shared" si="90"/>
        <v>Whole</v>
      </c>
    </row>
    <row r="5785" spans="12:12" x14ac:dyDescent="0.3">
      <c r="L5785" s="11" t="str">
        <f t="shared" si="90"/>
        <v>Whole</v>
      </c>
    </row>
    <row r="5786" spans="12:12" x14ac:dyDescent="0.3">
      <c r="L5786" s="11" t="str">
        <f t="shared" si="90"/>
        <v>Whole</v>
      </c>
    </row>
    <row r="5787" spans="12:12" x14ac:dyDescent="0.3">
      <c r="L5787" s="11" t="str">
        <f t="shared" si="90"/>
        <v>Whole</v>
      </c>
    </row>
    <row r="5788" spans="12:12" x14ac:dyDescent="0.3">
      <c r="L5788" s="11" t="str">
        <f t="shared" si="90"/>
        <v>Whole</v>
      </c>
    </row>
    <row r="5789" spans="12:12" x14ac:dyDescent="0.3">
      <c r="L5789" s="11" t="str">
        <f t="shared" si="90"/>
        <v>Whole</v>
      </c>
    </row>
    <row r="5790" spans="12:12" x14ac:dyDescent="0.3">
      <c r="L5790" s="11" t="str">
        <f t="shared" si="90"/>
        <v>Whole</v>
      </c>
    </row>
    <row r="5791" spans="12:12" x14ac:dyDescent="0.3">
      <c r="L5791" s="11" t="str">
        <f t="shared" si="90"/>
        <v>Whole</v>
      </c>
    </row>
    <row r="5792" spans="12:12" x14ac:dyDescent="0.3">
      <c r="L5792" s="11" t="str">
        <f t="shared" si="90"/>
        <v>Whole</v>
      </c>
    </row>
    <row r="5793" spans="12:12" x14ac:dyDescent="0.3">
      <c r="L5793" s="11" t="str">
        <f t="shared" si="90"/>
        <v>Whole</v>
      </c>
    </row>
    <row r="5794" spans="12:12" x14ac:dyDescent="0.3">
      <c r="L5794" s="11" t="str">
        <f t="shared" si="90"/>
        <v>Whole</v>
      </c>
    </row>
    <row r="5795" spans="12:12" x14ac:dyDescent="0.3">
      <c r="L5795" s="11" t="str">
        <f t="shared" si="90"/>
        <v>Whole</v>
      </c>
    </row>
    <row r="5796" spans="12:12" x14ac:dyDescent="0.3">
      <c r="L5796" s="11" t="str">
        <f t="shared" si="90"/>
        <v>Whole</v>
      </c>
    </row>
    <row r="5797" spans="12:12" x14ac:dyDescent="0.3">
      <c r="L5797" s="11" t="str">
        <f t="shared" si="90"/>
        <v>Whole</v>
      </c>
    </row>
    <row r="5798" spans="12:12" x14ac:dyDescent="0.3">
      <c r="L5798" s="11" t="str">
        <f t="shared" si="90"/>
        <v>Whole</v>
      </c>
    </row>
    <row r="5799" spans="12:12" x14ac:dyDescent="0.3">
      <c r="L5799" s="11" t="str">
        <f t="shared" si="90"/>
        <v>Whole</v>
      </c>
    </row>
    <row r="5800" spans="12:12" x14ac:dyDescent="0.3">
      <c r="L5800" s="11" t="str">
        <f t="shared" si="90"/>
        <v>Whole</v>
      </c>
    </row>
    <row r="5801" spans="12:12" x14ac:dyDescent="0.3">
      <c r="L5801" s="11" t="str">
        <f t="shared" si="90"/>
        <v>Whole</v>
      </c>
    </row>
    <row r="5802" spans="12:12" x14ac:dyDescent="0.3">
      <c r="L5802" s="11" t="str">
        <f t="shared" si="90"/>
        <v>Whole</v>
      </c>
    </row>
    <row r="5803" spans="12:12" x14ac:dyDescent="0.3">
      <c r="L5803" s="11" t="str">
        <f t="shared" si="90"/>
        <v>Whole</v>
      </c>
    </row>
    <row r="5804" spans="12:12" x14ac:dyDescent="0.3">
      <c r="L5804" s="11" t="str">
        <f t="shared" si="90"/>
        <v>Whole</v>
      </c>
    </row>
    <row r="5805" spans="12:12" x14ac:dyDescent="0.3">
      <c r="L5805" s="11" t="str">
        <f t="shared" si="90"/>
        <v>Whole</v>
      </c>
    </row>
    <row r="5806" spans="12:12" x14ac:dyDescent="0.3">
      <c r="L5806" s="11" t="str">
        <f t="shared" si="90"/>
        <v>Whole</v>
      </c>
    </row>
    <row r="5807" spans="12:12" x14ac:dyDescent="0.3">
      <c r="L5807" s="11" t="str">
        <f t="shared" si="90"/>
        <v>Whole</v>
      </c>
    </row>
    <row r="5808" spans="12:12" x14ac:dyDescent="0.3">
      <c r="L5808" s="11" t="str">
        <f t="shared" si="90"/>
        <v>Whole</v>
      </c>
    </row>
    <row r="5809" spans="12:12" x14ac:dyDescent="0.3">
      <c r="L5809" s="11" t="str">
        <f t="shared" si="90"/>
        <v>Whole</v>
      </c>
    </row>
    <row r="5810" spans="12:12" x14ac:dyDescent="0.3">
      <c r="L5810" s="11" t="str">
        <f t="shared" si="90"/>
        <v>Whole</v>
      </c>
    </row>
    <row r="5811" spans="12:12" x14ac:dyDescent="0.3">
      <c r="L5811" s="11" t="str">
        <f t="shared" si="90"/>
        <v>Whole</v>
      </c>
    </row>
    <row r="5812" spans="12:12" x14ac:dyDescent="0.3">
      <c r="L5812" s="11" t="str">
        <f t="shared" si="90"/>
        <v>Whole</v>
      </c>
    </row>
    <row r="5813" spans="12:12" x14ac:dyDescent="0.3">
      <c r="L5813" s="11" t="str">
        <f t="shared" si="90"/>
        <v>Whole</v>
      </c>
    </row>
    <row r="5814" spans="12:12" x14ac:dyDescent="0.3">
      <c r="L5814" s="11" t="str">
        <f t="shared" si="90"/>
        <v>Whole</v>
      </c>
    </row>
    <row r="5815" spans="12:12" x14ac:dyDescent="0.3">
      <c r="L5815" s="11" t="str">
        <f t="shared" si="90"/>
        <v>Whole</v>
      </c>
    </row>
    <row r="5816" spans="12:12" x14ac:dyDescent="0.3">
      <c r="L5816" s="11" t="str">
        <f t="shared" si="90"/>
        <v>Whole</v>
      </c>
    </row>
    <row r="5817" spans="12:12" x14ac:dyDescent="0.3">
      <c r="L5817" s="11" t="str">
        <f t="shared" si="90"/>
        <v>Whole</v>
      </c>
    </row>
    <row r="5818" spans="12:12" x14ac:dyDescent="0.3">
      <c r="L5818" s="11" t="str">
        <f t="shared" si="90"/>
        <v>Whole</v>
      </c>
    </row>
    <row r="5819" spans="12:12" x14ac:dyDescent="0.3">
      <c r="L5819" s="11" t="str">
        <f t="shared" si="90"/>
        <v>Whole</v>
      </c>
    </row>
    <row r="5820" spans="12:12" x14ac:dyDescent="0.3">
      <c r="L5820" s="11" t="str">
        <f t="shared" si="90"/>
        <v>Whole</v>
      </c>
    </row>
    <row r="5821" spans="12:12" x14ac:dyDescent="0.3">
      <c r="L5821" s="11" t="str">
        <f t="shared" si="90"/>
        <v>Whole</v>
      </c>
    </row>
    <row r="5822" spans="12:12" x14ac:dyDescent="0.3">
      <c r="L5822" s="11" t="str">
        <f t="shared" si="90"/>
        <v>Whole</v>
      </c>
    </row>
    <row r="5823" spans="12:12" x14ac:dyDescent="0.3">
      <c r="L5823" s="11" t="str">
        <f t="shared" si="90"/>
        <v>Whole</v>
      </c>
    </row>
    <row r="5824" spans="12:12" x14ac:dyDescent="0.3">
      <c r="L5824" s="11" t="str">
        <f t="shared" si="90"/>
        <v>Whole</v>
      </c>
    </row>
    <row r="5825" spans="12:12" x14ac:dyDescent="0.3">
      <c r="L5825" s="11" t="str">
        <f t="shared" si="90"/>
        <v>Whole</v>
      </c>
    </row>
    <row r="5826" spans="12:12" x14ac:dyDescent="0.3">
      <c r="L5826" s="11" t="str">
        <f t="shared" ref="L5826:L5889" si="91">IF(OR(C5826="Condiments &amp; Snacks",
       C5826="Cheese",
       C5826="Butter",
       C5826="Meals",
       C5826="Beverages",
       C5826="Yogurt"), "Processed", "Whole")</f>
        <v>Whole</v>
      </c>
    </row>
    <row r="5827" spans="12:12" x14ac:dyDescent="0.3">
      <c r="L5827" s="11" t="str">
        <f t="shared" si="91"/>
        <v>Whole</v>
      </c>
    </row>
    <row r="5828" spans="12:12" x14ac:dyDescent="0.3">
      <c r="L5828" s="11" t="str">
        <f t="shared" si="91"/>
        <v>Whole</v>
      </c>
    </row>
    <row r="5829" spans="12:12" x14ac:dyDescent="0.3">
      <c r="L5829" s="11" t="str">
        <f t="shared" si="91"/>
        <v>Whole</v>
      </c>
    </row>
    <row r="5830" spans="12:12" x14ac:dyDescent="0.3">
      <c r="L5830" s="11" t="str">
        <f t="shared" si="91"/>
        <v>Whole</v>
      </c>
    </row>
    <row r="5831" spans="12:12" x14ac:dyDescent="0.3">
      <c r="L5831" s="11" t="str">
        <f t="shared" si="91"/>
        <v>Whole</v>
      </c>
    </row>
    <row r="5832" spans="12:12" x14ac:dyDescent="0.3">
      <c r="L5832" s="11" t="str">
        <f t="shared" si="91"/>
        <v>Whole</v>
      </c>
    </row>
    <row r="5833" spans="12:12" x14ac:dyDescent="0.3">
      <c r="L5833" s="11" t="str">
        <f t="shared" si="91"/>
        <v>Whole</v>
      </c>
    </row>
    <row r="5834" spans="12:12" x14ac:dyDescent="0.3">
      <c r="L5834" s="11" t="str">
        <f t="shared" si="91"/>
        <v>Whole</v>
      </c>
    </row>
    <row r="5835" spans="12:12" x14ac:dyDescent="0.3">
      <c r="L5835" s="11" t="str">
        <f t="shared" si="91"/>
        <v>Whole</v>
      </c>
    </row>
    <row r="5836" spans="12:12" x14ac:dyDescent="0.3">
      <c r="L5836" s="11" t="str">
        <f t="shared" si="91"/>
        <v>Whole</v>
      </c>
    </row>
    <row r="5837" spans="12:12" x14ac:dyDescent="0.3">
      <c r="L5837" s="11" t="str">
        <f t="shared" si="91"/>
        <v>Whole</v>
      </c>
    </row>
    <row r="5838" spans="12:12" x14ac:dyDescent="0.3">
      <c r="L5838" s="11" t="str">
        <f t="shared" si="91"/>
        <v>Whole</v>
      </c>
    </row>
    <row r="5839" spans="12:12" x14ac:dyDescent="0.3">
      <c r="L5839" s="11" t="str">
        <f t="shared" si="91"/>
        <v>Whole</v>
      </c>
    </row>
    <row r="5840" spans="12:12" x14ac:dyDescent="0.3">
      <c r="L5840" s="11" t="str">
        <f t="shared" si="91"/>
        <v>Whole</v>
      </c>
    </row>
    <row r="5841" spans="12:12" x14ac:dyDescent="0.3">
      <c r="L5841" s="11" t="str">
        <f t="shared" si="91"/>
        <v>Whole</v>
      </c>
    </row>
    <row r="5842" spans="12:12" x14ac:dyDescent="0.3">
      <c r="L5842" s="11" t="str">
        <f t="shared" si="91"/>
        <v>Whole</v>
      </c>
    </row>
    <row r="5843" spans="12:12" x14ac:dyDescent="0.3">
      <c r="L5843" s="11" t="str">
        <f t="shared" si="91"/>
        <v>Whole</v>
      </c>
    </row>
    <row r="5844" spans="12:12" x14ac:dyDescent="0.3">
      <c r="L5844" s="11" t="str">
        <f t="shared" si="91"/>
        <v>Whole</v>
      </c>
    </row>
    <row r="5845" spans="12:12" x14ac:dyDescent="0.3">
      <c r="L5845" s="11" t="str">
        <f t="shared" si="91"/>
        <v>Whole</v>
      </c>
    </row>
    <row r="5846" spans="12:12" x14ac:dyDescent="0.3">
      <c r="L5846" s="11" t="str">
        <f t="shared" si="91"/>
        <v>Whole</v>
      </c>
    </row>
    <row r="5847" spans="12:12" x14ac:dyDescent="0.3">
      <c r="L5847" s="11" t="str">
        <f t="shared" si="91"/>
        <v>Whole</v>
      </c>
    </row>
    <row r="5848" spans="12:12" x14ac:dyDescent="0.3">
      <c r="L5848" s="11" t="str">
        <f t="shared" si="91"/>
        <v>Whole</v>
      </c>
    </row>
    <row r="5849" spans="12:12" x14ac:dyDescent="0.3">
      <c r="L5849" s="11" t="str">
        <f t="shared" si="91"/>
        <v>Whole</v>
      </c>
    </row>
    <row r="5850" spans="12:12" x14ac:dyDescent="0.3">
      <c r="L5850" s="11" t="str">
        <f t="shared" si="91"/>
        <v>Whole</v>
      </c>
    </row>
    <row r="5851" spans="12:12" x14ac:dyDescent="0.3">
      <c r="L5851" s="11" t="str">
        <f t="shared" si="91"/>
        <v>Whole</v>
      </c>
    </row>
    <row r="5852" spans="12:12" x14ac:dyDescent="0.3">
      <c r="L5852" s="11" t="str">
        <f t="shared" si="91"/>
        <v>Whole</v>
      </c>
    </row>
    <row r="5853" spans="12:12" x14ac:dyDescent="0.3">
      <c r="L5853" s="11" t="str">
        <f t="shared" si="91"/>
        <v>Whole</v>
      </c>
    </row>
    <row r="5854" spans="12:12" x14ac:dyDescent="0.3">
      <c r="L5854" s="11" t="str">
        <f t="shared" si="91"/>
        <v>Whole</v>
      </c>
    </row>
    <row r="5855" spans="12:12" x14ac:dyDescent="0.3">
      <c r="L5855" s="11" t="str">
        <f t="shared" si="91"/>
        <v>Whole</v>
      </c>
    </row>
    <row r="5856" spans="12:12" x14ac:dyDescent="0.3">
      <c r="L5856" s="11" t="str">
        <f t="shared" si="91"/>
        <v>Whole</v>
      </c>
    </row>
    <row r="5857" spans="12:12" x14ac:dyDescent="0.3">
      <c r="L5857" s="11" t="str">
        <f t="shared" si="91"/>
        <v>Whole</v>
      </c>
    </row>
    <row r="5858" spans="12:12" x14ac:dyDescent="0.3">
      <c r="L5858" s="11" t="str">
        <f t="shared" si="91"/>
        <v>Whole</v>
      </c>
    </row>
    <row r="5859" spans="12:12" x14ac:dyDescent="0.3">
      <c r="L5859" s="11" t="str">
        <f t="shared" si="91"/>
        <v>Whole</v>
      </c>
    </row>
    <row r="5860" spans="12:12" x14ac:dyDescent="0.3">
      <c r="L5860" s="11" t="str">
        <f t="shared" si="91"/>
        <v>Whole</v>
      </c>
    </row>
    <row r="5861" spans="12:12" x14ac:dyDescent="0.3">
      <c r="L5861" s="11" t="str">
        <f t="shared" si="91"/>
        <v>Whole</v>
      </c>
    </row>
    <row r="5862" spans="12:12" x14ac:dyDescent="0.3">
      <c r="L5862" s="11" t="str">
        <f t="shared" si="91"/>
        <v>Whole</v>
      </c>
    </row>
    <row r="5863" spans="12:12" x14ac:dyDescent="0.3">
      <c r="L5863" s="11" t="str">
        <f t="shared" si="91"/>
        <v>Whole</v>
      </c>
    </row>
    <row r="5864" spans="12:12" x14ac:dyDescent="0.3">
      <c r="L5864" s="11" t="str">
        <f t="shared" si="91"/>
        <v>Whole</v>
      </c>
    </row>
    <row r="5865" spans="12:12" x14ac:dyDescent="0.3">
      <c r="L5865" s="11" t="str">
        <f t="shared" si="91"/>
        <v>Whole</v>
      </c>
    </row>
    <row r="5866" spans="12:12" x14ac:dyDescent="0.3">
      <c r="L5866" s="11" t="str">
        <f t="shared" si="91"/>
        <v>Whole</v>
      </c>
    </row>
    <row r="5867" spans="12:12" x14ac:dyDescent="0.3">
      <c r="L5867" s="11" t="str">
        <f t="shared" si="91"/>
        <v>Whole</v>
      </c>
    </row>
    <row r="5868" spans="12:12" x14ac:dyDescent="0.3">
      <c r="L5868" s="11" t="str">
        <f t="shared" si="91"/>
        <v>Whole</v>
      </c>
    </row>
    <row r="5869" spans="12:12" x14ac:dyDescent="0.3">
      <c r="L5869" s="11" t="str">
        <f t="shared" si="91"/>
        <v>Whole</v>
      </c>
    </row>
    <row r="5870" spans="12:12" x14ac:dyDescent="0.3">
      <c r="L5870" s="11" t="str">
        <f t="shared" si="91"/>
        <v>Whole</v>
      </c>
    </row>
    <row r="5871" spans="12:12" x14ac:dyDescent="0.3">
      <c r="L5871" s="11" t="str">
        <f t="shared" si="91"/>
        <v>Whole</v>
      </c>
    </row>
    <row r="5872" spans="12:12" x14ac:dyDescent="0.3">
      <c r="L5872" s="11" t="str">
        <f t="shared" si="91"/>
        <v>Whole</v>
      </c>
    </row>
    <row r="5873" spans="12:12" x14ac:dyDescent="0.3">
      <c r="L5873" s="11" t="str">
        <f t="shared" si="91"/>
        <v>Whole</v>
      </c>
    </row>
    <row r="5874" spans="12:12" x14ac:dyDescent="0.3">
      <c r="L5874" s="11" t="str">
        <f t="shared" si="91"/>
        <v>Whole</v>
      </c>
    </row>
    <row r="5875" spans="12:12" x14ac:dyDescent="0.3">
      <c r="L5875" s="11" t="str">
        <f t="shared" si="91"/>
        <v>Whole</v>
      </c>
    </row>
    <row r="5876" spans="12:12" x14ac:dyDescent="0.3">
      <c r="L5876" s="11" t="str">
        <f t="shared" si="91"/>
        <v>Whole</v>
      </c>
    </row>
    <row r="5877" spans="12:12" x14ac:dyDescent="0.3">
      <c r="L5877" s="11" t="str">
        <f t="shared" si="91"/>
        <v>Whole</v>
      </c>
    </row>
    <row r="5878" spans="12:12" x14ac:dyDescent="0.3">
      <c r="L5878" s="11" t="str">
        <f t="shared" si="91"/>
        <v>Whole</v>
      </c>
    </row>
    <row r="5879" spans="12:12" x14ac:dyDescent="0.3">
      <c r="L5879" s="11" t="str">
        <f t="shared" si="91"/>
        <v>Whole</v>
      </c>
    </row>
    <row r="5880" spans="12:12" x14ac:dyDescent="0.3">
      <c r="L5880" s="11" t="str">
        <f t="shared" si="91"/>
        <v>Whole</v>
      </c>
    </row>
    <row r="5881" spans="12:12" x14ac:dyDescent="0.3">
      <c r="L5881" s="11" t="str">
        <f t="shared" si="91"/>
        <v>Whole</v>
      </c>
    </row>
    <row r="5882" spans="12:12" x14ac:dyDescent="0.3">
      <c r="L5882" s="11" t="str">
        <f t="shared" si="91"/>
        <v>Whole</v>
      </c>
    </row>
    <row r="5883" spans="12:12" x14ac:dyDescent="0.3">
      <c r="L5883" s="11" t="str">
        <f t="shared" si="91"/>
        <v>Whole</v>
      </c>
    </row>
    <row r="5884" spans="12:12" x14ac:dyDescent="0.3">
      <c r="L5884" s="11" t="str">
        <f t="shared" si="91"/>
        <v>Whole</v>
      </c>
    </row>
    <row r="5885" spans="12:12" x14ac:dyDescent="0.3">
      <c r="L5885" s="11" t="str">
        <f t="shared" si="91"/>
        <v>Whole</v>
      </c>
    </row>
    <row r="5886" spans="12:12" x14ac:dyDescent="0.3">
      <c r="L5886" s="11" t="str">
        <f t="shared" si="91"/>
        <v>Whole</v>
      </c>
    </row>
    <row r="5887" spans="12:12" x14ac:dyDescent="0.3">
      <c r="L5887" s="11" t="str">
        <f t="shared" si="91"/>
        <v>Whole</v>
      </c>
    </row>
    <row r="5888" spans="12:12" x14ac:dyDescent="0.3">
      <c r="L5888" s="11" t="str">
        <f t="shared" si="91"/>
        <v>Whole</v>
      </c>
    </row>
    <row r="5889" spans="12:12" x14ac:dyDescent="0.3">
      <c r="L5889" s="11" t="str">
        <f t="shared" si="91"/>
        <v>Whole</v>
      </c>
    </row>
    <row r="5890" spans="12:12" x14ac:dyDescent="0.3">
      <c r="L5890" s="11" t="str">
        <f t="shared" ref="L5890:L5953" si="92">IF(OR(C5890="Condiments &amp; Snacks",
       C5890="Cheese",
       C5890="Butter",
       C5890="Meals",
       C5890="Beverages",
       C5890="Yogurt"), "Processed", "Whole")</f>
        <v>Whole</v>
      </c>
    </row>
    <row r="5891" spans="12:12" x14ac:dyDescent="0.3">
      <c r="L5891" s="11" t="str">
        <f t="shared" si="92"/>
        <v>Whole</v>
      </c>
    </row>
    <row r="5892" spans="12:12" x14ac:dyDescent="0.3">
      <c r="L5892" s="11" t="str">
        <f t="shared" si="92"/>
        <v>Whole</v>
      </c>
    </row>
    <row r="5893" spans="12:12" x14ac:dyDescent="0.3">
      <c r="L5893" s="11" t="str">
        <f t="shared" si="92"/>
        <v>Whole</v>
      </c>
    </row>
    <row r="5894" spans="12:12" x14ac:dyDescent="0.3">
      <c r="L5894" s="11" t="str">
        <f t="shared" si="92"/>
        <v>Whole</v>
      </c>
    </row>
    <row r="5895" spans="12:12" x14ac:dyDescent="0.3">
      <c r="L5895" s="11" t="str">
        <f t="shared" si="92"/>
        <v>Whole</v>
      </c>
    </row>
    <row r="5896" spans="12:12" x14ac:dyDescent="0.3">
      <c r="L5896" s="11" t="str">
        <f t="shared" si="92"/>
        <v>Whole</v>
      </c>
    </row>
    <row r="5897" spans="12:12" x14ac:dyDescent="0.3">
      <c r="L5897" s="11" t="str">
        <f t="shared" si="92"/>
        <v>Whole</v>
      </c>
    </row>
    <row r="5898" spans="12:12" x14ac:dyDescent="0.3">
      <c r="L5898" s="11" t="str">
        <f t="shared" si="92"/>
        <v>Whole</v>
      </c>
    </row>
    <row r="5899" spans="12:12" x14ac:dyDescent="0.3">
      <c r="L5899" s="11" t="str">
        <f t="shared" si="92"/>
        <v>Whole</v>
      </c>
    </row>
    <row r="5900" spans="12:12" x14ac:dyDescent="0.3">
      <c r="L5900" s="11" t="str">
        <f t="shared" si="92"/>
        <v>Whole</v>
      </c>
    </row>
    <row r="5901" spans="12:12" x14ac:dyDescent="0.3">
      <c r="L5901" s="11" t="str">
        <f t="shared" si="92"/>
        <v>Whole</v>
      </c>
    </row>
    <row r="5902" spans="12:12" x14ac:dyDescent="0.3">
      <c r="L5902" s="11" t="str">
        <f t="shared" si="92"/>
        <v>Whole</v>
      </c>
    </row>
    <row r="5903" spans="12:12" x14ac:dyDescent="0.3">
      <c r="L5903" s="11" t="str">
        <f t="shared" si="92"/>
        <v>Whole</v>
      </c>
    </row>
    <row r="5904" spans="12:12" x14ac:dyDescent="0.3">
      <c r="L5904" s="11" t="str">
        <f t="shared" si="92"/>
        <v>Whole</v>
      </c>
    </row>
    <row r="5905" spans="12:12" x14ac:dyDescent="0.3">
      <c r="L5905" s="11" t="str">
        <f t="shared" si="92"/>
        <v>Whole</v>
      </c>
    </row>
    <row r="5906" spans="12:12" x14ac:dyDescent="0.3">
      <c r="L5906" s="11" t="str">
        <f t="shared" si="92"/>
        <v>Whole</v>
      </c>
    </row>
    <row r="5907" spans="12:12" x14ac:dyDescent="0.3">
      <c r="L5907" s="11" t="str">
        <f t="shared" si="92"/>
        <v>Whole</v>
      </c>
    </row>
    <row r="5908" spans="12:12" x14ac:dyDescent="0.3">
      <c r="L5908" s="11" t="str">
        <f t="shared" si="92"/>
        <v>Whole</v>
      </c>
    </row>
    <row r="5909" spans="12:12" x14ac:dyDescent="0.3">
      <c r="L5909" s="11" t="str">
        <f t="shared" si="92"/>
        <v>Whole</v>
      </c>
    </row>
    <row r="5910" spans="12:12" x14ac:dyDescent="0.3">
      <c r="L5910" s="11" t="str">
        <f t="shared" si="92"/>
        <v>Whole</v>
      </c>
    </row>
    <row r="5911" spans="12:12" x14ac:dyDescent="0.3">
      <c r="L5911" s="11" t="str">
        <f t="shared" si="92"/>
        <v>Whole</v>
      </c>
    </row>
    <row r="5912" spans="12:12" x14ac:dyDescent="0.3">
      <c r="L5912" s="11" t="str">
        <f t="shared" si="92"/>
        <v>Whole</v>
      </c>
    </row>
    <row r="5913" spans="12:12" x14ac:dyDescent="0.3">
      <c r="L5913" s="11" t="str">
        <f t="shared" si="92"/>
        <v>Whole</v>
      </c>
    </row>
    <row r="5914" spans="12:12" x14ac:dyDescent="0.3">
      <c r="L5914" s="11" t="str">
        <f t="shared" si="92"/>
        <v>Whole</v>
      </c>
    </row>
    <row r="5915" spans="12:12" x14ac:dyDescent="0.3">
      <c r="L5915" s="11" t="str">
        <f t="shared" si="92"/>
        <v>Whole</v>
      </c>
    </row>
    <row r="5916" spans="12:12" x14ac:dyDescent="0.3">
      <c r="L5916" s="11" t="str">
        <f t="shared" si="92"/>
        <v>Whole</v>
      </c>
    </row>
    <row r="5917" spans="12:12" x14ac:dyDescent="0.3">
      <c r="L5917" s="11" t="str">
        <f t="shared" si="92"/>
        <v>Whole</v>
      </c>
    </row>
    <row r="5918" spans="12:12" x14ac:dyDescent="0.3">
      <c r="L5918" s="11" t="str">
        <f t="shared" si="92"/>
        <v>Whole</v>
      </c>
    </row>
    <row r="5919" spans="12:12" x14ac:dyDescent="0.3">
      <c r="L5919" s="11" t="str">
        <f t="shared" si="92"/>
        <v>Whole</v>
      </c>
    </row>
    <row r="5920" spans="12:12" x14ac:dyDescent="0.3">
      <c r="L5920" s="11" t="str">
        <f t="shared" si="92"/>
        <v>Whole</v>
      </c>
    </row>
    <row r="5921" spans="12:12" x14ac:dyDescent="0.3">
      <c r="L5921" s="11" t="str">
        <f t="shared" si="92"/>
        <v>Whole</v>
      </c>
    </row>
    <row r="5922" spans="12:12" x14ac:dyDescent="0.3">
      <c r="L5922" s="11" t="str">
        <f t="shared" si="92"/>
        <v>Whole</v>
      </c>
    </row>
    <row r="5923" spans="12:12" x14ac:dyDescent="0.3">
      <c r="L5923" s="11" t="str">
        <f t="shared" si="92"/>
        <v>Whole</v>
      </c>
    </row>
    <row r="5924" spans="12:12" x14ac:dyDescent="0.3">
      <c r="L5924" s="11" t="str">
        <f t="shared" si="92"/>
        <v>Whole</v>
      </c>
    </row>
    <row r="5925" spans="12:12" x14ac:dyDescent="0.3">
      <c r="L5925" s="11" t="str">
        <f t="shared" si="92"/>
        <v>Whole</v>
      </c>
    </row>
    <row r="5926" spans="12:12" x14ac:dyDescent="0.3">
      <c r="L5926" s="11" t="str">
        <f t="shared" si="92"/>
        <v>Whole</v>
      </c>
    </row>
    <row r="5927" spans="12:12" x14ac:dyDescent="0.3">
      <c r="L5927" s="11" t="str">
        <f t="shared" si="92"/>
        <v>Whole</v>
      </c>
    </row>
    <row r="5928" spans="12:12" x14ac:dyDescent="0.3">
      <c r="L5928" s="11" t="str">
        <f t="shared" si="92"/>
        <v>Whole</v>
      </c>
    </row>
    <row r="5929" spans="12:12" x14ac:dyDescent="0.3">
      <c r="L5929" s="11" t="str">
        <f t="shared" si="92"/>
        <v>Whole</v>
      </c>
    </row>
    <row r="5930" spans="12:12" x14ac:dyDescent="0.3">
      <c r="L5930" s="11" t="str">
        <f t="shared" si="92"/>
        <v>Whole</v>
      </c>
    </row>
    <row r="5931" spans="12:12" x14ac:dyDescent="0.3">
      <c r="L5931" s="11" t="str">
        <f t="shared" si="92"/>
        <v>Whole</v>
      </c>
    </row>
    <row r="5932" spans="12:12" x14ac:dyDescent="0.3">
      <c r="L5932" s="11" t="str">
        <f t="shared" si="92"/>
        <v>Whole</v>
      </c>
    </row>
    <row r="5933" spans="12:12" x14ac:dyDescent="0.3">
      <c r="L5933" s="11" t="str">
        <f t="shared" si="92"/>
        <v>Whole</v>
      </c>
    </row>
    <row r="5934" spans="12:12" x14ac:dyDescent="0.3">
      <c r="L5934" s="11" t="str">
        <f t="shared" si="92"/>
        <v>Whole</v>
      </c>
    </row>
    <row r="5935" spans="12:12" x14ac:dyDescent="0.3">
      <c r="L5935" s="11" t="str">
        <f t="shared" si="92"/>
        <v>Whole</v>
      </c>
    </row>
    <row r="5936" spans="12:12" x14ac:dyDescent="0.3">
      <c r="L5936" s="11" t="str">
        <f t="shared" si="92"/>
        <v>Whole</v>
      </c>
    </row>
    <row r="5937" spans="12:12" x14ac:dyDescent="0.3">
      <c r="L5937" s="11" t="str">
        <f t="shared" si="92"/>
        <v>Whole</v>
      </c>
    </row>
    <row r="5938" spans="12:12" x14ac:dyDescent="0.3">
      <c r="L5938" s="11" t="str">
        <f t="shared" si="92"/>
        <v>Whole</v>
      </c>
    </row>
    <row r="5939" spans="12:12" x14ac:dyDescent="0.3">
      <c r="L5939" s="11" t="str">
        <f t="shared" si="92"/>
        <v>Whole</v>
      </c>
    </row>
    <row r="5940" spans="12:12" x14ac:dyDescent="0.3">
      <c r="L5940" s="11" t="str">
        <f t="shared" si="92"/>
        <v>Whole</v>
      </c>
    </row>
    <row r="5941" spans="12:12" x14ac:dyDescent="0.3">
      <c r="L5941" s="11" t="str">
        <f t="shared" si="92"/>
        <v>Whole</v>
      </c>
    </row>
    <row r="5942" spans="12:12" x14ac:dyDescent="0.3">
      <c r="L5942" s="11" t="str">
        <f t="shared" si="92"/>
        <v>Whole</v>
      </c>
    </row>
    <row r="5943" spans="12:12" x14ac:dyDescent="0.3">
      <c r="L5943" s="11" t="str">
        <f t="shared" si="92"/>
        <v>Whole</v>
      </c>
    </row>
    <row r="5944" spans="12:12" x14ac:dyDescent="0.3">
      <c r="L5944" s="11" t="str">
        <f t="shared" si="92"/>
        <v>Whole</v>
      </c>
    </row>
    <row r="5945" spans="12:12" x14ac:dyDescent="0.3">
      <c r="L5945" s="11" t="str">
        <f t="shared" si="92"/>
        <v>Whole</v>
      </c>
    </row>
    <row r="5946" spans="12:12" x14ac:dyDescent="0.3">
      <c r="L5946" s="11" t="str">
        <f t="shared" si="92"/>
        <v>Whole</v>
      </c>
    </row>
    <row r="5947" spans="12:12" x14ac:dyDescent="0.3">
      <c r="L5947" s="11" t="str">
        <f t="shared" si="92"/>
        <v>Whole</v>
      </c>
    </row>
    <row r="5948" spans="12:12" x14ac:dyDescent="0.3">
      <c r="L5948" s="11" t="str">
        <f t="shared" si="92"/>
        <v>Whole</v>
      </c>
    </row>
    <row r="5949" spans="12:12" x14ac:dyDescent="0.3">
      <c r="L5949" s="11" t="str">
        <f t="shared" si="92"/>
        <v>Whole</v>
      </c>
    </row>
    <row r="5950" spans="12:12" x14ac:dyDescent="0.3">
      <c r="L5950" s="11" t="str">
        <f t="shared" si="92"/>
        <v>Whole</v>
      </c>
    </row>
    <row r="5951" spans="12:12" x14ac:dyDescent="0.3">
      <c r="L5951" s="11" t="str">
        <f t="shared" si="92"/>
        <v>Whole</v>
      </c>
    </row>
    <row r="5952" spans="12:12" x14ac:dyDescent="0.3">
      <c r="L5952" s="11" t="str">
        <f t="shared" si="92"/>
        <v>Whole</v>
      </c>
    </row>
    <row r="5953" spans="12:12" x14ac:dyDescent="0.3">
      <c r="L5953" s="11" t="str">
        <f t="shared" si="92"/>
        <v>Whole</v>
      </c>
    </row>
    <row r="5954" spans="12:12" x14ac:dyDescent="0.3">
      <c r="L5954" s="11" t="str">
        <f t="shared" ref="L5954:L6017" si="93">IF(OR(C5954="Condiments &amp; Snacks",
       C5954="Cheese",
       C5954="Butter",
       C5954="Meals",
       C5954="Beverages",
       C5954="Yogurt"), "Processed", "Whole")</f>
        <v>Whole</v>
      </c>
    </row>
    <row r="5955" spans="12:12" x14ac:dyDescent="0.3">
      <c r="L5955" s="11" t="str">
        <f t="shared" si="93"/>
        <v>Whole</v>
      </c>
    </row>
    <row r="5956" spans="12:12" x14ac:dyDescent="0.3">
      <c r="L5956" s="11" t="str">
        <f t="shared" si="93"/>
        <v>Whole</v>
      </c>
    </row>
    <row r="5957" spans="12:12" x14ac:dyDescent="0.3">
      <c r="L5957" s="11" t="str">
        <f t="shared" si="93"/>
        <v>Whole</v>
      </c>
    </row>
    <row r="5958" spans="12:12" x14ac:dyDescent="0.3">
      <c r="L5958" s="11" t="str">
        <f t="shared" si="93"/>
        <v>Whole</v>
      </c>
    </row>
    <row r="5959" spans="12:12" x14ac:dyDescent="0.3">
      <c r="L5959" s="11" t="str">
        <f t="shared" si="93"/>
        <v>Whole</v>
      </c>
    </row>
    <row r="5960" spans="12:12" x14ac:dyDescent="0.3">
      <c r="L5960" s="11" t="str">
        <f t="shared" si="93"/>
        <v>Whole</v>
      </c>
    </row>
    <row r="5961" spans="12:12" x14ac:dyDescent="0.3">
      <c r="L5961" s="11" t="str">
        <f t="shared" si="93"/>
        <v>Whole</v>
      </c>
    </row>
    <row r="5962" spans="12:12" x14ac:dyDescent="0.3">
      <c r="L5962" s="11" t="str">
        <f t="shared" si="93"/>
        <v>Whole</v>
      </c>
    </row>
    <row r="5963" spans="12:12" x14ac:dyDescent="0.3">
      <c r="L5963" s="11" t="str">
        <f t="shared" si="93"/>
        <v>Whole</v>
      </c>
    </row>
    <row r="5964" spans="12:12" x14ac:dyDescent="0.3">
      <c r="L5964" s="11" t="str">
        <f t="shared" si="93"/>
        <v>Whole</v>
      </c>
    </row>
    <row r="5965" spans="12:12" x14ac:dyDescent="0.3">
      <c r="L5965" s="11" t="str">
        <f t="shared" si="93"/>
        <v>Whole</v>
      </c>
    </row>
    <row r="5966" spans="12:12" x14ac:dyDescent="0.3">
      <c r="L5966" s="11" t="str">
        <f t="shared" si="93"/>
        <v>Whole</v>
      </c>
    </row>
    <row r="5967" spans="12:12" x14ac:dyDescent="0.3">
      <c r="L5967" s="11" t="str">
        <f t="shared" si="93"/>
        <v>Whole</v>
      </c>
    </row>
    <row r="5968" spans="12:12" x14ac:dyDescent="0.3">
      <c r="L5968" s="11" t="str">
        <f t="shared" si="93"/>
        <v>Whole</v>
      </c>
    </row>
    <row r="5969" spans="12:12" x14ac:dyDescent="0.3">
      <c r="L5969" s="11" t="str">
        <f t="shared" si="93"/>
        <v>Whole</v>
      </c>
    </row>
    <row r="5970" spans="12:12" x14ac:dyDescent="0.3">
      <c r="L5970" s="11" t="str">
        <f t="shared" si="93"/>
        <v>Whole</v>
      </c>
    </row>
    <row r="5971" spans="12:12" x14ac:dyDescent="0.3">
      <c r="L5971" s="11" t="str">
        <f t="shared" si="93"/>
        <v>Whole</v>
      </c>
    </row>
    <row r="5972" spans="12:12" x14ac:dyDescent="0.3">
      <c r="L5972" s="11" t="str">
        <f t="shared" si="93"/>
        <v>Whole</v>
      </c>
    </row>
    <row r="5973" spans="12:12" x14ac:dyDescent="0.3">
      <c r="L5973" s="11" t="str">
        <f t="shared" si="93"/>
        <v>Whole</v>
      </c>
    </row>
    <row r="5974" spans="12:12" x14ac:dyDescent="0.3">
      <c r="L5974" s="11" t="str">
        <f t="shared" si="93"/>
        <v>Whole</v>
      </c>
    </row>
    <row r="5975" spans="12:12" x14ac:dyDescent="0.3">
      <c r="L5975" s="11" t="str">
        <f t="shared" si="93"/>
        <v>Whole</v>
      </c>
    </row>
    <row r="5976" spans="12:12" x14ac:dyDescent="0.3">
      <c r="L5976" s="11" t="str">
        <f t="shared" si="93"/>
        <v>Whole</v>
      </c>
    </row>
    <row r="5977" spans="12:12" x14ac:dyDescent="0.3">
      <c r="L5977" s="11" t="str">
        <f t="shared" si="93"/>
        <v>Whole</v>
      </c>
    </row>
    <row r="5978" spans="12:12" x14ac:dyDescent="0.3">
      <c r="L5978" s="11" t="str">
        <f t="shared" si="93"/>
        <v>Whole</v>
      </c>
    </row>
    <row r="5979" spans="12:12" x14ac:dyDescent="0.3">
      <c r="L5979" s="11" t="str">
        <f t="shared" si="93"/>
        <v>Whole</v>
      </c>
    </row>
    <row r="5980" spans="12:12" x14ac:dyDescent="0.3">
      <c r="L5980" s="11" t="str">
        <f t="shared" si="93"/>
        <v>Whole</v>
      </c>
    </row>
    <row r="5981" spans="12:12" x14ac:dyDescent="0.3">
      <c r="L5981" s="11" t="str">
        <f t="shared" si="93"/>
        <v>Whole</v>
      </c>
    </row>
    <row r="5982" spans="12:12" x14ac:dyDescent="0.3">
      <c r="L5982" s="11" t="str">
        <f t="shared" si="93"/>
        <v>Whole</v>
      </c>
    </row>
    <row r="5983" spans="12:12" x14ac:dyDescent="0.3">
      <c r="L5983" s="11" t="str">
        <f t="shared" si="93"/>
        <v>Whole</v>
      </c>
    </row>
    <row r="5984" spans="12:12" x14ac:dyDescent="0.3">
      <c r="L5984" s="11" t="str">
        <f t="shared" si="93"/>
        <v>Whole</v>
      </c>
    </row>
    <row r="5985" spans="12:12" x14ac:dyDescent="0.3">
      <c r="L5985" s="11" t="str">
        <f t="shared" si="93"/>
        <v>Whole</v>
      </c>
    </row>
    <row r="5986" spans="12:12" x14ac:dyDescent="0.3">
      <c r="L5986" s="11" t="str">
        <f t="shared" si="93"/>
        <v>Whole</v>
      </c>
    </row>
    <row r="5987" spans="12:12" x14ac:dyDescent="0.3">
      <c r="L5987" s="11" t="str">
        <f t="shared" si="93"/>
        <v>Whole</v>
      </c>
    </row>
    <row r="5988" spans="12:12" x14ac:dyDescent="0.3">
      <c r="L5988" s="11" t="str">
        <f t="shared" si="93"/>
        <v>Whole</v>
      </c>
    </row>
    <row r="5989" spans="12:12" x14ac:dyDescent="0.3">
      <c r="L5989" s="11" t="str">
        <f t="shared" si="93"/>
        <v>Whole</v>
      </c>
    </row>
    <row r="5990" spans="12:12" x14ac:dyDescent="0.3">
      <c r="L5990" s="11" t="str">
        <f t="shared" si="93"/>
        <v>Whole</v>
      </c>
    </row>
    <row r="5991" spans="12:12" x14ac:dyDescent="0.3">
      <c r="L5991" s="11" t="str">
        <f t="shared" si="93"/>
        <v>Whole</v>
      </c>
    </row>
    <row r="5992" spans="12:12" x14ac:dyDescent="0.3">
      <c r="L5992" s="11" t="str">
        <f t="shared" si="93"/>
        <v>Whole</v>
      </c>
    </row>
    <row r="5993" spans="12:12" x14ac:dyDescent="0.3">
      <c r="L5993" s="11" t="str">
        <f t="shared" si="93"/>
        <v>Whole</v>
      </c>
    </row>
    <row r="5994" spans="12:12" x14ac:dyDescent="0.3">
      <c r="L5994" s="11" t="str">
        <f t="shared" si="93"/>
        <v>Whole</v>
      </c>
    </row>
    <row r="5995" spans="12:12" x14ac:dyDescent="0.3">
      <c r="L5995" s="11" t="str">
        <f t="shared" si="93"/>
        <v>Whole</v>
      </c>
    </row>
    <row r="5996" spans="12:12" x14ac:dyDescent="0.3">
      <c r="L5996" s="11" t="str">
        <f t="shared" si="93"/>
        <v>Whole</v>
      </c>
    </row>
    <row r="5997" spans="12:12" x14ac:dyDescent="0.3">
      <c r="L5997" s="11" t="str">
        <f t="shared" si="93"/>
        <v>Whole</v>
      </c>
    </row>
    <row r="5998" spans="12:12" x14ac:dyDescent="0.3">
      <c r="L5998" s="11" t="str">
        <f t="shared" si="93"/>
        <v>Whole</v>
      </c>
    </row>
    <row r="5999" spans="12:12" x14ac:dyDescent="0.3">
      <c r="L5999" s="11" t="str">
        <f t="shared" si="93"/>
        <v>Whole</v>
      </c>
    </row>
    <row r="6000" spans="12:12" x14ac:dyDescent="0.3">
      <c r="L6000" s="11" t="str">
        <f t="shared" si="93"/>
        <v>Whole</v>
      </c>
    </row>
    <row r="6001" spans="12:12" x14ac:dyDescent="0.3">
      <c r="L6001" s="11" t="str">
        <f t="shared" si="93"/>
        <v>Whole</v>
      </c>
    </row>
    <row r="6002" spans="12:12" x14ac:dyDescent="0.3">
      <c r="L6002" s="11" t="str">
        <f t="shared" si="93"/>
        <v>Whole</v>
      </c>
    </row>
    <row r="6003" spans="12:12" x14ac:dyDescent="0.3">
      <c r="L6003" s="11" t="str">
        <f t="shared" si="93"/>
        <v>Whole</v>
      </c>
    </row>
    <row r="6004" spans="12:12" x14ac:dyDescent="0.3">
      <c r="L6004" s="11" t="str">
        <f t="shared" si="93"/>
        <v>Whole</v>
      </c>
    </row>
    <row r="6005" spans="12:12" x14ac:dyDescent="0.3">
      <c r="L6005" s="11" t="str">
        <f t="shared" si="93"/>
        <v>Whole</v>
      </c>
    </row>
    <row r="6006" spans="12:12" x14ac:dyDescent="0.3">
      <c r="L6006" s="11" t="str">
        <f t="shared" si="93"/>
        <v>Whole</v>
      </c>
    </row>
    <row r="6007" spans="12:12" x14ac:dyDescent="0.3">
      <c r="L6007" s="11" t="str">
        <f t="shared" si="93"/>
        <v>Whole</v>
      </c>
    </row>
    <row r="6008" spans="12:12" x14ac:dyDescent="0.3">
      <c r="L6008" s="11" t="str">
        <f t="shared" si="93"/>
        <v>Whole</v>
      </c>
    </row>
    <row r="6009" spans="12:12" x14ac:dyDescent="0.3">
      <c r="L6009" s="11" t="str">
        <f t="shared" si="93"/>
        <v>Whole</v>
      </c>
    </row>
    <row r="6010" spans="12:12" x14ac:dyDescent="0.3">
      <c r="L6010" s="11" t="str">
        <f t="shared" si="93"/>
        <v>Whole</v>
      </c>
    </row>
    <row r="6011" spans="12:12" x14ac:dyDescent="0.3">
      <c r="L6011" s="11" t="str">
        <f t="shared" si="93"/>
        <v>Whole</v>
      </c>
    </row>
    <row r="6012" spans="12:12" x14ac:dyDescent="0.3">
      <c r="L6012" s="11" t="str">
        <f t="shared" si="93"/>
        <v>Whole</v>
      </c>
    </row>
    <row r="6013" spans="12:12" x14ac:dyDescent="0.3">
      <c r="L6013" s="11" t="str">
        <f t="shared" si="93"/>
        <v>Whole</v>
      </c>
    </row>
    <row r="6014" spans="12:12" x14ac:dyDescent="0.3">
      <c r="L6014" s="11" t="str">
        <f t="shared" si="93"/>
        <v>Whole</v>
      </c>
    </row>
    <row r="6015" spans="12:12" x14ac:dyDescent="0.3">
      <c r="L6015" s="11" t="str">
        <f t="shared" si="93"/>
        <v>Whole</v>
      </c>
    </row>
    <row r="6016" spans="12:12" x14ac:dyDescent="0.3">
      <c r="L6016" s="11" t="str">
        <f t="shared" si="93"/>
        <v>Whole</v>
      </c>
    </row>
    <row r="6017" spans="12:12" x14ac:dyDescent="0.3">
      <c r="L6017" s="11" t="str">
        <f t="shared" si="93"/>
        <v>Whole</v>
      </c>
    </row>
    <row r="6018" spans="12:12" x14ac:dyDescent="0.3">
      <c r="L6018" s="11" t="str">
        <f t="shared" ref="L6018:L6081" si="94">IF(OR(C6018="Condiments &amp; Snacks",
       C6018="Cheese",
       C6018="Butter",
       C6018="Meals",
       C6018="Beverages",
       C6018="Yogurt"), "Processed", "Whole")</f>
        <v>Whole</v>
      </c>
    </row>
    <row r="6019" spans="12:12" x14ac:dyDescent="0.3">
      <c r="L6019" s="11" t="str">
        <f t="shared" si="94"/>
        <v>Whole</v>
      </c>
    </row>
    <row r="6020" spans="12:12" x14ac:dyDescent="0.3">
      <c r="L6020" s="11" t="str">
        <f t="shared" si="94"/>
        <v>Whole</v>
      </c>
    </row>
    <row r="6021" spans="12:12" x14ac:dyDescent="0.3">
      <c r="L6021" s="11" t="str">
        <f t="shared" si="94"/>
        <v>Whole</v>
      </c>
    </row>
    <row r="6022" spans="12:12" x14ac:dyDescent="0.3">
      <c r="L6022" s="11" t="str">
        <f t="shared" si="94"/>
        <v>Whole</v>
      </c>
    </row>
    <row r="6023" spans="12:12" x14ac:dyDescent="0.3">
      <c r="L6023" s="11" t="str">
        <f t="shared" si="94"/>
        <v>Whole</v>
      </c>
    </row>
    <row r="6024" spans="12:12" x14ac:dyDescent="0.3">
      <c r="L6024" s="11" t="str">
        <f t="shared" si="94"/>
        <v>Whole</v>
      </c>
    </row>
    <row r="6025" spans="12:12" x14ac:dyDescent="0.3">
      <c r="L6025" s="11" t="str">
        <f t="shared" si="94"/>
        <v>Whole</v>
      </c>
    </row>
    <row r="6026" spans="12:12" x14ac:dyDescent="0.3">
      <c r="L6026" s="11" t="str">
        <f t="shared" si="94"/>
        <v>Whole</v>
      </c>
    </row>
    <row r="6027" spans="12:12" x14ac:dyDescent="0.3">
      <c r="L6027" s="11" t="str">
        <f t="shared" si="94"/>
        <v>Whole</v>
      </c>
    </row>
    <row r="6028" spans="12:12" x14ac:dyDescent="0.3">
      <c r="L6028" s="11" t="str">
        <f t="shared" si="94"/>
        <v>Whole</v>
      </c>
    </row>
    <row r="6029" spans="12:12" x14ac:dyDescent="0.3">
      <c r="L6029" s="11" t="str">
        <f t="shared" si="94"/>
        <v>Whole</v>
      </c>
    </row>
    <row r="6030" spans="12:12" x14ac:dyDescent="0.3">
      <c r="L6030" s="11" t="str">
        <f t="shared" si="94"/>
        <v>Whole</v>
      </c>
    </row>
    <row r="6031" spans="12:12" x14ac:dyDescent="0.3">
      <c r="L6031" s="11" t="str">
        <f t="shared" si="94"/>
        <v>Whole</v>
      </c>
    </row>
    <row r="6032" spans="12:12" x14ac:dyDescent="0.3">
      <c r="L6032" s="11" t="str">
        <f t="shared" si="94"/>
        <v>Whole</v>
      </c>
    </row>
    <row r="6033" spans="12:12" x14ac:dyDescent="0.3">
      <c r="L6033" s="11" t="str">
        <f t="shared" si="94"/>
        <v>Whole</v>
      </c>
    </row>
    <row r="6034" spans="12:12" x14ac:dyDescent="0.3">
      <c r="L6034" s="11" t="str">
        <f t="shared" si="94"/>
        <v>Whole</v>
      </c>
    </row>
    <row r="6035" spans="12:12" x14ac:dyDescent="0.3">
      <c r="L6035" s="11" t="str">
        <f t="shared" si="94"/>
        <v>Whole</v>
      </c>
    </row>
    <row r="6036" spans="12:12" x14ac:dyDescent="0.3">
      <c r="L6036" s="11" t="str">
        <f t="shared" si="94"/>
        <v>Whole</v>
      </c>
    </row>
    <row r="6037" spans="12:12" x14ac:dyDescent="0.3">
      <c r="L6037" s="11" t="str">
        <f t="shared" si="94"/>
        <v>Whole</v>
      </c>
    </row>
    <row r="6038" spans="12:12" x14ac:dyDescent="0.3">
      <c r="L6038" s="11" t="str">
        <f t="shared" si="94"/>
        <v>Whole</v>
      </c>
    </row>
    <row r="6039" spans="12:12" x14ac:dyDescent="0.3">
      <c r="L6039" s="11" t="str">
        <f t="shared" si="94"/>
        <v>Whole</v>
      </c>
    </row>
    <row r="6040" spans="12:12" x14ac:dyDescent="0.3">
      <c r="L6040" s="11" t="str">
        <f t="shared" si="94"/>
        <v>Whole</v>
      </c>
    </row>
    <row r="6041" spans="12:12" x14ac:dyDescent="0.3">
      <c r="L6041" s="11" t="str">
        <f t="shared" si="94"/>
        <v>Whole</v>
      </c>
    </row>
    <row r="6042" spans="12:12" x14ac:dyDescent="0.3">
      <c r="L6042" s="11" t="str">
        <f t="shared" si="94"/>
        <v>Whole</v>
      </c>
    </row>
    <row r="6043" spans="12:12" x14ac:dyDescent="0.3">
      <c r="L6043" s="11" t="str">
        <f t="shared" si="94"/>
        <v>Whole</v>
      </c>
    </row>
    <row r="6044" spans="12:12" x14ac:dyDescent="0.3">
      <c r="L6044" s="11" t="str">
        <f t="shared" si="94"/>
        <v>Whole</v>
      </c>
    </row>
    <row r="6045" spans="12:12" x14ac:dyDescent="0.3">
      <c r="L6045" s="11" t="str">
        <f t="shared" si="94"/>
        <v>Whole</v>
      </c>
    </row>
    <row r="6046" spans="12:12" x14ac:dyDescent="0.3">
      <c r="L6046" s="11" t="str">
        <f t="shared" si="94"/>
        <v>Whole</v>
      </c>
    </row>
    <row r="6047" spans="12:12" x14ac:dyDescent="0.3">
      <c r="L6047" s="11" t="str">
        <f t="shared" si="94"/>
        <v>Whole</v>
      </c>
    </row>
    <row r="6048" spans="12:12" x14ac:dyDescent="0.3">
      <c r="L6048" s="11" t="str">
        <f t="shared" si="94"/>
        <v>Whole</v>
      </c>
    </row>
    <row r="6049" spans="12:12" x14ac:dyDescent="0.3">
      <c r="L6049" s="11" t="str">
        <f t="shared" si="94"/>
        <v>Whole</v>
      </c>
    </row>
    <row r="6050" spans="12:12" x14ac:dyDescent="0.3">
      <c r="L6050" s="11" t="str">
        <f t="shared" si="94"/>
        <v>Whole</v>
      </c>
    </row>
    <row r="6051" spans="12:12" x14ac:dyDescent="0.3">
      <c r="L6051" s="11" t="str">
        <f t="shared" si="94"/>
        <v>Whole</v>
      </c>
    </row>
    <row r="6052" spans="12:12" x14ac:dyDescent="0.3">
      <c r="L6052" s="11" t="str">
        <f t="shared" si="94"/>
        <v>Whole</v>
      </c>
    </row>
    <row r="6053" spans="12:12" x14ac:dyDescent="0.3">
      <c r="L6053" s="11" t="str">
        <f t="shared" si="94"/>
        <v>Whole</v>
      </c>
    </row>
    <row r="6054" spans="12:12" x14ac:dyDescent="0.3">
      <c r="L6054" s="11" t="str">
        <f t="shared" si="94"/>
        <v>Whole</v>
      </c>
    </row>
    <row r="6055" spans="12:12" x14ac:dyDescent="0.3">
      <c r="L6055" s="11" t="str">
        <f t="shared" si="94"/>
        <v>Whole</v>
      </c>
    </row>
    <row r="6056" spans="12:12" x14ac:dyDescent="0.3">
      <c r="L6056" s="11" t="str">
        <f t="shared" si="94"/>
        <v>Whole</v>
      </c>
    </row>
    <row r="6057" spans="12:12" x14ac:dyDescent="0.3">
      <c r="L6057" s="11" t="str">
        <f t="shared" si="94"/>
        <v>Whole</v>
      </c>
    </row>
    <row r="6058" spans="12:12" x14ac:dyDescent="0.3">
      <c r="L6058" s="11" t="str">
        <f t="shared" si="94"/>
        <v>Whole</v>
      </c>
    </row>
    <row r="6059" spans="12:12" x14ac:dyDescent="0.3">
      <c r="L6059" s="11" t="str">
        <f t="shared" si="94"/>
        <v>Whole</v>
      </c>
    </row>
    <row r="6060" spans="12:12" x14ac:dyDescent="0.3">
      <c r="L6060" s="11" t="str">
        <f t="shared" si="94"/>
        <v>Whole</v>
      </c>
    </row>
    <row r="6061" spans="12:12" x14ac:dyDescent="0.3">
      <c r="L6061" s="11" t="str">
        <f t="shared" si="94"/>
        <v>Whole</v>
      </c>
    </row>
    <row r="6062" spans="12:12" x14ac:dyDescent="0.3">
      <c r="L6062" s="11" t="str">
        <f t="shared" si="94"/>
        <v>Whole</v>
      </c>
    </row>
    <row r="6063" spans="12:12" x14ac:dyDescent="0.3">
      <c r="L6063" s="11" t="str">
        <f t="shared" si="94"/>
        <v>Whole</v>
      </c>
    </row>
    <row r="6064" spans="12:12" x14ac:dyDescent="0.3">
      <c r="L6064" s="11" t="str">
        <f t="shared" si="94"/>
        <v>Whole</v>
      </c>
    </row>
    <row r="6065" spans="12:12" x14ac:dyDescent="0.3">
      <c r="L6065" s="11" t="str">
        <f t="shared" si="94"/>
        <v>Whole</v>
      </c>
    </row>
    <row r="6066" spans="12:12" x14ac:dyDescent="0.3">
      <c r="L6066" s="11" t="str">
        <f t="shared" si="94"/>
        <v>Whole</v>
      </c>
    </row>
    <row r="6067" spans="12:12" x14ac:dyDescent="0.3">
      <c r="L6067" s="11" t="str">
        <f t="shared" si="94"/>
        <v>Whole</v>
      </c>
    </row>
    <row r="6068" spans="12:12" x14ac:dyDescent="0.3">
      <c r="L6068" s="11" t="str">
        <f t="shared" si="94"/>
        <v>Whole</v>
      </c>
    </row>
    <row r="6069" spans="12:12" x14ac:dyDescent="0.3">
      <c r="L6069" s="11" t="str">
        <f t="shared" si="94"/>
        <v>Whole</v>
      </c>
    </row>
    <row r="6070" spans="12:12" x14ac:dyDescent="0.3">
      <c r="L6070" s="11" t="str">
        <f t="shared" si="94"/>
        <v>Whole</v>
      </c>
    </row>
    <row r="6071" spans="12:12" x14ac:dyDescent="0.3">
      <c r="L6071" s="11" t="str">
        <f t="shared" si="94"/>
        <v>Whole</v>
      </c>
    </row>
    <row r="6072" spans="12:12" x14ac:dyDescent="0.3">
      <c r="L6072" s="11" t="str">
        <f t="shared" si="94"/>
        <v>Whole</v>
      </c>
    </row>
    <row r="6073" spans="12:12" x14ac:dyDescent="0.3">
      <c r="L6073" s="11" t="str">
        <f t="shared" si="94"/>
        <v>Whole</v>
      </c>
    </row>
    <row r="6074" spans="12:12" x14ac:dyDescent="0.3">
      <c r="L6074" s="11" t="str">
        <f t="shared" si="94"/>
        <v>Whole</v>
      </c>
    </row>
    <row r="6075" spans="12:12" x14ac:dyDescent="0.3">
      <c r="L6075" s="11" t="str">
        <f t="shared" si="94"/>
        <v>Whole</v>
      </c>
    </row>
    <row r="6076" spans="12:12" x14ac:dyDescent="0.3">
      <c r="L6076" s="11" t="str">
        <f t="shared" si="94"/>
        <v>Whole</v>
      </c>
    </row>
    <row r="6077" spans="12:12" x14ac:dyDescent="0.3">
      <c r="L6077" s="11" t="str">
        <f t="shared" si="94"/>
        <v>Whole</v>
      </c>
    </row>
    <row r="6078" spans="12:12" x14ac:dyDescent="0.3">
      <c r="L6078" s="11" t="str">
        <f t="shared" si="94"/>
        <v>Whole</v>
      </c>
    </row>
    <row r="6079" spans="12:12" x14ac:dyDescent="0.3">
      <c r="L6079" s="11" t="str">
        <f t="shared" si="94"/>
        <v>Whole</v>
      </c>
    </row>
    <row r="6080" spans="12:12" x14ac:dyDescent="0.3">
      <c r="L6080" s="11" t="str">
        <f t="shared" si="94"/>
        <v>Whole</v>
      </c>
    </row>
    <row r="6081" spans="12:12" x14ac:dyDescent="0.3">
      <c r="L6081" s="11" t="str">
        <f t="shared" si="94"/>
        <v>Whole</v>
      </c>
    </row>
    <row r="6082" spans="12:12" x14ac:dyDescent="0.3">
      <c r="L6082" s="11" t="str">
        <f t="shared" ref="L6082:L6145" si="95">IF(OR(C6082="Condiments &amp; Snacks",
       C6082="Cheese",
       C6082="Butter",
       C6082="Meals",
       C6082="Beverages",
       C6082="Yogurt"), "Processed", "Whole")</f>
        <v>Whole</v>
      </c>
    </row>
    <row r="6083" spans="12:12" x14ac:dyDescent="0.3">
      <c r="L6083" s="11" t="str">
        <f t="shared" si="95"/>
        <v>Whole</v>
      </c>
    </row>
    <row r="6084" spans="12:12" x14ac:dyDescent="0.3">
      <c r="L6084" s="11" t="str">
        <f t="shared" si="95"/>
        <v>Whole</v>
      </c>
    </row>
    <row r="6085" spans="12:12" x14ac:dyDescent="0.3">
      <c r="L6085" s="11" t="str">
        <f t="shared" si="95"/>
        <v>Whole</v>
      </c>
    </row>
    <row r="6086" spans="12:12" x14ac:dyDescent="0.3">
      <c r="L6086" s="11" t="str">
        <f t="shared" si="95"/>
        <v>Whole</v>
      </c>
    </row>
    <row r="6087" spans="12:12" x14ac:dyDescent="0.3">
      <c r="L6087" s="11" t="str">
        <f t="shared" si="95"/>
        <v>Whole</v>
      </c>
    </row>
    <row r="6088" spans="12:12" x14ac:dyDescent="0.3">
      <c r="L6088" s="11" t="str">
        <f t="shared" si="95"/>
        <v>Whole</v>
      </c>
    </row>
    <row r="6089" spans="12:12" x14ac:dyDescent="0.3">
      <c r="L6089" s="11" t="str">
        <f t="shared" si="95"/>
        <v>Whole</v>
      </c>
    </row>
    <row r="6090" spans="12:12" x14ac:dyDescent="0.3">
      <c r="L6090" s="11" t="str">
        <f t="shared" si="95"/>
        <v>Whole</v>
      </c>
    </row>
    <row r="6091" spans="12:12" x14ac:dyDescent="0.3">
      <c r="L6091" s="11" t="str">
        <f t="shared" si="95"/>
        <v>Whole</v>
      </c>
    </row>
    <row r="6092" spans="12:12" x14ac:dyDescent="0.3">
      <c r="L6092" s="11" t="str">
        <f t="shared" si="95"/>
        <v>Whole</v>
      </c>
    </row>
    <row r="6093" spans="12:12" x14ac:dyDescent="0.3">
      <c r="L6093" s="11" t="str">
        <f t="shared" si="95"/>
        <v>Whole</v>
      </c>
    </row>
    <row r="6094" spans="12:12" x14ac:dyDescent="0.3">
      <c r="L6094" s="11" t="str">
        <f t="shared" si="95"/>
        <v>Whole</v>
      </c>
    </row>
    <row r="6095" spans="12:12" x14ac:dyDescent="0.3">
      <c r="L6095" s="11" t="str">
        <f t="shared" si="95"/>
        <v>Whole</v>
      </c>
    </row>
    <row r="6096" spans="12:12" x14ac:dyDescent="0.3">
      <c r="L6096" s="11" t="str">
        <f t="shared" si="95"/>
        <v>Whole</v>
      </c>
    </row>
    <row r="6097" spans="12:12" x14ac:dyDescent="0.3">
      <c r="L6097" s="11" t="str">
        <f t="shared" si="95"/>
        <v>Whole</v>
      </c>
    </row>
    <row r="6098" spans="12:12" x14ac:dyDescent="0.3">
      <c r="L6098" s="11" t="str">
        <f t="shared" si="95"/>
        <v>Whole</v>
      </c>
    </row>
    <row r="6099" spans="12:12" x14ac:dyDescent="0.3">
      <c r="L6099" s="11" t="str">
        <f t="shared" si="95"/>
        <v>Whole</v>
      </c>
    </row>
    <row r="6100" spans="12:12" x14ac:dyDescent="0.3">
      <c r="L6100" s="11" t="str">
        <f t="shared" si="95"/>
        <v>Whole</v>
      </c>
    </row>
    <row r="6101" spans="12:12" x14ac:dyDescent="0.3">
      <c r="L6101" s="11" t="str">
        <f t="shared" si="95"/>
        <v>Whole</v>
      </c>
    </row>
    <row r="6102" spans="12:12" x14ac:dyDescent="0.3">
      <c r="L6102" s="11" t="str">
        <f t="shared" si="95"/>
        <v>Whole</v>
      </c>
    </row>
    <row r="6103" spans="12:12" x14ac:dyDescent="0.3">
      <c r="L6103" s="11" t="str">
        <f t="shared" si="95"/>
        <v>Whole</v>
      </c>
    </row>
    <row r="6104" spans="12:12" x14ac:dyDescent="0.3">
      <c r="L6104" s="11" t="str">
        <f t="shared" si="95"/>
        <v>Whole</v>
      </c>
    </row>
    <row r="6105" spans="12:12" x14ac:dyDescent="0.3">
      <c r="L6105" s="11" t="str">
        <f t="shared" si="95"/>
        <v>Whole</v>
      </c>
    </row>
    <row r="6106" spans="12:12" x14ac:dyDescent="0.3">
      <c r="L6106" s="11" t="str">
        <f t="shared" si="95"/>
        <v>Whole</v>
      </c>
    </row>
    <row r="6107" spans="12:12" x14ac:dyDescent="0.3">
      <c r="L6107" s="11" t="str">
        <f t="shared" si="95"/>
        <v>Whole</v>
      </c>
    </row>
    <row r="6108" spans="12:12" x14ac:dyDescent="0.3">
      <c r="L6108" s="11" t="str">
        <f t="shared" si="95"/>
        <v>Whole</v>
      </c>
    </row>
    <row r="6109" spans="12:12" x14ac:dyDescent="0.3">
      <c r="L6109" s="11" t="str">
        <f t="shared" si="95"/>
        <v>Whole</v>
      </c>
    </row>
    <row r="6110" spans="12:12" x14ac:dyDescent="0.3">
      <c r="L6110" s="11" t="str">
        <f t="shared" si="95"/>
        <v>Whole</v>
      </c>
    </row>
    <row r="6111" spans="12:12" x14ac:dyDescent="0.3">
      <c r="L6111" s="11" t="str">
        <f t="shared" si="95"/>
        <v>Whole</v>
      </c>
    </row>
    <row r="6112" spans="12:12" x14ac:dyDescent="0.3">
      <c r="L6112" s="11" t="str">
        <f t="shared" si="95"/>
        <v>Whole</v>
      </c>
    </row>
    <row r="6113" spans="12:12" x14ac:dyDescent="0.3">
      <c r="L6113" s="11" t="str">
        <f t="shared" si="95"/>
        <v>Whole</v>
      </c>
    </row>
    <row r="6114" spans="12:12" x14ac:dyDescent="0.3">
      <c r="L6114" s="11" t="str">
        <f t="shared" si="95"/>
        <v>Whole</v>
      </c>
    </row>
    <row r="6115" spans="12:12" x14ac:dyDescent="0.3">
      <c r="L6115" s="11" t="str">
        <f t="shared" si="95"/>
        <v>Whole</v>
      </c>
    </row>
    <row r="6116" spans="12:12" x14ac:dyDescent="0.3">
      <c r="L6116" s="11" t="str">
        <f t="shared" si="95"/>
        <v>Whole</v>
      </c>
    </row>
    <row r="6117" spans="12:12" x14ac:dyDescent="0.3">
      <c r="L6117" s="11" t="str">
        <f t="shared" si="95"/>
        <v>Whole</v>
      </c>
    </row>
    <row r="6118" spans="12:12" x14ac:dyDescent="0.3">
      <c r="L6118" s="11" t="str">
        <f t="shared" si="95"/>
        <v>Whole</v>
      </c>
    </row>
    <row r="6119" spans="12:12" x14ac:dyDescent="0.3">
      <c r="L6119" s="11" t="str">
        <f t="shared" si="95"/>
        <v>Whole</v>
      </c>
    </row>
    <row r="6120" spans="12:12" x14ac:dyDescent="0.3">
      <c r="L6120" s="11" t="str">
        <f t="shared" si="95"/>
        <v>Whole</v>
      </c>
    </row>
    <row r="6121" spans="12:12" x14ac:dyDescent="0.3">
      <c r="L6121" s="11" t="str">
        <f t="shared" si="95"/>
        <v>Whole</v>
      </c>
    </row>
    <row r="6122" spans="12:12" x14ac:dyDescent="0.3">
      <c r="L6122" s="11" t="str">
        <f t="shared" si="95"/>
        <v>Whole</v>
      </c>
    </row>
    <row r="6123" spans="12:12" x14ac:dyDescent="0.3">
      <c r="L6123" s="11" t="str">
        <f t="shared" si="95"/>
        <v>Whole</v>
      </c>
    </row>
    <row r="6124" spans="12:12" x14ac:dyDescent="0.3">
      <c r="L6124" s="11" t="str">
        <f t="shared" si="95"/>
        <v>Whole</v>
      </c>
    </row>
    <row r="6125" spans="12:12" x14ac:dyDescent="0.3">
      <c r="L6125" s="11" t="str">
        <f t="shared" si="95"/>
        <v>Whole</v>
      </c>
    </row>
    <row r="6126" spans="12:12" x14ac:dyDescent="0.3">
      <c r="L6126" s="11" t="str">
        <f t="shared" si="95"/>
        <v>Whole</v>
      </c>
    </row>
    <row r="6127" spans="12:12" x14ac:dyDescent="0.3">
      <c r="L6127" s="11" t="str">
        <f t="shared" si="95"/>
        <v>Whole</v>
      </c>
    </row>
    <row r="6128" spans="12:12" x14ac:dyDescent="0.3">
      <c r="L6128" s="11" t="str">
        <f t="shared" si="95"/>
        <v>Whole</v>
      </c>
    </row>
    <row r="6129" spans="12:12" x14ac:dyDescent="0.3">
      <c r="L6129" s="11" t="str">
        <f t="shared" si="95"/>
        <v>Whole</v>
      </c>
    </row>
    <row r="6130" spans="12:12" x14ac:dyDescent="0.3">
      <c r="L6130" s="11" t="str">
        <f t="shared" si="95"/>
        <v>Whole</v>
      </c>
    </row>
    <row r="6131" spans="12:12" x14ac:dyDescent="0.3">
      <c r="L6131" s="11" t="str">
        <f t="shared" si="95"/>
        <v>Whole</v>
      </c>
    </row>
    <row r="6132" spans="12:12" x14ac:dyDescent="0.3">
      <c r="L6132" s="11" t="str">
        <f t="shared" si="95"/>
        <v>Whole</v>
      </c>
    </row>
    <row r="6133" spans="12:12" x14ac:dyDescent="0.3">
      <c r="L6133" s="11" t="str">
        <f t="shared" si="95"/>
        <v>Whole</v>
      </c>
    </row>
    <row r="6134" spans="12:12" x14ac:dyDescent="0.3">
      <c r="L6134" s="11" t="str">
        <f t="shared" si="95"/>
        <v>Whole</v>
      </c>
    </row>
    <row r="6135" spans="12:12" x14ac:dyDescent="0.3">
      <c r="L6135" s="11" t="str">
        <f t="shared" si="95"/>
        <v>Whole</v>
      </c>
    </row>
    <row r="6136" spans="12:12" x14ac:dyDescent="0.3">
      <c r="L6136" s="11" t="str">
        <f t="shared" si="95"/>
        <v>Whole</v>
      </c>
    </row>
    <row r="6137" spans="12:12" x14ac:dyDescent="0.3">
      <c r="L6137" s="11" t="str">
        <f t="shared" si="95"/>
        <v>Whole</v>
      </c>
    </row>
    <row r="6138" spans="12:12" x14ac:dyDescent="0.3">
      <c r="L6138" s="11" t="str">
        <f t="shared" si="95"/>
        <v>Whole</v>
      </c>
    </row>
    <row r="6139" spans="12:12" x14ac:dyDescent="0.3">
      <c r="L6139" s="11" t="str">
        <f t="shared" si="95"/>
        <v>Whole</v>
      </c>
    </row>
    <row r="6140" spans="12:12" x14ac:dyDescent="0.3">
      <c r="L6140" s="11" t="str">
        <f t="shared" si="95"/>
        <v>Whole</v>
      </c>
    </row>
    <row r="6141" spans="12:12" x14ac:dyDescent="0.3">
      <c r="L6141" s="11" t="str">
        <f t="shared" si="95"/>
        <v>Whole</v>
      </c>
    </row>
    <row r="6142" spans="12:12" x14ac:dyDescent="0.3">
      <c r="L6142" s="11" t="str">
        <f t="shared" si="95"/>
        <v>Whole</v>
      </c>
    </row>
    <row r="6143" spans="12:12" x14ac:dyDescent="0.3">
      <c r="L6143" s="11" t="str">
        <f t="shared" si="95"/>
        <v>Whole</v>
      </c>
    </row>
    <row r="6144" spans="12:12" x14ac:dyDescent="0.3">
      <c r="L6144" s="11" t="str">
        <f t="shared" si="95"/>
        <v>Whole</v>
      </c>
    </row>
    <row r="6145" spans="12:12" x14ac:dyDescent="0.3">
      <c r="L6145" s="11" t="str">
        <f t="shared" si="95"/>
        <v>Whole</v>
      </c>
    </row>
    <row r="6146" spans="12:12" x14ac:dyDescent="0.3">
      <c r="L6146" s="11" t="str">
        <f t="shared" ref="L6146:L6209" si="96">IF(OR(C6146="Condiments &amp; Snacks",
       C6146="Cheese",
       C6146="Butter",
       C6146="Meals",
       C6146="Beverages",
       C6146="Yogurt"), "Processed", "Whole")</f>
        <v>Whole</v>
      </c>
    </row>
    <row r="6147" spans="12:12" x14ac:dyDescent="0.3">
      <c r="L6147" s="11" t="str">
        <f t="shared" si="96"/>
        <v>Whole</v>
      </c>
    </row>
    <row r="6148" spans="12:12" x14ac:dyDescent="0.3">
      <c r="L6148" s="11" t="str">
        <f t="shared" si="96"/>
        <v>Whole</v>
      </c>
    </row>
    <row r="6149" spans="12:12" x14ac:dyDescent="0.3">
      <c r="L6149" s="11" t="str">
        <f t="shared" si="96"/>
        <v>Whole</v>
      </c>
    </row>
    <row r="6150" spans="12:12" x14ac:dyDescent="0.3">
      <c r="L6150" s="11" t="str">
        <f t="shared" si="96"/>
        <v>Whole</v>
      </c>
    </row>
    <row r="6151" spans="12:12" x14ac:dyDescent="0.3">
      <c r="L6151" s="11" t="str">
        <f t="shared" si="96"/>
        <v>Whole</v>
      </c>
    </row>
    <row r="6152" spans="12:12" x14ac:dyDescent="0.3">
      <c r="L6152" s="11" t="str">
        <f t="shared" si="96"/>
        <v>Whole</v>
      </c>
    </row>
    <row r="6153" spans="12:12" x14ac:dyDescent="0.3">
      <c r="L6153" s="11" t="str">
        <f t="shared" si="96"/>
        <v>Whole</v>
      </c>
    </row>
    <row r="6154" spans="12:12" x14ac:dyDescent="0.3">
      <c r="L6154" s="11" t="str">
        <f t="shared" si="96"/>
        <v>Whole</v>
      </c>
    </row>
    <row r="6155" spans="12:12" x14ac:dyDescent="0.3">
      <c r="L6155" s="11" t="str">
        <f t="shared" si="96"/>
        <v>Whole</v>
      </c>
    </row>
    <row r="6156" spans="12:12" x14ac:dyDescent="0.3">
      <c r="L6156" s="11" t="str">
        <f t="shared" si="96"/>
        <v>Whole</v>
      </c>
    </row>
    <row r="6157" spans="12:12" x14ac:dyDescent="0.3">
      <c r="L6157" s="11" t="str">
        <f t="shared" si="96"/>
        <v>Whole</v>
      </c>
    </row>
    <row r="6158" spans="12:12" x14ac:dyDescent="0.3">
      <c r="L6158" s="11" t="str">
        <f t="shared" si="96"/>
        <v>Whole</v>
      </c>
    </row>
    <row r="6159" spans="12:12" x14ac:dyDescent="0.3">
      <c r="L6159" s="11" t="str">
        <f t="shared" si="96"/>
        <v>Whole</v>
      </c>
    </row>
    <row r="6160" spans="12:12" x14ac:dyDescent="0.3">
      <c r="L6160" s="11" t="str">
        <f t="shared" si="96"/>
        <v>Whole</v>
      </c>
    </row>
    <row r="6161" spans="12:12" x14ac:dyDescent="0.3">
      <c r="L6161" s="11" t="str">
        <f t="shared" si="96"/>
        <v>Whole</v>
      </c>
    </row>
    <row r="6162" spans="12:12" x14ac:dyDescent="0.3">
      <c r="L6162" s="11" t="str">
        <f t="shared" si="96"/>
        <v>Whole</v>
      </c>
    </row>
    <row r="6163" spans="12:12" x14ac:dyDescent="0.3">
      <c r="L6163" s="11" t="str">
        <f t="shared" si="96"/>
        <v>Whole</v>
      </c>
    </row>
    <row r="6164" spans="12:12" x14ac:dyDescent="0.3">
      <c r="L6164" s="11" t="str">
        <f t="shared" si="96"/>
        <v>Whole</v>
      </c>
    </row>
    <row r="6165" spans="12:12" x14ac:dyDescent="0.3">
      <c r="L6165" s="11" t="str">
        <f t="shared" si="96"/>
        <v>Whole</v>
      </c>
    </row>
    <row r="6166" spans="12:12" x14ac:dyDescent="0.3">
      <c r="L6166" s="11" t="str">
        <f t="shared" si="96"/>
        <v>Whole</v>
      </c>
    </row>
    <row r="6167" spans="12:12" x14ac:dyDescent="0.3">
      <c r="L6167" s="11" t="str">
        <f t="shared" si="96"/>
        <v>Whole</v>
      </c>
    </row>
    <row r="6168" spans="12:12" x14ac:dyDescent="0.3">
      <c r="L6168" s="11" t="str">
        <f t="shared" si="96"/>
        <v>Whole</v>
      </c>
    </row>
    <row r="6169" spans="12:12" x14ac:dyDescent="0.3">
      <c r="L6169" s="11" t="str">
        <f t="shared" si="96"/>
        <v>Whole</v>
      </c>
    </row>
    <row r="6170" spans="12:12" x14ac:dyDescent="0.3">
      <c r="L6170" s="11" t="str">
        <f t="shared" si="96"/>
        <v>Whole</v>
      </c>
    </row>
    <row r="6171" spans="12:12" x14ac:dyDescent="0.3">
      <c r="L6171" s="11" t="str">
        <f t="shared" si="96"/>
        <v>Whole</v>
      </c>
    </row>
    <row r="6172" spans="12:12" x14ac:dyDescent="0.3">
      <c r="L6172" s="11" t="str">
        <f t="shared" si="96"/>
        <v>Whole</v>
      </c>
    </row>
    <row r="6173" spans="12:12" x14ac:dyDescent="0.3">
      <c r="L6173" s="11" t="str">
        <f t="shared" si="96"/>
        <v>Whole</v>
      </c>
    </row>
    <row r="6174" spans="12:12" x14ac:dyDescent="0.3">
      <c r="L6174" s="11" t="str">
        <f t="shared" si="96"/>
        <v>Whole</v>
      </c>
    </row>
    <row r="6175" spans="12:12" x14ac:dyDescent="0.3">
      <c r="L6175" s="11" t="str">
        <f t="shared" si="96"/>
        <v>Whole</v>
      </c>
    </row>
    <row r="6176" spans="12:12" x14ac:dyDescent="0.3">
      <c r="L6176" s="11" t="str">
        <f t="shared" si="96"/>
        <v>Whole</v>
      </c>
    </row>
    <row r="6177" spans="12:12" x14ac:dyDescent="0.3">
      <c r="L6177" s="11" t="str">
        <f t="shared" si="96"/>
        <v>Whole</v>
      </c>
    </row>
    <row r="6178" spans="12:12" x14ac:dyDescent="0.3">
      <c r="L6178" s="11" t="str">
        <f t="shared" si="96"/>
        <v>Whole</v>
      </c>
    </row>
    <row r="6179" spans="12:12" x14ac:dyDescent="0.3">
      <c r="L6179" s="11" t="str">
        <f t="shared" si="96"/>
        <v>Whole</v>
      </c>
    </row>
    <row r="6180" spans="12:12" x14ac:dyDescent="0.3">
      <c r="L6180" s="11" t="str">
        <f t="shared" si="96"/>
        <v>Whole</v>
      </c>
    </row>
    <row r="6181" spans="12:12" x14ac:dyDescent="0.3">
      <c r="L6181" s="11" t="str">
        <f t="shared" si="96"/>
        <v>Whole</v>
      </c>
    </row>
    <row r="6182" spans="12:12" x14ac:dyDescent="0.3">
      <c r="L6182" s="11" t="str">
        <f t="shared" si="96"/>
        <v>Whole</v>
      </c>
    </row>
    <row r="6183" spans="12:12" x14ac:dyDescent="0.3">
      <c r="L6183" s="11" t="str">
        <f t="shared" si="96"/>
        <v>Whole</v>
      </c>
    </row>
    <row r="6184" spans="12:12" x14ac:dyDescent="0.3">
      <c r="L6184" s="11" t="str">
        <f t="shared" si="96"/>
        <v>Whole</v>
      </c>
    </row>
    <row r="6185" spans="12:12" x14ac:dyDescent="0.3">
      <c r="L6185" s="11" t="str">
        <f t="shared" si="96"/>
        <v>Whole</v>
      </c>
    </row>
    <row r="6186" spans="12:12" x14ac:dyDescent="0.3">
      <c r="L6186" s="11" t="str">
        <f t="shared" si="96"/>
        <v>Whole</v>
      </c>
    </row>
    <row r="6187" spans="12:12" x14ac:dyDescent="0.3">
      <c r="L6187" s="11" t="str">
        <f t="shared" si="96"/>
        <v>Whole</v>
      </c>
    </row>
    <row r="6188" spans="12:12" x14ac:dyDescent="0.3">
      <c r="L6188" s="11" t="str">
        <f t="shared" si="96"/>
        <v>Whole</v>
      </c>
    </row>
    <row r="6189" spans="12:12" x14ac:dyDescent="0.3">
      <c r="L6189" s="11" t="str">
        <f t="shared" si="96"/>
        <v>Whole</v>
      </c>
    </row>
    <row r="6190" spans="12:12" x14ac:dyDescent="0.3">
      <c r="L6190" s="11" t="str">
        <f t="shared" si="96"/>
        <v>Whole</v>
      </c>
    </row>
    <row r="6191" spans="12:12" x14ac:dyDescent="0.3">
      <c r="L6191" s="11" t="str">
        <f t="shared" si="96"/>
        <v>Whole</v>
      </c>
    </row>
    <row r="6192" spans="12:12" x14ac:dyDescent="0.3">
      <c r="L6192" s="11" t="str">
        <f t="shared" si="96"/>
        <v>Whole</v>
      </c>
    </row>
    <row r="6193" spans="12:12" x14ac:dyDescent="0.3">
      <c r="L6193" s="11" t="str">
        <f t="shared" si="96"/>
        <v>Whole</v>
      </c>
    </row>
    <row r="6194" spans="12:12" x14ac:dyDescent="0.3">
      <c r="L6194" s="11" t="str">
        <f t="shared" si="96"/>
        <v>Whole</v>
      </c>
    </row>
    <row r="6195" spans="12:12" x14ac:dyDescent="0.3">
      <c r="L6195" s="11" t="str">
        <f t="shared" si="96"/>
        <v>Whole</v>
      </c>
    </row>
    <row r="6196" spans="12:12" x14ac:dyDescent="0.3">
      <c r="L6196" s="11" t="str">
        <f t="shared" si="96"/>
        <v>Whole</v>
      </c>
    </row>
    <row r="6197" spans="12:12" x14ac:dyDescent="0.3">
      <c r="L6197" s="11" t="str">
        <f t="shared" si="96"/>
        <v>Whole</v>
      </c>
    </row>
    <row r="6198" spans="12:12" x14ac:dyDescent="0.3">
      <c r="L6198" s="11" t="str">
        <f t="shared" si="96"/>
        <v>Whole</v>
      </c>
    </row>
    <row r="6199" spans="12:12" x14ac:dyDescent="0.3">
      <c r="L6199" s="11" t="str">
        <f t="shared" si="96"/>
        <v>Whole</v>
      </c>
    </row>
    <row r="6200" spans="12:12" x14ac:dyDescent="0.3">
      <c r="L6200" s="11" t="str">
        <f t="shared" si="96"/>
        <v>Whole</v>
      </c>
    </row>
    <row r="6201" spans="12:12" x14ac:dyDescent="0.3">
      <c r="L6201" s="11" t="str">
        <f t="shared" si="96"/>
        <v>Whole</v>
      </c>
    </row>
    <row r="6202" spans="12:12" x14ac:dyDescent="0.3">
      <c r="L6202" s="11" t="str">
        <f t="shared" si="96"/>
        <v>Whole</v>
      </c>
    </row>
    <row r="6203" spans="12:12" x14ac:dyDescent="0.3">
      <c r="L6203" s="11" t="str">
        <f t="shared" si="96"/>
        <v>Whole</v>
      </c>
    </row>
    <row r="6204" spans="12:12" x14ac:dyDescent="0.3">
      <c r="L6204" s="11" t="str">
        <f t="shared" si="96"/>
        <v>Whole</v>
      </c>
    </row>
    <row r="6205" spans="12:12" x14ac:dyDescent="0.3">
      <c r="L6205" s="11" t="str">
        <f t="shared" si="96"/>
        <v>Whole</v>
      </c>
    </row>
    <row r="6206" spans="12:12" x14ac:dyDescent="0.3">
      <c r="L6206" s="11" t="str">
        <f t="shared" si="96"/>
        <v>Whole</v>
      </c>
    </row>
    <row r="6207" spans="12:12" x14ac:dyDescent="0.3">
      <c r="L6207" s="11" t="str">
        <f t="shared" si="96"/>
        <v>Whole</v>
      </c>
    </row>
    <row r="6208" spans="12:12" x14ac:dyDescent="0.3">
      <c r="L6208" s="11" t="str">
        <f t="shared" si="96"/>
        <v>Whole</v>
      </c>
    </row>
    <row r="6209" spans="12:12" x14ac:dyDescent="0.3">
      <c r="L6209" s="11" t="str">
        <f t="shared" si="96"/>
        <v>Whole</v>
      </c>
    </row>
    <row r="6210" spans="12:12" x14ac:dyDescent="0.3">
      <c r="L6210" s="11" t="str">
        <f t="shared" ref="L6210:L6273" si="97">IF(OR(C6210="Condiments &amp; Snacks",
       C6210="Cheese",
       C6210="Butter",
       C6210="Meals",
       C6210="Beverages",
       C6210="Yogurt"), "Processed", "Whole")</f>
        <v>Whole</v>
      </c>
    </row>
    <row r="6211" spans="12:12" x14ac:dyDescent="0.3">
      <c r="L6211" s="11" t="str">
        <f t="shared" si="97"/>
        <v>Whole</v>
      </c>
    </row>
    <row r="6212" spans="12:12" x14ac:dyDescent="0.3">
      <c r="L6212" s="11" t="str">
        <f t="shared" si="97"/>
        <v>Whole</v>
      </c>
    </row>
    <row r="6213" spans="12:12" x14ac:dyDescent="0.3">
      <c r="L6213" s="11" t="str">
        <f t="shared" si="97"/>
        <v>Whole</v>
      </c>
    </row>
    <row r="6214" spans="12:12" x14ac:dyDescent="0.3">
      <c r="L6214" s="11" t="str">
        <f t="shared" si="97"/>
        <v>Whole</v>
      </c>
    </row>
    <row r="6215" spans="12:12" x14ac:dyDescent="0.3">
      <c r="L6215" s="11" t="str">
        <f t="shared" si="97"/>
        <v>Whole</v>
      </c>
    </row>
    <row r="6216" spans="12:12" x14ac:dyDescent="0.3">
      <c r="L6216" s="11" t="str">
        <f t="shared" si="97"/>
        <v>Whole</v>
      </c>
    </row>
    <row r="6217" spans="12:12" x14ac:dyDescent="0.3">
      <c r="L6217" s="11" t="str">
        <f t="shared" si="97"/>
        <v>Whole</v>
      </c>
    </row>
    <row r="6218" spans="12:12" x14ac:dyDescent="0.3">
      <c r="L6218" s="11" t="str">
        <f t="shared" si="97"/>
        <v>Whole</v>
      </c>
    </row>
    <row r="6219" spans="12:12" x14ac:dyDescent="0.3">
      <c r="L6219" s="11" t="str">
        <f t="shared" si="97"/>
        <v>Whole</v>
      </c>
    </row>
    <row r="6220" spans="12:12" x14ac:dyDescent="0.3">
      <c r="L6220" s="11" t="str">
        <f t="shared" si="97"/>
        <v>Whole</v>
      </c>
    </row>
    <row r="6221" spans="12:12" x14ac:dyDescent="0.3">
      <c r="L6221" s="11" t="str">
        <f t="shared" si="97"/>
        <v>Whole</v>
      </c>
    </row>
    <row r="6222" spans="12:12" x14ac:dyDescent="0.3">
      <c r="L6222" s="11" t="str">
        <f t="shared" si="97"/>
        <v>Whole</v>
      </c>
    </row>
    <row r="6223" spans="12:12" x14ac:dyDescent="0.3">
      <c r="L6223" s="11" t="str">
        <f t="shared" si="97"/>
        <v>Whole</v>
      </c>
    </row>
    <row r="6224" spans="12:12" x14ac:dyDescent="0.3">
      <c r="L6224" s="11" t="str">
        <f t="shared" si="97"/>
        <v>Whole</v>
      </c>
    </row>
    <row r="6225" spans="12:12" x14ac:dyDescent="0.3">
      <c r="L6225" s="11" t="str">
        <f t="shared" si="97"/>
        <v>Whole</v>
      </c>
    </row>
    <row r="6226" spans="12:12" x14ac:dyDescent="0.3">
      <c r="L6226" s="11" t="str">
        <f t="shared" si="97"/>
        <v>Whole</v>
      </c>
    </row>
    <row r="6227" spans="12:12" x14ac:dyDescent="0.3">
      <c r="L6227" s="11" t="str">
        <f t="shared" si="97"/>
        <v>Whole</v>
      </c>
    </row>
    <row r="6228" spans="12:12" x14ac:dyDescent="0.3">
      <c r="L6228" s="11" t="str">
        <f t="shared" si="97"/>
        <v>Whole</v>
      </c>
    </row>
    <row r="6229" spans="12:12" x14ac:dyDescent="0.3">
      <c r="L6229" s="11" t="str">
        <f t="shared" si="97"/>
        <v>Whole</v>
      </c>
    </row>
    <row r="6230" spans="12:12" x14ac:dyDescent="0.3">
      <c r="L6230" s="11" t="str">
        <f t="shared" si="97"/>
        <v>Whole</v>
      </c>
    </row>
    <row r="6231" spans="12:12" x14ac:dyDescent="0.3">
      <c r="L6231" s="11" t="str">
        <f t="shared" si="97"/>
        <v>Whole</v>
      </c>
    </row>
    <row r="6232" spans="12:12" x14ac:dyDescent="0.3">
      <c r="L6232" s="11" t="str">
        <f t="shared" si="97"/>
        <v>Whole</v>
      </c>
    </row>
    <row r="6233" spans="12:12" x14ac:dyDescent="0.3">
      <c r="L6233" s="11" t="str">
        <f t="shared" si="97"/>
        <v>Whole</v>
      </c>
    </row>
    <row r="6234" spans="12:12" x14ac:dyDescent="0.3">
      <c r="L6234" s="11" t="str">
        <f t="shared" si="97"/>
        <v>Whole</v>
      </c>
    </row>
    <row r="6235" spans="12:12" x14ac:dyDescent="0.3">
      <c r="L6235" s="11" t="str">
        <f t="shared" si="97"/>
        <v>Whole</v>
      </c>
    </row>
    <row r="6236" spans="12:12" x14ac:dyDescent="0.3">
      <c r="L6236" s="11" t="str">
        <f t="shared" si="97"/>
        <v>Whole</v>
      </c>
    </row>
    <row r="6237" spans="12:12" x14ac:dyDescent="0.3">
      <c r="L6237" s="11" t="str">
        <f t="shared" si="97"/>
        <v>Whole</v>
      </c>
    </row>
    <row r="6238" spans="12:12" x14ac:dyDescent="0.3">
      <c r="L6238" s="11" t="str">
        <f t="shared" si="97"/>
        <v>Whole</v>
      </c>
    </row>
    <row r="6239" spans="12:12" x14ac:dyDescent="0.3">
      <c r="L6239" s="11" t="str">
        <f t="shared" si="97"/>
        <v>Whole</v>
      </c>
    </row>
    <row r="6240" spans="12:12" x14ac:dyDescent="0.3">
      <c r="L6240" s="11" t="str">
        <f t="shared" si="97"/>
        <v>Whole</v>
      </c>
    </row>
    <row r="6241" spans="12:12" x14ac:dyDescent="0.3">
      <c r="L6241" s="11" t="str">
        <f t="shared" si="97"/>
        <v>Whole</v>
      </c>
    </row>
    <row r="6242" spans="12:12" x14ac:dyDescent="0.3">
      <c r="L6242" s="11" t="str">
        <f t="shared" si="97"/>
        <v>Whole</v>
      </c>
    </row>
    <row r="6243" spans="12:12" x14ac:dyDescent="0.3">
      <c r="L6243" s="11" t="str">
        <f t="shared" si="97"/>
        <v>Whole</v>
      </c>
    </row>
    <row r="6244" spans="12:12" x14ac:dyDescent="0.3">
      <c r="L6244" s="11" t="str">
        <f t="shared" si="97"/>
        <v>Whole</v>
      </c>
    </row>
    <row r="6245" spans="12:12" x14ac:dyDescent="0.3">
      <c r="L6245" s="11" t="str">
        <f t="shared" si="97"/>
        <v>Whole</v>
      </c>
    </row>
    <row r="6246" spans="12:12" x14ac:dyDescent="0.3">
      <c r="L6246" s="11" t="str">
        <f t="shared" si="97"/>
        <v>Whole</v>
      </c>
    </row>
    <row r="6247" spans="12:12" x14ac:dyDescent="0.3">
      <c r="L6247" s="11" t="str">
        <f t="shared" si="97"/>
        <v>Whole</v>
      </c>
    </row>
    <row r="6248" spans="12:12" x14ac:dyDescent="0.3">
      <c r="L6248" s="11" t="str">
        <f t="shared" si="97"/>
        <v>Whole</v>
      </c>
    </row>
    <row r="6249" spans="12:12" x14ac:dyDescent="0.3">
      <c r="L6249" s="11" t="str">
        <f t="shared" si="97"/>
        <v>Whole</v>
      </c>
    </row>
    <row r="6250" spans="12:12" x14ac:dyDescent="0.3">
      <c r="L6250" s="11" t="str">
        <f t="shared" si="97"/>
        <v>Whole</v>
      </c>
    </row>
    <row r="6251" spans="12:12" x14ac:dyDescent="0.3">
      <c r="L6251" s="11" t="str">
        <f t="shared" si="97"/>
        <v>Whole</v>
      </c>
    </row>
    <row r="6252" spans="12:12" x14ac:dyDescent="0.3">
      <c r="L6252" s="11" t="str">
        <f t="shared" si="97"/>
        <v>Whole</v>
      </c>
    </row>
    <row r="6253" spans="12:12" x14ac:dyDescent="0.3">
      <c r="L6253" s="11" t="str">
        <f t="shared" si="97"/>
        <v>Whole</v>
      </c>
    </row>
    <row r="6254" spans="12:12" x14ac:dyDescent="0.3">
      <c r="L6254" s="11" t="str">
        <f t="shared" si="97"/>
        <v>Whole</v>
      </c>
    </row>
    <row r="6255" spans="12:12" x14ac:dyDescent="0.3">
      <c r="L6255" s="11" t="str">
        <f t="shared" si="97"/>
        <v>Whole</v>
      </c>
    </row>
    <row r="6256" spans="12:12" x14ac:dyDescent="0.3">
      <c r="L6256" s="11" t="str">
        <f t="shared" si="97"/>
        <v>Whole</v>
      </c>
    </row>
    <row r="6257" spans="12:12" x14ac:dyDescent="0.3">
      <c r="L6257" s="11" t="str">
        <f t="shared" si="97"/>
        <v>Whole</v>
      </c>
    </row>
    <row r="6258" spans="12:12" x14ac:dyDescent="0.3">
      <c r="L6258" s="11" t="str">
        <f t="shared" si="97"/>
        <v>Whole</v>
      </c>
    </row>
    <row r="6259" spans="12:12" x14ac:dyDescent="0.3">
      <c r="L6259" s="11" t="str">
        <f t="shared" si="97"/>
        <v>Whole</v>
      </c>
    </row>
    <row r="6260" spans="12:12" x14ac:dyDescent="0.3">
      <c r="L6260" s="11" t="str">
        <f t="shared" si="97"/>
        <v>Whole</v>
      </c>
    </row>
    <row r="6261" spans="12:12" x14ac:dyDescent="0.3">
      <c r="L6261" s="11" t="str">
        <f t="shared" si="97"/>
        <v>Whole</v>
      </c>
    </row>
    <row r="6262" spans="12:12" x14ac:dyDescent="0.3">
      <c r="L6262" s="11" t="str">
        <f t="shared" si="97"/>
        <v>Whole</v>
      </c>
    </row>
    <row r="6263" spans="12:12" x14ac:dyDescent="0.3">
      <c r="L6263" s="11" t="str">
        <f t="shared" si="97"/>
        <v>Whole</v>
      </c>
    </row>
    <row r="6264" spans="12:12" x14ac:dyDescent="0.3">
      <c r="L6264" s="11" t="str">
        <f t="shared" si="97"/>
        <v>Whole</v>
      </c>
    </row>
    <row r="6265" spans="12:12" x14ac:dyDescent="0.3">
      <c r="L6265" s="11" t="str">
        <f t="shared" si="97"/>
        <v>Whole</v>
      </c>
    </row>
    <row r="6266" spans="12:12" x14ac:dyDescent="0.3">
      <c r="L6266" s="11" t="str">
        <f t="shared" si="97"/>
        <v>Whole</v>
      </c>
    </row>
    <row r="6267" spans="12:12" x14ac:dyDescent="0.3">
      <c r="L6267" s="11" t="str">
        <f t="shared" si="97"/>
        <v>Whole</v>
      </c>
    </row>
    <row r="6268" spans="12:12" x14ac:dyDescent="0.3">
      <c r="L6268" s="11" t="str">
        <f t="shared" si="97"/>
        <v>Whole</v>
      </c>
    </row>
    <row r="6269" spans="12:12" x14ac:dyDescent="0.3">
      <c r="L6269" s="11" t="str">
        <f t="shared" si="97"/>
        <v>Whole</v>
      </c>
    </row>
    <row r="6270" spans="12:12" x14ac:dyDescent="0.3">
      <c r="L6270" s="11" t="str">
        <f t="shared" si="97"/>
        <v>Whole</v>
      </c>
    </row>
    <row r="6271" spans="12:12" x14ac:dyDescent="0.3">
      <c r="L6271" s="11" t="str">
        <f t="shared" si="97"/>
        <v>Whole</v>
      </c>
    </row>
    <row r="6272" spans="12:12" x14ac:dyDescent="0.3">
      <c r="L6272" s="11" t="str">
        <f t="shared" si="97"/>
        <v>Whole</v>
      </c>
    </row>
    <row r="6273" spans="12:12" x14ac:dyDescent="0.3">
      <c r="L6273" s="11" t="str">
        <f t="shared" si="97"/>
        <v>Whole</v>
      </c>
    </row>
    <row r="6274" spans="12:12" x14ac:dyDescent="0.3">
      <c r="L6274" s="11" t="str">
        <f t="shared" ref="L6274:L6337" si="98">IF(OR(C6274="Condiments &amp; Snacks",
       C6274="Cheese",
       C6274="Butter",
       C6274="Meals",
       C6274="Beverages",
       C6274="Yogurt"), "Processed", "Whole")</f>
        <v>Whole</v>
      </c>
    </row>
    <row r="6275" spans="12:12" x14ac:dyDescent="0.3">
      <c r="L6275" s="11" t="str">
        <f t="shared" si="98"/>
        <v>Whole</v>
      </c>
    </row>
    <row r="6276" spans="12:12" x14ac:dyDescent="0.3">
      <c r="L6276" s="11" t="str">
        <f t="shared" si="98"/>
        <v>Whole</v>
      </c>
    </row>
    <row r="6277" spans="12:12" x14ac:dyDescent="0.3">
      <c r="L6277" s="11" t="str">
        <f t="shared" si="98"/>
        <v>Whole</v>
      </c>
    </row>
    <row r="6278" spans="12:12" x14ac:dyDescent="0.3">
      <c r="L6278" s="11" t="str">
        <f t="shared" si="98"/>
        <v>Whole</v>
      </c>
    </row>
    <row r="6279" spans="12:12" x14ac:dyDescent="0.3">
      <c r="L6279" s="11" t="str">
        <f t="shared" si="98"/>
        <v>Whole</v>
      </c>
    </row>
    <row r="6280" spans="12:12" x14ac:dyDescent="0.3">
      <c r="L6280" s="11" t="str">
        <f t="shared" si="98"/>
        <v>Whole</v>
      </c>
    </row>
    <row r="6281" spans="12:12" x14ac:dyDescent="0.3">
      <c r="L6281" s="11" t="str">
        <f t="shared" si="98"/>
        <v>Whole</v>
      </c>
    </row>
    <row r="6282" spans="12:12" x14ac:dyDescent="0.3">
      <c r="L6282" s="11" t="str">
        <f t="shared" si="98"/>
        <v>Whole</v>
      </c>
    </row>
    <row r="6283" spans="12:12" x14ac:dyDescent="0.3">
      <c r="L6283" s="11" t="str">
        <f t="shared" si="98"/>
        <v>Whole</v>
      </c>
    </row>
    <row r="6284" spans="12:12" x14ac:dyDescent="0.3">
      <c r="L6284" s="11" t="str">
        <f t="shared" si="98"/>
        <v>Whole</v>
      </c>
    </row>
    <row r="6285" spans="12:12" x14ac:dyDescent="0.3">
      <c r="L6285" s="11" t="str">
        <f t="shared" si="98"/>
        <v>Whole</v>
      </c>
    </row>
    <row r="6286" spans="12:12" x14ac:dyDescent="0.3">
      <c r="L6286" s="11" t="str">
        <f t="shared" si="98"/>
        <v>Whole</v>
      </c>
    </row>
    <row r="6287" spans="12:12" x14ac:dyDescent="0.3">
      <c r="L6287" s="11" t="str">
        <f t="shared" si="98"/>
        <v>Whole</v>
      </c>
    </row>
    <row r="6288" spans="12:12" x14ac:dyDescent="0.3">
      <c r="L6288" s="11" t="str">
        <f t="shared" si="98"/>
        <v>Whole</v>
      </c>
    </row>
    <row r="6289" spans="12:12" x14ac:dyDescent="0.3">
      <c r="L6289" s="11" t="str">
        <f t="shared" si="98"/>
        <v>Whole</v>
      </c>
    </row>
    <row r="6290" spans="12:12" x14ac:dyDescent="0.3">
      <c r="L6290" s="11" t="str">
        <f t="shared" si="98"/>
        <v>Whole</v>
      </c>
    </row>
    <row r="6291" spans="12:12" x14ac:dyDescent="0.3">
      <c r="L6291" s="11" t="str">
        <f t="shared" si="98"/>
        <v>Whole</v>
      </c>
    </row>
    <row r="6292" spans="12:12" x14ac:dyDescent="0.3">
      <c r="L6292" s="11" t="str">
        <f t="shared" si="98"/>
        <v>Whole</v>
      </c>
    </row>
    <row r="6293" spans="12:12" x14ac:dyDescent="0.3">
      <c r="L6293" s="11" t="str">
        <f t="shared" si="98"/>
        <v>Whole</v>
      </c>
    </row>
    <row r="6294" spans="12:12" x14ac:dyDescent="0.3">
      <c r="L6294" s="11" t="str">
        <f t="shared" si="98"/>
        <v>Whole</v>
      </c>
    </row>
    <row r="6295" spans="12:12" x14ac:dyDescent="0.3">
      <c r="L6295" s="11" t="str">
        <f t="shared" si="98"/>
        <v>Whole</v>
      </c>
    </row>
    <row r="6296" spans="12:12" x14ac:dyDescent="0.3">
      <c r="L6296" s="11" t="str">
        <f t="shared" si="98"/>
        <v>Whole</v>
      </c>
    </row>
    <row r="6297" spans="12:12" x14ac:dyDescent="0.3">
      <c r="L6297" s="11" t="str">
        <f t="shared" si="98"/>
        <v>Whole</v>
      </c>
    </row>
    <row r="6298" spans="12:12" x14ac:dyDescent="0.3">
      <c r="L6298" s="11" t="str">
        <f t="shared" si="98"/>
        <v>Whole</v>
      </c>
    </row>
    <row r="6299" spans="12:12" x14ac:dyDescent="0.3">
      <c r="L6299" s="11" t="str">
        <f t="shared" si="98"/>
        <v>Whole</v>
      </c>
    </row>
    <row r="6300" spans="12:12" x14ac:dyDescent="0.3">
      <c r="L6300" s="11" t="str">
        <f t="shared" si="98"/>
        <v>Whole</v>
      </c>
    </row>
    <row r="6301" spans="12:12" x14ac:dyDescent="0.3">
      <c r="L6301" s="11" t="str">
        <f t="shared" si="98"/>
        <v>Whole</v>
      </c>
    </row>
    <row r="6302" spans="12:12" x14ac:dyDescent="0.3">
      <c r="L6302" s="11" t="str">
        <f t="shared" si="98"/>
        <v>Whole</v>
      </c>
    </row>
    <row r="6303" spans="12:12" x14ac:dyDescent="0.3">
      <c r="L6303" s="11" t="str">
        <f t="shared" si="98"/>
        <v>Whole</v>
      </c>
    </row>
    <row r="6304" spans="12:12" x14ac:dyDescent="0.3">
      <c r="L6304" s="11" t="str">
        <f t="shared" si="98"/>
        <v>Whole</v>
      </c>
    </row>
    <row r="6305" spans="12:12" x14ac:dyDescent="0.3">
      <c r="L6305" s="11" t="str">
        <f t="shared" si="98"/>
        <v>Whole</v>
      </c>
    </row>
    <row r="6306" spans="12:12" x14ac:dyDescent="0.3">
      <c r="L6306" s="11" t="str">
        <f t="shared" si="98"/>
        <v>Whole</v>
      </c>
    </row>
    <row r="6307" spans="12:12" x14ac:dyDescent="0.3">
      <c r="L6307" s="11" t="str">
        <f t="shared" si="98"/>
        <v>Whole</v>
      </c>
    </row>
    <row r="6308" spans="12:12" x14ac:dyDescent="0.3">
      <c r="L6308" s="11" t="str">
        <f t="shared" si="98"/>
        <v>Whole</v>
      </c>
    </row>
    <row r="6309" spans="12:12" x14ac:dyDescent="0.3">
      <c r="L6309" s="11" t="str">
        <f t="shared" si="98"/>
        <v>Whole</v>
      </c>
    </row>
    <row r="6310" spans="12:12" x14ac:dyDescent="0.3">
      <c r="L6310" s="11" t="str">
        <f t="shared" si="98"/>
        <v>Whole</v>
      </c>
    </row>
    <row r="6311" spans="12:12" x14ac:dyDescent="0.3">
      <c r="L6311" s="11" t="str">
        <f t="shared" si="98"/>
        <v>Whole</v>
      </c>
    </row>
    <row r="6312" spans="12:12" x14ac:dyDescent="0.3">
      <c r="L6312" s="11" t="str">
        <f t="shared" si="98"/>
        <v>Whole</v>
      </c>
    </row>
    <row r="6313" spans="12:12" x14ac:dyDescent="0.3">
      <c r="L6313" s="11" t="str">
        <f t="shared" si="98"/>
        <v>Whole</v>
      </c>
    </row>
    <row r="6314" spans="12:12" x14ac:dyDescent="0.3">
      <c r="L6314" s="11" t="str">
        <f t="shared" si="98"/>
        <v>Whole</v>
      </c>
    </row>
    <row r="6315" spans="12:12" x14ac:dyDescent="0.3">
      <c r="L6315" s="11" t="str">
        <f t="shared" si="98"/>
        <v>Whole</v>
      </c>
    </row>
    <row r="6316" spans="12:12" x14ac:dyDescent="0.3">
      <c r="L6316" s="11" t="str">
        <f t="shared" si="98"/>
        <v>Whole</v>
      </c>
    </row>
    <row r="6317" spans="12:12" x14ac:dyDescent="0.3">
      <c r="L6317" s="11" t="str">
        <f t="shared" si="98"/>
        <v>Whole</v>
      </c>
    </row>
    <row r="6318" spans="12:12" x14ac:dyDescent="0.3">
      <c r="L6318" s="11" t="str">
        <f t="shared" si="98"/>
        <v>Whole</v>
      </c>
    </row>
    <row r="6319" spans="12:12" x14ac:dyDescent="0.3">
      <c r="L6319" s="11" t="str">
        <f t="shared" si="98"/>
        <v>Whole</v>
      </c>
    </row>
    <row r="6320" spans="12:12" x14ac:dyDescent="0.3">
      <c r="L6320" s="11" t="str">
        <f t="shared" si="98"/>
        <v>Whole</v>
      </c>
    </row>
    <row r="6321" spans="12:12" x14ac:dyDescent="0.3">
      <c r="L6321" s="11" t="str">
        <f t="shared" si="98"/>
        <v>Whole</v>
      </c>
    </row>
    <row r="6322" spans="12:12" x14ac:dyDescent="0.3">
      <c r="L6322" s="11" t="str">
        <f t="shared" si="98"/>
        <v>Whole</v>
      </c>
    </row>
    <row r="6323" spans="12:12" x14ac:dyDescent="0.3">
      <c r="L6323" s="11" t="str">
        <f t="shared" si="98"/>
        <v>Whole</v>
      </c>
    </row>
    <row r="6324" spans="12:12" x14ac:dyDescent="0.3">
      <c r="L6324" s="11" t="str">
        <f t="shared" si="98"/>
        <v>Whole</v>
      </c>
    </row>
    <row r="6325" spans="12:12" x14ac:dyDescent="0.3">
      <c r="L6325" s="11" t="str">
        <f t="shared" si="98"/>
        <v>Whole</v>
      </c>
    </row>
    <row r="6326" spans="12:12" x14ac:dyDescent="0.3">
      <c r="L6326" s="11" t="str">
        <f t="shared" si="98"/>
        <v>Whole</v>
      </c>
    </row>
    <row r="6327" spans="12:12" x14ac:dyDescent="0.3">
      <c r="L6327" s="11" t="str">
        <f t="shared" si="98"/>
        <v>Whole</v>
      </c>
    </row>
    <row r="6328" spans="12:12" x14ac:dyDescent="0.3">
      <c r="L6328" s="11" t="str">
        <f t="shared" si="98"/>
        <v>Whole</v>
      </c>
    </row>
    <row r="6329" spans="12:12" x14ac:dyDescent="0.3">
      <c r="L6329" s="11" t="str">
        <f t="shared" si="98"/>
        <v>Whole</v>
      </c>
    </row>
    <row r="6330" spans="12:12" x14ac:dyDescent="0.3">
      <c r="L6330" s="11" t="str">
        <f t="shared" si="98"/>
        <v>Whole</v>
      </c>
    </row>
    <row r="6331" spans="12:12" x14ac:dyDescent="0.3">
      <c r="L6331" s="11" t="str">
        <f t="shared" si="98"/>
        <v>Whole</v>
      </c>
    </row>
    <row r="6332" spans="12:12" x14ac:dyDescent="0.3">
      <c r="L6332" s="11" t="str">
        <f t="shared" si="98"/>
        <v>Whole</v>
      </c>
    </row>
    <row r="6333" spans="12:12" x14ac:dyDescent="0.3">
      <c r="L6333" s="11" t="str">
        <f t="shared" si="98"/>
        <v>Whole</v>
      </c>
    </row>
    <row r="6334" spans="12:12" x14ac:dyDescent="0.3">
      <c r="L6334" s="11" t="str">
        <f t="shared" si="98"/>
        <v>Whole</v>
      </c>
    </row>
    <row r="6335" spans="12:12" x14ac:dyDescent="0.3">
      <c r="L6335" s="11" t="str">
        <f t="shared" si="98"/>
        <v>Whole</v>
      </c>
    </row>
    <row r="6336" spans="12:12" x14ac:dyDescent="0.3">
      <c r="L6336" s="11" t="str">
        <f t="shared" si="98"/>
        <v>Whole</v>
      </c>
    </row>
    <row r="6337" spans="12:12" x14ac:dyDescent="0.3">
      <c r="L6337" s="11" t="str">
        <f t="shared" si="98"/>
        <v>Whole</v>
      </c>
    </row>
    <row r="6338" spans="12:12" x14ac:dyDescent="0.3">
      <c r="L6338" s="11" t="str">
        <f t="shared" ref="L6338:L6401" si="99">IF(OR(C6338="Condiments &amp; Snacks",
       C6338="Cheese",
       C6338="Butter",
       C6338="Meals",
       C6338="Beverages",
       C6338="Yogurt"), "Processed", "Whole")</f>
        <v>Whole</v>
      </c>
    </row>
    <row r="6339" spans="12:12" x14ac:dyDescent="0.3">
      <c r="L6339" s="11" t="str">
        <f t="shared" si="99"/>
        <v>Whole</v>
      </c>
    </row>
    <row r="6340" spans="12:12" x14ac:dyDescent="0.3">
      <c r="L6340" s="11" t="str">
        <f t="shared" si="99"/>
        <v>Whole</v>
      </c>
    </row>
    <row r="6341" spans="12:12" x14ac:dyDescent="0.3">
      <c r="L6341" s="11" t="str">
        <f t="shared" si="99"/>
        <v>Whole</v>
      </c>
    </row>
    <row r="6342" spans="12:12" x14ac:dyDescent="0.3">
      <c r="L6342" s="11" t="str">
        <f t="shared" si="99"/>
        <v>Whole</v>
      </c>
    </row>
    <row r="6343" spans="12:12" x14ac:dyDescent="0.3">
      <c r="L6343" s="11" t="str">
        <f t="shared" si="99"/>
        <v>Whole</v>
      </c>
    </row>
    <row r="6344" spans="12:12" x14ac:dyDescent="0.3">
      <c r="L6344" s="11" t="str">
        <f t="shared" si="99"/>
        <v>Whole</v>
      </c>
    </row>
    <row r="6345" spans="12:12" x14ac:dyDescent="0.3">
      <c r="L6345" s="11" t="str">
        <f t="shared" si="99"/>
        <v>Whole</v>
      </c>
    </row>
    <row r="6346" spans="12:12" x14ac:dyDescent="0.3">
      <c r="L6346" s="11" t="str">
        <f t="shared" si="99"/>
        <v>Whole</v>
      </c>
    </row>
    <row r="6347" spans="12:12" x14ac:dyDescent="0.3">
      <c r="L6347" s="11" t="str">
        <f t="shared" si="99"/>
        <v>Whole</v>
      </c>
    </row>
    <row r="6348" spans="12:12" x14ac:dyDescent="0.3">
      <c r="L6348" s="11" t="str">
        <f t="shared" si="99"/>
        <v>Whole</v>
      </c>
    </row>
    <row r="6349" spans="12:12" x14ac:dyDescent="0.3">
      <c r="L6349" s="11" t="str">
        <f t="shared" si="99"/>
        <v>Whole</v>
      </c>
    </row>
    <row r="6350" spans="12:12" x14ac:dyDescent="0.3">
      <c r="L6350" s="11" t="str">
        <f t="shared" si="99"/>
        <v>Whole</v>
      </c>
    </row>
    <row r="6351" spans="12:12" x14ac:dyDescent="0.3">
      <c r="L6351" s="11" t="str">
        <f t="shared" si="99"/>
        <v>Whole</v>
      </c>
    </row>
    <row r="6352" spans="12:12" x14ac:dyDescent="0.3">
      <c r="L6352" s="11" t="str">
        <f t="shared" si="99"/>
        <v>Whole</v>
      </c>
    </row>
    <row r="6353" spans="12:12" x14ac:dyDescent="0.3">
      <c r="L6353" s="11" t="str">
        <f t="shared" si="99"/>
        <v>Whole</v>
      </c>
    </row>
    <row r="6354" spans="12:12" x14ac:dyDescent="0.3">
      <c r="L6354" s="11" t="str">
        <f t="shared" si="99"/>
        <v>Whole</v>
      </c>
    </row>
    <row r="6355" spans="12:12" x14ac:dyDescent="0.3">
      <c r="L6355" s="11" t="str">
        <f t="shared" si="99"/>
        <v>Whole</v>
      </c>
    </row>
    <row r="6356" spans="12:12" x14ac:dyDescent="0.3">
      <c r="L6356" s="11" t="str">
        <f t="shared" si="99"/>
        <v>Whole</v>
      </c>
    </row>
    <row r="6357" spans="12:12" x14ac:dyDescent="0.3">
      <c r="L6357" s="11" t="str">
        <f t="shared" si="99"/>
        <v>Whole</v>
      </c>
    </row>
    <row r="6358" spans="12:12" x14ac:dyDescent="0.3">
      <c r="L6358" s="11" t="str">
        <f t="shared" si="99"/>
        <v>Whole</v>
      </c>
    </row>
    <row r="6359" spans="12:12" x14ac:dyDescent="0.3">
      <c r="L6359" s="11" t="str">
        <f t="shared" si="99"/>
        <v>Whole</v>
      </c>
    </row>
    <row r="6360" spans="12:12" x14ac:dyDescent="0.3">
      <c r="L6360" s="11" t="str">
        <f t="shared" si="99"/>
        <v>Whole</v>
      </c>
    </row>
    <row r="6361" spans="12:12" x14ac:dyDescent="0.3">
      <c r="L6361" s="11" t="str">
        <f t="shared" si="99"/>
        <v>Whole</v>
      </c>
    </row>
    <row r="6362" spans="12:12" x14ac:dyDescent="0.3">
      <c r="L6362" s="11" t="str">
        <f t="shared" si="99"/>
        <v>Whole</v>
      </c>
    </row>
    <row r="6363" spans="12:12" x14ac:dyDescent="0.3">
      <c r="L6363" s="11" t="str">
        <f t="shared" si="99"/>
        <v>Whole</v>
      </c>
    </row>
    <row r="6364" spans="12:12" x14ac:dyDescent="0.3">
      <c r="L6364" s="11" t="str">
        <f t="shared" si="99"/>
        <v>Whole</v>
      </c>
    </row>
    <row r="6365" spans="12:12" x14ac:dyDescent="0.3">
      <c r="L6365" s="11" t="str">
        <f t="shared" si="99"/>
        <v>Whole</v>
      </c>
    </row>
    <row r="6366" spans="12:12" x14ac:dyDescent="0.3">
      <c r="L6366" s="11" t="str">
        <f t="shared" si="99"/>
        <v>Whole</v>
      </c>
    </row>
    <row r="6367" spans="12:12" x14ac:dyDescent="0.3">
      <c r="L6367" s="11" t="str">
        <f t="shared" si="99"/>
        <v>Whole</v>
      </c>
    </row>
    <row r="6368" spans="12:12" x14ac:dyDescent="0.3">
      <c r="L6368" s="11" t="str">
        <f t="shared" si="99"/>
        <v>Whole</v>
      </c>
    </row>
    <row r="6369" spans="12:12" x14ac:dyDescent="0.3">
      <c r="L6369" s="11" t="str">
        <f t="shared" si="99"/>
        <v>Whole</v>
      </c>
    </row>
    <row r="6370" spans="12:12" x14ac:dyDescent="0.3">
      <c r="L6370" s="11" t="str">
        <f t="shared" si="99"/>
        <v>Whole</v>
      </c>
    </row>
    <row r="6371" spans="12:12" x14ac:dyDescent="0.3">
      <c r="L6371" s="11" t="str">
        <f t="shared" si="99"/>
        <v>Whole</v>
      </c>
    </row>
    <row r="6372" spans="12:12" x14ac:dyDescent="0.3">
      <c r="L6372" s="11" t="str">
        <f t="shared" si="99"/>
        <v>Whole</v>
      </c>
    </row>
    <row r="6373" spans="12:12" x14ac:dyDescent="0.3">
      <c r="L6373" s="11" t="str">
        <f t="shared" si="99"/>
        <v>Whole</v>
      </c>
    </row>
    <row r="6374" spans="12:12" x14ac:dyDescent="0.3">
      <c r="L6374" s="11" t="str">
        <f t="shared" si="99"/>
        <v>Whole</v>
      </c>
    </row>
    <row r="6375" spans="12:12" x14ac:dyDescent="0.3">
      <c r="L6375" s="11" t="str">
        <f t="shared" si="99"/>
        <v>Whole</v>
      </c>
    </row>
    <row r="6376" spans="12:12" x14ac:dyDescent="0.3">
      <c r="L6376" s="11" t="str">
        <f t="shared" si="99"/>
        <v>Whole</v>
      </c>
    </row>
    <row r="6377" spans="12:12" x14ac:dyDescent="0.3">
      <c r="L6377" s="11" t="str">
        <f t="shared" si="99"/>
        <v>Whole</v>
      </c>
    </row>
    <row r="6378" spans="12:12" x14ac:dyDescent="0.3">
      <c r="L6378" s="11" t="str">
        <f t="shared" si="99"/>
        <v>Whole</v>
      </c>
    </row>
    <row r="6379" spans="12:12" x14ac:dyDescent="0.3">
      <c r="L6379" s="11" t="str">
        <f t="shared" si="99"/>
        <v>Whole</v>
      </c>
    </row>
    <row r="6380" spans="12:12" x14ac:dyDescent="0.3">
      <c r="L6380" s="11" t="str">
        <f t="shared" si="99"/>
        <v>Whole</v>
      </c>
    </row>
    <row r="6381" spans="12:12" x14ac:dyDescent="0.3">
      <c r="L6381" s="11" t="str">
        <f t="shared" si="99"/>
        <v>Whole</v>
      </c>
    </row>
    <row r="6382" spans="12:12" x14ac:dyDescent="0.3">
      <c r="L6382" s="11" t="str">
        <f t="shared" si="99"/>
        <v>Whole</v>
      </c>
    </row>
    <row r="6383" spans="12:12" x14ac:dyDescent="0.3">
      <c r="L6383" s="11" t="str">
        <f t="shared" si="99"/>
        <v>Whole</v>
      </c>
    </row>
    <row r="6384" spans="12:12" x14ac:dyDescent="0.3">
      <c r="L6384" s="11" t="str">
        <f t="shared" si="99"/>
        <v>Whole</v>
      </c>
    </row>
    <row r="6385" spans="12:12" x14ac:dyDescent="0.3">
      <c r="L6385" s="11" t="str">
        <f t="shared" si="99"/>
        <v>Whole</v>
      </c>
    </row>
    <row r="6386" spans="12:12" x14ac:dyDescent="0.3">
      <c r="L6386" s="11" t="str">
        <f t="shared" si="99"/>
        <v>Whole</v>
      </c>
    </row>
    <row r="6387" spans="12:12" x14ac:dyDescent="0.3">
      <c r="L6387" s="11" t="str">
        <f t="shared" si="99"/>
        <v>Whole</v>
      </c>
    </row>
    <row r="6388" spans="12:12" x14ac:dyDescent="0.3">
      <c r="L6388" s="11" t="str">
        <f t="shared" si="99"/>
        <v>Whole</v>
      </c>
    </row>
    <row r="6389" spans="12:12" x14ac:dyDescent="0.3">
      <c r="L6389" s="11" t="str">
        <f t="shared" si="99"/>
        <v>Whole</v>
      </c>
    </row>
    <row r="6390" spans="12:12" x14ac:dyDescent="0.3">
      <c r="L6390" s="11" t="str">
        <f t="shared" si="99"/>
        <v>Whole</v>
      </c>
    </row>
    <row r="6391" spans="12:12" x14ac:dyDescent="0.3">
      <c r="L6391" s="11" t="str">
        <f t="shared" si="99"/>
        <v>Whole</v>
      </c>
    </row>
    <row r="6392" spans="12:12" x14ac:dyDescent="0.3">
      <c r="L6392" s="11" t="str">
        <f t="shared" si="99"/>
        <v>Whole</v>
      </c>
    </row>
    <row r="6393" spans="12:12" x14ac:dyDescent="0.3">
      <c r="L6393" s="11" t="str">
        <f t="shared" si="99"/>
        <v>Whole</v>
      </c>
    </row>
    <row r="6394" spans="12:12" x14ac:dyDescent="0.3">
      <c r="L6394" s="11" t="str">
        <f t="shared" si="99"/>
        <v>Whole</v>
      </c>
    </row>
    <row r="6395" spans="12:12" x14ac:dyDescent="0.3">
      <c r="L6395" s="11" t="str">
        <f t="shared" si="99"/>
        <v>Whole</v>
      </c>
    </row>
    <row r="6396" spans="12:12" x14ac:dyDescent="0.3">
      <c r="L6396" s="11" t="str">
        <f t="shared" si="99"/>
        <v>Whole</v>
      </c>
    </row>
    <row r="6397" spans="12:12" x14ac:dyDescent="0.3">
      <c r="L6397" s="11" t="str">
        <f t="shared" si="99"/>
        <v>Whole</v>
      </c>
    </row>
    <row r="6398" spans="12:12" x14ac:dyDescent="0.3">
      <c r="L6398" s="11" t="str">
        <f t="shared" si="99"/>
        <v>Whole</v>
      </c>
    </row>
    <row r="6399" spans="12:12" x14ac:dyDescent="0.3">
      <c r="L6399" s="11" t="str">
        <f t="shared" si="99"/>
        <v>Whole</v>
      </c>
    </row>
    <row r="6400" spans="12:12" x14ac:dyDescent="0.3">
      <c r="L6400" s="11" t="str">
        <f t="shared" si="99"/>
        <v>Whole</v>
      </c>
    </row>
    <row r="6401" spans="12:12" x14ac:dyDescent="0.3">
      <c r="L6401" s="11" t="str">
        <f t="shared" si="99"/>
        <v>Whole</v>
      </c>
    </row>
    <row r="6402" spans="12:12" x14ac:dyDescent="0.3">
      <c r="L6402" s="11" t="str">
        <f t="shared" ref="L6402:L6465" si="100">IF(OR(C6402="Condiments &amp; Snacks",
       C6402="Cheese",
       C6402="Butter",
       C6402="Meals",
       C6402="Beverages",
       C6402="Yogurt"), "Processed", "Whole")</f>
        <v>Whole</v>
      </c>
    </row>
    <row r="6403" spans="12:12" x14ac:dyDescent="0.3">
      <c r="L6403" s="11" t="str">
        <f t="shared" si="100"/>
        <v>Whole</v>
      </c>
    </row>
    <row r="6404" spans="12:12" x14ac:dyDescent="0.3">
      <c r="L6404" s="11" t="str">
        <f t="shared" si="100"/>
        <v>Whole</v>
      </c>
    </row>
    <row r="6405" spans="12:12" x14ac:dyDescent="0.3">
      <c r="L6405" s="11" t="str">
        <f t="shared" si="100"/>
        <v>Whole</v>
      </c>
    </row>
    <row r="6406" spans="12:12" x14ac:dyDescent="0.3">
      <c r="L6406" s="11" t="str">
        <f t="shared" si="100"/>
        <v>Whole</v>
      </c>
    </row>
    <row r="6407" spans="12:12" x14ac:dyDescent="0.3">
      <c r="L6407" s="11" t="str">
        <f t="shared" si="100"/>
        <v>Whole</v>
      </c>
    </row>
    <row r="6408" spans="12:12" x14ac:dyDescent="0.3">
      <c r="L6408" s="11" t="str">
        <f t="shared" si="100"/>
        <v>Whole</v>
      </c>
    </row>
    <row r="6409" spans="12:12" x14ac:dyDescent="0.3">
      <c r="L6409" s="11" t="str">
        <f t="shared" si="100"/>
        <v>Whole</v>
      </c>
    </row>
    <row r="6410" spans="12:12" x14ac:dyDescent="0.3">
      <c r="L6410" s="11" t="str">
        <f t="shared" si="100"/>
        <v>Whole</v>
      </c>
    </row>
    <row r="6411" spans="12:12" x14ac:dyDescent="0.3">
      <c r="L6411" s="11" t="str">
        <f t="shared" si="100"/>
        <v>Whole</v>
      </c>
    </row>
    <row r="6412" spans="12:12" x14ac:dyDescent="0.3">
      <c r="L6412" s="11" t="str">
        <f t="shared" si="100"/>
        <v>Whole</v>
      </c>
    </row>
    <row r="6413" spans="12:12" x14ac:dyDescent="0.3">
      <c r="L6413" s="11" t="str">
        <f t="shared" si="100"/>
        <v>Whole</v>
      </c>
    </row>
    <row r="6414" spans="12:12" x14ac:dyDescent="0.3">
      <c r="L6414" s="11" t="str">
        <f t="shared" si="100"/>
        <v>Whole</v>
      </c>
    </row>
    <row r="6415" spans="12:12" x14ac:dyDescent="0.3">
      <c r="L6415" s="11" t="str">
        <f t="shared" si="100"/>
        <v>Whole</v>
      </c>
    </row>
    <row r="6416" spans="12:12" x14ac:dyDescent="0.3">
      <c r="L6416" s="11" t="str">
        <f t="shared" si="100"/>
        <v>Whole</v>
      </c>
    </row>
    <row r="6417" spans="12:12" x14ac:dyDescent="0.3">
      <c r="L6417" s="11" t="str">
        <f t="shared" si="100"/>
        <v>Whole</v>
      </c>
    </row>
    <row r="6418" spans="12:12" x14ac:dyDescent="0.3">
      <c r="L6418" s="11" t="str">
        <f t="shared" si="100"/>
        <v>Whole</v>
      </c>
    </row>
    <row r="6419" spans="12:12" x14ac:dyDescent="0.3">
      <c r="L6419" s="11" t="str">
        <f t="shared" si="100"/>
        <v>Whole</v>
      </c>
    </row>
    <row r="6420" spans="12:12" x14ac:dyDescent="0.3">
      <c r="L6420" s="11" t="str">
        <f t="shared" si="100"/>
        <v>Whole</v>
      </c>
    </row>
    <row r="6421" spans="12:12" x14ac:dyDescent="0.3">
      <c r="L6421" s="11" t="str">
        <f t="shared" si="100"/>
        <v>Whole</v>
      </c>
    </row>
    <row r="6422" spans="12:12" x14ac:dyDescent="0.3">
      <c r="L6422" s="11" t="str">
        <f t="shared" si="100"/>
        <v>Whole</v>
      </c>
    </row>
    <row r="6423" spans="12:12" x14ac:dyDescent="0.3">
      <c r="L6423" s="11" t="str">
        <f t="shared" si="100"/>
        <v>Whole</v>
      </c>
    </row>
    <row r="6424" spans="12:12" x14ac:dyDescent="0.3">
      <c r="L6424" s="11" t="str">
        <f t="shared" si="100"/>
        <v>Whole</v>
      </c>
    </row>
    <row r="6425" spans="12:12" x14ac:dyDescent="0.3">
      <c r="L6425" s="11" t="str">
        <f t="shared" si="100"/>
        <v>Whole</v>
      </c>
    </row>
    <row r="6426" spans="12:12" x14ac:dyDescent="0.3">
      <c r="L6426" s="11" t="str">
        <f t="shared" si="100"/>
        <v>Whole</v>
      </c>
    </row>
    <row r="6427" spans="12:12" x14ac:dyDescent="0.3">
      <c r="L6427" s="11" t="str">
        <f t="shared" si="100"/>
        <v>Whole</v>
      </c>
    </row>
    <row r="6428" spans="12:12" x14ac:dyDescent="0.3">
      <c r="L6428" s="11" t="str">
        <f t="shared" si="100"/>
        <v>Whole</v>
      </c>
    </row>
    <row r="6429" spans="12:12" x14ac:dyDescent="0.3">
      <c r="L6429" s="11" t="str">
        <f t="shared" si="100"/>
        <v>Whole</v>
      </c>
    </row>
    <row r="6430" spans="12:12" x14ac:dyDescent="0.3">
      <c r="L6430" s="11" t="str">
        <f t="shared" si="100"/>
        <v>Whole</v>
      </c>
    </row>
    <row r="6431" spans="12:12" x14ac:dyDescent="0.3">
      <c r="L6431" s="11" t="str">
        <f t="shared" si="100"/>
        <v>Whole</v>
      </c>
    </row>
    <row r="6432" spans="12:12" x14ac:dyDescent="0.3">
      <c r="L6432" s="11" t="str">
        <f t="shared" si="100"/>
        <v>Whole</v>
      </c>
    </row>
    <row r="6433" spans="12:12" x14ac:dyDescent="0.3">
      <c r="L6433" s="11" t="str">
        <f t="shared" si="100"/>
        <v>Whole</v>
      </c>
    </row>
    <row r="6434" spans="12:12" x14ac:dyDescent="0.3">
      <c r="L6434" s="11" t="str">
        <f t="shared" si="100"/>
        <v>Whole</v>
      </c>
    </row>
    <row r="6435" spans="12:12" x14ac:dyDescent="0.3">
      <c r="L6435" s="11" t="str">
        <f t="shared" si="100"/>
        <v>Whole</v>
      </c>
    </row>
    <row r="6436" spans="12:12" x14ac:dyDescent="0.3">
      <c r="L6436" s="11" t="str">
        <f t="shared" si="100"/>
        <v>Whole</v>
      </c>
    </row>
    <row r="6437" spans="12:12" x14ac:dyDescent="0.3">
      <c r="L6437" s="11" t="str">
        <f t="shared" si="100"/>
        <v>Whole</v>
      </c>
    </row>
    <row r="6438" spans="12:12" x14ac:dyDescent="0.3">
      <c r="L6438" s="11" t="str">
        <f t="shared" si="100"/>
        <v>Whole</v>
      </c>
    </row>
    <row r="6439" spans="12:12" x14ac:dyDescent="0.3">
      <c r="L6439" s="11" t="str">
        <f t="shared" si="100"/>
        <v>Whole</v>
      </c>
    </row>
    <row r="6440" spans="12:12" x14ac:dyDescent="0.3">
      <c r="L6440" s="11" t="str">
        <f t="shared" si="100"/>
        <v>Whole</v>
      </c>
    </row>
    <row r="6441" spans="12:12" x14ac:dyDescent="0.3">
      <c r="L6441" s="11" t="str">
        <f t="shared" si="100"/>
        <v>Whole</v>
      </c>
    </row>
    <row r="6442" spans="12:12" x14ac:dyDescent="0.3">
      <c r="L6442" s="11" t="str">
        <f t="shared" si="100"/>
        <v>Whole</v>
      </c>
    </row>
    <row r="6443" spans="12:12" x14ac:dyDescent="0.3">
      <c r="L6443" s="11" t="str">
        <f t="shared" si="100"/>
        <v>Whole</v>
      </c>
    </row>
    <row r="6444" spans="12:12" x14ac:dyDescent="0.3">
      <c r="L6444" s="11" t="str">
        <f t="shared" si="100"/>
        <v>Whole</v>
      </c>
    </row>
    <row r="6445" spans="12:12" x14ac:dyDescent="0.3">
      <c r="L6445" s="11" t="str">
        <f t="shared" si="100"/>
        <v>Whole</v>
      </c>
    </row>
    <row r="6446" spans="12:12" x14ac:dyDescent="0.3">
      <c r="L6446" s="11" t="str">
        <f t="shared" si="100"/>
        <v>Whole</v>
      </c>
    </row>
    <row r="6447" spans="12:12" x14ac:dyDescent="0.3">
      <c r="L6447" s="11" t="str">
        <f t="shared" si="100"/>
        <v>Whole</v>
      </c>
    </row>
    <row r="6448" spans="12:12" x14ac:dyDescent="0.3">
      <c r="L6448" s="11" t="str">
        <f t="shared" si="100"/>
        <v>Whole</v>
      </c>
    </row>
    <row r="6449" spans="12:12" x14ac:dyDescent="0.3">
      <c r="L6449" s="11" t="str">
        <f t="shared" si="100"/>
        <v>Whole</v>
      </c>
    </row>
    <row r="6450" spans="12:12" x14ac:dyDescent="0.3">
      <c r="L6450" s="11" t="str">
        <f t="shared" si="100"/>
        <v>Whole</v>
      </c>
    </row>
    <row r="6451" spans="12:12" x14ac:dyDescent="0.3">
      <c r="L6451" s="11" t="str">
        <f t="shared" si="100"/>
        <v>Whole</v>
      </c>
    </row>
    <row r="6452" spans="12:12" x14ac:dyDescent="0.3">
      <c r="L6452" s="11" t="str">
        <f t="shared" si="100"/>
        <v>Whole</v>
      </c>
    </row>
    <row r="6453" spans="12:12" x14ac:dyDescent="0.3">
      <c r="L6453" s="11" t="str">
        <f t="shared" si="100"/>
        <v>Whole</v>
      </c>
    </row>
    <row r="6454" spans="12:12" x14ac:dyDescent="0.3">
      <c r="L6454" s="11" t="str">
        <f t="shared" si="100"/>
        <v>Whole</v>
      </c>
    </row>
    <row r="6455" spans="12:12" x14ac:dyDescent="0.3">
      <c r="L6455" s="11" t="str">
        <f t="shared" si="100"/>
        <v>Whole</v>
      </c>
    </row>
    <row r="6456" spans="12:12" x14ac:dyDescent="0.3">
      <c r="L6456" s="11" t="str">
        <f t="shared" si="100"/>
        <v>Whole</v>
      </c>
    </row>
    <row r="6457" spans="12:12" x14ac:dyDescent="0.3">
      <c r="L6457" s="11" t="str">
        <f t="shared" si="100"/>
        <v>Whole</v>
      </c>
    </row>
    <row r="6458" spans="12:12" x14ac:dyDescent="0.3">
      <c r="L6458" s="11" t="str">
        <f t="shared" si="100"/>
        <v>Whole</v>
      </c>
    </row>
    <row r="6459" spans="12:12" x14ac:dyDescent="0.3">
      <c r="L6459" s="11" t="str">
        <f t="shared" si="100"/>
        <v>Whole</v>
      </c>
    </row>
    <row r="6460" spans="12:12" x14ac:dyDescent="0.3">
      <c r="L6460" s="11" t="str">
        <f t="shared" si="100"/>
        <v>Whole</v>
      </c>
    </row>
    <row r="6461" spans="12:12" x14ac:dyDescent="0.3">
      <c r="L6461" s="11" t="str">
        <f t="shared" si="100"/>
        <v>Whole</v>
      </c>
    </row>
    <row r="6462" spans="12:12" x14ac:dyDescent="0.3">
      <c r="L6462" s="11" t="str">
        <f t="shared" si="100"/>
        <v>Whole</v>
      </c>
    </row>
    <row r="6463" spans="12:12" x14ac:dyDescent="0.3">
      <c r="L6463" s="11" t="str">
        <f t="shared" si="100"/>
        <v>Whole</v>
      </c>
    </row>
    <row r="6464" spans="12:12" x14ac:dyDescent="0.3">
      <c r="L6464" s="11" t="str">
        <f t="shared" si="100"/>
        <v>Whole</v>
      </c>
    </row>
    <row r="6465" spans="12:12" x14ac:dyDescent="0.3">
      <c r="L6465" s="11" t="str">
        <f t="shared" si="100"/>
        <v>Whole</v>
      </c>
    </row>
    <row r="6466" spans="12:12" x14ac:dyDescent="0.3">
      <c r="L6466" s="11" t="str">
        <f t="shared" ref="L6466:L6529" si="101">IF(OR(C6466="Condiments &amp; Snacks",
       C6466="Cheese",
       C6466="Butter",
       C6466="Meals",
       C6466="Beverages",
       C6466="Yogurt"), "Processed", "Whole")</f>
        <v>Whole</v>
      </c>
    </row>
    <row r="6467" spans="12:12" x14ac:dyDescent="0.3">
      <c r="L6467" s="11" t="str">
        <f t="shared" si="101"/>
        <v>Whole</v>
      </c>
    </row>
    <row r="6468" spans="12:12" x14ac:dyDescent="0.3">
      <c r="L6468" s="11" t="str">
        <f t="shared" si="101"/>
        <v>Whole</v>
      </c>
    </row>
    <row r="6469" spans="12:12" x14ac:dyDescent="0.3">
      <c r="L6469" s="11" t="str">
        <f t="shared" si="101"/>
        <v>Whole</v>
      </c>
    </row>
    <row r="6470" spans="12:12" x14ac:dyDescent="0.3">
      <c r="L6470" s="11" t="str">
        <f t="shared" si="101"/>
        <v>Whole</v>
      </c>
    </row>
    <row r="6471" spans="12:12" x14ac:dyDescent="0.3">
      <c r="L6471" s="11" t="str">
        <f t="shared" si="101"/>
        <v>Whole</v>
      </c>
    </row>
    <row r="6472" spans="12:12" x14ac:dyDescent="0.3">
      <c r="L6472" s="11" t="str">
        <f t="shared" si="101"/>
        <v>Whole</v>
      </c>
    </row>
    <row r="6473" spans="12:12" x14ac:dyDescent="0.3">
      <c r="L6473" s="11" t="str">
        <f t="shared" si="101"/>
        <v>Whole</v>
      </c>
    </row>
    <row r="6474" spans="12:12" x14ac:dyDescent="0.3">
      <c r="L6474" s="11" t="str">
        <f t="shared" si="101"/>
        <v>Whole</v>
      </c>
    </row>
    <row r="6475" spans="12:12" x14ac:dyDescent="0.3">
      <c r="L6475" s="11" t="str">
        <f t="shared" si="101"/>
        <v>Whole</v>
      </c>
    </row>
    <row r="6476" spans="12:12" x14ac:dyDescent="0.3">
      <c r="L6476" s="11" t="str">
        <f t="shared" si="101"/>
        <v>Whole</v>
      </c>
    </row>
    <row r="6477" spans="12:12" x14ac:dyDescent="0.3">
      <c r="L6477" s="11" t="str">
        <f t="shared" si="101"/>
        <v>Whole</v>
      </c>
    </row>
    <row r="6478" spans="12:12" x14ac:dyDescent="0.3">
      <c r="L6478" s="11" t="str">
        <f t="shared" si="101"/>
        <v>Whole</v>
      </c>
    </row>
    <row r="6479" spans="12:12" x14ac:dyDescent="0.3">
      <c r="L6479" s="11" t="str">
        <f t="shared" si="101"/>
        <v>Whole</v>
      </c>
    </row>
    <row r="6480" spans="12:12" x14ac:dyDescent="0.3">
      <c r="L6480" s="11" t="str">
        <f t="shared" si="101"/>
        <v>Whole</v>
      </c>
    </row>
    <row r="6481" spans="12:12" x14ac:dyDescent="0.3">
      <c r="L6481" s="11" t="str">
        <f t="shared" si="101"/>
        <v>Whole</v>
      </c>
    </row>
    <row r="6482" spans="12:12" x14ac:dyDescent="0.3">
      <c r="L6482" s="11" t="str">
        <f t="shared" si="101"/>
        <v>Whole</v>
      </c>
    </row>
    <row r="6483" spans="12:12" x14ac:dyDescent="0.3">
      <c r="L6483" s="11" t="str">
        <f t="shared" si="101"/>
        <v>Whole</v>
      </c>
    </row>
    <row r="6484" spans="12:12" x14ac:dyDescent="0.3">
      <c r="L6484" s="11" t="str">
        <f t="shared" si="101"/>
        <v>Whole</v>
      </c>
    </row>
    <row r="6485" spans="12:12" x14ac:dyDescent="0.3">
      <c r="L6485" s="11" t="str">
        <f t="shared" si="101"/>
        <v>Whole</v>
      </c>
    </row>
    <row r="6486" spans="12:12" x14ac:dyDescent="0.3">
      <c r="L6486" s="11" t="str">
        <f t="shared" si="101"/>
        <v>Whole</v>
      </c>
    </row>
    <row r="6487" spans="12:12" x14ac:dyDescent="0.3">
      <c r="L6487" s="11" t="str">
        <f t="shared" si="101"/>
        <v>Whole</v>
      </c>
    </row>
    <row r="6488" spans="12:12" x14ac:dyDescent="0.3">
      <c r="L6488" s="11" t="str">
        <f t="shared" si="101"/>
        <v>Whole</v>
      </c>
    </row>
    <row r="6489" spans="12:12" x14ac:dyDescent="0.3">
      <c r="L6489" s="11" t="str">
        <f t="shared" si="101"/>
        <v>Whole</v>
      </c>
    </row>
    <row r="6490" spans="12:12" x14ac:dyDescent="0.3">
      <c r="L6490" s="11" t="str">
        <f t="shared" si="101"/>
        <v>Whole</v>
      </c>
    </row>
    <row r="6491" spans="12:12" x14ac:dyDescent="0.3">
      <c r="L6491" s="11" t="str">
        <f t="shared" si="101"/>
        <v>Whole</v>
      </c>
    </row>
    <row r="6492" spans="12:12" x14ac:dyDescent="0.3">
      <c r="L6492" s="11" t="str">
        <f t="shared" si="101"/>
        <v>Whole</v>
      </c>
    </row>
    <row r="6493" spans="12:12" x14ac:dyDescent="0.3">
      <c r="L6493" s="11" t="str">
        <f t="shared" si="101"/>
        <v>Whole</v>
      </c>
    </row>
    <row r="6494" spans="12:12" x14ac:dyDescent="0.3">
      <c r="L6494" s="11" t="str">
        <f t="shared" si="101"/>
        <v>Whole</v>
      </c>
    </row>
    <row r="6495" spans="12:12" x14ac:dyDescent="0.3">
      <c r="L6495" s="11" t="str">
        <f t="shared" si="101"/>
        <v>Whole</v>
      </c>
    </row>
    <row r="6496" spans="12:12" x14ac:dyDescent="0.3">
      <c r="L6496" s="11" t="str">
        <f t="shared" si="101"/>
        <v>Whole</v>
      </c>
    </row>
    <row r="6497" spans="12:12" x14ac:dyDescent="0.3">
      <c r="L6497" s="11" t="str">
        <f t="shared" si="101"/>
        <v>Whole</v>
      </c>
    </row>
    <row r="6498" spans="12:12" x14ac:dyDescent="0.3">
      <c r="L6498" s="11" t="str">
        <f t="shared" si="101"/>
        <v>Whole</v>
      </c>
    </row>
    <row r="6499" spans="12:12" x14ac:dyDescent="0.3">
      <c r="L6499" s="11" t="str">
        <f t="shared" si="101"/>
        <v>Whole</v>
      </c>
    </row>
    <row r="6500" spans="12:12" x14ac:dyDescent="0.3">
      <c r="L6500" s="11" t="str">
        <f t="shared" si="101"/>
        <v>Whole</v>
      </c>
    </row>
    <row r="6501" spans="12:12" x14ac:dyDescent="0.3">
      <c r="L6501" s="11" t="str">
        <f t="shared" si="101"/>
        <v>Whole</v>
      </c>
    </row>
    <row r="6502" spans="12:12" x14ac:dyDescent="0.3">
      <c r="L6502" s="11" t="str">
        <f t="shared" si="101"/>
        <v>Whole</v>
      </c>
    </row>
    <row r="6503" spans="12:12" x14ac:dyDescent="0.3">
      <c r="L6503" s="11" t="str">
        <f t="shared" si="101"/>
        <v>Whole</v>
      </c>
    </row>
    <row r="6504" spans="12:12" x14ac:dyDescent="0.3">
      <c r="L6504" s="11" t="str">
        <f t="shared" si="101"/>
        <v>Whole</v>
      </c>
    </row>
    <row r="6505" spans="12:12" x14ac:dyDescent="0.3">
      <c r="L6505" s="11" t="str">
        <f t="shared" si="101"/>
        <v>Whole</v>
      </c>
    </row>
    <row r="6506" spans="12:12" x14ac:dyDescent="0.3">
      <c r="L6506" s="11" t="str">
        <f t="shared" si="101"/>
        <v>Whole</v>
      </c>
    </row>
    <row r="6507" spans="12:12" x14ac:dyDescent="0.3">
      <c r="L6507" s="11" t="str">
        <f t="shared" si="101"/>
        <v>Whole</v>
      </c>
    </row>
    <row r="6508" spans="12:12" x14ac:dyDescent="0.3">
      <c r="L6508" s="11" t="str">
        <f t="shared" si="101"/>
        <v>Whole</v>
      </c>
    </row>
    <row r="6509" spans="12:12" x14ac:dyDescent="0.3">
      <c r="L6509" s="11" t="str">
        <f t="shared" si="101"/>
        <v>Whole</v>
      </c>
    </row>
    <row r="6510" spans="12:12" x14ac:dyDescent="0.3">
      <c r="L6510" s="11" t="str">
        <f t="shared" si="101"/>
        <v>Whole</v>
      </c>
    </row>
    <row r="6511" spans="12:12" x14ac:dyDescent="0.3">
      <c r="L6511" s="11" t="str">
        <f t="shared" si="101"/>
        <v>Whole</v>
      </c>
    </row>
    <row r="6512" spans="12:12" x14ac:dyDescent="0.3">
      <c r="L6512" s="11" t="str">
        <f t="shared" si="101"/>
        <v>Whole</v>
      </c>
    </row>
    <row r="6513" spans="12:12" x14ac:dyDescent="0.3">
      <c r="L6513" s="11" t="str">
        <f t="shared" si="101"/>
        <v>Whole</v>
      </c>
    </row>
    <row r="6514" spans="12:12" x14ac:dyDescent="0.3">
      <c r="L6514" s="11" t="str">
        <f t="shared" si="101"/>
        <v>Whole</v>
      </c>
    </row>
    <row r="6515" spans="12:12" x14ac:dyDescent="0.3">
      <c r="L6515" s="11" t="str">
        <f t="shared" si="101"/>
        <v>Whole</v>
      </c>
    </row>
    <row r="6516" spans="12:12" x14ac:dyDescent="0.3">
      <c r="L6516" s="11" t="str">
        <f t="shared" si="101"/>
        <v>Whole</v>
      </c>
    </row>
    <row r="6517" spans="12:12" x14ac:dyDescent="0.3">
      <c r="L6517" s="11" t="str">
        <f t="shared" si="101"/>
        <v>Whole</v>
      </c>
    </row>
    <row r="6518" spans="12:12" x14ac:dyDescent="0.3">
      <c r="L6518" s="11" t="str">
        <f t="shared" si="101"/>
        <v>Whole</v>
      </c>
    </row>
    <row r="6519" spans="12:12" x14ac:dyDescent="0.3">
      <c r="L6519" s="11" t="str">
        <f t="shared" si="101"/>
        <v>Whole</v>
      </c>
    </row>
    <row r="6520" spans="12:12" x14ac:dyDescent="0.3">
      <c r="L6520" s="11" t="str">
        <f t="shared" si="101"/>
        <v>Whole</v>
      </c>
    </row>
    <row r="6521" spans="12:12" x14ac:dyDescent="0.3">
      <c r="L6521" s="11" t="str">
        <f t="shared" si="101"/>
        <v>Whole</v>
      </c>
    </row>
    <row r="6522" spans="12:12" x14ac:dyDescent="0.3">
      <c r="L6522" s="11" t="str">
        <f t="shared" si="101"/>
        <v>Whole</v>
      </c>
    </row>
    <row r="6523" spans="12:12" x14ac:dyDescent="0.3">
      <c r="L6523" s="11" t="str">
        <f t="shared" si="101"/>
        <v>Whole</v>
      </c>
    </row>
    <row r="6524" spans="12:12" x14ac:dyDescent="0.3">
      <c r="L6524" s="11" t="str">
        <f t="shared" si="101"/>
        <v>Whole</v>
      </c>
    </row>
    <row r="6525" spans="12:12" x14ac:dyDescent="0.3">
      <c r="L6525" s="11" t="str">
        <f t="shared" si="101"/>
        <v>Whole</v>
      </c>
    </row>
    <row r="6526" spans="12:12" x14ac:dyDescent="0.3">
      <c r="L6526" s="11" t="str">
        <f t="shared" si="101"/>
        <v>Whole</v>
      </c>
    </row>
    <row r="6527" spans="12:12" x14ac:dyDescent="0.3">
      <c r="L6527" s="11" t="str">
        <f t="shared" si="101"/>
        <v>Whole</v>
      </c>
    </row>
    <row r="6528" spans="12:12" x14ac:dyDescent="0.3">
      <c r="L6528" s="11" t="str">
        <f t="shared" si="101"/>
        <v>Whole</v>
      </c>
    </row>
    <row r="6529" spans="12:12" x14ac:dyDescent="0.3">
      <c r="L6529" s="11" t="str">
        <f t="shared" si="101"/>
        <v>Whole</v>
      </c>
    </row>
    <row r="6530" spans="12:12" x14ac:dyDescent="0.3">
      <c r="L6530" s="11" t="str">
        <f t="shared" ref="L6530:L6593" si="102">IF(OR(C6530="Condiments &amp; Snacks",
       C6530="Cheese",
       C6530="Butter",
       C6530="Meals",
       C6530="Beverages",
       C6530="Yogurt"), "Processed", "Whole")</f>
        <v>Whole</v>
      </c>
    </row>
    <row r="6531" spans="12:12" x14ac:dyDescent="0.3">
      <c r="L6531" s="11" t="str">
        <f t="shared" si="102"/>
        <v>Whole</v>
      </c>
    </row>
    <row r="6532" spans="12:12" x14ac:dyDescent="0.3">
      <c r="L6532" s="11" t="str">
        <f t="shared" si="102"/>
        <v>Whole</v>
      </c>
    </row>
    <row r="6533" spans="12:12" x14ac:dyDescent="0.3">
      <c r="L6533" s="11" t="str">
        <f t="shared" si="102"/>
        <v>Whole</v>
      </c>
    </row>
    <row r="6534" spans="12:12" x14ac:dyDescent="0.3">
      <c r="L6534" s="11" t="str">
        <f t="shared" si="102"/>
        <v>Whole</v>
      </c>
    </row>
    <row r="6535" spans="12:12" x14ac:dyDescent="0.3">
      <c r="L6535" s="11" t="str">
        <f t="shared" si="102"/>
        <v>Whole</v>
      </c>
    </row>
    <row r="6536" spans="12:12" x14ac:dyDescent="0.3">
      <c r="L6536" s="11" t="str">
        <f t="shared" si="102"/>
        <v>Whole</v>
      </c>
    </row>
    <row r="6537" spans="12:12" x14ac:dyDescent="0.3">
      <c r="L6537" s="11" t="str">
        <f t="shared" si="102"/>
        <v>Whole</v>
      </c>
    </row>
    <row r="6538" spans="12:12" x14ac:dyDescent="0.3">
      <c r="L6538" s="11" t="str">
        <f t="shared" si="102"/>
        <v>Whole</v>
      </c>
    </row>
    <row r="6539" spans="12:12" x14ac:dyDescent="0.3">
      <c r="L6539" s="11" t="str">
        <f t="shared" si="102"/>
        <v>Whole</v>
      </c>
    </row>
    <row r="6540" spans="12:12" x14ac:dyDescent="0.3">
      <c r="L6540" s="11" t="str">
        <f t="shared" si="102"/>
        <v>Whole</v>
      </c>
    </row>
    <row r="6541" spans="12:12" x14ac:dyDescent="0.3">
      <c r="L6541" s="11" t="str">
        <f t="shared" si="102"/>
        <v>Whole</v>
      </c>
    </row>
    <row r="6542" spans="12:12" x14ac:dyDescent="0.3">
      <c r="L6542" s="11" t="str">
        <f t="shared" si="102"/>
        <v>Whole</v>
      </c>
    </row>
    <row r="6543" spans="12:12" x14ac:dyDescent="0.3">
      <c r="L6543" s="11" t="str">
        <f t="shared" si="102"/>
        <v>Whole</v>
      </c>
    </row>
    <row r="6544" spans="12:12" x14ac:dyDescent="0.3">
      <c r="L6544" s="11" t="str">
        <f t="shared" si="102"/>
        <v>Whole</v>
      </c>
    </row>
    <row r="6545" spans="12:12" x14ac:dyDescent="0.3">
      <c r="L6545" s="11" t="str">
        <f t="shared" si="102"/>
        <v>Whole</v>
      </c>
    </row>
    <row r="6546" spans="12:12" x14ac:dyDescent="0.3">
      <c r="L6546" s="11" t="str">
        <f t="shared" si="102"/>
        <v>Whole</v>
      </c>
    </row>
    <row r="6547" spans="12:12" x14ac:dyDescent="0.3">
      <c r="L6547" s="11" t="str">
        <f t="shared" si="102"/>
        <v>Whole</v>
      </c>
    </row>
    <row r="6548" spans="12:12" x14ac:dyDescent="0.3">
      <c r="L6548" s="11" t="str">
        <f t="shared" si="102"/>
        <v>Whole</v>
      </c>
    </row>
    <row r="6549" spans="12:12" x14ac:dyDescent="0.3">
      <c r="L6549" s="11" t="str">
        <f t="shared" si="102"/>
        <v>Whole</v>
      </c>
    </row>
    <row r="6550" spans="12:12" x14ac:dyDescent="0.3">
      <c r="L6550" s="11" t="str">
        <f t="shared" si="102"/>
        <v>Whole</v>
      </c>
    </row>
    <row r="6551" spans="12:12" x14ac:dyDescent="0.3">
      <c r="L6551" s="11" t="str">
        <f t="shared" si="102"/>
        <v>Whole</v>
      </c>
    </row>
    <row r="6552" spans="12:12" x14ac:dyDescent="0.3">
      <c r="L6552" s="11" t="str">
        <f t="shared" si="102"/>
        <v>Whole</v>
      </c>
    </row>
    <row r="6553" spans="12:12" x14ac:dyDescent="0.3">
      <c r="L6553" s="11" t="str">
        <f t="shared" si="102"/>
        <v>Whole</v>
      </c>
    </row>
    <row r="6554" spans="12:12" x14ac:dyDescent="0.3">
      <c r="L6554" s="11" t="str">
        <f t="shared" si="102"/>
        <v>Whole</v>
      </c>
    </row>
    <row r="6555" spans="12:12" x14ac:dyDescent="0.3">
      <c r="L6555" s="11" t="str">
        <f t="shared" si="102"/>
        <v>Whole</v>
      </c>
    </row>
    <row r="6556" spans="12:12" x14ac:dyDescent="0.3">
      <c r="L6556" s="11" t="str">
        <f t="shared" si="102"/>
        <v>Whole</v>
      </c>
    </row>
    <row r="6557" spans="12:12" x14ac:dyDescent="0.3">
      <c r="L6557" s="11" t="str">
        <f t="shared" si="102"/>
        <v>Whole</v>
      </c>
    </row>
    <row r="6558" spans="12:12" x14ac:dyDescent="0.3">
      <c r="L6558" s="11" t="str">
        <f t="shared" si="102"/>
        <v>Whole</v>
      </c>
    </row>
    <row r="6559" spans="12:12" x14ac:dyDescent="0.3">
      <c r="L6559" s="11" t="str">
        <f t="shared" si="102"/>
        <v>Whole</v>
      </c>
    </row>
    <row r="6560" spans="12:12" x14ac:dyDescent="0.3">
      <c r="L6560" s="11" t="str">
        <f t="shared" si="102"/>
        <v>Whole</v>
      </c>
    </row>
    <row r="6561" spans="12:12" x14ac:dyDescent="0.3">
      <c r="L6561" s="11" t="str">
        <f t="shared" si="102"/>
        <v>Whole</v>
      </c>
    </row>
    <row r="6562" spans="12:12" x14ac:dyDescent="0.3">
      <c r="L6562" s="11" t="str">
        <f t="shared" si="102"/>
        <v>Whole</v>
      </c>
    </row>
    <row r="6563" spans="12:12" x14ac:dyDescent="0.3">
      <c r="L6563" s="11" t="str">
        <f t="shared" si="102"/>
        <v>Whole</v>
      </c>
    </row>
    <row r="6564" spans="12:12" x14ac:dyDescent="0.3">
      <c r="L6564" s="11" t="str">
        <f t="shared" si="102"/>
        <v>Whole</v>
      </c>
    </row>
    <row r="6565" spans="12:12" x14ac:dyDescent="0.3">
      <c r="L6565" s="11" t="str">
        <f t="shared" si="102"/>
        <v>Whole</v>
      </c>
    </row>
    <row r="6566" spans="12:12" x14ac:dyDescent="0.3">
      <c r="L6566" s="11" t="str">
        <f t="shared" si="102"/>
        <v>Whole</v>
      </c>
    </row>
    <row r="6567" spans="12:12" x14ac:dyDescent="0.3">
      <c r="L6567" s="11" t="str">
        <f t="shared" si="102"/>
        <v>Whole</v>
      </c>
    </row>
    <row r="6568" spans="12:12" x14ac:dyDescent="0.3">
      <c r="L6568" s="11" t="str">
        <f t="shared" si="102"/>
        <v>Whole</v>
      </c>
    </row>
    <row r="6569" spans="12:12" x14ac:dyDescent="0.3">
      <c r="L6569" s="11" t="str">
        <f t="shared" si="102"/>
        <v>Whole</v>
      </c>
    </row>
    <row r="6570" spans="12:12" x14ac:dyDescent="0.3">
      <c r="L6570" s="11" t="str">
        <f t="shared" si="102"/>
        <v>Whole</v>
      </c>
    </row>
    <row r="6571" spans="12:12" x14ac:dyDescent="0.3">
      <c r="L6571" s="11" t="str">
        <f t="shared" si="102"/>
        <v>Whole</v>
      </c>
    </row>
    <row r="6572" spans="12:12" x14ac:dyDescent="0.3">
      <c r="L6572" s="11" t="str">
        <f t="shared" si="102"/>
        <v>Whole</v>
      </c>
    </row>
    <row r="6573" spans="12:12" x14ac:dyDescent="0.3">
      <c r="L6573" s="11" t="str">
        <f t="shared" si="102"/>
        <v>Whole</v>
      </c>
    </row>
    <row r="6574" spans="12:12" x14ac:dyDescent="0.3">
      <c r="L6574" s="11" t="str">
        <f t="shared" si="102"/>
        <v>Whole</v>
      </c>
    </row>
    <row r="6575" spans="12:12" x14ac:dyDescent="0.3">
      <c r="L6575" s="11" t="str">
        <f t="shared" si="102"/>
        <v>Whole</v>
      </c>
    </row>
    <row r="6576" spans="12:12" x14ac:dyDescent="0.3">
      <c r="L6576" s="11" t="str">
        <f t="shared" si="102"/>
        <v>Whole</v>
      </c>
    </row>
    <row r="6577" spans="12:12" x14ac:dyDescent="0.3">
      <c r="L6577" s="11" t="str">
        <f t="shared" si="102"/>
        <v>Whole</v>
      </c>
    </row>
    <row r="6578" spans="12:12" x14ac:dyDescent="0.3">
      <c r="L6578" s="11" t="str">
        <f t="shared" si="102"/>
        <v>Whole</v>
      </c>
    </row>
    <row r="6579" spans="12:12" x14ac:dyDescent="0.3">
      <c r="L6579" s="11" t="str">
        <f t="shared" si="102"/>
        <v>Whole</v>
      </c>
    </row>
    <row r="6580" spans="12:12" x14ac:dyDescent="0.3">
      <c r="L6580" s="11" t="str">
        <f t="shared" si="102"/>
        <v>Whole</v>
      </c>
    </row>
    <row r="6581" spans="12:12" x14ac:dyDescent="0.3">
      <c r="L6581" s="11" t="str">
        <f t="shared" si="102"/>
        <v>Whole</v>
      </c>
    </row>
    <row r="6582" spans="12:12" x14ac:dyDescent="0.3">
      <c r="L6582" s="11" t="str">
        <f t="shared" si="102"/>
        <v>Whole</v>
      </c>
    </row>
    <row r="6583" spans="12:12" x14ac:dyDescent="0.3">
      <c r="L6583" s="11" t="str">
        <f t="shared" si="102"/>
        <v>Whole</v>
      </c>
    </row>
    <row r="6584" spans="12:12" x14ac:dyDescent="0.3">
      <c r="L6584" s="11" t="str">
        <f t="shared" si="102"/>
        <v>Whole</v>
      </c>
    </row>
    <row r="6585" spans="12:12" x14ac:dyDescent="0.3">
      <c r="L6585" s="11" t="str">
        <f t="shared" si="102"/>
        <v>Whole</v>
      </c>
    </row>
    <row r="6586" spans="12:12" x14ac:dyDescent="0.3">
      <c r="L6586" s="11" t="str">
        <f t="shared" si="102"/>
        <v>Whole</v>
      </c>
    </row>
    <row r="6587" spans="12:12" x14ac:dyDescent="0.3">
      <c r="L6587" s="11" t="str">
        <f t="shared" si="102"/>
        <v>Whole</v>
      </c>
    </row>
    <row r="6588" spans="12:12" x14ac:dyDescent="0.3">
      <c r="L6588" s="11" t="str">
        <f t="shared" si="102"/>
        <v>Whole</v>
      </c>
    </row>
    <row r="6589" spans="12:12" x14ac:dyDescent="0.3">
      <c r="L6589" s="11" t="str">
        <f t="shared" si="102"/>
        <v>Whole</v>
      </c>
    </row>
    <row r="6590" spans="12:12" x14ac:dyDescent="0.3">
      <c r="L6590" s="11" t="str">
        <f t="shared" si="102"/>
        <v>Whole</v>
      </c>
    </row>
    <row r="6591" spans="12:12" x14ac:dyDescent="0.3">
      <c r="L6591" s="11" t="str">
        <f t="shared" si="102"/>
        <v>Whole</v>
      </c>
    </row>
    <row r="6592" spans="12:12" x14ac:dyDescent="0.3">
      <c r="L6592" s="11" t="str">
        <f t="shared" si="102"/>
        <v>Whole</v>
      </c>
    </row>
    <row r="6593" spans="12:12" x14ac:dyDescent="0.3">
      <c r="L6593" s="11" t="str">
        <f t="shared" si="102"/>
        <v>Whole</v>
      </c>
    </row>
    <row r="6594" spans="12:12" x14ac:dyDescent="0.3">
      <c r="L6594" s="11" t="str">
        <f t="shared" ref="L6594:L6657" si="103">IF(OR(C6594="Condiments &amp; Snacks",
       C6594="Cheese",
       C6594="Butter",
       C6594="Meals",
       C6594="Beverages",
       C6594="Yogurt"), "Processed", "Whole")</f>
        <v>Whole</v>
      </c>
    </row>
    <row r="6595" spans="12:12" x14ac:dyDescent="0.3">
      <c r="L6595" s="11" t="str">
        <f t="shared" si="103"/>
        <v>Whole</v>
      </c>
    </row>
    <row r="6596" spans="12:12" x14ac:dyDescent="0.3">
      <c r="L6596" s="11" t="str">
        <f t="shared" si="103"/>
        <v>Whole</v>
      </c>
    </row>
    <row r="6597" spans="12:12" x14ac:dyDescent="0.3">
      <c r="L6597" s="11" t="str">
        <f t="shared" si="103"/>
        <v>Whole</v>
      </c>
    </row>
    <row r="6598" spans="12:12" x14ac:dyDescent="0.3">
      <c r="L6598" s="11" t="str">
        <f t="shared" si="103"/>
        <v>Whole</v>
      </c>
    </row>
    <row r="6599" spans="12:12" x14ac:dyDescent="0.3">
      <c r="L6599" s="11" t="str">
        <f t="shared" si="103"/>
        <v>Whole</v>
      </c>
    </row>
    <row r="6600" spans="12:12" x14ac:dyDescent="0.3">
      <c r="L6600" s="11" t="str">
        <f t="shared" si="103"/>
        <v>Whole</v>
      </c>
    </row>
    <row r="6601" spans="12:12" x14ac:dyDescent="0.3">
      <c r="L6601" s="11" t="str">
        <f t="shared" si="103"/>
        <v>Whole</v>
      </c>
    </row>
    <row r="6602" spans="12:12" x14ac:dyDescent="0.3">
      <c r="L6602" s="11" t="str">
        <f t="shared" si="103"/>
        <v>Whole</v>
      </c>
    </row>
    <row r="6603" spans="12:12" x14ac:dyDescent="0.3">
      <c r="L6603" s="11" t="str">
        <f t="shared" si="103"/>
        <v>Whole</v>
      </c>
    </row>
    <row r="6604" spans="12:12" x14ac:dyDescent="0.3">
      <c r="L6604" s="11" t="str">
        <f t="shared" si="103"/>
        <v>Whole</v>
      </c>
    </row>
    <row r="6605" spans="12:12" x14ac:dyDescent="0.3">
      <c r="L6605" s="11" t="str">
        <f t="shared" si="103"/>
        <v>Whole</v>
      </c>
    </row>
    <row r="6606" spans="12:12" x14ac:dyDescent="0.3">
      <c r="L6606" s="11" t="str">
        <f t="shared" si="103"/>
        <v>Whole</v>
      </c>
    </row>
    <row r="6607" spans="12:12" x14ac:dyDescent="0.3">
      <c r="L6607" s="11" t="str">
        <f t="shared" si="103"/>
        <v>Whole</v>
      </c>
    </row>
    <row r="6608" spans="12:12" x14ac:dyDescent="0.3">
      <c r="L6608" s="11" t="str">
        <f t="shared" si="103"/>
        <v>Whole</v>
      </c>
    </row>
    <row r="6609" spans="12:12" x14ac:dyDescent="0.3">
      <c r="L6609" s="11" t="str">
        <f t="shared" si="103"/>
        <v>Whole</v>
      </c>
    </row>
    <row r="6610" spans="12:12" x14ac:dyDescent="0.3">
      <c r="L6610" s="11" t="str">
        <f t="shared" si="103"/>
        <v>Whole</v>
      </c>
    </row>
    <row r="6611" spans="12:12" x14ac:dyDescent="0.3">
      <c r="L6611" s="11" t="str">
        <f t="shared" si="103"/>
        <v>Whole</v>
      </c>
    </row>
    <row r="6612" spans="12:12" x14ac:dyDescent="0.3">
      <c r="L6612" s="11" t="str">
        <f t="shared" si="103"/>
        <v>Whole</v>
      </c>
    </row>
    <row r="6613" spans="12:12" x14ac:dyDescent="0.3">
      <c r="L6613" s="11" t="str">
        <f t="shared" si="103"/>
        <v>Whole</v>
      </c>
    </row>
    <row r="6614" spans="12:12" x14ac:dyDescent="0.3">
      <c r="L6614" s="11" t="str">
        <f t="shared" si="103"/>
        <v>Whole</v>
      </c>
    </row>
    <row r="6615" spans="12:12" x14ac:dyDescent="0.3">
      <c r="L6615" s="11" t="str">
        <f t="shared" si="103"/>
        <v>Whole</v>
      </c>
    </row>
    <row r="6616" spans="12:12" x14ac:dyDescent="0.3">
      <c r="L6616" s="11" t="str">
        <f t="shared" si="103"/>
        <v>Whole</v>
      </c>
    </row>
    <row r="6617" spans="12:12" x14ac:dyDescent="0.3">
      <c r="L6617" s="11" t="str">
        <f t="shared" si="103"/>
        <v>Whole</v>
      </c>
    </row>
    <row r="6618" spans="12:12" x14ac:dyDescent="0.3">
      <c r="L6618" s="11" t="str">
        <f t="shared" si="103"/>
        <v>Whole</v>
      </c>
    </row>
    <row r="6619" spans="12:12" x14ac:dyDescent="0.3">
      <c r="L6619" s="11" t="str">
        <f t="shared" si="103"/>
        <v>Whole</v>
      </c>
    </row>
    <row r="6620" spans="12:12" x14ac:dyDescent="0.3">
      <c r="L6620" s="11" t="str">
        <f t="shared" si="103"/>
        <v>Whole</v>
      </c>
    </row>
    <row r="6621" spans="12:12" x14ac:dyDescent="0.3">
      <c r="L6621" s="11" t="str">
        <f t="shared" si="103"/>
        <v>Whole</v>
      </c>
    </row>
    <row r="6622" spans="12:12" x14ac:dyDescent="0.3">
      <c r="L6622" s="11" t="str">
        <f t="shared" si="103"/>
        <v>Whole</v>
      </c>
    </row>
    <row r="6623" spans="12:12" x14ac:dyDescent="0.3">
      <c r="L6623" s="11" t="str">
        <f t="shared" si="103"/>
        <v>Whole</v>
      </c>
    </row>
    <row r="6624" spans="12:12" x14ac:dyDescent="0.3">
      <c r="L6624" s="11" t="str">
        <f t="shared" si="103"/>
        <v>Whole</v>
      </c>
    </row>
    <row r="6625" spans="12:12" x14ac:dyDescent="0.3">
      <c r="L6625" s="11" t="str">
        <f t="shared" si="103"/>
        <v>Whole</v>
      </c>
    </row>
    <row r="6626" spans="12:12" x14ac:dyDescent="0.3">
      <c r="L6626" s="11" t="str">
        <f t="shared" si="103"/>
        <v>Whole</v>
      </c>
    </row>
    <row r="6627" spans="12:12" x14ac:dyDescent="0.3">
      <c r="L6627" s="11" t="str">
        <f t="shared" si="103"/>
        <v>Whole</v>
      </c>
    </row>
    <row r="6628" spans="12:12" x14ac:dyDescent="0.3">
      <c r="L6628" s="11" t="str">
        <f t="shared" si="103"/>
        <v>Whole</v>
      </c>
    </row>
    <row r="6629" spans="12:12" x14ac:dyDescent="0.3">
      <c r="L6629" s="11" t="str">
        <f t="shared" si="103"/>
        <v>Whole</v>
      </c>
    </row>
    <row r="6630" spans="12:12" x14ac:dyDescent="0.3">
      <c r="L6630" s="11" t="str">
        <f t="shared" si="103"/>
        <v>Whole</v>
      </c>
    </row>
    <row r="6631" spans="12:12" x14ac:dyDescent="0.3">
      <c r="L6631" s="11" t="str">
        <f t="shared" si="103"/>
        <v>Whole</v>
      </c>
    </row>
    <row r="6632" spans="12:12" x14ac:dyDescent="0.3">
      <c r="L6632" s="11" t="str">
        <f t="shared" si="103"/>
        <v>Whole</v>
      </c>
    </row>
    <row r="6633" spans="12:12" x14ac:dyDescent="0.3">
      <c r="L6633" s="11" t="str">
        <f t="shared" si="103"/>
        <v>Whole</v>
      </c>
    </row>
    <row r="6634" spans="12:12" x14ac:dyDescent="0.3">
      <c r="L6634" s="11" t="str">
        <f t="shared" si="103"/>
        <v>Whole</v>
      </c>
    </row>
    <row r="6635" spans="12:12" x14ac:dyDescent="0.3">
      <c r="L6635" s="11" t="str">
        <f t="shared" si="103"/>
        <v>Whole</v>
      </c>
    </row>
    <row r="6636" spans="12:12" x14ac:dyDescent="0.3">
      <c r="L6636" s="11" t="str">
        <f t="shared" si="103"/>
        <v>Whole</v>
      </c>
    </row>
    <row r="6637" spans="12:12" x14ac:dyDescent="0.3">
      <c r="L6637" s="11" t="str">
        <f t="shared" si="103"/>
        <v>Whole</v>
      </c>
    </row>
    <row r="6638" spans="12:12" x14ac:dyDescent="0.3">
      <c r="L6638" s="11" t="str">
        <f t="shared" si="103"/>
        <v>Whole</v>
      </c>
    </row>
    <row r="6639" spans="12:12" x14ac:dyDescent="0.3">
      <c r="L6639" s="11" t="str">
        <f t="shared" si="103"/>
        <v>Whole</v>
      </c>
    </row>
    <row r="6640" spans="12:12" x14ac:dyDescent="0.3">
      <c r="L6640" s="11" t="str">
        <f t="shared" si="103"/>
        <v>Whole</v>
      </c>
    </row>
    <row r="6641" spans="12:12" x14ac:dyDescent="0.3">
      <c r="L6641" s="11" t="str">
        <f t="shared" si="103"/>
        <v>Whole</v>
      </c>
    </row>
    <row r="6642" spans="12:12" x14ac:dyDescent="0.3">
      <c r="L6642" s="11" t="str">
        <f t="shared" si="103"/>
        <v>Whole</v>
      </c>
    </row>
    <row r="6643" spans="12:12" x14ac:dyDescent="0.3">
      <c r="L6643" s="11" t="str">
        <f t="shared" si="103"/>
        <v>Whole</v>
      </c>
    </row>
    <row r="6644" spans="12:12" x14ac:dyDescent="0.3">
      <c r="L6644" s="11" t="str">
        <f t="shared" si="103"/>
        <v>Whole</v>
      </c>
    </row>
    <row r="6645" spans="12:12" x14ac:dyDescent="0.3">
      <c r="L6645" s="11" t="str">
        <f t="shared" si="103"/>
        <v>Whole</v>
      </c>
    </row>
    <row r="6646" spans="12:12" x14ac:dyDescent="0.3">
      <c r="L6646" s="11" t="str">
        <f t="shared" si="103"/>
        <v>Whole</v>
      </c>
    </row>
    <row r="6647" spans="12:12" x14ac:dyDescent="0.3">
      <c r="L6647" s="11" t="str">
        <f t="shared" si="103"/>
        <v>Whole</v>
      </c>
    </row>
    <row r="6648" spans="12:12" x14ac:dyDescent="0.3">
      <c r="L6648" s="11" t="str">
        <f t="shared" si="103"/>
        <v>Whole</v>
      </c>
    </row>
    <row r="6649" spans="12:12" x14ac:dyDescent="0.3">
      <c r="L6649" s="11" t="str">
        <f t="shared" si="103"/>
        <v>Whole</v>
      </c>
    </row>
    <row r="6650" spans="12:12" x14ac:dyDescent="0.3">
      <c r="L6650" s="11" t="str">
        <f t="shared" si="103"/>
        <v>Whole</v>
      </c>
    </row>
    <row r="6651" spans="12:12" x14ac:dyDescent="0.3">
      <c r="L6651" s="11" t="str">
        <f t="shared" si="103"/>
        <v>Whole</v>
      </c>
    </row>
    <row r="6652" spans="12:12" x14ac:dyDescent="0.3">
      <c r="L6652" s="11" t="str">
        <f t="shared" si="103"/>
        <v>Whole</v>
      </c>
    </row>
    <row r="6653" spans="12:12" x14ac:dyDescent="0.3">
      <c r="L6653" s="11" t="str">
        <f t="shared" si="103"/>
        <v>Whole</v>
      </c>
    </row>
    <row r="6654" spans="12:12" x14ac:dyDescent="0.3">
      <c r="L6654" s="11" t="str">
        <f t="shared" si="103"/>
        <v>Whole</v>
      </c>
    </row>
    <row r="6655" spans="12:12" x14ac:dyDescent="0.3">
      <c r="L6655" s="11" t="str">
        <f t="shared" si="103"/>
        <v>Whole</v>
      </c>
    </row>
    <row r="6656" spans="12:12" x14ac:dyDescent="0.3">
      <c r="L6656" s="11" t="str">
        <f t="shared" si="103"/>
        <v>Whole</v>
      </c>
    </row>
    <row r="6657" spans="12:12" x14ac:dyDescent="0.3">
      <c r="L6657" s="11" t="str">
        <f t="shared" si="103"/>
        <v>Whole</v>
      </c>
    </row>
    <row r="6658" spans="12:12" x14ac:dyDescent="0.3">
      <c r="L6658" s="11" t="str">
        <f t="shared" ref="L6658:L6721" si="104">IF(OR(C6658="Condiments &amp; Snacks",
       C6658="Cheese",
       C6658="Butter",
       C6658="Meals",
       C6658="Beverages",
       C6658="Yogurt"), "Processed", "Whole")</f>
        <v>Whole</v>
      </c>
    </row>
    <row r="6659" spans="12:12" x14ac:dyDescent="0.3">
      <c r="L6659" s="11" t="str">
        <f t="shared" si="104"/>
        <v>Whole</v>
      </c>
    </row>
    <row r="6660" spans="12:12" x14ac:dyDescent="0.3">
      <c r="L6660" s="11" t="str">
        <f t="shared" si="104"/>
        <v>Whole</v>
      </c>
    </row>
    <row r="6661" spans="12:12" x14ac:dyDescent="0.3">
      <c r="L6661" s="11" t="str">
        <f t="shared" si="104"/>
        <v>Whole</v>
      </c>
    </row>
    <row r="6662" spans="12:12" x14ac:dyDescent="0.3">
      <c r="L6662" s="11" t="str">
        <f t="shared" si="104"/>
        <v>Whole</v>
      </c>
    </row>
    <row r="6663" spans="12:12" x14ac:dyDescent="0.3">
      <c r="L6663" s="11" t="str">
        <f t="shared" si="104"/>
        <v>Whole</v>
      </c>
    </row>
    <row r="6664" spans="12:12" x14ac:dyDescent="0.3">
      <c r="L6664" s="11" t="str">
        <f t="shared" si="104"/>
        <v>Whole</v>
      </c>
    </row>
    <row r="6665" spans="12:12" x14ac:dyDescent="0.3">
      <c r="L6665" s="11" t="str">
        <f t="shared" si="104"/>
        <v>Whole</v>
      </c>
    </row>
    <row r="6666" spans="12:12" x14ac:dyDescent="0.3">
      <c r="L6666" s="11" t="str">
        <f t="shared" si="104"/>
        <v>Whole</v>
      </c>
    </row>
    <row r="6667" spans="12:12" x14ac:dyDescent="0.3">
      <c r="L6667" s="11" t="str">
        <f t="shared" si="104"/>
        <v>Whole</v>
      </c>
    </row>
    <row r="6668" spans="12:12" x14ac:dyDescent="0.3">
      <c r="L6668" s="11" t="str">
        <f t="shared" si="104"/>
        <v>Whole</v>
      </c>
    </row>
    <row r="6669" spans="12:12" x14ac:dyDescent="0.3">
      <c r="L6669" s="11" t="str">
        <f t="shared" si="104"/>
        <v>Whole</v>
      </c>
    </row>
    <row r="6670" spans="12:12" x14ac:dyDescent="0.3">
      <c r="L6670" s="11" t="str">
        <f t="shared" si="104"/>
        <v>Whole</v>
      </c>
    </row>
    <row r="6671" spans="12:12" x14ac:dyDescent="0.3">
      <c r="L6671" s="11" t="str">
        <f t="shared" si="104"/>
        <v>Whole</v>
      </c>
    </row>
    <row r="6672" spans="12:12" x14ac:dyDescent="0.3">
      <c r="L6672" s="11" t="str">
        <f t="shared" si="104"/>
        <v>Whole</v>
      </c>
    </row>
    <row r="6673" spans="12:12" x14ac:dyDescent="0.3">
      <c r="L6673" s="11" t="str">
        <f t="shared" si="104"/>
        <v>Whole</v>
      </c>
    </row>
    <row r="6674" spans="12:12" x14ac:dyDescent="0.3">
      <c r="L6674" s="11" t="str">
        <f t="shared" si="104"/>
        <v>Whole</v>
      </c>
    </row>
    <row r="6675" spans="12:12" x14ac:dyDescent="0.3">
      <c r="L6675" s="11" t="str">
        <f t="shared" si="104"/>
        <v>Whole</v>
      </c>
    </row>
    <row r="6676" spans="12:12" x14ac:dyDescent="0.3">
      <c r="L6676" s="11" t="str">
        <f t="shared" si="104"/>
        <v>Whole</v>
      </c>
    </row>
    <row r="6677" spans="12:12" x14ac:dyDescent="0.3">
      <c r="L6677" s="11" t="str">
        <f t="shared" si="104"/>
        <v>Whole</v>
      </c>
    </row>
    <row r="6678" spans="12:12" x14ac:dyDescent="0.3">
      <c r="L6678" s="11" t="str">
        <f t="shared" si="104"/>
        <v>Whole</v>
      </c>
    </row>
    <row r="6679" spans="12:12" x14ac:dyDescent="0.3">
      <c r="L6679" s="11" t="str">
        <f t="shared" si="104"/>
        <v>Whole</v>
      </c>
    </row>
    <row r="6680" spans="12:12" x14ac:dyDescent="0.3">
      <c r="L6680" s="11" t="str">
        <f t="shared" si="104"/>
        <v>Whole</v>
      </c>
    </row>
    <row r="6681" spans="12:12" x14ac:dyDescent="0.3">
      <c r="L6681" s="11" t="str">
        <f t="shared" si="104"/>
        <v>Whole</v>
      </c>
    </row>
    <row r="6682" spans="12:12" x14ac:dyDescent="0.3">
      <c r="L6682" s="11" t="str">
        <f t="shared" si="104"/>
        <v>Whole</v>
      </c>
    </row>
    <row r="6683" spans="12:12" x14ac:dyDescent="0.3">
      <c r="L6683" s="11" t="str">
        <f t="shared" si="104"/>
        <v>Whole</v>
      </c>
    </row>
    <row r="6684" spans="12:12" x14ac:dyDescent="0.3">
      <c r="L6684" s="11" t="str">
        <f t="shared" si="104"/>
        <v>Whole</v>
      </c>
    </row>
    <row r="6685" spans="12:12" x14ac:dyDescent="0.3">
      <c r="L6685" s="11" t="str">
        <f t="shared" si="104"/>
        <v>Whole</v>
      </c>
    </row>
    <row r="6686" spans="12:12" x14ac:dyDescent="0.3">
      <c r="L6686" s="11" t="str">
        <f t="shared" si="104"/>
        <v>Whole</v>
      </c>
    </row>
    <row r="6687" spans="12:12" x14ac:dyDescent="0.3">
      <c r="L6687" s="11" t="str">
        <f t="shared" si="104"/>
        <v>Whole</v>
      </c>
    </row>
    <row r="6688" spans="12:12" x14ac:dyDescent="0.3">
      <c r="L6688" s="11" t="str">
        <f t="shared" si="104"/>
        <v>Whole</v>
      </c>
    </row>
    <row r="6689" spans="12:12" x14ac:dyDescent="0.3">
      <c r="L6689" s="11" t="str">
        <f t="shared" si="104"/>
        <v>Whole</v>
      </c>
    </row>
    <row r="6690" spans="12:12" x14ac:dyDescent="0.3">
      <c r="L6690" s="11" t="str">
        <f t="shared" si="104"/>
        <v>Whole</v>
      </c>
    </row>
    <row r="6691" spans="12:12" x14ac:dyDescent="0.3">
      <c r="L6691" s="11" t="str">
        <f t="shared" si="104"/>
        <v>Whole</v>
      </c>
    </row>
    <row r="6692" spans="12:12" x14ac:dyDescent="0.3">
      <c r="L6692" s="11" t="str">
        <f t="shared" si="104"/>
        <v>Whole</v>
      </c>
    </row>
    <row r="6693" spans="12:12" x14ac:dyDescent="0.3">
      <c r="L6693" s="11" t="str">
        <f t="shared" si="104"/>
        <v>Whole</v>
      </c>
    </row>
    <row r="6694" spans="12:12" x14ac:dyDescent="0.3">
      <c r="L6694" s="11" t="str">
        <f t="shared" si="104"/>
        <v>Whole</v>
      </c>
    </row>
    <row r="6695" spans="12:12" x14ac:dyDescent="0.3">
      <c r="L6695" s="11" t="str">
        <f t="shared" si="104"/>
        <v>Whole</v>
      </c>
    </row>
    <row r="6696" spans="12:12" x14ac:dyDescent="0.3">
      <c r="L6696" s="11" t="str">
        <f t="shared" si="104"/>
        <v>Whole</v>
      </c>
    </row>
    <row r="6697" spans="12:12" x14ac:dyDescent="0.3">
      <c r="L6697" s="11" t="str">
        <f t="shared" si="104"/>
        <v>Whole</v>
      </c>
    </row>
    <row r="6698" spans="12:12" x14ac:dyDescent="0.3">
      <c r="L6698" s="11" t="str">
        <f t="shared" si="104"/>
        <v>Whole</v>
      </c>
    </row>
    <row r="6699" spans="12:12" x14ac:dyDescent="0.3">
      <c r="L6699" s="11" t="str">
        <f t="shared" si="104"/>
        <v>Whole</v>
      </c>
    </row>
    <row r="6700" spans="12:12" x14ac:dyDescent="0.3">
      <c r="L6700" s="11" t="str">
        <f t="shared" si="104"/>
        <v>Whole</v>
      </c>
    </row>
    <row r="6701" spans="12:12" x14ac:dyDescent="0.3">
      <c r="L6701" s="11" t="str">
        <f t="shared" si="104"/>
        <v>Whole</v>
      </c>
    </row>
    <row r="6702" spans="12:12" x14ac:dyDescent="0.3">
      <c r="L6702" s="11" t="str">
        <f t="shared" si="104"/>
        <v>Whole</v>
      </c>
    </row>
    <row r="6703" spans="12:12" x14ac:dyDescent="0.3">
      <c r="L6703" s="11" t="str">
        <f t="shared" si="104"/>
        <v>Whole</v>
      </c>
    </row>
    <row r="6704" spans="12:12" x14ac:dyDescent="0.3">
      <c r="L6704" s="11" t="str">
        <f t="shared" si="104"/>
        <v>Whole</v>
      </c>
    </row>
    <row r="6705" spans="12:12" x14ac:dyDescent="0.3">
      <c r="L6705" s="11" t="str">
        <f t="shared" si="104"/>
        <v>Whole</v>
      </c>
    </row>
    <row r="6706" spans="12:12" x14ac:dyDescent="0.3">
      <c r="L6706" s="11" t="str">
        <f t="shared" si="104"/>
        <v>Whole</v>
      </c>
    </row>
    <row r="6707" spans="12:12" x14ac:dyDescent="0.3">
      <c r="L6707" s="11" t="str">
        <f t="shared" si="104"/>
        <v>Whole</v>
      </c>
    </row>
    <row r="6708" spans="12:12" x14ac:dyDescent="0.3">
      <c r="L6708" s="11" t="str">
        <f t="shared" si="104"/>
        <v>Whole</v>
      </c>
    </row>
    <row r="6709" spans="12:12" x14ac:dyDescent="0.3">
      <c r="L6709" s="11" t="str">
        <f t="shared" si="104"/>
        <v>Whole</v>
      </c>
    </row>
    <row r="6710" spans="12:12" x14ac:dyDescent="0.3">
      <c r="L6710" s="11" t="str">
        <f t="shared" si="104"/>
        <v>Whole</v>
      </c>
    </row>
    <row r="6711" spans="12:12" x14ac:dyDescent="0.3">
      <c r="L6711" s="11" t="str">
        <f t="shared" si="104"/>
        <v>Whole</v>
      </c>
    </row>
    <row r="6712" spans="12:12" x14ac:dyDescent="0.3">
      <c r="L6712" s="11" t="str">
        <f t="shared" si="104"/>
        <v>Whole</v>
      </c>
    </row>
    <row r="6713" spans="12:12" x14ac:dyDescent="0.3">
      <c r="L6713" s="11" t="str">
        <f t="shared" si="104"/>
        <v>Whole</v>
      </c>
    </row>
    <row r="6714" spans="12:12" x14ac:dyDescent="0.3">
      <c r="L6714" s="11" t="str">
        <f t="shared" si="104"/>
        <v>Whole</v>
      </c>
    </row>
    <row r="6715" spans="12:12" x14ac:dyDescent="0.3">
      <c r="L6715" s="11" t="str">
        <f t="shared" si="104"/>
        <v>Whole</v>
      </c>
    </row>
    <row r="6716" spans="12:12" x14ac:dyDescent="0.3">
      <c r="L6716" s="11" t="str">
        <f t="shared" si="104"/>
        <v>Whole</v>
      </c>
    </row>
    <row r="6717" spans="12:12" x14ac:dyDescent="0.3">
      <c r="L6717" s="11" t="str">
        <f t="shared" si="104"/>
        <v>Whole</v>
      </c>
    </row>
    <row r="6718" spans="12:12" x14ac:dyDescent="0.3">
      <c r="L6718" s="11" t="str">
        <f t="shared" si="104"/>
        <v>Whole</v>
      </c>
    </row>
    <row r="6719" spans="12:12" x14ac:dyDescent="0.3">
      <c r="L6719" s="11" t="str">
        <f t="shared" si="104"/>
        <v>Whole</v>
      </c>
    </row>
    <row r="6720" spans="12:12" x14ac:dyDescent="0.3">
      <c r="L6720" s="11" t="str">
        <f t="shared" si="104"/>
        <v>Whole</v>
      </c>
    </row>
    <row r="6721" spans="12:12" x14ac:dyDescent="0.3">
      <c r="L6721" s="11" t="str">
        <f t="shared" si="104"/>
        <v>Whole</v>
      </c>
    </row>
    <row r="6722" spans="12:12" x14ac:dyDescent="0.3">
      <c r="L6722" s="11" t="str">
        <f t="shared" ref="L6722:L6781" si="105">IF(OR(C6722="Condiments &amp; Snacks",
       C6722="Cheese",
       C6722="Butter",
       C6722="Meals",
       C6722="Beverages",
       C6722="Yogurt"), "Processed", "Whole")</f>
        <v>Whole</v>
      </c>
    </row>
    <row r="6723" spans="12:12" x14ac:dyDescent="0.3">
      <c r="L6723" s="11" t="str">
        <f t="shared" si="105"/>
        <v>Whole</v>
      </c>
    </row>
    <row r="6724" spans="12:12" x14ac:dyDescent="0.3">
      <c r="L6724" s="11" t="str">
        <f t="shared" si="105"/>
        <v>Whole</v>
      </c>
    </row>
    <row r="6725" spans="12:12" x14ac:dyDescent="0.3">
      <c r="L6725" s="11" t="str">
        <f t="shared" si="105"/>
        <v>Whole</v>
      </c>
    </row>
    <row r="6726" spans="12:12" x14ac:dyDescent="0.3">
      <c r="L6726" s="11" t="str">
        <f t="shared" si="105"/>
        <v>Whole</v>
      </c>
    </row>
    <row r="6727" spans="12:12" x14ac:dyDescent="0.3">
      <c r="L6727" s="11" t="str">
        <f t="shared" si="105"/>
        <v>Whole</v>
      </c>
    </row>
    <row r="6728" spans="12:12" x14ac:dyDescent="0.3">
      <c r="L6728" s="11" t="str">
        <f t="shared" si="105"/>
        <v>Whole</v>
      </c>
    </row>
    <row r="6729" spans="12:12" x14ac:dyDescent="0.3">
      <c r="L6729" s="11" t="str">
        <f t="shared" si="105"/>
        <v>Whole</v>
      </c>
    </row>
    <row r="6730" spans="12:12" x14ac:dyDescent="0.3">
      <c r="L6730" s="11" t="str">
        <f t="shared" si="105"/>
        <v>Whole</v>
      </c>
    </row>
    <row r="6731" spans="12:12" x14ac:dyDescent="0.3">
      <c r="L6731" s="11" t="str">
        <f t="shared" si="105"/>
        <v>Whole</v>
      </c>
    </row>
    <row r="6732" spans="12:12" x14ac:dyDescent="0.3">
      <c r="L6732" s="11" t="str">
        <f t="shared" si="105"/>
        <v>Whole</v>
      </c>
    </row>
    <row r="6733" spans="12:12" x14ac:dyDescent="0.3">
      <c r="L6733" s="11" t="str">
        <f t="shared" si="105"/>
        <v>Whole</v>
      </c>
    </row>
    <row r="6734" spans="12:12" x14ac:dyDescent="0.3">
      <c r="L6734" s="11" t="str">
        <f t="shared" si="105"/>
        <v>Whole</v>
      </c>
    </row>
    <row r="6735" spans="12:12" x14ac:dyDescent="0.3">
      <c r="L6735" s="11" t="str">
        <f t="shared" si="105"/>
        <v>Whole</v>
      </c>
    </row>
    <row r="6736" spans="12:12" x14ac:dyDescent="0.3">
      <c r="L6736" s="11" t="str">
        <f t="shared" si="105"/>
        <v>Whole</v>
      </c>
    </row>
    <row r="6737" spans="12:12" x14ac:dyDescent="0.3">
      <c r="L6737" s="11" t="str">
        <f t="shared" si="105"/>
        <v>Whole</v>
      </c>
    </row>
    <row r="6738" spans="12:12" x14ac:dyDescent="0.3">
      <c r="L6738" s="11" t="str">
        <f t="shared" si="105"/>
        <v>Whole</v>
      </c>
    </row>
    <row r="6739" spans="12:12" x14ac:dyDescent="0.3">
      <c r="L6739" s="11" t="str">
        <f t="shared" si="105"/>
        <v>Whole</v>
      </c>
    </row>
    <row r="6740" spans="12:12" x14ac:dyDescent="0.3">
      <c r="L6740" s="11" t="str">
        <f t="shared" si="105"/>
        <v>Whole</v>
      </c>
    </row>
    <row r="6741" spans="12:12" x14ac:dyDescent="0.3">
      <c r="L6741" s="11" t="str">
        <f t="shared" si="105"/>
        <v>Whole</v>
      </c>
    </row>
    <row r="6742" spans="12:12" x14ac:dyDescent="0.3">
      <c r="L6742" s="11" t="str">
        <f t="shared" si="105"/>
        <v>Whole</v>
      </c>
    </row>
    <row r="6743" spans="12:12" x14ac:dyDescent="0.3">
      <c r="L6743" s="11" t="str">
        <f t="shared" si="105"/>
        <v>Whole</v>
      </c>
    </row>
    <row r="6744" spans="12:12" x14ac:dyDescent="0.3">
      <c r="L6744" s="11" t="str">
        <f t="shared" si="105"/>
        <v>Whole</v>
      </c>
    </row>
    <row r="6745" spans="12:12" x14ac:dyDescent="0.3">
      <c r="L6745" s="11" t="str">
        <f t="shared" si="105"/>
        <v>Whole</v>
      </c>
    </row>
    <row r="6746" spans="12:12" x14ac:dyDescent="0.3">
      <c r="L6746" s="11" t="str">
        <f t="shared" si="105"/>
        <v>Whole</v>
      </c>
    </row>
    <row r="6747" spans="12:12" x14ac:dyDescent="0.3">
      <c r="L6747" s="11" t="str">
        <f t="shared" si="105"/>
        <v>Whole</v>
      </c>
    </row>
    <row r="6748" spans="12:12" x14ac:dyDescent="0.3">
      <c r="L6748" s="11" t="str">
        <f t="shared" si="105"/>
        <v>Whole</v>
      </c>
    </row>
    <row r="6749" spans="12:12" x14ac:dyDescent="0.3">
      <c r="L6749" s="11" t="str">
        <f t="shared" si="105"/>
        <v>Whole</v>
      </c>
    </row>
    <row r="6750" spans="12:12" x14ac:dyDescent="0.3">
      <c r="L6750" s="11" t="str">
        <f t="shared" si="105"/>
        <v>Whole</v>
      </c>
    </row>
    <row r="6751" spans="12:12" x14ac:dyDescent="0.3">
      <c r="L6751" s="11" t="str">
        <f t="shared" si="105"/>
        <v>Whole</v>
      </c>
    </row>
    <row r="6752" spans="12:12" x14ac:dyDescent="0.3">
      <c r="L6752" s="11" t="str">
        <f t="shared" si="105"/>
        <v>Whole</v>
      </c>
    </row>
    <row r="6753" spans="12:12" x14ac:dyDescent="0.3">
      <c r="L6753" s="11" t="str">
        <f t="shared" si="105"/>
        <v>Whole</v>
      </c>
    </row>
    <row r="6754" spans="12:12" x14ac:dyDescent="0.3">
      <c r="L6754" s="11" t="str">
        <f t="shared" si="105"/>
        <v>Whole</v>
      </c>
    </row>
    <row r="6755" spans="12:12" x14ac:dyDescent="0.3">
      <c r="L6755" s="11" t="str">
        <f t="shared" si="105"/>
        <v>Whole</v>
      </c>
    </row>
    <row r="6756" spans="12:12" x14ac:dyDescent="0.3">
      <c r="L6756" s="11" t="str">
        <f t="shared" si="105"/>
        <v>Whole</v>
      </c>
    </row>
    <row r="6757" spans="12:12" x14ac:dyDescent="0.3">
      <c r="L6757" s="11" t="str">
        <f t="shared" si="105"/>
        <v>Whole</v>
      </c>
    </row>
    <row r="6758" spans="12:12" x14ac:dyDescent="0.3">
      <c r="L6758" s="11" t="str">
        <f t="shared" si="105"/>
        <v>Whole</v>
      </c>
    </row>
    <row r="6759" spans="12:12" x14ac:dyDescent="0.3">
      <c r="L6759" s="11" t="str">
        <f t="shared" si="105"/>
        <v>Whole</v>
      </c>
    </row>
    <row r="6760" spans="12:12" x14ac:dyDescent="0.3">
      <c r="L6760" s="11" t="str">
        <f t="shared" si="105"/>
        <v>Whole</v>
      </c>
    </row>
    <row r="6761" spans="12:12" x14ac:dyDescent="0.3">
      <c r="L6761" s="11" t="str">
        <f t="shared" si="105"/>
        <v>Whole</v>
      </c>
    </row>
    <row r="6762" spans="12:12" x14ac:dyDescent="0.3">
      <c r="L6762" s="11" t="str">
        <f t="shared" si="105"/>
        <v>Whole</v>
      </c>
    </row>
    <row r="6763" spans="12:12" x14ac:dyDescent="0.3">
      <c r="L6763" s="11" t="str">
        <f t="shared" si="105"/>
        <v>Whole</v>
      </c>
    </row>
    <row r="6764" spans="12:12" x14ac:dyDescent="0.3">
      <c r="L6764" s="11" t="str">
        <f t="shared" si="105"/>
        <v>Whole</v>
      </c>
    </row>
    <row r="6765" spans="12:12" x14ac:dyDescent="0.3">
      <c r="L6765" s="11" t="str">
        <f t="shared" si="105"/>
        <v>Whole</v>
      </c>
    </row>
    <row r="6766" spans="12:12" x14ac:dyDescent="0.3">
      <c r="L6766" s="11" t="str">
        <f t="shared" si="105"/>
        <v>Whole</v>
      </c>
    </row>
    <row r="6767" spans="12:12" x14ac:dyDescent="0.3">
      <c r="L6767" s="11" t="str">
        <f t="shared" si="105"/>
        <v>Whole</v>
      </c>
    </row>
    <row r="6768" spans="12:12" x14ac:dyDescent="0.3">
      <c r="L6768" s="11" t="str">
        <f t="shared" si="105"/>
        <v>Whole</v>
      </c>
    </row>
    <row r="6769" spans="12:12" x14ac:dyDescent="0.3">
      <c r="L6769" s="11" t="str">
        <f t="shared" si="105"/>
        <v>Whole</v>
      </c>
    </row>
    <row r="6770" spans="12:12" x14ac:dyDescent="0.3">
      <c r="L6770" s="11" t="str">
        <f t="shared" si="105"/>
        <v>Whole</v>
      </c>
    </row>
    <row r="6771" spans="12:12" x14ac:dyDescent="0.3">
      <c r="L6771" s="11" t="str">
        <f t="shared" si="105"/>
        <v>Whole</v>
      </c>
    </row>
    <row r="6772" spans="12:12" x14ac:dyDescent="0.3">
      <c r="L6772" s="11" t="str">
        <f t="shared" si="105"/>
        <v>Whole</v>
      </c>
    </row>
    <row r="6773" spans="12:12" x14ac:dyDescent="0.3">
      <c r="L6773" s="11" t="str">
        <f t="shared" si="105"/>
        <v>Whole</v>
      </c>
    </row>
    <row r="6774" spans="12:12" x14ac:dyDescent="0.3">
      <c r="L6774" s="11" t="str">
        <f t="shared" si="105"/>
        <v>Whole</v>
      </c>
    </row>
    <row r="6775" spans="12:12" x14ac:dyDescent="0.3">
      <c r="L6775" s="11" t="str">
        <f t="shared" si="105"/>
        <v>Whole</v>
      </c>
    </row>
    <row r="6776" spans="12:12" x14ac:dyDescent="0.3">
      <c r="L6776" s="11" t="str">
        <f t="shared" si="105"/>
        <v>Whole</v>
      </c>
    </row>
    <row r="6777" spans="12:12" x14ac:dyDescent="0.3">
      <c r="L6777" s="11" t="str">
        <f t="shared" si="105"/>
        <v>Whole</v>
      </c>
    </row>
    <row r="6778" spans="12:12" x14ac:dyDescent="0.3">
      <c r="L6778" s="11" t="str">
        <f t="shared" si="105"/>
        <v>Whole</v>
      </c>
    </row>
    <row r="6779" spans="12:12" x14ac:dyDescent="0.3">
      <c r="L6779" s="11" t="str">
        <f t="shared" si="105"/>
        <v>Whole</v>
      </c>
    </row>
    <row r="6780" spans="12:12" x14ac:dyDescent="0.3">
      <c r="L6780" s="11" t="str">
        <f t="shared" si="105"/>
        <v>Whole</v>
      </c>
    </row>
    <row r="6781" spans="12:12" x14ac:dyDescent="0.3">
      <c r="L6781" s="11" t="str">
        <f t="shared" si="105"/>
        <v>Whole</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6205F-3A5B-46C6-B487-5F8CD6350E16}">
  <dimension ref="G17"/>
  <sheetViews>
    <sheetView zoomScale="97" zoomScaleNormal="98" workbookViewId="0">
      <selection activeCell="C28" sqref="C28"/>
    </sheetView>
  </sheetViews>
  <sheetFormatPr defaultRowHeight="14.4" x14ac:dyDescent="0.3"/>
  <cols>
    <col min="1" max="1" width="12.44140625" style="7" customWidth="1"/>
    <col min="2" max="2" width="15.33203125" style="7" bestFit="1" customWidth="1"/>
    <col min="3" max="21" width="8.88671875" style="7"/>
    <col min="22" max="22" width="13.44140625" style="7" customWidth="1"/>
    <col min="23" max="16384" width="8.88671875" style="7"/>
  </cols>
  <sheetData>
    <row r="17" spans="7:7" x14ac:dyDescent="0.3">
      <c r="G17" s="7" t="s">
        <v>2648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6025-0EE3-4E0D-A3C2-AF7C1867DBA9}">
  <dimension ref="B1:C26"/>
  <sheetViews>
    <sheetView topLeftCell="A2" workbookViewId="0">
      <selection activeCell="C28" sqref="C28"/>
    </sheetView>
  </sheetViews>
  <sheetFormatPr defaultColWidth="16.44140625" defaultRowHeight="14.4" x14ac:dyDescent="0.3"/>
  <cols>
    <col min="2" max="2" width="18.5546875" bestFit="1" customWidth="1"/>
    <col min="3" max="3" width="15.33203125" bestFit="1" customWidth="1"/>
  </cols>
  <sheetData>
    <row r="1" spans="2:3" ht="22.8" customHeight="1" x14ac:dyDescent="0.4">
      <c r="B1" s="10" t="s">
        <v>2638</v>
      </c>
      <c r="C1" s="10"/>
    </row>
    <row r="3" spans="2:3" x14ac:dyDescent="0.3">
      <c r="B3" s="1" t="s">
        <v>2626</v>
      </c>
      <c r="C3" t="s">
        <v>2628</v>
      </c>
    </row>
    <row r="4" spans="2:3" x14ac:dyDescent="0.3">
      <c r="B4" s="2" t="s">
        <v>66</v>
      </c>
      <c r="C4">
        <v>2255878</v>
      </c>
    </row>
    <row r="5" spans="2:3" x14ac:dyDescent="0.3">
      <c r="B5" s="2" t="s">
        <v>22</v>
      </c>
      <c r="C5">
        <v>9954257</v>
      </c>
    </row>
    <row r="6" spans="2:3" x14ac:dyDescent="0.3">
      <c r="B6" s="2" t="s">
        <v>648</v>
      </c>
      <c r="C6">
        <v>18136</v>
      </c>
    </row>
    <row r="7" spans="2:3" x14ac:dyDescent="0.3">
      <c r="B7" s="2" t="s">
        <v>72</v>
      </c>
      <c r="C7">
        <v>2434615</v>
      </c>
    </row>
    <row r="8" spans="2:3" x14ac:dyDescent="0.3">
      <c r="B8" s="2" t="s">
        <v>170</v>
      </c>
      <c r="C8">
        <v>23569426</v>
      </c>
    </row>
    <row r="9" spans="2:3" x14ac:dyDescent="0.3">
      <c r="B9" s="2" t="s">
        <v>25</v>
      </c>
      <c r="C9">
        <v>49343497</v>
      </c>
    </row>
    <row r="10" spans="2:3" x14ac:dyDescent="0.3">
      <c r="B10" s="2" t="s">
        <v>371</v>
      </c>
      <c r="C10">
        <v>98067</v>
      </c>
    </row>
    <row r="11" spans="2:3" x14ac:dyDescent="0.3">
      <c r="B11" s="2" t="s">
        <v>1091</v>
      </c>
      <c r="C11">
        <v>437983</v>
      </c>
    </row>
    <row r="12" spans="2:3" x14ac:dyDescent="0.3">
      <c r="B12" s="2" t="s">
        <v>131</v>
      </c>
      <c r="C12">
        <v>17816978</v>
      </c>
    </row>
    <row r="13" spans="2:3" x14ac:dyDescent="0.3">
      <c r="B13" s="2" t="s">
        <v>53</v>
      </c>
      <c r="C13">
        <v>28887883</v>
      </c>
    </row>
    <row r="14" spans="2:3" x14ac:dyDescent="0.3">
      <c r="B14" s="2" t="s">
        <v>45</v>
      </c>
      <c r="C14">
        <v>2626665</v>
      </c>
    </row>
    <row r="15" spans="2:3" x14ac:dyDescent="0.3">
      <c r="B15" s="2" t="s">
        <v>13</v>
      </c>
      <c r="C15">
        <v>78240892</v>
      </c>
    </row>
    <row r="16" spans="2:3" x14ac:dyDescent="0.3">
      <c r="B16" s="2" t="s">
        <v>65</v>
      </c>
      <c r="C16">
        <v>138810</v>
      </c>
    </row>
    <row r="17" spans="2:3" x14ac:dyDescent="0.3">
      <c r="B17" s="2" t="s">
        <v>663</v>
      </c>
      <c r="C17">
        <v>52460245</v>
      </c>
    </row>
    <row r="18" spans="2:3" x14ac:dyDescent="0.3">
      <c r="B18" s="2" t="s">
        <v>71</v>
      </c>
      <c r="C18">
        <v>5644</v>
      </c>
    </row>
    <row r="19" spans="2:3" x14ac:dyDescent="0.3">
      <c r="B19" s="2" t="s">
        <v>107</v>
      </c>
      <c r="C19">
        <v>502896</v>
      </c>
    </row>
    <row r="20" spans="2:3" x14ac:dyDescent="0.3">
      <c r="B20" s="2" t="s">
        <v>701</v>
      </c>
      <c r="C20">
        <v>3753595</v>
      </c>
    </row>
    <row r="21" spans="2:3" x14ac:dyDescent="0.3">
      <c r="B21" s="2" t="s">
        <v>385</v>
      </c>
      <c r="C21">
        <v>6928601</v>
      </c>
    </row>
    <row r="22" spans="2:3" x14ac:dyDescent="0.3">
      <c r="B22" s="2" t="s">
        <v>40</v>
      </c>
      <c r="C22">
        <v>2285637</v>
      </c>
    </row>
    <row r="23" spans="2:3" x14ac:dyDescent="0.3">
      <c r="B23" s="2" t="s">
        <v>75</v>
      </c>
      <c r="C23">
        <v>5840313</v>
      </c>
    </row>
    <row r="24" spans="2:3" x14ac:dyDescent="0.3">
      <c r="B24" s="2" t="s">
        <v>422</v>
      </c>
      <c r="C24">
        <v>15609436</v>
      </c>
    </row>
    <row r="25" spans="2:3" x14ac:dyDescent="0.3">
      <c r="B25" s="2" t="s">
        <v>207</v>
      </c>
      <c r="C25">
        <v>12804345</v>
      </c>
    </row>
    <row r="26" spans="2:3" x14ac:dyDescent="0.3">
      <c r="B26" s="2" t="s">
        <v>2627</v>
      </c>
      <c r="C26">
        <v>316013799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D95CB-1FE6-466C-A338-C5CDB705F30C}">
  <dimension ref="B1:AG26"/>
  <sheetViews>
    <sheetView tabSelected="1" zoomScale="99" workbookViewId="0">
      <selection activeCell="O21" sqref="O21"/>
    </sheetView>
  </sheetViews>
  <sheetFormatPr defaultColWidth="15.6640625" defaultRowHeight="14.4" x14ac:dyDescent="0.3"/>
  <cols>
    <col min="1" max="1" width="15.109375" customWidth="1"/>
    <col min="2" max="2" width="18.77734375" bestFit="1" customWidth="1"/>
    <col min="3" max="3" width="15.44140625" bestFit="1" customWidth="1"/>
    <col min="4" max="4" width="16.5546875" customWidth="1"/>
    <col min="7" max="7" width="20.5546875" customWidth="1"/>
  </cols>
  <sheetData>
    <row r="1" spans="2:33" ht="23.4" customHeight="1" x14ac:dyDescent="0.4">
      <c r="B1" s="12" t="s">
        <v>2649</v>
      </c>
      <c r="C1" s="12"/>
      <c r="D1" s="12"/>
    </row>
    <row r="3" spans="2:33" x14ac:dyDescent="0.3">
      <c r="B3" s="1" t="s">
        <v>2626</v>
      </c>
      <c r="C3" t="s">
        <v>2628</v>
      </c>
      <c r="D3" t="s">
        <v>2631</v>
      </c>
      <c r="F3" s="3" t="s">
        <v>2626</v>
      </c>
      <c r="G3" s="8" t="s">
        <v>2632</v>
      </c>
    </row>
    <row r="4" spans="2:33" x14ac:dyDescent="0.3">
      <c r="B4" s="2" t="s">
        <v>66</v>
      </c>
      <c r="C4">
        <v>2255878</v>
      </c>
      <c r="D4">
        <v>62</v>
      </c>
      <c r="F4" s="2" t="s">
        <v>66</v>
      </c>
      <c r="G4">
        <f>GETPIVOTDATA("Sum of Total Cost",$B$3,"Food Product Category","Beef")/GETPIVOTDATA("Count of # of Units",$B$3,"Food Product Category","Beef")</f>
        <v>36385.129032258068</v>
      </c>
    </row>
    <row r="5" spans="2:33" x14ac:dyDescent="0.3">
      <c r="B5" s="2" t="s">
        <v>22</v>
      </c>
      <c r="C5">
        <v>9954257</v>
      </c>
      <c r="D5">
        <v>235</v>
      </c>
      <c r="F5" s="2" t="s">
        <v>22</v>
      </c>
      <c r="G5">
        <f>GETPIVOTDATA("Sum of Total Cost",$B$3,"Food Product Category","Beverages")/GETPIVOTDATA("Count of # of Units",$B$3,"Food Product Category","Beverages")</f>
        <v>42358.540425531915</v>
      </c>
    </row>
    <row r="6" spans="2:33" x14ac:dyDescent="0.3">
      <c r="B6" s="2" t="s">
        <v>648</v>
      </c>
      <c r="C6">
        <v>18136</v>
      </c>
      <c r="D6">
        <v>3</v>
      </c>
      <c r="F6" s="2" t="s">
        <v>648</v>
      </c>
      <c r="G6">
        <f>GETPIVOTDATA("Sum of Total Cost",$B$3,"Food Product Category","Butter")/GETPIVOTDATA("Count of # of Units",$B$3,"Food Product Category","Butter")</f>
        <v>6045.333333333333</v>
      </c>
    </row>
    <row r="7" spans="2:33" x14ac:dyDescent="0.3">
      <c r="B7" s="2" t="s">
        <v>72</v>
      </c>
      <c r="C7">
        <v>2434615</v>
      </c>
      <c r="D7">
        <v>48</v>
      </c>
      <c r="F7" s="2" t="s">
        <v>72</v>
      </c>
      <c r="G7">
        <f>GETPIVOTDATA("Sum of Total Cost",$B$3,"Food Product Category","Cheese")/GETPIVOTDATA("Count of # of Units",$B$3,"Food Product Category","Cheese")</f>
        <v>50721.145833333336</v>
      </c>
    </row>
    <row r="8" spans="2:33" x14ac:dyDescent="0.3">
      <c r="B8" s="2" t="s">
        <v>170</v>
      </c>
      <c r="C8">
        <v>23569426</v>
      </c>
      <c r="D8">
        <v>101</v>
      </c>
      <c r="F8" s="2" t="s">
        <v>170</v>
      </c>
      <c r="G8">
        <f>GETPIVOTDATA("Sum of Total Cost",$B$3,"Food Product Category","Chicken")/GETPIVOTDATA("Count of # of Units",$B$3,"Food Product Category","Chicken")</f>
        <v>233360.65346534652</v>
      </c>
    </row>
    <row r="9" spans="2:33" x14ac:dyDescent="0.3">
      <c r="B9" s="2" t="s">
        <v>25</v>
      </c>
      <c r="C9">
        <v>49343497</v>
      </c>
      <c r="D9">
        <v>896</v>
      </c>
      <c r="F9" s="2" t="s">
        <v>25</v>
      </c>
      <c r="G9">
        <f>GETPIVOTDATA("Sum of Total Cost",$B$3,"Food Product Category","Condiments &amp; Snacks")/GETPIVOTDATA("Count of # of Units",$B$3,"Food Product Category","Condiments &amp; Snacks")</f>
        <v>55070.8671875</v>
      </c>
    </row>
    <row r="10" spans="2:33" x14ac:dyDescent="0.3">
      <c r="B10" s="2" t="s">
        <v>371</v>
      </c>
      <c r="C10">
        <v>98067</v>
      </c>
      <c r="D10">
        <v>5</v>
      </c>
      <c r="F10" s="2" t="s">
        <v>371</v>
      </c>
      <c r="G10">
        <f>GETPIVOTDATA("Sum of Total Cost",$B$3,"Food Product Category","Eggs")/GETPIVOTDATA("Count of # of Units",$B$3,"Food Product Category","Eggs")</f>
        <v>19613.400000000001</v>
      </c>
    </row>
    <row r="11" spans="2:33" x14ac:dyDescent="0.3">
      <c r="B11" s="2" t="s">
        <v>1091</v>
      </c>
      <c r="C11">
        <v>437983</v>
      </c>
      <c r="D11">
        <v>3</v>
      </c>
      <c r="F11" s="2" t="s">
        <v>1091</v>
      </c>
      <c r="G11">
        <f>GETPIVOTDATA("Sum of Total Cost",$B$3,"Food Product Category","Fish (Wild)")/GETPIVOTDATA("Count of # of Units",$B$3,"Food Product Category","Fish (Wild)")</f>
        <v>145994.33333333334</v>
      </c>
    </row>
    <row r="12" spans="2:33" x14ac:dyDescent="0.3">
      <c r="B12" s="2" t="s">
        <v>131</v>
      </c>
      <c r="C12">
        <v>17816978</v>
      </c>
      <c r="D12">
        <v>222</v>
      </c>
      <c r="F12" s="2" t="s">
        <v>131</v>
      </c>
      <c r="G12">
        <f>GETPIVOTDATA("Sum of Total Cost",$B$3,"Food Product Category","Fruit")/GETPIVOTDATA("Count of # of Units",$B$3,"Food Product Category","Fruit")</f>
        <v>80256.657657657663</v>
      </c>
    </row>
    <row r="13" spans="2:33" x14ac:dyDescent="0.3">
      <c r="B13" s="2" t="s">
        <v>53</v>
      </c>
      <c r="C13">
        <v>28887883</v>
      </c>
      <c r="D13">
        <v>235</v>
      </c>
      <c r="F13" s="2" t="s">
        <v>53</v>
      </c>
      <c r="G13">
        <f>GETPIVOTDATA("Sum of Total Cost",$B$3,"Food Product Category","Grain Products")/GETPIVOTDATA("Count of # of Units",$B$3,"Food Product Category","Grain Products")</f>
        <v>122927.16170212766</v>
      </c>
    </row>
    <row r="14" spans="2:33" x14ac:dyDescent="0.3">
      <c r="B14" s="2" t="s">
        <v>45</v>
      </c>
      <c r="C14">
        <v>2626665</v>
      </c>
      <c r="D14">
        <v>56</v>
      </c>
      <c r="F14" s="2" t="s">
        <v>45</v>
      </c>
      <c r="G14">
        <f>GETPIVOTDATA("Sum of Total Cost",$B$3,"Food Product Category","Legumes")/GETPIVOTDATA("Count of # of Units",$B$3,"Food Product Category","Legumes")</f>
        <v>46904.732142857145</v>
      </c>
    </row>
    <row r="15" spans="2:33" x14ac:dyDescent="0.3">
      <c r="B15" s="2" t="s">
        <v>13</v>
      </c>
      <c r="C15">
        <v>78240892</v>
      </c>
      <c r="D15">
        <v>366</v>
      </c>
      <c r="F15" s="2" t="s">
        <v>13</v>
      </c>
      <c r="G15">
        <f>GETPIVOTDATA("Sum of Total Cost",$B$3,"Food Product Category","Meals")/GETPIVOTDATA("Count of # of Units",$B$3,"Food Product Category","Meals")</f>
        <v>213772.92896174864</v>
      </c>
    </row>
    <row r="16" spans="2:33" x14ac:dyDescent="0.3">
      <c r="B16" s="2" t="s">
        <v>65</v>
      </c>
      <c r="C16">
        <v>138810</v>
      </c>
      <c r="D16">
        <v>6</v>
      </c>
      <c r="F16" s="2" t="s">
        <v>65</v>
      </c>
      <c r="G16">
        <f>GETPIVOTDATA("Sum of Total Cost",$B$3,"Food Product Category","Meat")/GETPIVOTDATA("Count of # of Units",$B$3,"Food Product Category","Meat")</f>
        <v>23135</v>
      </c>
      <c r="AG16" t="s">
        <v>2647</v>
      </c>
    </row>
    <row r="17" spans="2:7" x14ac:dyDescent="0.3">
      <c r="B17" s="2" t="s">
        <v>663</v>
      </c>
      <c r="C17">
        <v>52460245</v>
      </c>
      <c r="D17">
        <v>59</v>
      </c>
      <c r="F17" s="2" t="s">
        <v>663</v>
      </c>
      <c r="G17">
        <f>GETPIVOTDATA("Sum of Total Cost",$B$3,"Food Product Category","Milk")/GETPIVOTDATA("Count of # of Units",$B$3,"Food Product Category","Milk")</f>
        <v>889156.69491525425</v>
      </c>
    </row>
    <row r="18" spans="2:7" x14ac:dyDescent="0.3">
      <c r="B18" s="2" t="s">
        <v>71</v>
      </c>
      <c r="C18">
        <v>5644</v>
      </c>
      <c r="D18">
        <v>9</v>
      </c>
      <c r="F18" s="2" t="s">
        <v>71</v>
      </c>
      <c r="G18">
        <f>GETPIVOTDATA("Sum of Total Cost",$B$3,"Food Product Category","Milk &amp; Dairy")/GETPIVOTDATA("Count of # of Units",$B$3,"Food Product Category","Milk &amp; Dairy")</f>
        <v>627.11111111111109</v>
      </c>
    </row>
    <row r="19" spans="2:7" x14ac:dyDescent="0.3">
      <c r="B19" s="2" t="s">
        <v>107</v>
      </c>
      <c r="C19">
        <v>502896</v>
      </c>
      <c r="D19">
        <v>21</v>
      </c>
      <c r="F19" s="2" t="s">
        <v>107</v>
      </c>
      <c r="G19">
        <f>GETPIVOTDATA("Sum of Total Cost",$B$3,"Food Product Category","Rice")/GETPIVOTDATA("Count of # of Units",$B$3,"Food Product Category","Rice")</f>
        <v>23947.428571428572</v>
      </c>
    </row>
    <row r="20" spans="2:7" x14ac:dyDescent="0.3">
      <c r="B20" s="2" t="s">
        <v>701</v>
      </c>
      <c r="C20">
        <v>3753595</v>
      </c>
      <c r="D20">
        <v>68</v>
      </c>
      <c r="F20" s="2" t="s">
        <v>701</v>
      </c>
      <c r="G20">
        <f>GETPIVOTDATA("Sum of Total Cost",$B$3,"Food Product Category","Roots &amp; Tubers")/GETPIVOTDATA("Count of # of Units",$B$3,"Food Product Category","Roots &amp; Tubers")</f>
        <v>55199.926470588238</v>
      </c>
    </row>
    <row r="21" spans="2:7" x14ac:dyDescent="0.3">
      <c r="B21" s="2" t="s">
        <v>385</v>
      </c>
      <c r="C21">
        <v>6928601</v>
      </c>
      <c r="D21">
        <v>42</v>
      </c>
      <c r="F21" s="2" t="s">
        <v>385</v>
      </c>
      <c r="G21">
        <f>GETPIVOTDATA("Sum of Total Cost",$B$3,"Food Product Category","Seafood")/GETPIVOTDATA("Count of # of Units",$B$3,"Food Product Category","Seafood")</f>
        <v>164966.69047619047</v>
      </c>
    </row>
    <row r="22" spans="2:7" x14ac:dyDescent="0.3">
      <c r="B22" s="2" t="s">
        <v>40</v>
      </c>
      <c r="C22">
        <v>2285637</v>
      </c>
      <c r="D22">
        <v>29</v>
      </c>
      <c r="F22" s="2" t="s">
        <v>40</v>
      </c>
      <c r="G22">
        <f>GETPIVOTDATA("Sum of Total Cost",$B$3,"Food Product Category","Tree Nuts &amp; Seeds")/GETPIVOTDATA("Count of # of Units",$B$3,"Food Product Category","Tree Nuts &amp; Seeds")</f>
        <v>78815.068965517246</v>
      </c>
    </row>
    <row r="23" spans="2:7" x14ac:dyDescent="0.3">
      <c r="B23" s="2" t="s">
        <v>75</v>
      </c>
      <c r="C23">
        <v>5840313</v>
      </c>
      <c r="D23">
        <v>60</v>
      </c>
      <c r="F23" s="2" t="s">
        <v>75</v>
      </c>
      <c r="G23">
        <f>GETPIVOTDATA("Sum of Total Cost",$B$3,"Food Product Category","Turkey, Other Poultry")/GETPIVOTDATA("Count of # of Units",$B$3,"Food Product Category","Turkey, Other Poultry")</f>
        <v>97338.55</v>
      </c>
    </row>
    <row r="24" spans="2:7" x14ac:dyDescent="0.3">
      <c r="B24" s="2" t="s">
        <v>422</v>
      </c>
      <c r="C24">
        <v>15609436</v>
      </c>
      <c r="D24">
        <v>242</v>
      </c>
      <c r="F24" s="2" t="s">
        <v>422</v>
      </c>
      <c r="G24">
        <f>GETPIVOTDATA("Sum of Total Cost",$B$3,"Food Product Category","Vegetables")/GETPIVOTDATA("Count of # of Units",$B$3,"Food Product Category","Vegetables")</f>
        <v>64501.801652892565</v>
      </c>
    </row>
    <row r="25" spans="2:7" x14ac:dyDescent="0.3">
      <c r="B25" s="2" t="s">
        <v>207</v>
      </c>
      <c r="C25">
        <v>12804345</v>
      </c>
      <c r="D25">
        <v>40</v>
      </c>
      <c r="F25" s="2" t="s">
        <v>207</v>
      </c>
      <c r="G25">
        <f>GETPIVOTDATA("Sum of Total Cost",$B$3,"Food Product Category","Yogurt")/GETPIVOTDATA("Count of # of Units",$B$3,"Food Product Category","Yogurt")</f>
        <v>320108.625</v>
      </c>
    </row>
    <row r="26" spans="2:7" x14ac:dyDescent="0.3">
      <c r="B26" s="2" t="s">
        <v>2627</v>
      </c>
      <c r="C26">
        <v>316013799</v>
      </c>
      <c r="D26">
        <v>2808</v>
      </c>
      <c r="F26" s="4" t="s">
        <v>2627</v>
      </c>
      <c r="G26" s="5">
        <f>SUM(G4)</f>
        <v>36385.129032258068</v>
      </c>
    </row>
  </sheetData>
  <mergeCells count="1">
    <mergeCell ref="B1:D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925E4-B808-4A39-992A-A31B0DCD9E0F}">
  <dimension ref="B2:D40"/>
  <sheetViews>
    <sheetView zoomScale="89" workbookViewId="0">
      <selection activeCell="B16" sqref="B16"/>
    </sheetView>
  </sheetViews>
  <sheetFormatPr defaultColWidth="24.77734375" defaultRowHeight="14.4" x14ac:dyDescent="0.3"/>
  <cols>
    <col min="1" max="1" width="24.77734375" customWidth="1"/>
    <col min="2" max="2" width="56.77734375" bestFit="1" customWidth="1"/>
    <col min="3" max="3" width="15.33203125" bestFit="1" customWidth="1"/>
    <col min="4" max="4" width="14.6640625" bestFit="1" customWidth="1"/>
    <col min="5" max="5" width="17.88671875" customWidth="1"/>
    <col min="6" max="6" width="15.33203125" bestFit="1" customWidth="1"/>
    <col min="7" max="7" width="44.44140625" bestFit="1" customWidth="1"/>
    <col min="8" max="8" width="15.33203125" bestFit="1" customWidth="1"/>
    <col min="9" max="9" width="14.6640625" bestFit="1" customWidth="1"/>
  </cols>
  <sheetData>
    <row r="2" spans="2:4" s="10" customFormat="1" ht="21" x14ac:dyDescent="0.4"/>
    <row r="3" spans="2:4" ht="21" x14ac:dyDescent="0.4">
      <c r="B3" s="12" t="s">
        <v>2639</v>
      </c>
      <c r="C3" s="12"/>
      <c r="D3" s="12"/>
    </row>
    <row r="4" spans="2:4" x14ac:dyDescent="0.3">
      <c r="B4" s="1" t="s">
        <v>2626</v>
      </c>
      <c r="C4" t="s">
        <v>2628</v>
      </c>
      <c r="D4" t="s">
        <v>2629</v>
      </c>
    </row>
    <row r="5" spans="2:4" x14ac:dyDescent="0.3">
      <c r="B5" s="2" t="s">
        <v>1518</v>
      </c>
      <c r="C5" s="14">
        <v>1105306</v>
      </c>
      <c r="D5" s="14">
        <v>51806</v>
      </c>
    </row>
    <row r="6" spans="2:4" x14ac:dyDescent="0.3">
      <c r="B6" s="2" t="s">
        <v>17</v>
      </c>
      <c r="C6" s="14">
        <v>111348</v>
      </c>
      <c r="D6" s="14">
        <v>3210</v>
      </c>
    </row>
    <row r="7" spans="2:4" x14ac:dyDescent="0.3">
      <c r="B7" s="2" t="s">
        <v>922</v>
      </c>
      <c r="C7" s="14">
        <v>21600264</v>
      </c>
      <c r="D7" s="14">
        <v>85650402</v>
      </c>
    </row>
    <row r="8" spans="2:4" x14ac:dyDescent="0.3">
      <c r="B8" s="2" t="s">
        <v>2542</v>
      </c>
      <c r="C8" s="14">
        <v>15107707</v>
      </c>
      <c r="D8" s="14">
        <v>58079101</v>
      </c>
    </row>
    <row r="9" spans="2:4" x14ac:dyDescent="0.3">
      <c r="B9" s="2" t="s">
        <v>1566</v>
      </c>
      <c r="C9" s="14">
        <v>63084</v>
      </c>
      <c r="D9" s="14">
        <v>1857</v>
      </c>
    </row>
    <row r="10" spans="2:4" x14ac:dyDescent="0.3">
      <c r="B10" s="2" t="s">
        <v>392</v>
      </c>
      <c r="C10" s="14">
        <v>1288233</v>
      </c>
      <c r="D10" s="14">
        <v>276708</v>
      </c>
    </row>
    <row r="11" spans="2:4" x14ac:dyDescent="0.3">
      <c r="B11" s="2" t="s">
        <v>1682</v>
      </c>
      <c r="C11" s="14">
        <v>359269</v>
      </c>
      <c r="D11" s="14">
        <v>131147</v>
      </c>
    </row>
    <row r="12" spans="2:4" x14ac:dyDescent="0.3">
      <c r="B12" s="2" t="s">
        <v>1578</v>
      </c>
      <c r="C12" s="14">
        <v>90656</v>
      </c>
      <c r="D12" s="14">
        <v>2956</v>
      </c>
    </row>
    <row r="13" spans="2:4" x14ac:dyDescent="0.3">
      <c r="B13" s="2" t="s">
        <v>81</v>
      </c>
      <c r="C13" s="14">
        <v>201801</v>
      </c>
      <c r="D13" s="14">
        <v>20015</v>
      </c>
    </row>
    <row r="14" spans="2:4" x14ac:dyDescent="0.3">
      <c r="B14" s="2" t="s">
        <v>211</v>
      </c>
      <c r="C14" s="14">
        <v>94768838</v>
      </c>
      <c r="D14" s="14">
        <v>4684434</v>
      </c>
    </row>
    <row r="15" spans="2:4" x14ac:dyDescent="0.3">
      <c r="B15" s="2" t="s">
        <v>754</v>
      </c>
      <c r="C15" s="14">
        <v>21147</v>
      </c>
      <c r="D15" s="14">
        <v>5300</v>
      </c>
    </row>
    <row r="16" spans="2:4" x14ac:dyDescent="0.3">
      <c r="B16" s="2" t="s">
        <v>87</v>
      </c>
      <c r="C16" s="14">
        <v>46424</v>
      </c>
      <c r="D16" s="14">
        <v>7072</v>
      </c>
    </row>
    <row r="17" spans="2:4" x14ac:dyDescent="0.3">
      <c r="B17" s="2" t="s">
        <v>431</v>
      </c>
      <c r="C17" s="14">
        <v>43</v>
      </c>
      <c r="D17" s="14">
        <v>2</v>
      </c>
    </row>
    <row r="18" spans="2:4" x14ac:dyDescent="0.3">
      <c r="B18" s="2" t="s">
        <v>492</v>
      </c>
      <c r="C18" s="14">
        <v>697927</v>
      </c>
      <c r="D18" s="14">
        <v>17322</v>
      </c>
    </row>
    <row r="19" spans="2:4" x14ac:dyDescent="0.3">
      <c r="B19" s="2" t="s">
        <v>1696</v>
      </c>
      <c r="C19" s="14">
        <v>42155934</v>
      </c>
      <c r="D19" s="14">
        <v>26679388</v>
      </c>
    </row>
    <row r="20" spans="2:4" x14ac:dyDescent="0.3">
      <c r="B20" s="2" t="s">
        <v>206</v>
      </c>
      <c r="C20" s="14">
        <v>446948</v>
      </c>
      <c r="D20" s="14">
        <v>1081346</v>
      </c>
    </row>
    <row r="21" spans="2:4" x14ac:dyDescent="0.3">
      <c r="B21" s="2" t="s">
        <v>111</v>
      </c>
      <c r="C21" s="14">
        <v>306621</v>
      </c>
      <c r="D21" s="14">
        <v>8843</v>
      </c>
    </row>
    <row r="22" spans="2:4" x14ac:dyDescent="0.3">
      <c r="B22" s="2" t="s">
        <v>1414</v>
      </c>
      <c r="C22" s="14">
        <v>640514</v>
      </c>
      <c r="D22" s="14">
        <v>335033</v>
      </c>
    </row>
    <row r="23" spans="2:4" x14ac:dyDescent="0.3">
      <c r="B23" s="2" t="s">
        <v>1957</v>
      </c>
      <c r="C23" s="14">
        <v>33827372</v>
      </c>
      <c r="D23" s="14">
        <v>6199231</v>
      </c>
    </row>
    <row r="24" spans="2:4" x14ac:dyDescent="0.3">
      <c r="B24" s="2" t="s">
        <v>44</v>
      </c>
      <c r="C24" s="14">
        <v>6297388</v>
      </c>
      <c r="D24" s="14">
        <v>415917</v>
      </c>
    </row>
    <row r="25" spans="2:4" x14ac:dyDescent="0.3">
      <c r="B25" s="2" t="s">
        <v>157</v>
      </c>
      <c r="C25" s="14">
        <v>2745770</v>
      </c>
      <c r="D25" s="14">
        <v>204476</v>
      </c>
    </row>
    <row r="26" spans="2:4" x14ac:dyDescent="0.3">
      <c r="B26" s="2" t="s">
        <v>52</v>
      </c>
      <c r="C26" s="14">
        <v>2805232</v>
      </c>
      <c r="D26" s="14">
        <v>171624</v>
      </c>
    </row>
    <row r="27" spans="2:4" x14ac:dyDescent="0.3">
      <c r="B27" s="2" t="s">
        <v>1157</v>
      </c>
      <c r="C27" s="14">
        <v>2305678</v>
      </c>
      <c r="D27" s="14">
        <v>173234</v>
      </c>
    </row>
    <row r="28" spans="2:4" x14ac:dyDescent="0.3">
      <c r="B28" s="2" t="s">
        <v>1459</v>
      </c>
      <c r="C28" s="14">
        <v>192280</v>
      </c>
      <c r="D28" s="14">
        <v>167200</v>
      </c>
    </row>
    <row r="29" spans="2:4" x14ac:dyDescent="0.3">
      <c r="B29" s="2" t="s">
        <v>1418</v>
      </c>
      <c r="C29" s="14">
        <v>210725</v>
      </c>
      <c r="D29" s="14">
        <v>2558</v>
      </c>
    </row>
    <row r="30" spans="2:4" x14ac:dyDescent="0.3">
      <c r="B30" s="2" t="s">
        <v>57</v>
      </c>
      <c r="C30" s="14">
        <v>1887224</v>
      </c>
      <c r="D30" s="14">
        <v>64544</v>
      </c>
    </row>
    <row r="31" spans="2:4" x14ac:dyDescent="0.3">
      <c r="B31" s="2" t="s">
        <v>756</v>
      </c>
      <c r="C31" s="14">
        <v>15015</v>
      </c>
      <c r="D31" s="14">
        <v>2653</v>
      </c>
    </row>
    <row r="32" spans="2:4" x14ac:dyDescent="0.3">
      <c r="B32" s="2" t="s">
        <v>1180</v>
      </c>
      <c r="C32" s="14">
        <v>1280437</v>
      </c>
      <c r="D32" s="14">
        <v>87117</v>
      </c>
    </row>
    <row r="33" spans="2:4" x14ac:dyDescent="0.3">
      <c r="B33" s="2" t="s">
        <v>676</v>
      </c>
      <c r="C33" s="14">
        <v>146355</v>
      </c>
      <c r="D33" s="14">
        <v>261725</v>
      </c>
    </row>
    <row r="34" spans="2:4" x14ac:dyDescent="0.3">
      <c r="B34" s="2" t="s">
        <v>1499</v>
      </c>
      <c r="C34" s="14">
        <v>1689887</v>
      </c>
      <c r="D34" s="14">
        <v>98681</v>
      </c>
    </row>
    <row r="35" spans="2:4" x14ac:dyDescent="0.3">
      <c r="B35" s="2" t="s">
        <v>70</v>
      </c>
      <c r="C35" s="14">
        <v>574440</v>
      </c>
      <c r="D35" s="14">
        <v>149743</v>
      </c>
    </row>
    <row r="36" spans="2:4" x14ac:dyDescent="0.3">
      <c r="B36" s="2" t="s">
        <v>375</v>
      </c>
      <c r="C36" s="14">
        <v>79655824</v>
      </c>
      <c r="D36" s="14">
        <v>4452049</v>
      </c>
    </row>
    <row r="37" spans="2:4" x14ac:dyDescent="0.3">
      <c r="B37" s="2" t="s">
        <v>61</v>
      </c>
      <c r="C37" s="14">
        <v>987616</v>
      </c>
      <c r="D37" s="14">
        <v>48608</v>
      </c>
    </row>
    <row r="38" spans="2:4" x14ac:dyDescent="0.3">
      <c r="B38" s="2" t="s">
        <v>1378</v>
      </c>
      <c r="C38" s="14">
        <v>44470</v>
      </c>
      <c r="D38" s="14">
        <v>5102</v>
      </c>
    </row>
    <row r="39" spans="2:4" x14ac:dyDescent="0.3">
      <c r="B39" s="2" t="s">
        <v>1202</v>
      </c>
      <c r="C39" s="14">
        <v>2336022</v>
      </c>
      <c r="D39" s="14">
        <v>105281</v>
      </c>
    </row>
    <row r="40" spans="2:4" x14ac:dyDescent="0.3">
      <c r="B40" s="2" t="s">
        <v>2627</v>
      </c>
      <c r="C40" s="14">
        <v>316013799</v>
      </c>
      <c r="D40" s="14">
        <v>189645685</v>
      </c>
    </row>
  </sheetData>
  <mergeCells count="1">
    <mergeCell ref="B3:D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B7568-6AE7-4DFE-8560-D163A9B7CFB5}">
  <dimension ref="B4:D16"/>
  <sheetViews>
    <sheetView workbookViewId="0">
      <selection activeCell="E24" sqref="E24"/>
    </sheetView>
  </sheetViews>
  <sheetFormatPr defaultColWidth="14.44140625" defaultRowHeight="14.4" x14ac:dyDescent="0.3"/>
  <cols>
    <col min="2" max="2" width="24.88671875" bestFit="1" customWidth="1"/>
    <col min="3" max="3" width="14.6640625" bestFit="1" customWidth="1"/>
    <col min="4" max="4" width="15.33203125" bestFit="1" customWidth="1"/>
  </cols>
  <sheetData>
    <row r="4" spans="2:4" ht="21" x14ac:dyDescent="0.4">
      <c r="B4" s="12" t="s">
        <v>2640</v>
      </c>
      <c r="C4" s="12"/>
      <c r="D4" s="12"/>
    </row>
    <row r="5" spans="2:4" x14ac:dyDescent="0.3">
      <c r="B5" s="1" t="s">
        <v>2626</v>
      </c>
      <c r="C5" t="s">
        <v>2629</v>
      </c>
      <c r="D5" t="s">
        <v>2628</v>
      </c>
    </row>
    <row r="6" spans="2:4" x14ac:dyDescent="0.3">
      <c r="B6" s="2" t="s">
        <v>2124</v>
      </c>
      <c r="C6">
        <v>486473</v>
      </c>
      <c r="D6">
        <v>1154648</v>
      </c>
    </row>
    <row r="7" spans="2:4" x14ac:dyDescent="0.3">
      <c r="B7" s="2" t="s">
        <v>926</v>
      </c>
      <c r="C7">
        <v>838550</v>
      </c>
      <c r="D7">
        <v>235923</v>
      </c>
    </row>
    <row r="8" spans="2:4" x14ac:dyDescent="0.3">
      <c r="B8" s="2" t="s">
        <v>1968</v>
      </c>
      <c r="C8">
        <v>71172786</v>
      </c>
      <c r="D8">
        <v>23267318</v>
      </c>
    </row>
    <row r="9" spans="2:4" x14ac:dyDescent="0.3">
      <c r="B9" s="2" t="s">
        <v>1050</v>
      </c>
      <c r="C9">
        <v>24815585</v>
      </c>
      <c r="D9">
        <v>6227047</v>
      </c>
    </row>
    <row r="10" spans="2:4" x14ac:dyDescent="0.3">
      <c r="B10" s="2" t="s">
        <v>921</v>
      </c>
      <c r="C10">
        <v>4657758</v>
      </c>
      <c r="D10">
        <v>1073792</v>
      </c>
    </row>
    <row r="11" spans="2:4" x14ac:dyDescent="0.3">
      <c r="B11" s="2" t="s">
        <v>664</v>
      </c>
      <c r="C11">
        <v>66876405</v>
      </c>
      <c r="D11">
        <v>21383210</v>
      </c>
    </row>
    <row r="12" spans="2:4" x14ac:dyDescent="0.3">
      <c r="B12" s="2" t="s">
        <v>1868</v>
      </c>
      <c r="C12">
        <v>2122107</v>
      </c>
      <c r="D12">
        <v>13080598</v>
      </c>
    </row>
    <row r="13" spans="2:4" x14ac:dyDescent="0.3">
      <c r="B13" s="2" t="s">
        <v>1859</v>
      </c>
      <c r="C13">
        <v>1882305</v>
      </c>
      <c r="D13">
        <v>10968762</v>
      </c>
    </row>
    <row r="14" spans="2:4" x14ac:dyDescent="0.3">
      <c r="B14" s="2" t="s">
        <v>924</v>
      </c>
      <c r="C14">
        <v>1251501</v>
      </c>
      <c r="D14">
        <v>2175362</v>
      </c>
    </row>
    <row r="15" spans="2:4" x14ac:dyDescent="0.3">
      <c r="B15" s="2" t="s">
        <v>923</v>
      </c>
      <c r="C15">
        <v>3230095</v>
      </c>
      <c r="D15">
        <v>3219393</v>
      </c>
    </row>
    <row r="16" spans="2:4" x14ac:dyDescent="0.3">
      <c r="B16" s="2" t="s">
        <v>2627</v>
      </c>
      <c r="C16">
        <v>177333565</v>
      </c>
      <c r="D16">
        <v>82786053</v>
      </c>
    </row>
  </sheetData>
  <mergeCells count="1">
    <mergeCell ref="B4:D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0D1F-FF2D-47AF-BBC6-05AE074BF031}">
  <dimension ref="B2:E316"/>
  <sheetViews>
    <sheetView zoomScale="92" workbookViewId="0">
      <selection activeCell="G25" sqref="G25"/>
    </sheetView>
  </sheetViews>
  <sheetFormatPr defaultRowHeight="14.4" x14ac:dyDescent="0.3"/>
  <cols>
    <col min="2" max="2" width="25.5546875" bestFit="1" customWidth="1"/>
    <col min="3" max="3" width="14.88671875" bestFit="1" customWidth="1"/>
    <col min="4" max="4" width="14.44140625" bestFit="1" customWidth="1"/>
    <col min="5" max="5" width="12" customWidth="1"/>
  </cols>
  <sheetData>
    <row r="2" spans="2:5" ht="21" x14ac:dyDescent="0.3">
      <c r="B2" s="13" t="s">
        <v>2641</v>
      </c>
      <c r="C2" s="13"/>
      <c r="D2" s="13"/>
      <c r="E2" s="13"/>
    </row>
    <row r="3" spans="2:5" x14ac:dyDescent="0.3">
      <c r="B3" s="1" t="s">
        <v>2626</v>
      </c>
      <c r="C3" t="s">
        <v>2633</v>
      </c>
      <c r="D3" t="s">
        <v>2634</v>
      </c>
      <c r="E3" s="9" t="s">
        <v>2635</v>
      </c>
    </row>
    <row r="4" spans="2:5" x14ac:dyDescent="0.3">
      <c r="B4" s="2" t="s">
        <v>670</v>
      </c>
      <c r="C4">
        <v>276440</v>
      </c>
      <c r="D4">
        <v>76</v>
      </c>
      <c r="E4">
        <f>(GETPIVOTDATA("Max of # of Units",$B$3,"Product Name","banana")-GETPIVOTDATA("Min of # of Units",$B$3,"Product Name","banana"))</f>
        <v>276364</v>
      </c>
    </row>
    <row r="5" spans="2:5" x14ac:dyDescent="0.3">
      <c r="B5" s="2" t="s">
        <v>923</v>
      </c>
      <c r="C5">
        <v>1799382</v>
      </c>
      <c r="D5">
        <v>1430713</v>
      </c>
      <c r="E5">
        <f>(GETPIVOTDATA("Max of # of Units",$B$3,"Product Name","bread, whole wheat")-GETPIVOTDATA("Min of # of Units",$B$3,"Product Name","bread, whole wheat"))</f>
        <v>368669</v>
      </c>
    </row>
    <row r="6" spans="2:5" x14ac:dyDescent="0.3">
      <c r="B6" s="2" t="s">
        <v>924</v>
      </c>
      <c r="C6">
        <v>642404</v>
      </c>
      <c r="D6">
        <v>102419</v>
      </c>
      <c r="E6">
        <f>GETPIVOTDATA("Max of # of Units",$B$3,"Product Name","bun, hamburger, whole wheat")-GETPIVOTDATA("Min of # of Units",$B$3,"Product Name","bun, hamburger, whole wheat")</f>
        <v>539985</v>
      </c>
    </row>
    <row r="7" spans="2:5" x14ac:dyDescent="0.3">
      <c r="B7" s="2" t="s">
        <v>638</v>
      </c>
      <c r="C7">
        <v>298266</v>
      </c>
      <c r="D7">
        <v>560</v>
      </c>
      <c r="E7">
        <f>GETPIVOTDATA("Max of # of Units",$B$3,"Product Name","chicken, leg, quarter, frozen")-GETPIVOTDATA("Min of # of Units",$B$3,"Product Name","chicken, leg, quarter, frozen")</f>
        <v>297706</v>
      </c>
    </row>
    <row r="8" spans="2:5" x14ac:dyDescent="0.3">
      <c r="B8" s="2" t="s">
        <v>1868</v>
      </c>
      <c r="C8">
        <v>257891</v>
      </c>
      <c r="D8">
        <v>5</v>
      </c>
      <c r="E8">
        <f>GETPIVOTDATA("Max of # of Units",$B$3,"Product Name","meal, lunch, kosher")-GETPIVOTDATA("Min of # of Units",$B$3,"Product Name","meal, lunch, kosher")</f>
        <v>257886</v>
      </c>
    </row>
    <row r="9" spans="2:5" x14ac:dyDescent="0.3">
      <c r="B9" s="2" t="s">
        <v>664</v>
      </c>
      <c r="C9">
        <v>16802150</v>
      </c>
      <c r="D9">
        <v>60</v>
      </c>
      <c r="E9">
        <f>GETPIVOTDATA("Max of # of Units",$B$3,"Product Name","milk, 1%")-GETPIVOTDATA("Min of # of Units",$B$3,"Product Name","milk, 1%")</f>
        <v>16802090</v>
      </c>
    </row>
    <row r="10" spans="2:5" x14ac:dyDescent="0.3">
      <c r="B10" s="2" t="s">
        <v>921</v>
      </c>
      <c r="C10">
        <v>3255683</v>
      </c>
      <c r="D10">
        <v>2520</v>
      </c>
      <c r="E10">
        <f>GETPIVOTDATA("Max of # of Units",$B$3,"Product Name","milk, 1%, ss")-GETPIVOTDATA("Min of # of Units",$B$3,"Product Name","milk, 1%, ss")</f>
        <v>3253163</v>
      </c>
    </row>
    <row r="11" spans="2:5" x14ac:dyDescent="0.3">
      <c r="B11" s="2" t="s">
        <v>1050</v>
      </c>
      <c r="C11">
        <v>6132600</v>
      </c>
      <c r="D11">
        <v>860151</v>
      </c>
      <c r="E11">
        <f>GETPIVOTDATA("Max of # of Units",$B$3,"Product Name","milk, nonfat")-GETPIVOTDATA("Min of # of Units",$B$3,"Product Name","milk, nonfat")</f>
        <v>5272449</v>
      </c>
    </row>
    <row r="12" spans="2:5" x14ac:dyDescent="0.3">
      <c r="B12" s="2" t="s">
        <v>1968</v>
      </c>
      <c r="C12">
        <v>21931000</v>
      </c>
      <c r="D12">
        <v>6938</v>
      </c>
      <c r="E12">
        <f>GETPIVOTDATA("Max of # of Units",$B$3,"Product Name","milk, nonfat, chocolate")-GETPIVOTDATA("Min of # of Units",$B$3,"Product Name","milk, nonfat, chocolate")</f>
        <v>21924062</v>
      </c>
    </row>
    <row r="13" spans="2:5" x14ac:dyDescent="0.3">
      <c r="B13" s="2" t="s">
        <v>2124</v>
      </c>
      <c r="C13">
        <v>272432</v>
      </c>
      <c r="D13">
        <v>214041</v>
      </c>
      <c r="E13">
        <f>GETPIVOTDATA("Max of # of Units",$B$3,"Product Name","roll, wheat, kaiser")-GETPIVOTDATA("Min of # of Units",$B$3,"Product Name","roll, wheat, kaiser")</f>
        <v>58391</v>
      </c>
    </row>
    <row r="14" spans="2:5" x14ac:dyDescent="0.3">
      <c r="B14" s="2" t="s">
        <v>2627</v>
      </c>
      <c r="C14">
        <v>21931000</v>
      </c>
      <c r="D14">
        <v>5</v>
      </c>
      <c r="E14" s="9">
        <f>MAX(E4:E13)</f>
        <v>21924062</v>
      </c>
    </row>
    <row r="305" spans="2:3" x14ac:dyDescent="0.3">
      <c r="B305" s="3" t="s">
        <v>2626</v>
      </c>
      <c r="C305" s="6" t="s">
        <v>2635</v>
      </c>
    </row>
    <row r="306" spans="2:3" x14ac:dyDescent="0.3">
      <c r="B306" s="2" t="s">
        <v>670</v>
      </c>
      <c r="C306">
        <f>(GETPIVOTDATA("Max of # of Units",$B$3,"Product Name","banana")-GETPIVOTDATA("Min of # of Units",$B$3,"Product Name","banana"))</f>
        <v>276364</v>
      </c>
    </row>
    <row r="307" spans="2:3" x14ac:dyDescent="0.3">
      <c r="B307" s="2" t="s">
        <v>923</v>
      </c>
      <c r="C307">
        <f>(GETPIVOTDATA("Max of # of Units",$B$3,"Product Name","bread, whole wheat")-GETPIVOTDATA("Min of # of Units",$B$3,"Product Name","bread, whole wheat"))</f>
        <v>368669</v>
      </c>
    </row>
    <row r="308" spans="2:3" x14ac:dyDescent="0.3">
      <c r="B308" s="2" t="s">
        <v>924</v>
      </c>
      <c r="C308">
        <f>GETPIVOTDATA("Max of # of Units",$B$3,"Product Name","bun, hamburger, whole wheat")-GETPIVOTDATA("Min of # of Units",$B$3,"Product Name","bun, hamburger, whole wheat")</f>
        <v>539985</v>
      </c>
    </row>
    <row r="309" spans="2:3" x14ac:dyDescent="0.3">
      <c r="B309" s="2" t="s">
        <v>638</v>
      </c>
      <c r="C309">
        <f>GETPIVOTDATA("Max of # of Units",$B$3,"Product Name","chicken, leg, quarter, frozen")-GETPIVOTDATA("Min of # of Units",$B$3,"Product Name","chicken, leg, quarter, frozen")</f>
        <v>297706</v>
      </c>
    </row>
    <row r="310" spans="2:3" x14ac:dyDescent="0.3">
      <c r="B310" s="2" t="s">
        <v>1868</v>
      </c>
      <c r="C310">
        <f>GETPIVOTDATA("Max of # of Units",$B$3,"Product Name","meal, lunch, kosher")-GETPIVOTDATA("Min of # of Units",$B$3,"Product Name","meal, lunch, kosher")</f>
        <v>257886</v>
      </c>
    </row>
    <row r="311" spans="2:3" x14ac:dyDescent="0.3">
      <c r="B311" s="2" t="s">
        <v>664</v>
      </c>
      <c r="C311">
        <f>GETPIVOTDATA("Max of # of Units",$B$3,"Product Name","milk, 1%")-GETPIVOTDATA("Min of # of Units",$B$3,"Product Name","milk, 1%")</f>
        <v>16802090</v>
      </c>
    </row>
    <row r="312" spans="2:3" x14ac:dyDescent="0.3">
      <c r="B312" s="2" t="s">
        <v>921</v>
      </c>
      <c r="C312">
        <f>GETPIVOTDATA("Max of # of Units",$B$3,"Product Name","milk, 1%, ss")-GETPIVOTDATA("Min of # of Units",$B$3,"Product Name","milk, 1%, ss")</f>
        <v>3253163</v>
      </c>
    </row>
    <row r="313" spans="2:3" x14ac:dyDescent="0.3">
      <c r="B313" s="2" t="s">
        <v>1050</v>
      </c>
      <c r="C313">
        <f>GETPIVOTDATA("Max of # of Units",$B$3,"Product Name","milk, nonfat")-GETPIVOTDATA("Min of # of Units",$B$3,"Product Name","milk, nonfat")</f>
        <v>5272449</v>
      </c>
    </row>
    <row r="314" spans="2:3" x14ac:dyDescent="0.3">
      <c r="B314" s="2" t="s">
        <v>1968</v>
      </c>
      <c r="C314">
        <f>GETPIVOTDATA("Max of # of Units",$B$3,"Product Name","milk, nonfat, chocolate")-GETPIVOTDATA("Min of # of Units",$B$3,"Product Name","milk, nonfat, chocolate")</f>
        <v>21924062</v>
      </c>
    </row>
    <row r="315" spans="2:3" x14ac:dyDescent="0.3">
      <c r="B315" s="2" t="s">
        <v>2124</v>
      </c>
      <c r="C315">
        <f>GETPIVOTDATA("Max of # of Units",$B$3,"Product Name","roll, wheat, kaiser")-GETPIVOTDATA("Min of # of Units",$B$3,"Product Name","roll, wheat, kaiser")</f>
        <v>58391</v>
      </c>
    </row>
    <row r="316" spans="2:3" x14ac:dyDescent="0.3">
      <c r="B316" s="4" t="s">
        <v>2627</v>
      </c>
      <c r="C316">
        <f>MAX(C306:C315)</f>
        <v>21924062</v>
      </c>
    </row>
  </sheetData>
  <mergeCells count="1">
    <mergeCell ref="B2:E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A769-4C56-4936-8012-AD8E846C55E0}">
  <dimension ref="B1:H6"/>
  <sheetViews>
    <sheetView zoomScale="92" workbookViewId="0">
      <selection activeCell="H21" sqref="H21"/>
    </sheetView>
  </sheetViews>
  <sheetFormatPr defaultColWidth="16" defaultRowHeight="14.4" x14ac:dyDescent="0.3"/>
  <sheetData>
    <row r="1" spans="2:8" ht="21" x14ac:dyDescent="0.4">
      <c r="B1" s="12" t="s">
        <v>2643</v>
      </c>
      <c r="C1" s="12"/>
      <c r="D1" s="12"/>
      <c r="F1" s="12" t="s">
        <v>2642</v>
      </c>
      <c r="G1" s="12"/>
      <c r="H1" s="12"/>
    </row>
    <row r="2" spans="2:8" s="10" customFormat="1" ht="21" x14ac:dyDescent="0.4"/>
    <row r="3" spans="2:8" x14ac:dyDescent="0.3">
      <c r="B3" s="1" t="s">
        <v>2626</v>
      </c>
      <c r="C3" t="s">
        <v>2628</v>
      </c>
      <c r="F3" s="1" t="s">
        <v>2626</v>
      </c>
      <c r="G3" t="s">
        <v>2629</v>
      </c>
    </row>
    <row r="4" spans="2:8" x14ac:dyDescent="0.3">
      <c r="B4" s="2" t="s">
        <v>2636</v>
      </c>
      <c r="C4">
        <v>152795742</v>
      </c>
      <c r="F4" s="2" t="s">
        <v>2636</v>
      </c>
      <c r="G4">
        <v>9143033</v>
      </c>
    </row>
    <row r="5" spans="2:8" x14ac:dyDescent="0.3">
      <c r="B5" s="2" t="s">
        <v>2637</v>
      </c>
      <c r="C5">
        <v>163218057</v>
      </c>
      <c r="F5" s="2" t="s">
        <v>2637</v>
      </c>
      <c r="G5">
        <v>180502652</v>
      </c>
    </row>
    <row r="6" spans="2:8" x14ac:dyDescent="0.3">
      <c r="B6" s="2" t="s">
        <v>2627</v>
      </c>
      <c r="C6">
        <v>316013799</v>
      </c>
      <c r="F6" s="2" t="s">
        <v>2627</v>
      </c>
      <c r="G6">
        <v>189645685</v>
      </c>
    </row>
  </sheetData>
  <mergeCells count="2">
    <mergeCell ref="B1:D1"/>
    <mergeCell ref="F1:H1"/>
  </mergeCell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81A38-4D71-4126-BD8B-CB158796AA97}">
  <dimension ref="B1:M8"/>
  <sheetViews>
    <sheetView zoomScale="75" workbookViewId="0">
      <selection activeCell="L16" sqref="L16"/>
    </sheetView>
  </sheetViews>
  <sheetFormatPr defaultRowHeight="14.4" x14ac:dyDescent="0.3"/>
  <cols>
    <col min="2" max="2" width="15.5546875" bestFit="1" customWidth="1"/>
    <col min="3" max="3" width="16.6640625" bestFit="1" customWidth="1"/>
    <col min="4" max="4" width="6.21875" bestFit="1" customWidth="1"/>
    <col min="5" max="5" width="7.33203125" bestFit="1" customWidth="1"/>
    <col min="6" max="6" width="5.109375" bestFit="1" customWidth="1"/>
    <col min="7" max="7" width="10.21875" bestFit="1" customWidth="1"/>
    <col min="8" max="8" width="8.44140625" bestFit="1" customWidth="1"/>
    <col min="9" max="9" width="5.109375" bestFit="1" customWidth="1"/>
    <col min="10" max="10" width="11.5546875" bestFit="1" customWidth="1"/>
    <col min="11" max="11" width="6.21875" bestFit="1" customWidth="1"/>
    <col min="12" max="12" width="16.5546875" bestFit="1" customWidth="1"/>
    <col min="13" max="13" width="10.77734375" bestFit="1" customWidth="1"/>
    <col min="14" max="14" width="8.21875" bestFit="1" customWidth="1"/>
    <col min="15" max="15" width="5.109375" bestFit="1" customWidth="1"/>
    <col min="16" max="16" width="10.33203125" bestFit="1" customWidth="1"/>
    <col min="17" max="17" width="11.5546875" bestFit="1" customWidth="1"/>
    <col min="18" max="18" width="6.21875" bestFit="1" customWidth="1"/>
    <col min="19" max="19" width="13.77734375" bestFit="1" customWidth="1"/>
    <col min="20" max="20" width="8" bestFit="1" customWidth="1"/>
    <col min="21" max="21" width="16.5546875" bestFit="1" customWidth="1"/>
    <col min="22" max="22" width="19.21875" bestFit="1" customWidth="1"/>
    <col min="23" max="23" width="10.33203125" bestFit="1" customWidth="1"/>
    <col min="24" max="24" width="7.21875" bestFit="1" customWidth="1"/>
    <col min="25" max="25" width="10.77734375" bestFit="1" customWidth="1"/>
  </cols>
  <sheetData>
    <row r="1" spans="2:13" ht="21" x14ac:dyDescent="0.4">
      <c r="B1" s="12" t="s">
        <v>2644</v>
      </c>
      <c r="C1" s="12"/>
      <c r="D1" s="12"/>
      <c r="E1" s="12"/>
      <c r="F1" s="12"/>
      <c r="G1" s="12"/>
      <c r="H1" s="12"/>
    </row>
    <row r="3" spans="2:13" x14ac:dyDescent="0.3">
      <c r="B3" s="1" t="s">
        <v>2629</v>
      </c>
      <c r="C3" s="1" t="s">
        <v>2630</v>
      </c>
    </row>
    <row r="4" spans="2:13" x14ac:dyDescent="0.3">
      <c r="B4" s="1" t="s">
        <v>2626</v>
      </c>
      <c r="C4" t="s">
        <v>66</v>
      </c>
      <c r="D4" t="s">
        <v>648</v>
      </c>
      <c r="E4" t="s">
        <v>72</v>
      </c>
      <c r="F4" t="s">
        <v>371</v>
      </c>
      <c r="G4" t="s">
        <v>1091</v>
      </c>
      <c r="H4" t="s">
        <v>45</v>
      </c>
      <c r="I4" t="s">
        <v>65</v>
      </c>
      <c r="J4" t="s">
        <v>71</v>
      </c>
      <c r="K4" t="s">
        <v>107</v>
      </c>
      <c r="L4" t="s">
        <v>40</v>
      </c>
      <c r="M4" t="s">
        <v>2627</v>
      </c>
    </row>
    <row r="5" spans="2:13" x14ac:dyDescent="0.3">
      <c r="B5" s="2" t="s">
        <v>12</v>
      </c>
      <c r="C5" s="14">
        <v>13557</v>
      </c>
      <c r="D5" s="14"/>
      <c r="E5" s="14">
        <v>2315</v>
      </c>
      <c r="F5" s="14">
        <v>15</v>
      </c>
      <c r="G5" s="14">
        <v>20410</v>
      </c>
      <c r="H5" s="14">
        <v>6614</v>
      </c>
      <c r="I5" s="14">
        <v>20</v>
      </c>
      <c r="J5" s="14"/>
      <c r="K5" s="14">
        <v>7353</v>
      </c>
      <c r="L5" s="14">
        <v>6977</v>
      </c>
      <c r="M5" s="14">
        <v>57261</v>
      </c>
    </row>
    <row r="6" spans="2:13" x14ac:dyDescent="0.3">
      <c r="B6" s="2" t="s">
        <v>391</v>
      </c>
      <c r="C6" s="14">
        <v>14887</v>
      </c>
      <c r="D6" s="14">
        <v>57</v>
      </c>
      <c r="E6" s="14">
        <v>86912</v>
      </c>
      <c r="F6" s="14">
        <v>114</v>
      </c>
      <c r="G6" s="14"/>
      <c r="H6" s="14">
        <v>52739</v>
      </c>
      <c r="I6" s="14">
        <v>1299</v>
      </c>
      <c r="J6" s="14">
        <v>1612</v>
      </c>
      <c r="K6" s="14">
        <v>13816</v>
      </c>
      <c r="L6" s="14">
        <v>38592</v>
      </c>
      <c r="M6" s="14">
        <v>210028</v>
      </c>
    </row>
    <row r="7" spans="2:13" x14ac:dyDescent="0.3">
      <c r="B7" s="2" t="s">
        <v>322</v>
      </c>
      <c r="C7" s="14">
        <v>115152</v>
      </c>
      <c r="D7" s="14">
        <v>146</v>
      </c>
      <c r="E7" s="14">
        <v>64571</v>
      </c>
      <c r="F7" s="14">
        <v>1983</v>
      </c>
      <c r="G7" s="14">
        <v>350</v>
      </c>
      <c r="H7" s="14">
        <v>65734</v>
      </c>
      <c r="I7" s="14">
        <v>3880</v>
      </c>
      <c r="J7" s="14">
        <v>501</v>
      </c>
      <c r="K7" s="14">
        <v>10672</v>
      </c>
      <c r="L7" s="14">
        <v>25719</v>
      </c>
      <c r="M7" s="14">
        <v>288708</v>
      </c>
    </row>
    <row r="8" spans="2:13" x14ac:dyDescent="0.3">
      <c r="B8" s="2" t="s">
        <v>2627</v>
      </c>
      <c r="C8" s="14">
        <v>143596</v>
      </c>
      <c r="D8" s="14">
        <v>203</v>
      </c>
      <c r="E8" s="14">
        <v>153798</v>
      </c>
      <c r="F8" s="14">
        <v>2112</v>
      </c>
      <c r="G8" s="14">
        <v>20760</v>
      </c>
      <c r="H8" s="14">
        <v>125087</v>
      </c>
      <c r="I8" s="14">
        <v>5199</v>
      </c>
      <c r="J8" s="14">
        <v>2113</v>
      </c>
      <c r="K8" s="14">
        <v>31841</v>
      </c>
      <c r="L8" s="14">
        <v>71288</v>
      </c>
      <c r="M8" s="14">
        <v>555997</v>
      </c>
    </row>
  </sheetData>
  <mergeCells count="1">
    <mergeCell ref="B1:H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D3998-8A72-49CC-BE88-76D46FDDF368}">
  <dimension ref="B1:C14"/>
  <sheetViews>
    <sheetView zoomScale="89" zoomScaleNormal="116" workbookViewId="0">
      <selection activeCell="G27" sqref="G27"/>
    </sheetView>
  </sheetViews>
  <sheetFormatPr defaultColWidth="15" defaultRowHeight="14.4" x14ac:dyDescent="0.3"/>
  <cols>
    <col min="2" max="2" width="44.44140625" bestFit="1" customWidth="1"/>
    <col min="3" max="3" width="14.6640625" bestFit="1" customWidth="1"/>
  </cols>
  <sheetData>
    <row r="1" spans="2:3" ht="21" x14ac:dyDescent="0.4">
      <c r="B1" s="12" t="s">
        <v>2645</v>
      </c>
      <c r="C1" s="12"/>
    </row>
    <row r="3" spans="2:3" x14ac:dyDescent="0.3">
      <c r="B3" s="1" t="s">
        <v>2626</v>
      </c>
      <c r="C3" t="s">
        <v>2629</v>
      </c>
    </row>
    <row r="4" spans="2:3" x14ac:dyDescent="0.3">
      <c r="B4" s="2" t="s">
        <v>2542</v>
      </c>
      <c r="C4">
        <v>58079101</v>
      </c>
    </row>
    <row r="5" spans="2:3" x14ac:dyDescent="0.3">
      <c r="B5" s="2" t="s">
        <v>392</v>
      </c>
      <c r="C5">
        <v>276708</v>
      </c>
    </row>
    <row r="6" spans="2:3" x14ac:dyDescent="0.3">
      <c r="B6" s="2" t="s">
        <v>922</v>
      </c>
      <c r="C6">
        <v>85650402</v>
      </c>
    </row>
    <row r="7" spans="2:3" x14ac:dyDescent="0.3">
      <c r="B7" s="2" t="s">
        <v>211</v>
      </c>
      <c r="C7">
        <v>4684434</v>
      </c>
    </row>
    <row r="8" spans="2:3" x14ac:dyDescent="0.3">
      <c r="B8" s="2" t="s">
        <v>1696</v>
      </c>
      <c r="C8">
        <v>26679388</v>
      </c>
    </row>
    <row r="9" spans="2:3" x14ac:dyDescent="0.3">
      <c r="B9" s="2" t="s">
        <v>206</v>
      </c>
      <c r="C9">
        <v>1081346</v>
      </c>
    </row>
    <row r="10" spans="2:3" x14ac:dyDescent="0.3">
      <c r="B10" s="2" t="s">
        <v>1414</v>
      </c>
      <c r="C10">
        <v>335033</v>
      </c>
    </row>
    <row r="11" spans="2:3" x14ac:dyDescent="0.3">
      <c r="B11" s="2" t="s">
        <v>1957</v>
      </c>
      <c r="C11">
        <v>6199231</v>
      </c>
    </row>
    <row r="12" spans="2:3" x14ac:dyDescent="0.3">
      <c r="B12" s="2" t="s">
        <v>44</v>
      </c>
      <c r="C12">
        <v>415917</v>
      </c>
    </row>
    <row r="13" spans="2:3" x14ac:dyDescent="0.3">
      <c r="B13" s="2" t="s">
        <v>375</v>
      </c>
      <c r="C13">
        <v>4452049</v>
      </c>
    </row>
    <row r="14" spans="2:3" x14ac:dyDescent="0.3">
      <c r="B14" s="2" t="s">
        <v>2627</v>
      </c>
      <c r="C14">
        <v>187853609</v>
      </c>
    </row>
  </sheetData>
  <mergeCells count="1">
    <mergeCell ref="B1:C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Good_Food_Purchasing_Data</vt:lpstr>
      <vt:lpstr>O-1</vt:lpstr>
      <vt:lpstr>O-2</vt:lpstr>
      <vt:lpstr>O-3</vt:lpstr>
      <vt:lpstr>Sheet3</vt:lpstr>
      <vt:lpstr>O-4</vt:lpstr>
      <vt:lpstr>O-5</vt:lpstr>
      <vt:lpstr>O-6</vt:lpstr>
      <vt:lpstr>O-7</vt:lpstr>
      <vt:lpstr>MyDashboard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suhani tomar</dc:creator>
  <cp:lastModifiedBy>suhani tomar</cp:lastModifiedBy>
  <dcterms:created xsi:type="dcterms:W3CDTF">2025-04-12T07:44:17Z</dcterms:created>
  <dcterms:modified xsi:type="dcterms:W3CDTF">2025-04-22T20:12:35Z</dcterms:modified>
</cp:coreProperties>
</file>