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72DD17C7-70B1-43F0-B131-846CFB7901D9}" xr6:coauthVersionLast="45" xr6:coauthVersionMax="45" xr10:uidLastSave="{00000000-0000-0000-0000-000000000000}"/>
  <bookViews>
    <workbookView xWindow="-120" yWindow="-120" windowWidth="29040" windowHeight="15840" tabRatio="623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4" i="5"/>
  <c r="C37" i="1" l="1"/>
  <c r="C36" i="1"/>
  <c r="C35" i="1" l="1"/>
  <c r="C181" i="1"/>
  <c r="C180" i="1" l="1"/>
  <c r="C179" i="1"/>
  <c r="C178" i="1" l="1"/>
  <c r="C177" i="1" l="1"/>
  <c r="C176" i="1" l="1"/>
  <c r="C175" i="1"/>
  <c r="C174" i="1"/>
  <c r="C173" i="1"/>
  <c r="C172" i="1"/>
  <c r="C171" i="1" l="1"/>
  <c r="C170" i="1"/>
  <c r="C169" i="1" l="1"/>
  <c r="C168" i="1"/>
  <c r="C167" i="1"/>
  <c r="C166" i="1"/>
  <c r="C165" i="1" l="1"/>
  <c r="C164" i="1"/>
  <c r="C163" i="1"/>
  <c r="C162" i="1"/>
  <c r="C161" i="1" l="1"/>
  <c r="C160" i="1"/>
  <c r="C159" i="1" l="1"/>
  <c r="C200" i="1" l="1"/>
  <c r="C199" i="1"/>
  <c r="C158" i="1" l="1"/>
  <c r="C157" i="1" l="1"/>
  <c r="C156" i="1"/>
  <c r="C155" i="1"/>
  <c r="C154" i="1"/>
  <c r="C153" i="1"/>
  <c r="C198" i="1"/>
  <c r="C152" i="1" l="1"/>
  <c r="C151" i="1"/>
  <c r="C150" i="1" l="1"/>
  <c r="C149" i="1"/>
  <c r="C197" i="1"/>
  <c r="C148" i="1" l="1"/>
  <c r="C147" i="1"/>
  <c r="C196" i="1"/>
  <c r="C195" i="1"/>
  <c r="C194" i="1"/>
  <c r="C146" i="1"/>
  <c r="C144" i="1"/>
  <c r="C143" i="1"/>
  <c r="C193" i="1" l="1"/>
  <c r="C125" i="1" l="1"/>
  <c r="C192" i="1" l="1"/>
  <c r="C191" i="1"/>
  <c r="C190" i="1"/>
  <c r="C189" i="1" l="1"/>
  <c r="C219" i="1" l="1"/>
  <c r="C142" i="1" l="1"/>
  <c r="C141" i="1" l="1"/>
  <c r="C140" i="1"/>
  <c r="C74" i="1" l="1"/>
  <c r="C34" i="1" l="1"/>
  <c r="C33" i="1"/>
  <c r="C32" i="1" l="1"/>
  <c r="C31" i="1"/>
  <c r="C30" i="1"/>
  <c r="C29" i="1"/>
  <c r="C28" i="1"/>
  <c r="C27" i="1"/>
  <c r="C26" i="1"/>
  <c r="C73" i="1" l="1"/>
  <c r="C25" i="1"/>
  <c r="C24" i="1" l="1"/>
  <c r="C23" i="1"/>
  <c r="C22" i="1" l="1"/>
  <c r="C217" i="1"/>
  <c r="C215" i="1" l="1"/>
  <c r="C214" i="1"/>
  <c r="C213" i="1"/>
  <c r="C212" i="1"/>
  <c r="C188" i="1"/>
  <c r="C187" i="1"/>
  <c r="C186" i="1" l="1"/>
  <c r="C185" i="1"/>
  <c r="C184" i="1" l="1"/>
  <c r="C183" i="1" l="1"/>
  <c r="C145" i="1"/>
  <c r="C210" i="1" l="1"/>
  <c r="C209" i="1"/>
  <c r="C208" i="1"/>
  <c r="C207" i="1" l="1"/>
  <c r="C206" i="1" l="1"/>
  <c r="C205" i="1"/>
  <c r="C204" i="1"/>
  <c r="C202" i="1"/>
  <c r="C203" i="1"/>
  <c r="C139" i="1" l="1"/>
  <c r="C138" i="1"/>
  <c r="C137" i="1" l="1"/>
  <c r="C136" i="1"/>
  <c r="C134" i="1" l="1"/>
  <c r="C133" i="1"/>
  <c r="C135" i="1" l="1"/>
  <c r="C132" i="1" l="1"/>
  <c r="C131" i="1"/>
  <c r="C130" i="1"/>
  <c r="C129" i="1"/>
  <c r="C128" i="1" l="1"/>
  <c r="C127" i="1"/>
  <c r="C124" i="1" l="1"/>
  <c r="C123" i="1" l="1"/>
  <c r="C122" i="1"/>
  <c r="C121" i="1"/>
  <c r="C120" i="1"/>
  <c r="C119" i="1"/>
  <c r="C118" i="1" l="1"/>
  <c r="C117" i="1"/>
  <c r="C116" i="1"/>
  <c r="C115" i="1"/>
  <c r="C114" i="1"/>
  <c r="C113" i="1"/>
  <c r="C112" i="1"/>
  <c r="C111" i="1"/>
  <c r="C110" i="1"/>
  <c r="C108" i="1" l="1"/>
  <c r="C109" i="1"/>
  <c r="C106" i="1" l="1"/>
  <c r="C105" i="1" l="1"/>
  <c r="C104" i="1"/>
  <c r="C103" i="1" l="1"/>
  <c r="C102" i="1"/>
  <c r="C101" i="1"/>
  <c r="C100" i="1" l="1"/>
  <c r="C99" i="1"/>
  <c r="C98" i="1"/>
  <c r="C97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6" i="1" l="1"/>
  <c r="C95" i="1" l="1"/>
  <c r="C94" i="1"/>
  <c r="C93" i="1"/>
  <c r="C21" i="1" l="1"/>
  <c r="C56" i="1" l="1"/>
  <c r="C91" i="1" l="1"/>
  <c r="C90" i="1"/>
  <c r="C89" i="1" l="1"/>
  <c r="C88" i="1"/>
  <c r="C87" i="1" l="1"/>
  <c r="C86" i="1"/>
  <c r="C85" i="1"/>
  <c r="C84" i="1"/>
  <c r="C83" i="1"/>
  <c r="C82" i="1" l="1"/>
  <c r="C81" i="1"/>
  <c r="C80" i="1"/>
  <c r="C79" i="1" l="1"/>
  <c r="C78" i="1"/>
  <c r="C77" i="1" l="1"/>
  <c r="C76" i="1"/>
  <c r="C72" i="1" l="1"/>
  <c r="C71" i="1"/>
  <c r="C70" i="1"/>
  <c r="C69" i="1" l="1"/>
  <c r="C68" i="1"/>
  <c r="C67" i="1" l="1"/>
  <c r="C66" i="1"/>
  <c r="C65" i="1"/>
  <c r="C64" i="1"/>
  <c r="C63" i="1" l="1"/>
  <c r="C62" i="1"/>
  <c r="C61" i="1"/>
  <c r="C60" i="1"/>
  <c r="C59" i="1" l="1"/>
  <c r="C55" i="1" l="1"/>
  <c r="C54" i="1"/>
  <c r="C53" i="1"/>
  <c r="C52" i="1"/>
  <c r="C51" i="1" l="1"/>
  <c r="C50" i="1" l="1"/>
  <c r="C49" i="1"/>
  <c r="C48" i="1"/>
  <c r="C47" i="1"/>
  <c r="C46" i="1"/>
  <c r="C45" i="1"/>
  <c r="C44" i="1" l="1"/>
  <c r="C43" i="1"/>
  <c r="C42" i="1"/>
  <c r="C41" i="1" l="1"/>
  <c r="C40" i="1"/>
  <c r="C39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<sst xmlns="http://schemas.openxmlformats.org/spreadsheetml/2006/main" count="839" uniqueCount="774">
  <si>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</si>
  <si>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</si>
  <si>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</si>
  <si>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</si>
  <si>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</si>
  <si>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</si>
  <si>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</si>
  <si>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</si>
  <si>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</si>
  <si>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</si>
  <si>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</si>
  <si>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</si>
  <si>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</si>
  <si>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</si>
  <si>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</si>
  <si>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</si>
  <si>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</si>
  <si>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</si>
  <si>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</si>
  <si>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</si>
  <si>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</si>
  <si>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</si>
  <si>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</si>
  <si>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</si>
  <si>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</si>
  <si>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</si>
  <si>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</si>
  <si>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</si>
  <si>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</si>
  <si>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</si>
  <si>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</si>
  <si>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</si>
  <si>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</si>
  <si>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</si>
  <si>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</si>
  <si>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</si>
  <si>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</si>
  <si>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</si>
  <si>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</si>
  <si>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</si>
  <si>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</si>
  <si>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</si>
  <si>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</si>
  <si>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</si>
  <si>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</si>
  <si>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</si>
  <si>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</si>
  <si>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</si>
  <si>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</si>
  <si>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</si>
  <si>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</si>
  <si>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</si>
  <si>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</si>
  <si>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</si>
  <si>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</si>
  <si>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</si>
  <si>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</si>
  <si>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</si>
  <si>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</si>
  <si>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</si>
  <si>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</si>
  <si>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</si>
  <si>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</si>
  <si>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</si>
  <si>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</si>
  <si>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</si>
  <si>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</si>
  <si>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</si>
  <si>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</si>
  <si>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</si>
  <si>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</si>
  <si>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</si>
  <si>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</si>
  <si>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</si>
  <si>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</si>
  <si>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</si>
  <si>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</si>
  <si>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</si>
  <si>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</si>
  <si>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</si>
  <si>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</si>
  <si>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</si>
  <si>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</si>
  <si>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</si>
  <si>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</si>
  <si>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</si>
  <si>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</si>
  <si>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</si>
  <si>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</si>
  <si>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</si>
  <si>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</si>
  <si>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</si>
  <si>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</si>
  <si>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</si>
  <si>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</si>
  <si>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</si>
  <si>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</si>
  <si>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</si>
  <si>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</si>
  <si>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</si>
  <si>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</si>
  <si>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</si>
  <si>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</si>
  <si>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</si>
  <si>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</si>
  <si>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</si>
  <si>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</si>
  <si>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</si>
  <si>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</si>
  <si>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</si>
  <si>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</si>
  <si>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</si>
  <si>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</si>
  <si>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</si>
  <si>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</si>
  <si>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</si>
  <si>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</si>
  <si>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</si>
  <si>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</si>
  <si>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</si>
  <si>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</si>
  <si>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</si>
  <si>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</si>
  <si>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</si>
  <si>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</si>
  <si>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</si>
  <si>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</si>
  <si>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</si>
  <si>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</si>
  <si>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</si>
  <si>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</si>
  <si>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</si>
  <si>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</si>
  <si>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</si>
  <si>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</si>
  <si>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</si>
  <si>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</si>
  <si>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</si>
  <si>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</si>
  <si>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</si>
  <si>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</si>
  <si>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</si>
  <si>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</si>
  <si>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</si>
  <si>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</si>
  <si>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</si>
  <si>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</si>
  <si>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</si>
  <si>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</si>
  <si>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</si>
  <si>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</si>
  <si>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</si>
  <si>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</si>
  <si>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</si>
  <si>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</si>
  <si>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</si>
  <si>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</si>
  <si>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</si>
  <si>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</si>
  <si>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</si>
  <si>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</si>
  <si>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</si>
  <si>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</si>
  <si>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</si>
  <si>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</si>
  <si>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</si>
  <si>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</si>
  <si>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</si>
  <si>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</si>
  <si>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</si>
  <si>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</si>
  <si>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</si>
  <si>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</si>
  <si>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</si>
  <si>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</si>
  <si>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</si>
  <si>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</si>
  <si>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</si>
  <si>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</si>
  <si>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</si>
  <si>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</si>
  <si>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</si>
  <si>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</si>
  <si>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</si>
  <si>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</si>
  <si>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</si>
  <si>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</si>
  <si>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</si>
  <si>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</si>
  <si>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</si>
  <si>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</si>
  <si>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</si>
  <si>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</si>
  <si>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</si>
  <si>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</si>
  <si>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</si>
  <si>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</si>
  <si>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</si>
  <si>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</si>
  <si>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</si>
  <si>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</si>
  <si>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</si>
  <si>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</si>
  <si>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</si>
  <si>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</si>
  <si>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</si>
  <si>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</si>
  <si>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</si>
  <si>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</si>
  <si>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</si>
  <si>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</si>
  <si>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</si>
  <si>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</si>
  <si>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</si>
  <si>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</si>
  <si>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</si>
  <si>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</si>
  <si>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</si>
  <si>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</si>
  <si>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</si>
  <si>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</si>
  <si>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</si>
  <si>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</si>
  <si>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</si>
  <si>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</si>
  <si>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</si>
  <si>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</si>
  <si>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</si>
  <si>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</si>
  <si>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</si>
  <si>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</si>
  <si>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</si>
  <si>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</si>
  <si>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</si>
  <si>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</si>
  <si>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</si>
  <si>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</si>
  <si>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</si>
  <si>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</si>
  <si>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</si>
  <si>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</si>
  <si>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</si>
  <si>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</si>
  <si>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</si>
  <si>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</si>
  <si>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</si>
  <si>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</si>
  <si>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</si>
  <si>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</si>
  <si>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</si>
  <si>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</si>
  <si>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</si>
  <si>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</si>
  <si>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</si>
  <si>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</si>
  <si>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</si>
  <si>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</si>
  <si>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</si>
  <si>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</si>
  <si>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</si>
  <si>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</si>
  <si>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</si>
  <si>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</si>
  <si>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</si>
  <si>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</si>
  <si>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</si>
  <si>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</si>
  <si>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</si>
  <si>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</si>
  <si>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</si>
  <si>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</si>
  <si>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</si>
  <si>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</si>
  <si>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</si>
  <si>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</si>
  <si>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</si>
  <si>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</si>
  <si>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</si>
  <si>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</si>
  <si>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</si>
  <si>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</si>
  <si>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</si>
  <si>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</si>
  <si>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</si>
  <si>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</si>
  <si>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</si>
  <si>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</si>
  <si>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</si>
  <si>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</si>
  <si>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</si>
  <si>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</si>
  <si>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</si>
  <si>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</si>
  <si>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</si>
  <si>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</si>
  <si>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</si>
  <si>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</si>
  <si>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</si>
  <si>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</si>
  <si>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</si>
  <si>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</si>
  <si>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</si>
  <si>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</si>
  <si>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</si>
  <si>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</si>
  <si>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</si>
  <si>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</si>
  <si>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</si>
  <si>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</si>
  <si>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</si>
  <si>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</si>
  <si>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</si>
  <si>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</si>
  <si>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</si>
  <si>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</si>
  <si>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</si>
  <si>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</si>
  <si>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</si>
  <si>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</si>
  <si>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</si>
  <si>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</si>
  <si>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</si>
  <si>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</si>
  <si>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</si>
  <si>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</si>
  <si>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</si>
  <si>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</si>
  <si>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</si>
  <si>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</si>
  <si>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</si>
  <si>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</si>
  <si>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</si>
  <si>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</si>
  <si>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</si>
  <si>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</si>
  <si>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</si>
  <si>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</si>
  <si>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</si>
  <si>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</si>
  <si>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</si>
  <si>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</si>
  <si>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</si>
  <si>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</si>
  <si>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</si>
  <si>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</si>
  <si>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</si>
  <si>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</si>
  <si>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</si>
  <si>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</si>
  <si>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</si>
  <si>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</si>
  <si>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</si>
  <si>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</si>
  <si>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</si>
  <si>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</si>
  <si>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</si>
  <si>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</si>
  <si>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</si>
  <si>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</si>
  <si>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</si>
  <si>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</si>
  <si>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</si>
  <si>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</si>
  <si>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</si>
  <si>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</si>
  <si>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</si>
  <si>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</si>
  <si>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</si>
  <si>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</si>
  <si>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</si>
  <si>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</si>
  <si>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</si>
  <si>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</si>
  <si>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</si>
  <si>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</si>
  <si>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</si>
  <si>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</si>
  <si>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</si>
  <si>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</si>
  <si>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</si>
  <si>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</si>
  <si>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</si>
  <si>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</si>
  <si>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</si>
  <si>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</si>
  <si>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</si>
  <si>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</si>
  <si>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</si>
  <si>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</si>
  <si>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</si>
  <si>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</si>
  <si>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</si>
  <si>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</si>
  <si>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</si>
  <si>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</si>
  <si>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</si>
  <si>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</si>
  <si>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</si>
  <si>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</si>
  <si>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</si>
  <si>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</si>
  <si>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</si>
  <si>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</si>
  <si>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</si>
  <si>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</si>
  <si>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</si>
  <si>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</si>
  <si>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</si>
  <si>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</si>
  <si>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</si>
  <si>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</si>
  <si>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</si>
  <si>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</si>
  <si>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</si>
  <si>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</si>
  <si>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</si>
  <si>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</si>
  <si>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</si>
  <si>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</si>
  <si>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</si>
  <si>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</si>
  <si>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</si>
  <si>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</si>
  <si>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</si>
  <si>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</si>
  <si>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</si>
  <si>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</si>
  <si>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</si>
  <si>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</si>
  <si>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</si>
  <si>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</si>
  <si>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</si>
  <si>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</si>
  <si>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</si>
  <si>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</si>
  <si>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</si>
  <si>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</si>
  <si>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</si>
  <si>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</si>
  <si>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</si>
  <si>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</si>
  <si>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</si>
  <si>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</si>
  <si>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</si>
  <si>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</si>
  <si>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</si>
  <si>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</si>
  <si>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</si>
  <si>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</si>
  <si>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</si>
  <si>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</si>
  <si>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</si>
  <si>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</si>
  <si>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</si>
  <si>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</si>
  <si>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</si>
  <si>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</si>
  <si>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</si>
  <si>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</si>
  <si>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</si>
  <si>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</si>
  <si>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</si>
  <si>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</si>
  <si>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</si>
  <si>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</si>
  <si>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</si>
  <si>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</si>
  <si>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</si>
  <si>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</si>
  <si>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</si>
  <si>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</si>
  <si>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</si>
  <si>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</si>
  <si>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</si>
  <si>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</si>
  <si>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</si>
  <si>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</si>
  <si>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</si>
  <si>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</si>
  <si>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</si>
  <si>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</si>
  <si>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</si>
  <si>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</si>
  <si>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</si>
  <si>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</si>
  <si>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</si>
  <si>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</si>
  <si>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</si>
  <si>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</si>
  <si>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</si>
  <si>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</si>
  <si>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</si>
  <si>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</si>
  <si>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</si>
  <si>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</si>
  <si>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</si>
  <si>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</si>
  <si>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</si>
  <si>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</si>
  <si>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</si>
  <si>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</si>
  <si>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</si>
  <si>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</si>
  <si>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</si>
  <si>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</si>
  <si>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</si>
  <si>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</si>
  <si>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</si>
  <si>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</si>
  <si>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</si>
  <si>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</si>
  <si>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</si>
  <si>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</si>
  <si>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</si>
  <si>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</si>
  <si>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</si>
  <si>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</si>
  <si>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</si>
  <si>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</si>
  <si>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</si>
  <si>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</si>
  <si>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</si>
  <si>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</si>
  <si>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</si>
  <si>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</si>
  <si>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</si>
  <si>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</si>
  <si>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</si>
  <si>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</si>
  <si>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</si>
  <si>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</si>
  <si>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</si>
  <si>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</si>
  <si>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</si>
  <si>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</si>
  <si>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</si>
  <si>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</si>
  <si>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</si>
  <si>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</si>
  <si>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</si>
  <si>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</si>
  <si>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</si>
  <si>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</si>
  <si>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</si>
  <si>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</si>
  <si>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</si>
  <si>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</si>
  <si>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</si>
  <si>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</si>
  <si>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</si>
  <si>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</si>
  <si>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</si>
  <si>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</si>
  <si>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</si>
  <si>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</si>
  <si>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</si>
  <si>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</si>
  <si>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</si>
  <si>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</si>
  <si>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</si>
  <si>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</si>
  <si>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</si>
  <si>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</si>
  <si>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</si>
  <si>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</si>
  <si>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</si>
  <si>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</si>
  <si>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</si>
  <si>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</si>
  <si>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</si>
  <si>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</si>
  <si>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</si>
  <si>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</si>
  <si>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</si>
  <si>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</si>
  <si>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</si>
  <si>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</si>
  <si>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</si>
  <si>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</si>
  <si>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</si>
  <si>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</si>
  <si>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</si>
  <si>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</si>
  <si>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</si>
  <si>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</si>
  <si>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</si>
  <si>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</si>
  <si>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</si>
  <si>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</si>
  <si>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</si>
  <si>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</si>
  <si>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</si>
  <si>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</si>
  <si>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</si>
  <si>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</si>
  <si>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</si>
  <si>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</si>
  <si>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</si>
  <si>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</si>
  <si>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</si>
  <si>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</si>
  <si>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</si>
  <si>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</si>
  <si>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</si>
  <si>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</si>
  <si>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</si>
  <si>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</si>
  <si>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</si>
  <si>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</si>
  <si>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</si>
  <si>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</si>
  <si>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</si>
  <si>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</si>
  <si>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</si>
  <si>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</si>
  <si>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</si>
  <si>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</si>
  <si>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</si>
  <si>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</si>
  <si>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</si>
  <si>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</si>
  <si>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</si>
  <si>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</si>
  <si>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</si>
  <si>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</si>
  <si>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</si>
  <si>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</si>
  <si>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</si>
  <si>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</si>
  <si>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</si>
  <si>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</si>
  <si>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</si>
  <si>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</si>
  <si>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</si>
  <si>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</si>
  <si>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</si>
  <si>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</si>
  <si>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</si>
  <si>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</si>
  <si>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</si>
  <si>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</si>
  <si>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</si>
  <si>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</si>
  <si>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</si>
  <si>
    <t>Most Common Word</t>
  </si>
  <si>
    <t>LC-819</t>
  </si>
  <si>
    <t>Increasing Order Search Tree</t>
  </si>
  <si>
    <t>LC-897</t>
  </si>
  <si>
    <t>Sum of Root To Leaf Binary Numbers</t>
  </si>
  <si>
    <t>LC-1022</t>
  </si>
  <si>
    <t>https://www.youtube.com/watch?v=Wj4mLZ7XW0A</t>
  </si>
  <si>
    <t>Univalued Binary Tree</t>
  </si>
  <si>
    <t>LC-965</t>
  </si>
  <si>
    <t>Leaf-Similar Trees</t>
  </si>
  <si>
    <t>LC-872</t>
  </si>
  <si>
    <t>Solved using recursion and iteration with preorder,inorder,postorder</t>
  </si>
  <si>
    <t>Binary Tree Paths</t>
  </si>
  <si>
    <t>https://leetcode.com/problems/binary-tree-paths/discuss/68272/Python-solutions-(dfs%2Bstack-bfs%2Bqueue-dfs-recursively).</t>
  </si>
  <si>
    <t>Trim a Binary Search Tree</t>
  </si>
  <si>
    <t>LC-669</t>
  </si>
  <si>
    <t>Two Sum IV - Input is a BST</t>
  </si>
  <si>
    <t>LC-653</t>
  </si>
  <si>
    <t>Construct String from Binary Tree</t>
  </si>
  <si>
    <t>LC-606</t>
  </si>
  <si>
    <t>Minimum Absolute Difference in BST</t>
  </si>
  <si>
    <t>LC-530</t>
  </si>
  <si>
    <t>Minimum Distance Between BST Nodes</t>
  </si>
  <si>
    <t>LC-783</t>
  </si>
  <si>
    <t>Cousins in Binary Tree</t>
  </si>
  <si>
    <t xml:space="preserve">LC-993 </t>
  </si>
  <si>
    <t>Sum of Left Leaves</t>
  </si>
  <si>
    <t>LC-404</t>
  </si>
  <si>
    <t>Binary Tree Tilt</t>
  </si>
  <si>
    <t>LC-563</t>
  </si>
  <si>
    <t>https://www.youtube.com/watch?v=QSI8Rl_9soQ</t>
  </si>
  <si>
    <t>Subtree of Another Tree</t>
  </si>
  <si>
    <t>LC-572</t>
  </si>
  <si>
    <t>https://www.youtube.com/watch?v=73PQ9raLEVs</t>
  </si>
  <si>
    <t>Watch Vivekanand's identical logic as well for full understanding.</t>
  </si>
  <si>
    <t>Find Mode in Binary Search Tree</t>
  </si>
  <si>
    <t>LC-501</t>
  </si>
  <si>
    <t>Second Minimum Node In a Binary Tree</t>
  </si>
  <si>
    <t>LC-671</t>
  </si>
  <si>
    <t>Longest Univalue Path</t>
  </si>
  <si>
    <t>LC-687</t>
  </si>
  <si>
    <t>https://www.youtube.com/watch?v=cwYVhyl2A1s</t>
  </si>
  <si>
    <t>https://www.youtube.com/watch?v=UVafek_SnXE</t>
  </si>
  <si>
    <t>Find a Corresponding Node of a Binary Tree in a Clone of That Tree</t>
  </si>
  <si>
    <t>LC-1379</t>
  </si>
  <si>
    <t>Deepest Leaves Sum</t>
  </si>
  <si>
    <t>LC-1302</t>
  </si>
  <si>
    <t>Sum of Nodes with Even-Valued Grandparent</t>
  </si>
  <si>
    <t>LC-1315</t>
  </si>
  <si>
    <t>https://www.youtube.com/watch?v=H8f2H7BZNqI</t>
  </si>
  <si>
    <t>Maximum Binary Tree</t>
  </si>
  <si>
    <t>LC-654</t>
  </si>
  <si>
    <t>https://www.youtube.com/watch?v=g1YNSSQy2zs</t>
  </si>
  <si>
    <t>Construct Binary Search Tree from Preorder Traversal</t>
  </si>
  <si>
    <t>LC-1008</t>
  </si>
  <si>
    <t>Iterative and Recursive solutions</t>
  </si>
  <si>
    <t>All Elements in Two Binary Search Trees</t>
  </si>
  <si>
    <t>LC-1305</t>
  </si>
  <si>
    <t>https://www.youtube.com/watch?v=B97Hk1H2x2s</t>
  </si>
  <si>
    <t>All Possible Full Binary Trees</t>
  </si>
  <si>
    <t>LC_894</t>
  </si>
  <si>
    <t>https://www.youtube.com/watch?v=F0dUVxzzg_M</t>
  </si>
  <si>
    <t>Find Elements in a Contaminated Binary Tree</t>
  </si>
  <si>
    <t>LC-1261</t>
  </si>
  <si>
    <t>https://www.youtube.com/watch?v=kWV2eq0RCuQ</t>
  </si>
  <si>
    <t>Binary Tree Pruning</t>
  </si>
  <si>
    <t>LC-814</t>
  </si>
  <si>
    <t>https://www.youtube.com/watch?v=90nPwhOkcBs</t>
  </si>
  <si>
    <t>Delete Leaves With a Given Value</t>
  </si>
  <si>
    <t xml:space="preserve">LC-1325 </t>
  </si>
  <si>
    <t>Maximum Level Sum of a Binary Tree</t>
  </si>
  <si>
    <t>LC-1161</t>
  </si>
  <si>
    <t>Use BFS recursive and iterative</t>
  </si>
  <si>
    <t>Count Good Nodes in Binary Tree</t>
  </si>
  <si>
    <t>LC-1448</t>
  </si>
  <si>
    <t>https://www.youtube.com/watch?v=d4X9ovszrY4</t>
  </si>
  <si>
    <t>Distribute Coins in Binary Tree</t>
  </si>
  <si>
    <t>LC-979</t>
  </si>
  <si>
    <t>Pseudo-Palindromic Paths in a Binary Tree</t>
  </si>
  <si>
    <t>LC-1457</t>
  </si>
  <si>
    <t>https://www.youtube.com/watch?v=ctFBUQPuQfY&amp;t=628s</t>
  </si>
  <si>
    <t>Delete Nodes And Return Forest</t>
  </si>
  <si>
    <t>LC-1110</t>
  </si>
  <si>
    <t>https://www.youtube.com/watch?v=aaSFzFfOQ0o</t>
  </si>
  <si>
    <t>Lowest Common Ancestor of Deepest Leaves</t>
  </si>
  <si>
    <t>LC-1123</t>
  </si>
  <si>
    <t>https://www.youtube.com/watch?v=Fl0fIKfTZKA</t>
  </si>
  <si>
    <t>Path In Zigzag Labelled Binary Tree</t>
  </si>
  <si>
    <t>LC-1104</t>
  </si>
  <si>
    <t>https://www.youtube.com/watch?v=s3HwWKmKKhQ</t>
  </si>
  <si>
    <t>Construct Binary Tree from Preorder and Postorder Traversal</t>
  </si>
  <si>
    <t>LC-889</t>
  </si>
  <si>
    <t>https://www.youtube.com/watch?v=3XYxGKeC_Ew</t>
  </si>
  <si>
    <t>Maximum Difference Between Node and Ancestor</t>
  </si>
  <si>
    <t>LC-1026</t>
  </si>
  <si>
    <t>https://www.youtube.com/watch?v=f37BCBHGFGA</t>
  </si>
  <si>
    <t>Flip Equivalent Binary Trees</t>
  </si>
  <si>
    <t>LC-951</t>
  </si>
  <si>
    <t>Find Bottom Left Tree Value</t>
  </si>
  <si>
    <t>LC-513</t>
  </si>
  <si>
    <t>Traverse from right to left</t>
  </si>
  <si>
    <t>Find Largest Value in Each Tree Row</t>
  </si>
  <si>
    <t>LC-515</t>
  </si>
  <si>
    <t>In a dictionary store max value for each level using dfs</t>
  </si>
  <si>
    <t>Smallest Subtree with all the Deepest Nodes</t>
  </si>
  <si>
    <t>LC-865</t>
  </si>
  <si>
    <t>Same as LC-1123</t>
  </si>
  <si>
    <t>Maximum Binary Tree II</t>
  </si>
  <si>
    <t>LC-998</t>
  </si>
  <si>
    <t>Most Frequent Subtree Sum</t>
  </si>
  <si>
    <t>LC-508</t>
  </si>
  <si>
    <t>https://www.youtube.com/watch?v=h0gemnrHFzg</t>
  </si>
  <si>
    <t>Throne Inheritance</t>
  </si>
  <si>
    <t>LC-1600</t>
  </si>
  <si>
    <t>Complete Binary Tree Inserter</t>
  </si>
  <si>
    <t>LC-919</t>
  </si>
  <si>
    <t>Use deque</t>
  </si>
  <si>
    <t>Maximum Width of Binary Tree</t>
  </si>
  <si>
    <t>LC-662</t>
  </si>
  <si>
    <t>Add the position of each node to a queue along with node's value</t>
  </si>
  <si>
    <t>Product of Array Except Self</t>
  </si>
  <si>
    <t>LC-238</t>
  </si>
  <si>
    <t>Container With Most Water</t>
  </si>
  <si>
    <t>LC-11</t>
  </si>
  <si>
    <t>https://leetcode.com/problems/container-with-most-water/discuss/6100/Simple-and-clear-proofexplanation</t>
  </si>
  <si>
    <t>Shuffle An Array</t>
  </si>
  <si>
    <t>LC-384</t>
  </si>
  <si>
    <t>Find averages of subarrays</t>
  </si>
  <si>
    <t>TIMES VISITED</t>
  </si>
  <si>
    <t>Yet to solve this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</si>
</sst>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2" fillId="5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quotePrefix="1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12" fillId="5" borderId="1" xfId="3" applyBorder="1" applyAlignment="1"/>
    <xf numFmtId="14" fontId="0" fillId="0" borderId="1" xfId="0" applyNumberFormat="1" applyFont="1" applyBorder="1" applyAlignment="1"/>
    <xf numFmtId="0" fontId="11" fillId="0" borderId="1" xfId="0" applyFont="1" applyFill="1" applyBorder="1" applyAlignment="1"/>
  </cellXfs>
  <cellStyles count="4">
    <cellStyle name="Bad" xfId="3" builtinId="27"/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6" Type="http://schemas.openxmlformats.org/officeDocument/2006/relationships/hyperlink" Target="https://www.youtube.com/watch?v=s3HwWKmKKhQ" TargetMode="External"/><Relationship Id="rId7" Type="http://schemas.openxmlformats.org/officeDocument/2006/relationships/hyperlink" Target="https://www.youtube.com/watch?v=NhapasNIKuQ" TargetMode="External"/><Relationship Id="rId71" Type="http://schemas.openxmlformats.org/officeDocument/2006/relationships/hyperlink" Target="https://leetcode.com/problems/binary-tree-paths/discuss/68272/Python-solutions-(dfs%2Bstack-bfs%2Bqueue-dfs-recursively).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74" Type="http://schemas.openxmlformats.org/officeDocument/2006/relationships/hyperlink" Target="https://www.youtube.com/watch?v=d4X9ovszrY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73" Type="http://schemas.openxmlformats.org/officeDocument/2006/relationships/hyperlink" Target="https://www.youtube.com/watch?v=73PQ9raLEVs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77" Type="http://schemas.openxmlformats.org/officeDocument/2006/relationships/hyperlink" Target="https://www.youtube.com/watch?v=Fl0fIKfTZKA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72" Type="http://schemas.openxmlformats.org/officeDocument/2006/relationships/hyperlink" Target="https://www.youtube.com/watch?v=QSI8Rl_9so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hyperlink" Target="https://www.youtube.com/watch?v=Wj4mLZ7XW0A" TargetMode="External"/><Relationship Id="rId75" Type="http://schemas.openxmlformats.org/officeDocument/2006/relationships/hyperlink" Target="https://www.youtube.com/watch?v=ctFBUQPuQfY&amp;t=628s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15"/>
  <sheetViews>
    <sheetView workbookViewId="0">
      <selection activeCell="C37" sqref="C37"/>
    </sheetView>
  </sheetViews>
  <sheetFormatPr defaultColWidth="14.42578125" defaultRowHeight="15.75" customHeight="1" x14ac:dyDescent="0.2"/>
  <cols>
    <col min="1" max="1" width="66.28515625" style="22" bestFit="1" customWidth="1"/>
    <col min="2" max="2" width="12.85546875" style="22" customWidth="1"/>
    <col min="3" max="3" width="15.7109375" style="22" customWidth="1"/>
    <col min="4" max="4" width="81" style="24" customWidth="1"/>
    <col min="5" max="5" width="111.28515625" style="22" bestFit="1" customWidth="1"/>
    <col min="6" max="16384" width="14.42578125" style="22"/>
  </cols>
  <sheetData>
    <row r="1" spans="1:21" ht="15.75" customHeight="1" x14ac:dyDescent="0.2">
      <c r="A1" s="32" t="s">
        <v>0</v>
      </c>
      <c r="B1" s="30" t="s">
        <v>21</v>
      </c>
      <c r="C1" s="30" t="s">
        <v>2</v>
      </c>
      <c r="D1" s="30" t="s">
        <v>11</v>
      </c>
      <c r="E1" s="32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">
      <c r="A2" s="33"/>
      <c r="B2" s="30"/>
      <c r="C2" s="31"/>
      <c r="D2" s="31"/>
      <c r="E2" s="33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2.75" x14ac:dyDescent="0.2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2.75" x14ac:dyDescent="0.2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2.75" x14ac:dyDescent="0.2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2.75" x14ac:dyDescent="0.2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2.75" x14ac:dyDescent="0.2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2.75" x14ac:dyDescent="0.2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2.75" x14ac:dyDescent="0.2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2.75" x14ac:dyDescent="0.2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2.75" x14ac:dyDescent="0.2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2.75" x14ac:dyDescent="0.2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2.75" x14ac:dyDescent="0.2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2.75" x14ac:dyDescent="0.2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2.75" x14ac:dyDescent="0.2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2.75" x14ac:dyDescent="0.2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2.75" x14ac:dyDescent="0.2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2.75" x14ac:dyDescent="0.2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2.75" x14ac:dyDescent="0.2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2.75" x14ac:dyDescent="0.2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2.75" x14ac:dyDescent="0.2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2.75" x14ac:dyDescent="0.2">
      <c r="A35" s="10" t="s">
        <v>764</v>
      </c>
      <c r="B35" s="10" t="s">
        <v>765</v>
      </c>
      <c r="C35" s="8">
        <f>DATE(2020,10,25)</f>
        <v>44129</v>
      </c>
      <c r="D35" s="15"/>
      <c r="E35" s="6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25.5" x14ac:dyDescent="0.2">
      <c r="A36" s="10" t="s">
        <v>766</v>
      </c>
      <c r="B36" s="10" t="s">
        <v>767</v>
      </c>
      <c r="C36" s="8">
        <f>DATE(2020,10,26)</f>
        <v>44130</v>
      </c>
      <c r="D36" s="15" t="s">
        <v>768</v>
      </c>
      <c r="E36" s="6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12.75" x14ac:dyDescent="0.2">
      <c r="A37" s="10" t="s">
        <v>769</v>
      </c>
      <c r="B37" s="10" t="s">
        <v>770</v>
      </c>
      <c r="C37" s="8">
        <f>DATE(2020,10,26)</f>
        <v>44130</v>
      </c>
      <c r="D37" s="15"/>
      <c r="E37" s="6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4.45" customHeight="1" x14ac:dyDescent="0.2">
      <c r="A38" s="7" t="s">
        <v>216</v>
      </c>
      <c r="B38" s="7"/>
      <c r="C38" s="7"/>
      <c r="D38" s="14"/>
      <c r="E38" s="7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31.15" customHeight="1" x14ac:dyDescent="0.2">
      <c r="A39" s="6" t="s">
        <v>51</v>
      </c>
      <c r="B39" s="6" t="s">
        <v>52</v>
      </c>
      <c r="C39" s="8">
        <f>DATE(2020,5,20)</f>
        <v>43971</v>
      </c>
      <c r="D39" s="9"/>
      <c r="E39" s="11" t="s">
        <v>53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33" customHeight="1" x14ac:dyDescent="0.2">
      <c r="A40" s="6" t="s">
        <v>54</v>
      </c>
      <c r="B40" s="6" t="s">
        <v>55</v>
      </c>
      <c r="C40" s="8">
        <f>DATE(2020,5,20)</f>
        <v>43971</v>
      </c>
      <c r="D40" s="9"/>
      <c r="E40" s="11" t="s">
        <v>56</v>
      </c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2.75" x14ac:dyDescent="0.2">
      <c r="A41" s="6" t="s">
        <v>57</v>
      </c>
      <c r="B41" s="6" t="s">
        <v>58</v>
      </c>
      <c r="C41" s="8">
        <f>DATE(2020,5,20)</f>
        <v>43971</v>
      </c>
      <c r="D41" s="9"/>
      <c r="E41" s="6" t="s">
        <v>59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25.5" x14ac:dyDescent="0.2">
      <c r="A42" s="6" t="s">
        <v>60</v>
      </c>
      <c r="B42" s="6" t="s">
        <v>188</v>
      </c>
      <c r="C42" s="8">
        <f>DATE(2020,5,22)</f>
        <v>43973</v>
      </c>
      <c r="D42" s="15" t="s">
        <v>65</v>
      </c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2.75" x14ac:dyDescent="0.2">
      <c r="A43" s="6" t="s">
        <v>61</v>
      </c>
      <c r="B43" s="6" t="s">
        <v>62</v>
      </c>
      <c r="C43" s="8">
        <f>DATE(2020,5,22)</f>
        <v>43973</v>
      </c>
      <c r="D43" s="15" t="s">
        <v>66</v>
      </c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2.75" x14ac:dyDescent="0.2">
      <c r="A44" s="6" t="s">
        <v>63</v>
      </c>
      <c r="B44" s="6" t="s">
        <v>64</v>
      </c>
      <c r="C44" s="8">
        <f>DATE(2020,5,22)</f>
        <v>43973</v>
      </c>
      <c r="D44" s="9"/>
      <c r="E44" s="6" t="s">
        <v>67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2.75" x14ac:dyDescent="0.2">
      <c r="A45" s="6" t="s">
        <v>68</v>
      </c>
      <c r="B45" s="6" t="s">
        <v>69</v>
      </c>
      <c r="C45" s="8">
        <f t="shared" ref="C45:C50" si="2">DATE(2020,5,24)</f>
        <v>43975</v>
      </c>
      <c r="D45" s="9"/>
      <c r="E45" s="6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2.75" x14ac:dyDescent="0.2">
      <c r="A46" s="6" t="s">
        <v>70</v>
      </c>
      <c r="B46" s="6" t="s">
        <v>71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2.75" x14ac:dyDescent="0.2">
      <c r="A47" s="6" t="s">
        <v>72</v>
      </c>
      <c r="B47" s="6" t="s">
        <v>73</v>
      </c>
      <c r="C47" s="8">
        <f t="shared" si="2"/>
        <v>43975</v>
      </c>
      <c r="D47" s="9"/>
      <c r="E47" s="6" t="s">
        <v>74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2.75" x14ac:dyDescent="0.2">
      <c r="A48" s="6" t="s">
        <v>75</v>
      </c>
      <c r="B48" s="6" t="s">
        <v>76</v>
      </c>
      <c r="C48" s="8">
        <f t="shared" si="2"/>
        <v>43975</v>
      </c>
      <c r="D48" s="9"/>
      <c r="E48" s="6" t="s">
        <v>77</v>
      </c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2.75" x14ac:dyDescent="0.2">
      <c r="A49" s="6" t="s">
        <v>78</v>
      </c>
      <c r="B49" s="6" t="s">
        <v>79</v>
      </c>
      <c r="C49" s="8">
        <f t="shared" si="2"/>
        <v>43975</v>
      </c>
      <c r="D49" s="9"/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2.75" x14ac:dyDescent="0.2">
      <c r="A50" s="6" t="s">
        <v>80</v>
      </c>
      <c r="B50" s="6" t="s">
        <v>81</v>
      </c>
      <c r="C50" s="8">
        <f t="shared" si="2"/>
        <v>43975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2.75" x14ac:dyDescent="0.2">
      <c r="A51" s="6" t="s">
        <v>82</v>
      </c>
      <c r="B51" s="6" t="s">
        <v>83</v>
      </c>
      <c r="C51" s="8">
        <f>DATE(2020,5,27)</f>
        <v>43978</v>
      </c>
      <c r="D51" s="15" t="s">
        <v>88</v>
      </c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2.75" x14ac:dyDescent="0.2">
      <c r="A52" s="6" t="s">
        <v>84</v>
      </c>
      <c r="B52" s="6" t="s">
        <v>89</v>
      </c>
      <c r="C52" s="8">
        <f>DATE(2020,5,27)</f>
        <v>43978</v>
      </c>
      <c r="D52" s="15" t="s">
        <v>90</v>
      </c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12.75" x14ac:dyDescent="0.2">
      <c r="A53" s="6" t="s">
        <v>85</v>
      </c>
      <c r="B53" s="6" t="s">
        <v>91</v>
      </c>
      <c r="C53" s="8">
        <f>DATE(2020,5,27)</f>
        <v>43978</v>
      </c>
      <c r="D53" s="9"/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2.75" x14ac:dyDescent="0.2">
      <c r="A54" s="6" t="s">
        <v>86</v>
      </c>
      <c r="B54" s="10" t="s">
        <v>93</v>
      </c>
      <c r="C54" s="8">
        <f>DATE(2020,5,27)</f>
        <v>43978</v>
      </c>
      <c r="D54" s="9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2.75" x14ac:dyDescent="0.2">
      <c r="A55" s="6" t="s">
        <v>87</v>
      </c>
      <c r="B55" s="10" t="s">
        <v>92</v>
      </c>
      <c r="C55" s="8">
        <f>DATE(2020,5,27)</f>
        <v>43978</v>
      </c>
      <c r="D55" s="9"/>
      <c r="E55" s="6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25.5" x14ac:dyDescent="0.2">
      <c r="A56" s="6" t="s">
        <v>185</v>
      </c>
      <c r="B56" s="10" t="s">
        <v>186</v>
      </c>
      <c r="C56" s="8">
        <f>DATE(2020,6,23)</f>
        <v>44005</v>
      </c>
      <c r="D56" s="15" t="s">
        <v>187</v>
      </c>
      <c r="E56" s="6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2.75" x14ac:dyDescent="0.2">
      <c r="A57" s="6" t="s">
        <v>445</v>
      </c>
      <c r="B57" s="10" t="s">
        <v>446</v>
      </c>
      <c r="C57" s="8">
        <v>44064</v>
      </c>
      <c r="D57" s="15"/>
      <c r="E57" s="6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2.75" x14ac:dyDescent="0.2">
      <c r="A58" s="7" t="s">
        <v>217</v>
      </c>
      <c r="B58" s="7"/>
      <c r="C58" s="7"/>
      <c r="D58" s="14"/>
      <c r="E58" s="7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2.75" x14ac:dyDescent="0.2">
      <c r="A59" s="6" t="s">
        <v>94</v>
      </c>
      <c r="B59" s="6" t="s">
        <v>95</v>
      </c>
      <c r="C59" s="8">
        <f>DATE(2020,5,30)</f>
        <v>43981</v>
      </c>
      <c r="D59" s="9"/>
      <c r="E59" s="6" t="s">
        <v>120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2.75" x14ac:dyDescent="0.2">
      <c r="A60" s="6" t="s">
        <v>96</v>
      </c>
      <c r="B60" s="6" t="s">
        <v>97</v>
      </c>
      <c r="C60" s="8">
        <f>DATE(2020,5,30)</f>
        <v>43981</v>
      </c>
      <c r="D60" s="9"/>
      <c r="E60" s="6" t="s">
        <v>101</v>
      </c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2.75" x14ac:dyDescent="0.2">
      <c r="A61" s="6" t="s">
        <v>98</v>
      </c>
      <c r="B61" s="6" t="s">
        <v>99</v>
      </c>
      <c r="C61" s="8">
        <f>DATE(2020,5,30)</f>
        <v>43981</v>
      </c>
      <c r="D61" s="15" t="s">
        <v>100</v>
      </c>
      <c r="E61" s="6" t="s">
        <v>101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12.75" x14ac:dyDescent="0.2">
      <c r="A62" s="6" t="s">
        <v>102</v>
      </c>
      <c r="B62" s="6" t="s">
        <v>103</v>
      </c>
      <c r="C62" s="8">
        <f>DATE(2020,5,30)</f>
        <v>43981</v>
      </c>
      <c r="D62" s="9"/>
      <c r="E62" s="9" t="s">
        <v>104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2.75" x14ac:dyDescent="0.2">
      <c r="A63" s="6" t="s">
        <v>105</v>
      </c>
      <c r="B63" s="6" t="s">
        <v>106</v>
      </c>
      <c r="C63" s="8">
        <f>DATE(2020,5,30)</f>
        <v>43981</v>
      </c>
      <c r="D63" s="9"/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2.75" x14ac:dyDescent="0.2">
      <c r="A64" s="6" t="s">
        <v>108</v>
      </c>
      <c r="B64" s="6" t="s">
        <v>109</v>
      </c>
      <c r="C64" s="8">
        <f>DATE(2020,5,31)</f>
        <v>43982</v>
      </c>
      <c r="D64" s="15" t="s">
        <v>107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25.5" x14ac:dyDescent="0.2">
      <c r="A65" s="6" t="s">
        <v>110</v>
      </c>
      <c r="B65" s="6" t="s">
        <v>112</v>
      </c>
      <c r="C65" s="8">
        <f>DATE(2020,5,31)</f>
        <v>43982</v>
      </c>
      <c r="D65" s="15" t="s">
        <v>111</v>
      </c>
      <c r="E65" s="6" t="s">
        <v>113</v>
      </c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2.75" x14ac:dyDescent="0.2">
      <c r="A66" s="6" t="s">
        <v>114</v>
      </c>
      <c r="B66" s="6" t="s">
        <v>115</v>
      </c>
      <c r="C66" s="8">
        <f>DATE(2020,5,31)</f>
        <v>43982</v>
      </c>
      <c r="D66" s="15" t="s">
        <v>119</v>
      </c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12.75" x14ac:dyDescent="0.2">
      <c r="A67" s="6" t="s">
        <v>116</v>
      </c>
      <c r="B67" s="6" t="s">
        <v>117</v>
      </c>
      <c r="C67" s="8">
        <f>DATE(2020,5,31)</f>
        <v>43982</v>
      </c>
      <c r="D67" s="15" t="s">
        <v>118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2.75" x14ac:dyDescent="0.2">
      <c r="A68" s="6" t="s">
        <v>121</v>
      </c>
      <c r="B68" s="6" t="s">
        <v>122</v>
      </c>
      <c r="C68" s="8">
        <f>DATE(2020,6,2)</f>
        <v>43984</v>
      </c>
      <c r="D68" s="15" t="s">
        <v>123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12.75" x14ac:dyDescent="0.2">
      <c r="A69" s="6" t="s">
        <v>124</v>
      </c>
      <c r="B69" s="6" t="s">
        <v>125</v>
      </c>
      <c r="C69" s="8">
        <f>DATE(2020,6,2)</f>
        <v>43984</v>
      </c>
      <c r="D69" s="9"/>
      <c r="E69" s="6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25.5" x14ac:dyDescent="0.2">
      <c r="A70" s="6" t="s">
        <v>126</v>
      </c>
      <c r="B70" s="6" t="s">
        <v>127</v>
      </c>
      <c r="C70" s="8">
        <f>DATE(2020,6,6)</f>
        <v>43988</v>
      </c>
      <c r="D70" s="15" t="s">
        <v>128</v>
      </c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2.75" x14ac:dyDescent="0.2">
      <c r="A71" s="6" t="s">
        <v>129</v>
      </c>
      <c r="B71" s="6" t="s">
        <v>131</v>
      </c>
      <c r="C71" s="8">
        <f>DATE(2020,6,7)</f>
        <v>43989</v>
      </c>
      <c r="D71" s="15" t="s">
        <v>130</v>
      </c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25.5" x14ac:dyDescent="0.2">
      <c r="A72" s="6" t="s">
        <v>132</v>
      </c>
      <c r="B72" s="6" t="s">
        <v>134</v>
      </c>
      <c r="C72" s="8">
        <f>DATE(2020,6,7)</f>
        <v>43989</v>
      </c>
      <c r="D72" s="15" t="s">
        <v>133</v>
      </c>
      <c r="E72" s="6" t="s">
        <v>135</v>
      </c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2.75" x14ac:dyDescent="0.2">
      <c r="A73" s="6" t="s">
        <v>422</v>
      </c>
      <c r="B73" s="6" t="s">
        <v>423</v>
      </c>
      <c r="C73" s="8">
        <f>DATE(2020,8,18)</f>
        <v>44061</v>
      </c>
      <c r="D73" s="15"/>
      <c r="E73" s="6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2.75" x14ac:dyDescent="0.2">
      <c r="A74" s="6" t="s">
        <v>447</v>
      </c>
      <c r="B74" s="6" t="s">
        <v>448</v>
      </c>
      <c r="C74" s="8">
        <f>DATE(2020,8,23)</f>
        <v>44066</v>
      </c>
      <c r="D74" s="15"/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2.75" x14ac:dyDescent="0.2">
      <c r="A75" s="7" t="s">
        <v>218</v>
      </c>
      <c r="B75" s="7"/>
      <c r="C75" s="7"/>
      <c r="D75" s="14"/>
      <c r="E75" s="7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2.75" x14ac:dyDescent="0.2">
      <c r="A76" s="6" t="s">
        <v>136</v>
      </c>
      <c r="B76" s="6" t="s">
        <v>137</v>
      </c>
      <c r="C76" s="8">
        <f>DATE(2020,6,9)</f>
        <v>43991</v>
      </c>
      <c r="D76" s="9"/>
      <c r="E76" s="6" t="s">
        <v>138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2.75" x14ac:dyDescent="0.2">
      <c r="A77" s="6" t="s">
        <v>139</v>
      </c>
      <c r="B77" s="6" t="s">
        <v>140</v>
      </c>
      <c r="C77" s="8">
        <f>DATE(2020,6,10)</f>
        <v>43992</v>
      </c>
      <c r="D77" s="15" t="s">
        <v>141</v>
      </c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2.75" x14ac:dyDescent="0.2">
      <c r="A78" s="6" t="s">
        <v>143</v>
      </c>
      <c r="B78" s="6" t="s">
        <v>142</v>
      </c>
      <c r="C78" s="8">
        <f>DATE(2020,6,11)</f>
        <v>43993</v>
      </c>
      <c r="D78" s="15" t="s">
        <v>146</v>
      </c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2.75" x14ac:dyDescent="0.2">
      <c r="A79" s="6" t="s">
        <v>144</v>
      </c>
      <c r="B79" s="6" t="s">
        <v>145</v>
      </c>
      <c r="C79" s="8">
        <f>DATE(2020,6,11)</f>
        <v>43993</v>
      </c>
      <c r="D79" s="15" t="s">
        <v>148</v>
      </c>
      <c r="E79" s="6" t="s">
        <v>147</v>
      </c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2.75" x14ac:dyDescent="0.2">
      <c r="A80" s="6" t="s">
        <v>149</v>
      </c>
      <c r="B80" s="6" t="s">
        <v>153</v>
      </c>
      <c r="C80" s="8">
        <f>DATE(2020,6,13)</f>
        <v>43995</v>
      </c>
      <c r="D80" s="9"/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2.75" x14ac:dyDescent="0.2">
      <c r="A81" s="6" t="s">
        <v>150</v>
      </c>
      <c r="B81" s="6" t="s">
        <v>154</v>
      </c>
      <c r="C81" s="8">
        <f>DATE(2020,6,13)</f>
        <v>43995</v>
      </c>
      <c r="D81" s="9"/>
      <c r="E81" s="6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2.75" x14ac:dyDescent="0.2">
      <c r="A82" s="6" t="s">
        <v>151</v>
      </c>
      <c r="B82" s="6" t="s">
        <v>155</v>
      </c>
      <c r="C82" s="8">
        <f>DATE(2020,6,13)</f>
        <v>43995</v>
      </c>
      <c r="D82" s="15" t="s">
        <v>156</v>
      </c>
      <c r="E82" s="6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2.75" x14ac:dyDescent="0.2">
      <c r="A83" s="6" t="s">
        <v>152</v>
      </c>
      <c r="B83" s="6" t="s">
        <v>157</v>
      </c>
      <c r="C83" s="8">
        <f>DATE(2020,6,13)</f>
        <v>43995</v>
      </c>
      <c r="D83" s="15" t="s">
        <v>158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2.75" x14ac:dyDescent="0.2">
      <c r="A84" s="6" t="s">
        <v>159</v>
      </c>
      <c r="B84" s="6" t="s">
        <v>160</v>
      </c>
      <c r="C84" s="8">
        <f>DATE(2020,6,14)</f>
        <v>43996</v>
      </c>
      <c r="D84" s="9"/>
      <c r="E84" s="6" t="s">
        <v>161</v>
      </c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2.75" x14ac:dyDescent="0.2">
      <c r="A85" s="6" t="s">
        <v>162</v>
      </c>
      <c r="B85" s="6" t="s">
        <v>163</v>
      </c>
      <c r="C85" s="8">
        <f>DATE(2020,6,14)</f>
        <v>43996</v>
      </c>
      <c r="D85" s="9"/>
      <c r="E85" s="6" t="s">
        <v>164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2.75" x14ac:dyDescent="0.2">
      <c r="A86" s="6" t="s">
        <v>165</v>
      </c>
      <c r="B86" s="6" t="s">
        <v>166</v>
      </c>
      <c r="C86" s="8">
        <f>DATE(2020,6,14)</f>
        <v>43996</v>
      </c>
      <c r="D86" s="15" t="s">
        <v>167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12.75" x14ac:dyDescent="0.2">
      <c r="A87" s="6" t="s">
        <v>168</v>
      </c>
      <c r="B87" s="6" t="s">
        <v>169</v>
      </c>
      <c r="C87" s="8">
        <f>DATE(2020,6,14)</f>
        <v>43996</v>
      </c>
      <c r="D87" s="15" t="s">
        <v>170</v>
      </c>
      <c r="E87" s="6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12.75" x14ac:dyDescent="0.2">
      <c r="A88" s="6" t="s">
        <v>171</v>
      </c>
      <c r="B88" s="6" t="s">
        <v>172</v>
      </c>
      <c r="C88" s="8">
        <f>DATE(2020,6,15)</f>
        <v>43997</v>
      </c>
      <c r="D88" s="9"/>
      <c r="E88" s="6" t="s">
        <v>173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2.75" x14ac:dyDescent="0.2">
      <c r="A89" s="6" t="s">
        <v>175</v>
      </c>
      <c r="B89" s="6" t="s">
        <v>174</v>
      </c>
      <c r="C89" s="8">
        <f>DATE(2020,6,15)</f>
        <v>43997</v>
      </c>
      <c r="D89" s="15" t="s">
        <v>176</v>
      </c>
      <c r="E89" s="6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25.5" x14ac:dyDescent="0.2">
      <c r="A90" s="6" t="s">
        <v>177</v>
      </c>
      <c r="B90" s="6" t="s">
        <v>178</v>
      </c>
      <c r="C90" s="8">
        <f>DATE(2020,6,22)</f>
        <v>44004</v>
      </c>
      <c r="D90" s="15" t="s">
        <v>180</v>
      </c>
      <c r="E90" s="6" t="s">
        <v>179</v>
      </c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25.5" x14ac:dyDescent="0.2">
      <c r="A91" s="6" t="s">
        <v>181</v>
      </c>
      <c r="B91" s="6" t="s">
        <v>182</v>
      </c>
      <c r="C91" s="8">
        <f>DATE(2020,6,23)</f>
        <v>44005</v>
      </c>
      <c r="D91" s="15" t="s">
        <v>184</v>
      </c>
      <c r="E91" s="6" t="s">
        <v>183</v>
      </c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2.75" x14ac:dyDescent="0.2">
      <c r="A92" s="7" t="s">
        <v>219</v>
      </c>
      <c r="B92" s="7"/>
      <c r="C92" s="7"/>
      <c r="D92" s="14"/>
      <c r="E92" s="7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2.75" x14ac:dyDescent="0.2">
      <c r="A93" s="6" t="s">
        <v>191</v>
      </c>
      <c r="B93" s="6" t="s">
        <v>192</v>
      </c>
      <c r="C93" s="8">
        <f>DATE(2020,6,24)</f>
        <v>44006</v>
      </c>
      <c r="D93" s="9"/>
      <c r="E93" s="6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2.75" x14ac:dyDescent="0.2">
      <c r="A94" s="6" t="s">
        <v>193</v>
      </c>
      <c r="B94" s="6" t="s">
        <v>195</v>
      </c>
      <c r="C94" s="8">
        <f>DATE(2020,6,24)</f>
        <v>44006</v>
      </c>
      <c r="D94" s="9"/>
      <c r="E94" s="6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2.75" x14ac:dyDescent="0.2">
      <c r="A95" s="6" t="s">
        <v>194</v>
      </c>
      <c r="B95" s="6" t="s">
        <v>196</v>
      </c>
      <c r="C95" s="8">
        <f>DATE(2020,6,24)</f>
        <v>44006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2.75" x14ac:dyDescent="0.2">
      <c r="A96" s="6" t="s">
        <v>197</v>
      </c>
      <c r="B96" s="6" t="s">
        <v>198</v>
      </c>
      <c r="C96" s="8">
        <f>DATE(2020,6,25)</f>
        <v>44007</v>
      </c>
      <c r="D96" s="15" t="s">
        <v>200</v>
      </c>
      <c r="E96" s="6" t="s">
        <v>199</v>
      </c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2.75" x14ac:dyDescent="0.2">
      <c r="A97" s="6" t="s">
        <v>201</v>
      </c>
      <c r="B97" s="6" t="s">
        <v>202</v>
      </c>
      <c r="C97" s="8">
        <f>DATE(2020,6,26)</f>
        <v>44008</v>
      </c>
      <c r="D97" s="9"/>
      <c r="E97" s="6" t="s">
        <v>203</v>
      </c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2.75" x14ac:dyDescent="0.2">
      <c r="A98" s="6" t="s">
        <v>204</v>
      </c>
      <c r="B98" s="6" t="s">
        <v>207</v>
      </c>
      <c r="C98" s="8">
        <f>DATE(2020,6,26)</f>
        <v>44008</v>
      </c>
      <c r="D98" s="9"/>
      <c r="E98" s="6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2.75" x14ac:dyDescent="0.2">
      <c r="A99" s="10" t="s">
        <v>205</v>
      </c>
      <c r="B99" s="6" t="s">
        <v>206</v>
      </c>
      <c r="C99" s="8">
        <f>DATE(2020,6,26)</f>
        <v>44008</v>
      </c>
      <c r="D99" s="9"/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2.75" x14ac:dyDescent="0.2">
      <c r="A100" s="6" t="s">
        <v>209</v>
      </c>
      <c r="B100" s="6" t="s">
        <v>208</v>
      </c>
      <c r="C100" s="8">
        <f>DATE(2020,6,26)</f>
        <v>44008</v>
      </c>
      <c r="D100" s="15" t="s">
        <v>210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12.75" x14ac:dyDescent="0.2">
      <c r="A101" s="6" t="s">
        <v>211</v>
      </c>
      <c r="B101" s="6" t="s">
        <v>212</v>
      </c>
      <c r="C101" s="8">
        <f>DATE(2020,6,27)</f>
        <v>44009</v>
      </c>
      <c r="D101" s="15" t="s">
        <v>213</v>
      </c>
      <c r="E101" s="6" t="s">
        <v>214</v>
      </c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12.75" x14ac:dyDescent="0.2">
      <c r="A102" s="6" t="s">
        <v>220</v>
      </c>
      <c r="B102" s="6" t="s">
        <v>221</v>
      </c>
      <c r="C102" s="8">
        <f>DATE(2020,7,2)</f>
        <v>44014</v>
      </c>
      <c r="D102" s="15" t="s">
        <v>222</v>
      </c>
      <c r="E102" s="6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2.75" x14ac:dyDescent="0.2">
      <c r="A103" s="6" t="s">
        <v>223</v>
      </c>
      <c r="B103" s="6" t="s">
        <v>224</v>
      </c>
      <c r="C103" s="8">
        <f>DATE(2020,7,2)</f>
        <v>44014</v>
      </c>
      <c r="D103" s="15" t="s">
        <v>225</v>
      </c>
      <c r="E103" s="6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25.5" x14ac:dyDescent="0.2">
      <c r="A104" s="6" t="s">
        <v>226</v>
      </c>
      <c r="B104" s="6" t="s">
        <v>227</v>
      </c>
      <c r="C104" s="8">
        <f>DATE(2020,7,6)</f>
        <v>44018</v>
      </c>
      <c r="D104" s="15" t="s">
        <v>232</v>
      </c>
      <c r="E104" s="6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25.5" x14ac:dyDescent="0.2">
      <c r="A105" s="6" t="s">
        <v>228</v>
      </c>
      <c r="B105" s="6" t="s">
        <v>230</v>
      </c>
      <c r="C105" s="8">
        <f>DATE(2020,7,6)</f>
        <v>44018</v>
      </c>
      <c r="D105" s="15" t="s">
        <v>233</v>
      </c>
      <c r="E105" s="6" t="s">
        <v>234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2.75" x14ac:dyDescent="0.2">
      <c r="A106" s="6" t="s">
        <v>229</v>
      </c>
      <c r="B106" s="6" t="s">
        <v>231</v>
      </c>
      <c r="C106" s="8">
        <f>DATE(2020,7,8)</f>
        <v>44020</v>
      </c>
      <c r="D106" s="9"/>
      <c r="E106" s="6" t="s">
        <v>235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2.75" x14ac:dyDescent="0.2">
      <c r="A107" s="7" t="s">
        <v>237</v>
      </c>
      <c r="B107" s="7"/>
      <c r="C107" s="7"/>
      <c r="D107" s="14"/>
      <c r="E107" s="7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2.75" x14ac:dyDescent="0.2">
      <c r="A108" s="6" t="s">
        <v>241</v>
      </c>
      <c r="B108" s="6" t="s">
        <v>242</v>
      </c>
      <c r="C108" s="8">
        <f>DATE(2020,7,10)</f>
        <v>44022</v>
      </c>
      <c r="D108" s="9"/>
      <c r="E108" s="6" t="s">
        <v>240</v>
      </c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2.75" x14ac:dyDescent="0.2">
      <c r="A109" s="6" t="s">
        <v>238</v>
      </c>
      <c r="B109" s="6" t="s">
        <v>239</v>
      </c>
      <c r="C109" s="8">
        <f>DATE(2020,7,10)</f>
        <v>44022</v>
      </c>
      <c r="D109" s="9"/>
      <c r="E109" s="6" t="s">
        <v>240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2.75" x14ac:dyDescent="0.2">
      <c r="A110" s="6" t="s">
        <v>243</v>
      </c>
      <c r="B110" s="6" t="s">
        <v>244</v>
      </c>
      <c r="C110" s="8">
        <f t="shared" ref="C110:C117" si="3">DATE(2020,7,11)</f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2.75" x14ac:dyDescent="0.2">
      <c r="A111" s="6" t="s">
        <v>245</v>
      </c>
      <c r="B111" s="6" t="s">
        <v>246</v>
      </c>
      <c r="C111" s="8">
        <f t="shared" si="3"/>
        <v>44023</v>
      </c>
      <c r="D111" s="9"/>
      <c r="E111" s="6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12.75" x14ac:dyDescent="0.2">
      <c r="A112" s="6" t="s">
        <v>247</v>
      </c>
      <c r="B112" s="6" t="s">
        <v>248</v>
      </c>
      <c r="C112" s="8">
        <f t="shared" si="3"/>
        <v>44023</v>
      </c>
      <c r="D112" s="15" t="s">
        <v>250</v>
      </c>
      <c r="E112" s="6" t="s">
        <v>249</v>
      </c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2.75" x14ac:dyDescent="0.2">
      <c r="A113" s="6" t="s">
        <v>251</v>
      </c>
      <c r="B113" s="6" t="s">
        <v>252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2.75" x14ac:dyDescent="0.2">
      <c r="A114" s="6" t="s">
        <v>253</v>
      </c>
      <c r="B114" s="6" t="s">
        <v>254</v>
      </c>
      <c r="C114" s="8">
        <f t="shared" si="3"/>
        <v>44023</v>
      </c>
      <c r="D114" s="9"/>
      <c r="E114" s="6" t="s">
        <v>255</v>
      </c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25.5" x14ac:dyDescent="0.2">
      <c r="A115" s="6" t="s">
        <v>256</v>
      </c>
      <c r="B115" s="6" t="s">
        <v>257</v>
      </c>
      <c r="C115" s="8">
        <f t="shared" si="3"/>
        <v>44023</v>
      </c>
      <c r="D115" s="15" t="s">
        <v>258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2.75" x14ac:dyDescent="0.2">
      <c r="A116" s="6" t="s">
        <v>259</v>
      </c>
      <c r="B116" s="6" t="s">
        <v>260</v>
      </c>
      <c r="C116" s="8">
        <f t="shared" si="3"/>
        <v>44023</v>
      </c>
      <c r="D116" s="9"/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2.75" x14ac:dyDescent="0.2">
      <c r="A117" s="6" t="s">
        <v>261</v>
      </c>
      <c r="B117" s="6" t="s">
        <v>262</v>
      </c>
      <c r="C117" s="8">
        <f t="shared" si="3"/>
        <v>44023</v>
      </c>
      <c r="D117" s="15" t="s">
        <v>263</v>
      </c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2.75" x14ac:dyDescent="0.2">
      <c r="A118" s="6" t="s">
        <v>264</v>
      </c>
      <c r="B118" s="6" t="s">
        <v>265</v>
      </c>
      <c r="C118" s="8">
        <f>DATE(2020,7,12)</f>
        <v>44024</v>
      </c>
      <c r="D118" s="15" t="s">
        <v>266</v>
      </c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2.75" x14ac:dyDescent="0.2">
      <c r="A119" s="6" t="s">
        <v>267</v>
      </c>
      <c r="B119" s="6" t="s">
        <v>268</v>
      </c>
      <c r="C119" s="8">
        <f t="shared" ref="C119:C124" si="4">DATE(2020,7,14)</f>
        <v>44026</v>
      </c>
      <c r="D119" s="15" t="s">
        <v>269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2.75" x14ac:dyDescent="0.2">
      <c r="A120" s="6" t="s">
        <v>270</v>
      </c>
      <c r="B120" s="6" t="s">
        <v>271</v>
      </c>
      <c r="C120" s="8">
        <f t="shared" si="4"/>
        <v>44026</v>
      </c>
      <c r="D120" s="9"/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12.75" x14ac:dyDescent="0.2">
      <c r="A121" s="6" t="s">
        <v>272</v>
      </c>
      <c r="B121" s="6" t="s">
        <v>273</v>
      </c>
      <c r="C121" s="8">
        <f t="shared" si="4"/>
        <v>44026</v>
      </c>
      <c r="D121" s="9"/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2.75" x14ac:dyDescent="0.2">
      <c r="A122" s="9" t="s">
        <v>274</v>
      </c>
      <c r="B122" s="6" t="s">
        <v>275</v>
      </c>
      <c r="C122" s="8">
        <f t="shared" si="4"/>
        <v>44026</v>
      </c>
      <c r="D122" s="15" t="s">
        <v>276</v>
      </c>
      <c r="E122" s="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2.75" x14ac:dyDescent="0.2">
      <c r="A123" s="6" t="s">
        <v>277</v>
      </c>
      <c r="B123" s="6" t="s">
        <v>278</v>
      </c>
      <c r="C123" s="8">
        <f t="shared" si="4"/>
        <v>44026</v>
      </c>
      <c r="D123" s="15" t="s">
        <v>279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25.5" x14ac:dyDescent="0.2">
      <c r="A124" s="6" t="s">
        <v>280</v>
      </c>
      <c r="B124" s="6" t="s">
        <v>281</v>
      </c>
      <c r="C124" s="8">
        <f t="shared" si="4"/>
        <v>44026</v>
      </c>
      <c r="D124" s="15" t="s">
        <v>282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2.75" x14ac:dyDescent="0.2">
      <c r="A125" s="6" t="s">
        <v>644</v>
      </c>
      <c r="B125" s="6" t="s">
        <v>645</v>
      </c>
      <c r="C125" s="8">
        <f>DATE(2020,9,22)</f>
        <v>44096</v>
      </c>
      <c r="D125" s="15"/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2.75" x14ac:dyDescent="0.2">
      <c r="A126" s="7" t="s">
        <v>391</v>
      </c>
      <c r="B126" s="7"/>
      <c r="C126" s="7"/>
      <c r="D126" s="14"/>
      <c r="E126" s="7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2.75" x14ac:dyDescent="0.2">
      <c r="A127" s="6" t="s">
        <v>283</v>
      </c>
      <c r="B127" s="6" t="s">
        <v>284</v>
      </c>
      <c r="C127" s="8">
        <f>DATE(2020,7,17)</f>
        <v>44029</v>
      </c>
      <c r="D127" s="15" t="s">
        <v>285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2.75" x14ac:dyDescent="0.2">
      <c r="A128" s="6" t="s">
        <v>286</v>
      </c>
      <c r="B128" s="6" t="s">
        <v>287</v>
      </c>
      <c r="C128" s="8">
        <f>DATE(2020,7,17)</f>
        <v>44029</v>
      </c>
      <c r="D128" s="15" t="s">
        <v>288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2.75" x14ac:dyDescent="0.2">
      <c r="A129" s="10" t="s">
        <v>289</v>
      </c>
      <c r="B129" s="10" t="s">
        <v>290</v>
      </c>
      <c r="C129" s="8">
        <f>DATE(2020,7,19)</f>
        <v>44031</v>
      </c>
      <c r="D129" s="15" t="s">
        <v>291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2.75" x14ac:dyDescent="0.2">
      <c r="A130" s="6" t="s">
        <v>292</v>
      </c>
      <c r="B130" s="6" t="s">
        <v>293</v>
      </c>
      <c r="C130" s="8">
        <f>DATE(2020,7,19)</f>
        <v>44031</v>
      </c>
      <c r="D130" s="15" t="s">
        <v>294</v>
      </c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25.5" x14ac:dyDescent="0.2">
      <c r="A131" s="6" t="s">
        <v>295</v>
      </c>
      <c r="B131" s="6" t="s">
        <v>296</v>
      </c>
      <c r="C131" s="8">
        <f>DATE(2020,7,20)</f>
        <v>44032</v>
      </c>
      <c r="D131" s="15" t="s">
        <v>297</v>
      </c>
      <c r="E131" s="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2.75" x14ac:dyDescent="0.2">
      <c r="A132" s="6" t="s">
        <v>298</v>
      </c>
      <c r="B132" s="6" t="s">
        <v>299</v>
      </c>
      <c r="C132" s="8">
        <f>DATE(2020,7,20)</f>
        <v>44032</v>
      </c>
      <c r="D132" s="15" t="s">
        <v>300</v>
      </c>
      <c r="E132" s="6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2.75" x14ac:dyDescent="0.2">
      <c r="A133" s="6" t="s">
        <v>301</v>
      </c>
      <c r="B133" s="6" t="s">
        <v>302</v>
      </c>
      <c r="C133" s="8">
        <f>DATE(2020,7,21)</f>
        <v>44033</v>
      </c>
      <c r="D133" s="15" t="s">
        <v>303</v>
      </c>
      <c r="E133" s="6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2.75" x14ac:dyDescent="0.2">
      <c r="A134" s="6" t="s">
        <v>304</v>
      </c>
      <c r="B134" s="6" t="s">
        <v>305</v>
      </c>
      <c r="C134" s="8">
        <f>DATE(2020,7,24)</f>
        <v>44036</v>
      </c>
      <c r="D134" s="9"/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2.75" x14ac:dyDescent="0.2">
      <c r="A135" s="6" t="s">
        <v>306</v>
      </c>
      <c r="B135" s="6" t="s">
        <v>307</v>
      </c>
      <c r="C135" s="8">
        <f>DATE(2020,7,22)</f>
        <v>44034</v>
      </c>
      <c r="D135" s="17" t="s">
        <v>309</v>
      </c>
      <c r="E135" s="17" t="s">
        <v>308</v>
      </c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2.75" x14ac:dyDescent="0.2">
      <c r="A136" s="6" t="s">
        <v>310</v>
      </c>
      <c r="B136" s="6" t="s">
        <v>311</v>
      </c>
      <c r="C136" s="8">
        <f>DATE(2020,7,25)</f>
        <v>44037</v>
      </c>
      <c r="D136" s="15" t="s">
        <v>312</v>
      </c>
      <c r="E136" s="6" t="s">
        <v>313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2.75" x14ac:dyDescent="0.2">
      <c r="A137" s="6" t="s">
        <v>315</v>
      </c>
      <c r="B137" s="6" t="s">
        <v>314</v>
      </c>
      <c r="C137" s="8">
        <f>DATE(2020,7,25)</f>
        <v>44037</v>
      </c>
      <c r="D137" s="15" t="s">
        <v>316</v>
      </c>
      <c r="E137" s="6" t="s">
        <v>317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2.75" x14ac:dyDescent="0.2">
      <c r="A138" s="6" t="s">
        <v>318</v>
      </c>
      <c r="B138" s="6" t="s">
        <v>319</v>
      </c>
      <c r="C138" s="8">
        <f>DATE(2020,7,27)</f>
        <v>44039</v>
      </c>
      <c r="D138" s="15" t="s">
        <v>321</v>
      </c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2.75" x14ac:dyDescent="0.2">
      <c r="A139" s="6" t="s">
        <v>320</v>
      </c>
      <c r="B139" s="6" t="s">
        <v>322</v>
      </c>
      <c r="C139" s="8">
        <f>DATE(2020,7,27)</f>
        <v>44039</v>
      </c>
      <c r="D139" s="15" t="s">
        <v>323</v>
      </c>
      <c r="E139" s="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2.75" x14ac:dyDescent="0.2">
      <c r="A140" s="6" t="s">
        <v>452</v>
      </c>
      <c r="B140" s="6" t="s">
        <v>453</v>
      </c>
      <c r="C140" s="8">
        <f>DATE(2020,8,24)</f>
        <v>44067</v>
      </c>
      <c r="D140" s="15"/>
      <c r="E140" s="6" t="s">
        <v>454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2.75" x14ac:dyDescent="0.2">
      <c r="A141" s="6" t="s">
        <v>455</v>
      </c>
      <c r="B141" s="6" t="s">
        <v>456</v>
      </c>
      <c r="C141" s="8">
        <f>DATE(2020,8,24)</f>
        <v>44067</v>
      </c>
      <c r="D141" s="15"/>
      <c r="E141" s="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2.75" x14ac:dyDescent="0.2">
      <c r="A142" s="6" t="s">
        <v>457</v>
      </c>
      <c r="B142" s="6" t="s">
        <v>458</v>
      </c>
      <c r="C142" s="8">
        <f>DATE(2020,8,26)</f>
        <v>44069</v>
      </c>
      <c r="D142" s="15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2.75" x14ac:dyDescent="0.2">
      <c r="A143" s="6" t="s">
        <v>648</v>
      </c>
      <c r="B143" s="6" t="s">
        <v>649</v>
      </c>
      <c r="C143" s="8">
        <f>DATE(2020,10,3)</f>
        <v>44107</v>
      </c>
      <c r="D143" s="15" t="s">
        <v>650</v>
      </c>
      <c r="E143" s="6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2.75" x14ac:dyDescent="0.2">
      <c r="A144" s="6" t="s">
        <v>651</v>
      </c>
      <c r="B144" s="6" t="s">
        <v>652</v>
      </c>
      <c r="C144" s="8">
        <f>DATE(2020,10,3)</f>
        <v>44107</v>
      </c>
      <c r="D144" s="15"/>
      <c r="E144" s="6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2.75" x14ac:dyDescent="0.2">
      <c r="A145" s="6" t="s">
        <v>349</v>
      </c>
      <c r="B145" s="6" t="s">
        <v>350</v>
      </c>
      <c r="C145" s="8">
        <f>DATE(2020,8,3)</f>
        <v>44046</v>
      </c>
      <c r="D145" s="9"/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5.75" customHeight="1" x14ac:dyDescent="0.2">
      <c r="A146" s="6" t="s">
        <v>653</v>
      </c>
      <c r="B146" s="6" t="s">
        <v>654</v>
      </c>
      <c r="C146" s="8">
        <f>DATE(2020,8,3)</f>
        <v>44046</v>
      </c>
      <c r="D146" s="9"/>
      <c r="E146" s="6" t="s">
        <v>655</v>
      </c>
    </row>
    <row r="147" spans="1:21" ht="15.75" customHeight="1" x14ac:dyDescent="0.2">
      <c r="A147" s="6" t="s">
        <v>662</v>
      </c>
      <c r="B147" s="6" t="s">
        <v>663</v>
      </c>
      <c r="C147" s="8">
        <f>DATE(2020,10,4)</f>
        <v>44108</v>
      </c>
      <c r="D147" s="9"/>
      <c r="E147" s="6"/>
    </row>
    <row r="148" spans="1:21" ht="15.75" customHeight="1" x14ac:dyDescent="0.2">
      <c r="A148" s="6" t="s">
        <v>664</v>
      </c>
      <c r="B148" s="6" t="s">
        <v>665</v>
      </c>
      <c r="C148" s="8">
        <f>DATE(2020,10,5)</f>
        <v>44109</v>
      </c>
      <c r="D148" s="9"/>
      <c r="E148" s="6"/>
    </row>
    <row r="149" spans="1:21" ht="15.75" customHeight="1" x14ac:dyDescent="0.2">
      <c r="A149" s="6" t="s">
        <v>668</v>
      </c>
      <c r="B149" s="6" t="s">
        <v>669</v>
      </c>
      <c r="C149" s="8">
        <f>DATE(2020,10,5)</f>
        <v>44109</v>
      </c>
      <c r="D149" s="9"/>
      <c r="E149" s="6"/>
    </row>
    <row r="150" spans="1:21" ht="15.75" customHeight="1" x14ac:dyDescent="0.2">
      <c r="A150" s="6" t="s">
        <v>670</v>
      </c>
      <c r="B150" s="6" t="s">
        <v>671</v>
      </c>
      <c r="C150" s="8">
        <f>DATE(2020,10,5)</f>
        <v>44109</v>
      </c>
      <c r="D150" s="9"/>
      <c r="E150" s="6"/>
    </row>
    <row r="151" spans="1:21" ht="15.75" customHeight="1" x14ac:dyDescent="0.2">
      <c r="A151" s="6" t="s">
        <v>672</v>
      </c>
      <c r="B151" s="6" t="s">
        <v>673</v>
      </c>
      <c r="C151" s="8">
        <f>DATE(2020,10,5)</f>
        <v>44109</v>
      </c>
      <c r="D151" s="15" t="s">
        <v>674</v>
      </c>
      <c r="E151" s="6"/>
    </row>
    <row r="152" spans="1:21" ht="15.75" customHeight="1" x14ac:dyDescent="0.2">
      <c r="A152" s="6" t="s">
        <v>675</v>
      </c>
      <c r="B152" s="6" t="s">
        <v>676</v>
      </c>
      <c r="C152" s="8">
        <f>DATE(2020,10,5)</f>
        <v>44109</v>
      </c>
      <c r="D152" s="15" t="s">
        <v>677</v>
      </c>
      <c r="E152" s="6" t="s">
        <v>678</v>
      </c>
    </row>
    <row r="153" spans="1:21" ht="12.75" x14ac:dyDescent="0.2">
      <c r="A153" s="6" t="s">
        <v>681</v>
      </c>
      <c r="B153" s="6" t="s">
        <v>682</v>
      </c>
      <c r="C153" s="8">
        <f>DATE(2020,10,6)</f>
        <v>44110</v>
      </c>
      <c r="D153" s="15"/>
      <c r="E153" s="6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2.75" x14ac:dyDescent="0.2">
      <c r="A154" s="10" t="s">
        <v>683</v>
      </c>
      <c r="B154" s="10" t="s">
        <v>684</v>
      </c>
      <c r="C154" s="8">
        <f t="shared" ref="C154:C159" si="5">DATE(2020,10,7)</f>
        <v>44111</v>
      </c>
      <c r="D154" s="15" t="s">
        <v>685</v>
      </c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2.75" x14ac:dyDescent="0.2">
      <c r="A155" s="10" t="s">
        <v>662</v>
      </c>
      <c r="B155" s="10" t="s">
        <v>663</v>
      </c>
      <c r="C155" s="8">
        <f t="shared" si="5"/>
        <v>44111</v>
      </c>
      <c r="D155" s="15" t="s">
        <v>686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2.75" x14ac:dyDescent="0.2">
      <c r="A156" s="10" t="s">
        <v>687</v>
      </c>
      <c r="B156" s="10" t="s">
        <v>688</v>
      </c>
      <c r="C156" s="8">
        <f t="shared" si="5"/>
        <v>44111</v>
      </c>
      <c r="D156" s="15"/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2.75" x14ac:dyDescent="0.2">
      <c r="A157" s="10" t="s">
        <v>689</v>
      </c>
      <c r="B157" s="10" t="s">
        <v>690</v>
      </c>
      <c r="C157" s="8">
        <f t="shared" si="5"/>
        <v>44111</v>
      </c>
      <c r="D157" s="15"/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2.75" x14ac:dyDescent="0.2">
      <c r="A158" s="10" t="s">
        <v>691</v>
      </c>
      <c r="B158" s="10" t="s">
        <v>692</v>
      </c>
      <c r="C158" s="8">
        <f t="shared" si="5"/>
        <v>44111</v>
      </c>
      <c r="D158" s="15" t="s">
        <v>693</v>
      </c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2.75" x14ac:dyDescent="0.2">
      <c r="A159" s="10" t="s">
        <v>694</v>
      </c>
      <c r="B159" s="10" t="s">
        <v>695</v>
      </c>
      <c r="C159" s="8">
        <f t="shared" si="5"/>
        <v>44111</v>
      </c>
      <c r="D159" s="15" t="s">
        <v>696</v>
      </c>
      <c r="E159" s="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2.75" x14ac:dyDescent="0.2">
      <c r="A160" s="10" t="s">
        <v>703</v>
      </c>
      <c r="B160" s="10" t="s">
        <v>704</v>
      </c>
      <c r="C160" s="8">
        <f>DATE(2020,10,13)</f>
        <v>44117</v>
      </c>
      <c r="D160" s="15" t="s">
        <v>705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2.75" x14ac:dyDescent="0.2">
      <c r="A161" s="10" t="s">
        <v>706</v>
      </c>
      <c r="B161" s="10" t="s">
        <v>707</v>
      </c>
      <c r="C161" s="8">
        <f t="shared" ref="C161:C166" si="6">DATE(2020,10,15)</f>
        <v>44119</v>
      </c>
      <c r="D161" s="15" t="s">
        <v>708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2.75" x14ac:dyDescent="0.2">
      <c r="A162" s="10" t="s">
        <v>709</v>
      </c>
      <c r="B162" s="10" t="s">
        <v>710</v>
      </c>
      <c r="C162" s="8">
        <f t="shared" si="6"/>
        <v>44119</v>
      </c>
      <c r="D162" s="15" t="s">
        <v>711</v>
      </c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2.75" x14ac:dyDescent="0.2">
      <c r="A163" s="10" t="s">
        <v>712</v>
      </c>
      <c r="B163" s="10" t="s">
        <v>713</v>
      </c>
      <c r="C163" s="8">
        <f t="shared" si="6"/>
        <v>44119</v>
      </c>
      <c r="D163" s="15"/>
      <c r="E163" s="6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2.75" x14ac:dyDescent="0.2">
      <c r="A164" s="10" t="s">
        <v>714</v>
      </c>
      <c r="B164" s="10" t="s">
        <v>715</v>
      </c>
      <c r="C164" s="8">
        <f t="shared" si="6"/>
        <v>44119</v>
      </c>
      <c r="D164" s="15"/>
      <c r="E164" s="6" t="s">
        <v>716</v>
      </c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2.75" x14ac:dyDescent="0.2">
      <c r="A165" s="10" t="s">
        <v>717</v>
      </c>
      <c r="B165" s="10" t="s">
        <v>718</v>
      </c>
      <c r="C165" s="8">
        <f t="shared" si="6"/>
        <v>44119</v>
      </c>
      <c r="D165" s="15"/>
      <c r="E165" s="6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2.75" x14ac:dyDescent="0.2">
      <c r="A166" s="10" t="s">
        <v>720</v>
      </c>
      <c r="B166" s="10" t="s">
        <v>721</v>
      </c>
      <c r="C166" s="8">
        <f t="shared" si="6"/>
        <v>44119</v>
      </c>
      <c r="D166" s="15" t="s">
        <v>719</v>
      </c>
      <c r="E166" s="6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2.75" x14ac:dyDescent="0.2">
      <c r="A167" s="10" t="s">
        <v>722</v>
      </c>
      <c r="B167" s="10" t="s">
        <v>723</v>
      </c>
      <c r="C167" s="8">
        <f>DATE(2020,10,18)</f>
        <v>44122</v>
      </c>
      <c r="D167" s="15" t="s">
        <v>724</v>
      </c>
      <c r="E167" s="6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2.75" x14ac:dyDescent="0.2">
      <c r="A168" s="10" t="s">
        <v>725</v>
      </c>
      <c r="B168" s="10" t="s">
        <v>726</v>
      </c>
      <c r="C168" s="8">
        <f>DATE(2020,10,18)</f>
        <v>44122</v>
      </c>
      <c r="D168" s="15" t="s">
        <v>727</v>
      </c>
      <c r="E168" s="6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2.75" x14ac:dyDescent="0.2">
      <c r="A169" s="10" t="s">
        <v>728</v>
      </c>
      <c r="B169" s="10" t="s">
        <v>729</v>
      </c>
      <c r="C169" s="8">
        <f>DATE(2020,10,18)</f>
        <v>44122</v>
      </c>
      <c r="D169" s="15" t="s">
        <v>730</v>
      </c>
      <c r="E169" s="6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2.75" x14ac:dyDescent="0.2">
      <c r="A170" s="10" t="s">
        <v>731</v>
      </c>
      <c r="B170" s="10" t="s">
        <v>732</v>
      </c>
      <c r="C170" s="8">
        <f>DATE(2020,10,19)</f>
        <v>44123</v>
      </c>
      <c r="D170" s="15" t="s">
        <v>733</v>
      </c>
      <c r="E170" s="6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2.75" x14ac:dyDescent="0.2">
      <c r="A171" s="10" t="s">
        <v>734</v>
      </c>
      <c r="B171" s="10" t="s">
        <v>735</v>
      </c>
      <c r="C171" s="8">
        <f>DATE(2020,10,19)</f>
        <v>44123</v>
      </c>
      <c r="D171" s="15" t="s">
        <v>736</v>
      </c>
      <c r="E171" s="6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2.75" x14ac:dyDescent="0.2">
      <c r="A172" s="10" t="s">
        <v>737</v>
      </c>
      <c r="B172" s="10" t="s">
        <v>738</v>
      </c>
      <c r="C172" s="8">
        <f>DATE(2020,10,19)</f>
        <v>44123</v>
      </c>
      <c r="D172" s="15" t="s">
        <v>739</v>
      </c>
      <c r="E172" s="6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2.75" x14ac:dyDescent="0.2">
      <c r="A173" s="10" t="s">
        <v>740</v>
      </c>
      <c r="B173" s="10" t="s">
        <v>741</v>
      </c>
      <c r="C173" s="8">
        <f>DATE(2020,10,20)</f>
        <v>44124</v>
      </c>
      <c r="D173" s="15"/>
      <c r="E173" s="6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2.75" x14ac:dyDescent="0.2">
      <c r="A174" s="10" t="s">
        <v>742</v>
      </c>
      <c r="B174" s="10" t="s">
        <v>743</v>
      </c>
      <c r="C174" s="8">
        <f>DATE(2020,10,20)</f>
        <v>44124</v>
      </c>
      <c r="D174" s="15"/>
      <c r="E174" s="6" t="s">
        <v>744</v>
      </c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2.75" x14ac:dyDescent="0.2">
      <c r="A175" s="10" t="s">
        <v>745</v>
      </c>
      <c r="B175" s="10" t="s">
        <v>746</v>
      </c>
      <c r="C175" s="8">
        <f>DATE(2020,10,20)</f>
        <v>44124</v>
      </c>
      <c r="D175" s="15"/>
      <c r="E175" s="6" t="s">
        <v>747</v>
      </c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2.75" x14ac:dyDescent="0.2">
      <c r="A176" s="10" t="s">
        <v>748</v>
      </c>
      <c r="B176" s="10" t="s">
        <v>749</v>
      </c>
      <c r="C176" s="8">
        <f>DATE(2020,10,20)</f>
        <v>44124</v>
      </c>
      <c r="D176" s="15"/>
      <c r="E176" s="6" t="s">
        <v>750</v>
      </c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2.75" x14ac:dyDescent="0.2">
      <c r="A177" s="10" t="s">
        <v>751</v>
      </c>
      <c r="B177" s="10" t="s">
        <v>752</v>
      </c>
      <c r="C177" s="8">
        <f>DATE(2020,10,21)</f>
        <v>44125</v>
      </c>
      <c r="D177" s="15"/>
      <c r="E177" s="6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2.75" x14ac:dyDescent="0.2">
      <c r="A178" s="10" t="s">
        <v>753</v>
      </c>
      <c r="B178" s="10" t="s">
        <v>754</v>
      </c>
      <c r="C178" s="8">
        <f>DATE(2020,10,22)</f>
        <v>44126</v>
      </c>
      <c r="D178" s="15" t="s">
        <v>755</v>
      </c>
      <c r="E178" s="6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2.75" x14ac:dyDescent="0.2">
      <c r="A179" s="10" t="s">
        <v>756</v>
      </c>
      <c r="B179" s="10" t="s">
        <v>757</v>
      </c>
      <c r="C179" s="8">
        <f>DATE(2020,10,22)</f>
        <v>44126</v>
      </c>
      <c r="D179" s="15"/>
      <c r="E179" s="6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2.75" x14ac:dyDescent="0.2">
      <c r="A180" s="10" t="s">
        <v>758</v>
      </c>
      <c r="B180" s="10" t="s">
        <v>759</v>
      </c>
      <c r="C180" s="8">
        <f>DATE(2020,10,23)</f>
        <v>44127</v>
      </c>
      <c r="D180" s="15"/>
      <c r="E180" s="6" t="s">
        <v>760</v>
      </c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2.75" x14ac:dyDescent="0.2">
      <c r="A181" s="10" t="s">
        <v>761</v>
      </c>
      <c r="B181" s="10" t="s">
        <v>762</v>
      </c>
      <c r="C181" s="8">
        <f>DATE(2020,10,25)</f>
        <v>44129</v>
      </c>
      <c r="D181" s="15"/>
      <c r="E181" s="6" t="s">
        <v>763</v>
      </c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2.75" x14ac:dyDescent="0.2">
      <c r="A182" s="7" t="s">
        <v>393</v>
      </c>
      <c r="B182" s="7"/>
      <c r="C182" s="7"/>
      <c r="D182" s="14"/>
      <c r="E182" s="7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2.75" x14ac:dyDescent="0.2">
      <c r="A183" s="6" t="s">
        <v>351</v>
      </c>
      <c r="B183" s="6" t="s">
        <v>352</v>
      </c>
      <c r="C183" s="8">
        <f>DATE(2020,8,3)</f>
        <v>44046</v>
      </c>
      <c r="D183" s="9"/>
      <c r="E183" s="6" t="s">
        <v>353</v>
      </c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2.75" x14ac:dyDescent="0.2">
      <c r="A184" s="6" t="s">
        <v>354</v>
      </c>
      <c r="B184" s="6" t="s">
        <v>355</v>
      </c>
      <c r="C184" s="8">
        <f>DATE(2020,8,4)</f>
        <v>44047</v>
      </c>
      <c r="D184" s="15" t="s">
        <v>356</v>
      </c>
      <c r="E184" s="6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2.75" x14ac:dyDescent="0.2">
      <c r="A185" s="6" t="s">
        <v>357</v>
      </c>
      <c r="B185" s="6" t="s">
        <v>358</v>
      </c>
      <c r="C185" s="8">
        <f>DATE(2020,8,6)</f>
        <v>44049</v>
      </c>
      <c r="D185" s="17" t="s">
        <v>359</v>
      </c>
      <c r="E185" s="17" t="s">
        <v>360</v>
      </c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2.75" x14ac:dyDescent="0.2">
      <c r="A186" s="6" t="s">
        <v>361</v>
      </c>
      <c r="B186" s="6" t="s">
        <v>362</v>
      </c>
      <c r="C186" s="8">
        <f>DATE(2020,8,6)</f>
        <v>44049</v>
      </c>
      <c r="D186" s="9"/>
      <c r="E186" s="6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2.75" x14ac:dyDescent="0.2">
      <c r="A187" s="6" t="s">
        <v>363</v>
      </c>
      <c r="B187" s="6" t="s">
        <v>364</v>
      </c>
      <c r="C187" s="8">
        <f>DATE(2020,8,8)</f>
        <v>44051</v>
      </c>
      <c r="D187" s="15" t="s">
        <v>366</v>
      </c>
      <c r="E187" s="6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2.75" x14ac:dyDescent="0.2">
      <c r="A188" s="6" t="s">
        <v>365</v>
      </c>
      <c r="B188" s="6" t="s">
        <v>367</v>
      </c>
      <c r="C188" s="8">
        <f>DATE(2020,8,9)</f>
        <v>44052</v>
      </c>
      <c r="D188" s="15" t="s">
        <v>368</v>
      </c>
      <c r="E188" s="6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2.75" x14ac:dyDescent="0.2">
      <c r="A189" s="10" t="s">
        <v>598</v>
      </c>
      <c r="B189" s="10" t="s">
        <v>599</v>
      </c>
      <c r="C189" s="8">
        <f>DATE(2020,9,15)</f>
        <v>44089</v>
      </c>
      <c r="D189" s="15"/>
      <c r="E189" s="6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2.75" x14ac:dyDescent="0.2">
      <c r="A190" s="10" t="s">
        <v>630</v>
      </c>
      <c r="B190" s="10" t="s">
        <v>631</v>
      </c>
      <c r="C190" s="8">
        <f>DATE(2020,9,20)</f>
        <v>44094</v>
      </c>
      <c r="D190" s="15" t="s">
        <v>632</v>
      </c>
      <c r="E190" s="6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2.75" x14ac:dyDescent="0.2">
      <c r="A191" s="10" t="s">
        <v>633</v>
      </c>
      <c r="B191" s="10" t="s">
        <v>634</v>
      </c>
      <c r="C191" s="8">
        <f>DATE(2020,9,20)</f>
        <v>44094</v>
      </c>
      <c r="D191" s="15" t="s">
        <v>635</v>
      </c>
      <c r="E191" s="6" t="s">
        <v>636</v>
      </c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2.75" x14ac:dyDescent="0.2">
      <c r="A192" s="10" t="s">
        <v>639</v>
      </c>
      <c r="B192" s="10" t="s">
        <v>640</v>
      </c>
      <c r="C192" s="8">
        <f>DATE(2020,9,21)</f>
        <v>44095</v>
      </c>
      <c r="D192" s="15" t="s">
        <v>637</v>
      </c>
      <c r="E192" s="6" t="s">
        <v>638</v>
      </c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2.75" x14ac:dyDescent="0.2">
      <c r="A193" s="10" t="s">
        <v>646</v>
      </c>
      <c r="B193" s="10" t="s">
        <v>647</v>
      </c>
      <c r="C193" s="8">
        <f>DATE(2020,9,30)</f>
        <v>44104</v>
      </c>
      <c r="D193" s="15"/>
      <c r="E193" s="6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25.5" x14ac:dyDescent="0.2">
      <c r="A194" s="6" t="s">
        <v>656</v>
      </c>
      <c r="B194" s="6" t="s">
        <v>500</v>
      </c>
      <c r="C194" s="8">
        <f>DATE(2020,8,3)</f>
        <v>44046</v>
      </c>
      <c r="D194" s="15" t="s">
        <v>657</v>
      </c>
      <c r="E194" s="6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2.75" x14ac:dyDescent="0.2">
      <c r="A195" s="6" t="s">
        <v>658</v>
      </c>
      <c r="B195" s="6" t="s">
        <v>659</v>
      </c>
      <c r="C195" s="8">
        <f>DATE(2020,10,4)</f>
        <v>44108</v>
      </c>
      <c r="D195" s="15"/>
      <c r="E195" s="6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2.75" x14ac:dyDescent="0.2">
      <c r="A196" s="6" t="s">
        <v>660</v>
      </c>
      <c r="B196" s="6" t="s">
        <v>661</v>
      </c>
      <c r="C196" s="8">
        <f>DATE(2020,10,4)</f>
        <v>44108</v>
      </c>
      <c r="D196" s="15"/>
      <c r="E196" s="6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2.75" x14ac:dyDescent="0.2">
      <c r="A197" s="6" t="s">
        <v>666</v>
      </c>
      <c r="B197" s="6" t="s">
        <v>667</v>
      </c>
      <c r="C197" s="8">
        <f>DATE(2020,10,5)</f>
        <v>44109</v>
      </c>
      <c r="D197" s="15"/>
      <c r="E197" s="6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2.75" x14ac:dyDescent="0.2">
      <c r="A198" s="6" t="s">
        <v>679</v>
      </c>
      <c r="B198" s="6" t="s">
        <v>680</v>
      </c>
      <c r="C198" s="8">
        <f>DATE(2020,10,6)</f>
        <v>44110</v>
      </c>
      <c r="D198" s="15"/>
      <c r="E198" s="6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2.75" x14ac:dyDescent="0.2">
      <c r="A199" s="6" t="s">
        <v>697</v>
      </c>
      <c r="B199" s="6" t="s">
        <v>698</v>
      </c>
      <c r="C199" s="8">
        <f>DATE(2020,10,8)</f>
        <v>44112</v>
      </c>
      <c r="D199" s="15"/>
      <c r="E199" s="6" t="s">
        <v>699</v>
      </c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2.75" x14ac:dyDescent="0.2">
      <c r="A200" s="6" t="s">
        <v>700</v>
      </c>
      <c r="B200" s="6" t="s">
        <v>701</v>
      </c>
      <c r="C200" s="8">
        <f>DATE(2020,10,9)</f>
        <v>44113</v>
      </c>
      <c r="D200" s="15" t="s">
        <v>702</v>
      </c>
      <c r="E200" s="6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5.75" customHeight="1" x14ac:dyDescent="0.2">
      <c r="A201" s="7" t="s">
        <v>392</v>
      </c>
      <c r="B201" s="7"/>
      <c r="C201" s="7"/>
      <c r="D201" s="14"/>
      <c r="E201" s="7"/>
    </row>
    <row r="202" spans="1:21" ht="15.75" customHeight="1" x14ac:dyDescent="0.2">
      <c r="A202" s="19" t="s">
        <v>75</v>
      </c>
      <c r="B202" s="19" t="s">
        <v>76</v>
      </c>
      <c r="C202" s="8">
        <f>DATE(2020,7,28)</f>
        <v>44040</v>
      </c>
      <c r="D202" s="18"/>
      <c r="E202" s="19" t="s">
        <v>327</v>
      </c>
    </row>
    <row r="203" spans="1:21" ht="15.75" customHeight="1" x14ac:dyDescent="0.2">
      <c r="A203" s="6" t="s">
        <v>324</v>
      </c>
      <c r="B203" s="6" t="s">
        <v>325</v>
      </c>
      <c r="C203" s="8">
        <f>DATE(2020,7,28)</f>
        <v>44040</v>
      </c>
      <c r="D203" s="9"/>
      <c r="E203" s="6" t="s">
        <v>326</v>
      </c>
    </row>
    <row r="204" spans="1:21" ht="15.75" customHeight="1" x14ac:dyDescent="0.2">
      <c r="A204" s="6" t="s">
        <v>328</v>
      </c>
      <c r="B204" s="6" t="s">
        <v>329</v>
      </c>
      <c r="C204" s="8">
        <f>DATE(2020,7,28)</f>
        <v>44040</v>
      </c>
      <c r="D204" s="9"/>
      <c r="E204" s="6"/>
    </row>
    <row r="205" spans="1:21" ht="12.75" x14ac:dyDescent="0.2">
      <c r="A205" s="6" t="s">
        <v>330</v>
      </c>
      <c r="B205" s="6" t="s">
        <v>331</v>
      </c>
      <c r="C205" s="8">
        <f>DATE(2020,7,28)</f>
        <v>44040</v>
      </c>
      <c r="D205" s="9"/>
      <c r="E205" s="6" t="s">
        <v>332</v>
      </c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2.75" x14ac:dyDescent="0.2">
      <c r="A206" s="6" t="s">
        <v>333</v>
      </c>
      <c r="B206" s="6" t="s">
        <v>334</v>
      </c>
      <c r="C206" s="8">
        <f>DATE(2020,7,28)</f>
        <v>44040</v>
      </c>
      <c r="D206" s="15" t="s">
        <v>335</v>
      </c>
      <c r="E206" s="6" t="s">
        <v>336</v>
      </c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2.75" x14ac:dyDescent="0.2">
      <c r="A207" s="6" t="s">
        <v>337</v>
      </c>
      <c r="B207" s="6" t="s">
        <v>338</v>
      </c>
      <c r="C207" s="8">
        <f>DATE(2020,7,29)</f>
        <v>44041</v>
      </c>
      <c r="D207" s="15" t="s">
        <v>339</v>
      </c>
      <c r="E207" s="6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2.75" x14ac:dyDescent="0.2">
      <c r="A208" s="6" t="s">
        <v>340</v>
      </c>
      <c r="B208" s="6" t="s">
        <v>341</v>
      </c>
      <c r="C208" s="8">
        <f>DATE(2020,8,2)</f>
        <v>44045</v>
      </c>
      <c r="D208" s="9"/>
      <c r="E208" s="6" t="s">
        <v>342</v>
      </c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2.75" x14ac:dyDescent="0.2">
      <c r="A209" s="6" t="s">
        <v>343</v>
      </c>
      <c r="B209" s="6" t="s">
        <v>344</v>
      </c>
      <c r="C209" s="8">
        <f>DATE(2020,8,2)</f>
        <v>44045</v>
      </c>
      <c r="D209" s="15" t="s">
        <v>345</v>
      </c>
      <c r="E209" s="6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2.75" x14ac:dyDescent="0.2">
      <c r="A210" s="9" t="s">
        <v>346</v>
      </c>
      <c r="B210" s="6" t="s">
        <v>347</v>
      </c>
      <c r="C210" s="8">
        <f>DATE(2020,8,2)</f>
        <v>44045</v>
      </c>
      <c r="D210" s="9"/>
      <c r="E210" s="6" t="s">
        <v>348</v>
      </c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2.75" x14ac:dyDescent="0.2">
      <c r="A211" s="7" t="s">
        <v>394</v>
      </c>
      <c r="B211" s="7"/>
      <c r="C211" s="7"/>
      <c r="D211" s="14"/>
      <c r="E211" s="7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2.75" x14ac:dyDescent="0.2">
      <c r="A212" s="6" t="s">
        <v>369</v>
      </c>
      <c r="B212" s="6" t="s">
        <v>370</v>
      </c>
      <c r="C212" s="8">
        <f>DATE(2020,8,9)</f>
        <v>44052</v>
      </c>
      <c r="D212" s="9"/>
      <c r="E212" s="6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2.75" x14ac:dyDescent="0.2">
      <c r="A213" s="6" t="s">
        <v>372</v>
      </c>
      <c r="B213" s="6" t="s">
        <v>371</v>
      </c>
      <c r="C213" s="8">
        <f>DATE(2020,8,9)</f>
        <v>44052</v>
      </c>
      <c r="D213" s="9"/>
      <c r="E213" s="6" t="s">
        <v>373</v>
      </c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2.75" x14ac:dyDescent="0.2">
      <c r="A214" s="6" t="s">
        <v>375</v>
      </c>
      <c r="B214" s="6" t="s">
        <v>374</v>
      </c>
      <c r="C214" s="8">
        <f>DATE(2020,8,9)</f>
        <v>44052</v>
      </c>
      <c r="D214" s="15" t="s">
        <v>379</v>
      </c>
      <c r="E214" s="6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25.5" x14ac:dyDescent="0.2">
      <c r="A215" s="10" t="s">
        <v>377</v>
      </c>
      <c r="B215" s="10" t="s">
        <v>378</v>
      </c>
      <c r="C215" s="8">
        <f>DATE(2020,8,9)</f>
        <v>44052</v>
      </c>
      <c r="D215" s="15" t="s">
        <v>376</v>
      </c>
      <c r="E215" s="6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s="25" customFormat="1" ht="15" x14ac:dyDescent="0.25">
      <c r="A216" s="7" t="s">
        <v>395</v>
      </c>
      <c r="B216" s="7"/>
      <c r="C216" s="7"/>
      <c r="D216" s="14"/>
      <c r="E216" s="7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</row>
    <row r="217" spans="1:21" ht="12.75" x14ac:dyDescent="0.2">
      <c r="A217" s="6" t="s">
        <v>380</v>
      </c>
      <c r="B217" s="6" t="s">
        <v>381</v>
      </c>
      <c r="C217" s="8">
        <f>DATE(2020,8,10)</f>
        <v>44053</v>
      </c>
      <c r="D217" s="9"/>
      <c r="E217" s="6" t="s">
        <v>382</v>
      </c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2.75" x14ac:dyDescent="0.2">
      <c r="A218" s="7" t="s">
        <v>564</v>
      </c>
      <c r="B218" s="7"/>
      <c r="C218" s="7"/>
      <c r="D218" s="14"/>
      <c r="E218" s="7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2.75" x14ac:dyDescent="0.2">
      <c r="A219" s="21" t="s">
        <v>565</v>
      </c>
      <c r="B219" s="21" t="s">
        <v>566</v>
      </c>
      <c r="C219" s="8">
        <f>DATE(2020,9,12)</f>
        <v>44086</v>
      </c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2.75" x14ac:dyDescent="0.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2.75" x14ac:dyDescent="0.2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2.75" x14ac:dyDescent="0.2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2.75" x14ac:dyDescent="0.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2.75" x14ac:dyDescent="0.2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2.75" x14ac:dyDescent="0.2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2.75" x14ac:dyDescent="0.2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2.75" x14ac:dyDescent="0.2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2.75" x14ac:dyDescent="0.2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2.75" x14ac:dyDescent="0.2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2.75" x14ac:dyDescent="0.2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2.75" x14ac:dyDescent="0.2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2.75" x14ac:dyDescent="0.2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2.75" x14ac:dyDescent="0.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2.75" x14ac:dyDescent="0.2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2.75" x14ac:dyDescent="0.2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2.75" x14ac:dyDescent="0.2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2.75" x14ac:dyDescent="0.2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2.75" x14ac:dyDescent="0.2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2.75" x14ac:dyDescent="0.2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2.75" x14ac:dyDescent="0.2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2.75" x14ac:dyDescent="0.2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2.75" x14ac:dyDescent="0.2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2.75" x14ac:dyDescent="0.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2.75" x14ac:dyDescent="0.2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2.75" x14ac:dyDescent="0.2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2.75" x14ac:dyDescent="0.2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2.75" x14ac:dyDescent="0.2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2.75" x14ac:dyDescent="0.2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2.75" x14ac:dyDescent="0.2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2.75" x14ac:dyDescent="0.2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2.75" x14ac:dyDescent="0.2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2.75" x14ac:dyDescent="0.2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2.75" x14ac:dyDescent="0.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2.75" x14ac:dyDescent="0.2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2.75" x14ac:dyDescent="0.2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2.75" x14ac:dyDescent="0.2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2.75" x14ac:dyDescent="0.2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2.75" x14ac:dyDescent="0.2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2.75" x14ac:dyDescent="0.2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2.75" x14ac:dyDescent="0.2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2.75" x14ac:dyDescent="0.2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2.75" x14ac:dyDescent="0.2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2.75" x14ac:dyDescent="0.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2.75" x14ac:dyDescent="0.2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2.75" x14ac:dyDescent="0.2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2.75" x14ac:dyDescent="0.2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2.75" x14ac:dyDescent="0.2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2.75" x14ac:dyDescent="0.2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2.75" x14ac:dyDescent="0.2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2.75" x14ac:dyDescent="0.2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2.75" x14ac:dyDescent="0.2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2.75" x14ac:dyDescent="0.2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2.75" x14ac:dyDescent="0.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2.75" x14ac:dyDescent="0.2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2.75" x14ac:dyDescent="0.2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2.75" x14ac:dyDescent="0.2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2.75" x14ac:dyDescent="0.2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2.75" x14ac:dyDescent="0.2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2.75" x14ac:dyDescent="0.2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2.75" x14ac:dyDescent="0.2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2.75" x14ac:dyDescent="0.2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2.75" x14ac:dyDescent="0.2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2.75" x14ac:dyDescent="0.2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2.75" x14ac:dyDescent="0.2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2.75" x14ac:dyDescent="0.2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2.75" x14ac:dyDescent="0.2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2.75" x14ac:dyDescent="0.2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2.75" x14ac:dyDescent="0.2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2.75" x14ac:dyDescent="0.2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2.75" x14ac:dyDescent="0.2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2.75" x14ac:dyDescent="0.2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2.75" x14ac:dyDescent="0.2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2.75" x14ac:dyDescent="0.2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2.75" x14ac:dyDescent="0.2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2.75" x14ac:dyDescent="0.2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2.75" x14ac:dyDescent="0.2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2.75" x14ac:dyDescent="0.2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2.75" x14ac:dyDescent="0.2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2.75" x14ac:dyDescent="0.2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2.75" x14ac:dyDescent="0.2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2.75" x14ac:dyDescent="0.2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2.75" x14ac:dyDescent="0.2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2.75" x14ac:dyDescent="0.2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2.75" x14ac:dyDescent="0.2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2.75" x14ac:dyDescent="0.2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2.75" x14ac:dyDescent="0.2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2.75" x14ac:dyDescent="0.2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2.75" x14ac:dyDescent="0.2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2.75" x14ac:dyDescent="0.2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2.75" x14ac:dyDescent="0.2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2.75" x14ac:dyDescent="0.2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2.75" x14ac:dyDescent="0.2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2.75" x14ac:dyDescent="0.2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2.75" x14ac:dyDescent="0.2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2.75" x14ac:dyDescent="0.2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2.75" x14ac:dyDescent="0.2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2.75" x14ac:dyDescent="0.2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2.75" x14ac:dyDescent="0.2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2.75" x14ac:dyDescent="0.2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2.75" x14ac:dyDescent="0.2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2.75" x14ac:dyDescent="0.2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2.75" x14ac:dyDescent="0.2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2.75" x14ac:dyDescent="0.2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2.75" x14ac:dyDescent="0.2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2.75" x14ac:dyDescent="0.2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2.75" x14ac:dyDescent="0.2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2.75" x14ac:dyDescent="0.2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2.75" x14ac:dyDescent="0.2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2.75" x14ac:dyDescent="0.2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2.75" x14ac:dyDescent="0.2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2.75" x14ac:dyDescent="0.2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2.75" x14ac:dyDescent="0.2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2.75" x14ac:dyDescent="0.2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2.75" x14ac:dyDescent="0.2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2.75" x14ac:dyDescent="0.2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2.75" x14ac:dyDescent="0.2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2.75" x14ac:dyDescent="0.2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2.75" x14ac:dyDescent="0.2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2.75" x14ac:dyDescent="0.2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2.75" x14ac:dyDescent="0.2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2.75" x14ac:dyDescent="0.2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2.75" x14ac:dyDescent="0.2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2.75" x14ac:dyDescent="0.2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2.75" x14ac:dyDescent="0.2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2.75" x14ac:dyDescent="0.2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2.75" x14ac:dyDescent="0.2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2.75" x14ac:dyDescent="0.2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2.75" x14ac:dyDescent="0.2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2.75" x14ac:dyDescent="0.2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2.75" x14ac:dyDescent="0.2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2.75" x14ac:dyDescent="0.2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2.75" x14ac:dyDescent="0.2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2.75" x14ac:dyDescent="0.2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2.75" x14ac:dyDescent="0.2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2.75" x14ac:dyDescent="0.2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2.75" x14ac:dyDescent="0.2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2.75" x14ac:dyDescent="0.2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2.75" x14ac:dyDescent="0.2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2.75" x14ac:dyDescent="0.2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2.75" x14ac:dyDescent="0.2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2.75" x14ac:dyDescent="0.2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2.75" x14ac:dyDescent="0.2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2.75" x14ac:dyDescent="0.2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2.75" x14ac:dyDescent="0.2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2.75" x14ac:dyDescent="0.2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2.75" x14ac:dyDescent="0.2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2.75" x14ac:dyDescent="0.2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2.75" x14ac:dyDescent="0.2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2.75" x14ac:dyDescent="0.2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2.75" x14ac:dyDescent="0.2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2.75" x14ac:dyDescent="0.2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2.75" x14ac:dyDescent="0.2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2.75" x14ac:dyDescent="0.2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2.75" x14ac:dyDescent="0.2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2.75" x14ac:dyDescent="0.2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2.75" x14ac:dyDescent="0.2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2.75" x14ac:dyDescent="0.2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2.75" x14ac:dyDescent="0.2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2.75" x14ac:dyDescent="0.2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2.75" x14ac:dyDescent="0.2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2.75" x14ac:dyDescent="0.2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2.75" x14ac:dyDescent="0.2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2.75" x14ac:dyDescent="0.2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2.75" x14ac:dyDescent="0.2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2.75" x14ac:dyDescent="0.2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2.75" x14ac:dyDescent="0.2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2.75" x14ac:dyDescent="0.2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2.75" x14ac:dyDescent="0.2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2.75" x14ac:dyDescent="0.2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2.75" x14ac:dyDescent="0.2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2.75" x14ac:dyDescent="0.2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2.75" x14ac:dyDescent="0.2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2.75" x14ac:dyDescent="0.2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2.75" x14ac:dyDescent="0.2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2.75" x14ac:dyDescent="0.2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2.75" x14ac:dyDescent="0.2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2.75" x14ac:dyDescent="0.2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2.75" x14ac:dyDescent="0.2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2.75" x14ac:dyDescent="0.2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2.75" x14ac:dyDescent="0.2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2.75" x14ac:dyDescent="0.2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2.75" x14ac:dyDescent="0.2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2.75" x14ac:dyDescent="0.2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2.75" x14ac:dyDescent="0.2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2.75" x14ac:dyDescent="0.2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2.75" x14ac:dyDescent="0.2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2.75" x14ac:dyDescent="0.2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2.75" x14ac:dyDescent="0.2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2.75" x14ac:dyDescent="0.2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2.75" x14ac:dyDescent="0.2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2.75" x14ac:dyDescent="0.2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2.75" x14ac:dyDescent="0.2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2.75" x14ac:dyDescent="0.2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2.75" x14ac:dyDescent="0.2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2.75" x14ac:dyDescent="0.2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2.75" x14ac:dyDescent="0.2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2.75" x14ac:dyDescent="0.2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2.75" x14ac:dyDescent="0.2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2.75" x14ac:dyDescent="0.2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2.75" x14ac:dyDescent="0.2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2.75" x14ac:dyDescent="0.2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2.75" x14ac:dyDescent="0.2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2.75" x14ac:dyDescent="0.2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2.75" x14ac:dyDescent="0.2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2.75" x14ac:dyDescent="0.2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2.75" x14ac:dyDescent="0.2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2.75" x14ac:dyDescent="0.2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2.75" x14ac:dyDescent="0.2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2.75" x14ac:dyDescent="0.2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2.75" x14ac:dyDescent="0.2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2.75" x14ac:dyDescent="0.2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2.75" x14ac:dyDescent="0.2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2.75" x14ac:dyDescent="0.2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2.75" x14ac:dyDescent="0.2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2.75" x14ac:dyDescent="0.2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2.75" x14ac:dyDescent="0.2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2.75" x14ac:dyDescent="0.2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2.75" x14ac:dyDescent="0.2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2.75" x14ac:dyDescent="0.2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2.75" x14ac:dyDescent="0.2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2.75" x14ac:dyDescent="0.2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2.75" x14ac:dyDescent="0.2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2.75" x14ac:dyDescent="0.2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2.75" x14ac:dyDescent="0.2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2.75" x14ac:dyDescent="0.2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2.75" x14ac:dyDescent="0.2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2.75" x14ac:dyDescent="0.2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2.75" x14ac:dyDescent="0.2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2.75" x14ac:dyDescent="0.2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2.75" x14ac:dyDescent="0.2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2.75" x14ac:dyDescent="0.2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2.75" x14ac:dyDescent="0.2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2.75" x14ac:dyDescent="0.2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2.75" x14ac:dyDescent="0.2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2.75" x14ac:dyDescent="0.2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2.75" x14ac:dyDescent="0.2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2.75" x14ac:dyDescent="0.2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2.75" x14ac:dyDescent="0.2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2.75" x14ac:dyDescent="0.2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2.75" x14ac:dyDescent="0.2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2.75" x14ac:dyDescent="0.2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2.75" x14ac:dyDescent="0.2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2.75" x14ac:dyDescent="0.2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2.75" x14ac:dyDescent="0.2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2.75" x14ac:dyDescent="0.2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2.75" x14ac:dyDescent="0.2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2.75" x14ac:dyDescent="0.2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2.75" x14ac:dyDescent="0.2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2.75" x14ac:dyDescent="0.2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2.75" x14ac:dyDescent="0.2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2.75" x14ac:dyDescent="0.2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2.75" x14ac:dyDescent="0.2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2.75" x14ac:dyDescent="0.2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2.75" x14ac:dyDescent="0.2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2.75" x14ac:dyDescent="0.2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2.75" x14ac:dyDescent="0.2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2.75" x14ac:dyDescent="0.2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2.75" x14ac:dyDescent="0.2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2.75" x14ac:dyDescent="0.2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2.75" x14ac:dyDescent="0.2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2.75" x14ac:dyDescent="0.2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2.75" x14ac:dyDescent="0.2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2.75" x14ac:dyDescent="0.2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2.75" x14ac:dyDescent="0.2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2.75" x14ac:dyDescent="0.2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2.75" x14ac:dyDescent="0.2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2.75" x14ac:dyDescent="0.2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2.75" x14ac:dyDescent="0.2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2.75" x14ac:dyDescent="0.2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2.75" x14ac:dyDescent="0.2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2.75" x14ac:dyDescent="0.2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2.75" x14ac:dyDescent="0.2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2.75" x14ac:dyDescent="0.2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2.75" x14ac:dyDescent="0.2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2.75" x14ac:dyDescent="0.2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2.75" x14ac:dyDescent="0.2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2.75" x14ac:dyDescent="0.2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2.75" x14ac:dyDescent="0.2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2.75" x14ac:dyDescent="0.2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2.75" x14ac:dyDescent="0.2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2.75" x14ac:dyDescent="0.2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2.75" x14ac:dyDescent="0.2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2.75" x14ac:dyDescent="0.2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2.75" x14ac:dyDescent="0.2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2.75" x14ac:dyDescent="0.2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2.75" x14ac:dyDescent="0.2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2.75" x14ac:dyDescent="0.2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2.75" x14ac:dyDescent="0.2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2.75" x14ac:dyDescent="0.2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2.75" x14ac:dyDescent="0.2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2.75" x14ac:dyDescent="0.2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2.75" x14ac:dyDescent="0.2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2.75" x14ac:dyDescent="0.2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2.75" x14ac:dyDescent="0.2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2.75" x14ac:dyDescent="0.2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2.75" x14ac:dyDescent="0.2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2.75" x14ac:dyDescent="0.2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2.75" x14ac:dyDescent="0.2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2.75" x14ac:dyDescent="0.2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2.75" x14ac:dyDescent="0.2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2.75" x14ac:dyDescent="0.2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2.75" x14ac:dyDescent="0.2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2.75" x14ac:dyDescent="0.2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2.75" x14ac:dyDescent="0.2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2.75" x14ac:dyDescent="0.2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2.75" x14ac:dyDescent="0.2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2.75" x14ac:dyDescent="0.2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2.75" x14ac:dyDescent="0.2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2.75" x14ac:dyDescent="0.2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2.75" x14ac:dyDescent="0.2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2.75" x14ac:dyDescent="0.2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2.75" x14ac:dyDescent="0.2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2.75" x14ac:dyDescent="0.2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2.75" x14ac:dyDescent="0.2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2.75" x14ac:dyDescent="0.2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2.75" x14ac:dyDescent="0.2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2.75" x14ac:dyDescent="0.2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2.75" x14ac:dyDescent="0.2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2.75" x14ac:dyDescent="0.2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2.75" x14ac:dyDescent="0.2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2.75" x14ac:dyDescent="0.2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2.75" x14ac:dyDescent="0.2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2.75" x14ac:dyDescent="0.2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2.75" x14ac:dyDescent="0.2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2.75" x14ac:dyDescent="0.2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2.75" x14ac:dyDescent="0.2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2.75" x14ac:dyDescent="0.2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2.75" x14ac:dyDescent="0.2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2.75" x14ac:dyDescent="0.2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2.75" x14ac:dyDescent="0.2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2.75" x14ac:dyDescent="0.2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2.75" x14ac:dyDescent="0.2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2.75" x14ac:dyDescent="0.2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2.75" x14ac:dyDescent="0.2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2.75" x14ac:dyDescent="0.2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2.75" x14ac:dyDescent="0.2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2.75" x14ac:dyDescent="0.2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2.75" x14ac:dyDescent="0.2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2.75" x14ac:dyDescent="0.2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2.75" x14ac:dyDescent="0.2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2.75" x14ac:dyDescent="0.2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2.75" x14ac:dyDescent="0.2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2.75" x14ac:dyDescent="0.2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2.75" x14ac:dyDescent="0.2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2.75" x14ac:dyDescent="0.2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2.75" x14ac:dyDescent="0.2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2.75" x14ac:dyDescent="0.2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2.75" x14ac:dyDescent="0.2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2.75" x14ac:dyDescent="0.2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2.75" x14ac:dyDescent="0.2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2.75" x14ac:dyDescent="0.2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2.75" x14ac:dyDescent="0.2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2.75" x14ac:dyDescent="0.2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2.75" x14ac:dyDescent="0.2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2.75" x14ac:dyDescent="0.2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2.75" x14ac:dyDescent="0.2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2.75" x14ac:dyDescent="0.2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2.75" x14ac:dyDescent="0.2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2.75" x14ac:dyDescent="0.2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2.75" x14ac:dyDescent="0.2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2.75" x14ac:dyDescent="0.2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2.75" x14ac:dyDescent="0.2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2.75" x14ac:dyDescent="0.2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2.75" x14ac:dyDescent="0.2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2.75" x14ac:dyDescent="0.2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2.75" x14ac:dyDescent="0.2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2.75" x14ac:dyDescent="0.2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2.75" x14ac:dyDescent="0.2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2.75" x14ac:dyDescent="0.2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2.75" x14ac:dyDescent="0.2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2.75" x14ac:dyDescent="0.2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2.75" x14ac:dyDescent="0.2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2.75" x14ac:dyDescent="0.2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2.75" x14ac:dyDescent="0.2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2.75" x14ac:dyDescent="0.2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2.75" x14ac:dyDescent="0.2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2.75" x14ac:dyDescent="0.2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2.75" x14ac:dyDescent="0.2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2.75" x14ac:dyDescent="0.2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2.75" x14ac:dyDescent="0.2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2.75" x14ac:dyDescent="0.2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2.75" x14ac:dyDescent="0.2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2.75" x14ac:dyDescent="0.2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2.75" x14ac:dyDescent="0.2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2.75" x14ac:dyDescent="0.2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2.75" x14ac:dyDescent="0.2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2.75" x14ac:dyDescent="0.2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2.75" x14ac:dyDescent="0.2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2.75" x14ac:dyDescent="0.2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2.75" x14ac:dyDescent="0.2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2.75" x14ac:dyDescent="0.2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2.75" x14ac:dyDescent="0.2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2.75" x14ac:dyDescent="0.2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2.75" x14ac:dyDescent="0.2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2.75" x14ac:dyDescent="0.2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2.75" x14ac:dyDescent="0.2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2.75" x14ac:dyDescent="0.2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2.75" x14ac:dyDescent="0.2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2.75" x14ac:dyDescent="0.2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2.75" x14ac:dyDescent="0.2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2.75" x14ac:dyDescent="0.2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2.75" x14ac:dyDescent="0.2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2.75" x14ac:dyDescent="0.2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2.75" x14ac:dyDescent="0.2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2.75" x14ac:dyDescent="0.2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2.75" x14ac:dyDescent="0.2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2.75" x14ac:dyDescent="0.2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2.75" x14ac:dyDescent="0.2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2.75" x14ac:dyDescent="0.2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2.75" x14ac:dyDescent="0.2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2.75" x14ac:dyDescent="0.2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2.75" x14ac:dyDescent="0.2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2.75" x14ac:dyDescent="0.2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2.75" x14ac:dyDescent="0.2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2.75" x14ac:dyDescent="0.2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2.75" x14ac:dyDescent="0.2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2.75" x14ac:dyDescent="0.2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2.75" x14ac:dyDescent="0.2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2.75" x14ac:dyDescent="0.2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2.75" x14ac:dyDescent="0.2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2.75" x14ac:dyDescent="0.2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2.75" x14ac:dyDescent="0.2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2.75" x14ac:dyDescent="0.2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2.75" x14ac:dyDescent="0.2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2.75" x14ac:dyDescent="0.2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2.75" x14ac:dyDescent="0.2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2.75" x14ac:dyDescent="0.2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2.75" x14ac:dyDescent="0.2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2.75" x14ac:dyDescent="0.2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2.75" x14ac:dyDescent="0.2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2.75" x14ac:dyDescent="0.2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2.75" x14ac:dyDescent="0.2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2.75" x14ac:dyDescent="0.2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2.75" x14ac:dyDescent="0.2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2.75" x14ac:dyDescent="0.2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2.75" x14ac:dyDescent="0.2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2.75" x14ac:dyDescent="0.2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2.75" x14ac:dyDescent="0.2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2.75" x14ac:dyDescent="0.2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2.75" x14ac:dyDescent="0.2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2.75" x14ac:dyDescent="0.2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2.75" x14ac:dyDescent="0.2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2.75" x14ac:dyDescent="0.2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2.75" x14ac:dyDescent="0.2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2.75" x14ac:dyDescent="0.2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2.75" x14ac:dyDescent="0.2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2.75" x14ac:dyDescent="0.2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2.75" x14ac:dyDescent="0.2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2.75" x14ac:dyDescent="0.2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2.75" x14ac:dyDescent="0.2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2.75" x14ac:dyDescent="0.2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2.75" x14ac:dyDescent="0.2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2.75" x14ac:dyDescent="0.2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2.75" x14ac:dyDescent="0.2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2.75" x14ac:dyDescent="0.2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2.75" x14ac:dyDescent="0.2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2.75" x14ac:dyDescent="0.2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2.75" x14ac:dyDescent="0.2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2.75" x14ac:dyDescent="0.2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2.75" x14ac:dyDescent="0.2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2.75" x14ac:dyDescent="0.2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2.75" x14ac:dyDescent="0.2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2.75" x14ac:dyDescent="0.2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2.75" x14ac:dyDescent="0.2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2.75" x14ac:dyDescent="0.2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2.75" x14ac:dyDescent="0.2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2.75" x14ac:dyDescent="0.2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2.75" x14ac:dyDescent="0.2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2.75" x14ac:dyDescent="0.2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2.75" x14ac:dyDescent="0.2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2.75" x14ac:dyDescent="0.2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2.75" x14ac:dyDescent="0.2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2.75" x14ac:dyDescent="0.2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2.75" x14ac:dyDescent="0.2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2.75" x14ac:dyDescent="0.2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2.75" x14ac:dyDescent="0.2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2.75" x14ac:dyDescent="0.2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2.75" x14ac:dyDescent="0.2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2.75" x14ac:dyDescent="0.2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2.75" x14ac:dyDescent="0.2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2.75" x14ac:dyDescent="0.2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2.75" x14ac:dyDescent="0.2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2.75" x14ac:dyDescent="0.2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2.75" x14ac:dyDescent="0.2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2.75" x14ac:dyDescent="0.2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2.75" x14ac:dyDescent="0.2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2.75" x14ac:dyDescent="0.2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2.75" x14ac:dyDescent="0.2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2.75" x14ac:dyDescent="0.2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2.75" x14ac:dyDescent="0.2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2.75" x14ac:dyDescent="0.2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2.75" x14ac:dyDescent="0.2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2.75" x14ac:dyDescent="0.2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2.75" x14ac:dyDescent="0.2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2.75" x14ac:dyDescent="0.2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2.75" x14ac:dyDescent="0.2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2.75" x14ac:dyDescent="0.2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2.75" x14ac:dyDescent="0.2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2.75" x14ac:dyDescent="0.2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2.75" x14ac:dyDescent="0.2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2.75" x14ac:dyDescent="0.2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2.75" x14ac:dyDescent="0.2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2.75" x14ac:dyDescent="0.2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2.75" x14ac:dyDescent="0.2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2.75" x14ac:dyDescent="0.2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2.75" x14ac:dyDescent="0.2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2.75" x14ac:dyDescent="0.2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2.75" x14ac:dyDescent="0.2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2.75" x14ac:dyDescent="0.2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2.75" x14ac:dyDescent="0.2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2.75" x14ac:dyDescent="0.2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2.75" x14ac:dyDescent="0.2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2.75" x14ac:dyDescent="0.2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2.75" x14ac:dyDescent="0.2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2.75" x14ac:dyDescent="0.2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2.75" x14ac:dyDescent="0.2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2.75" x14ac:dyDescent="0.2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2.75" x14ac:dyDescent="0.2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2.75" x14ac:dyDescent="0.2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2.75" x14ac:dyDescent="0.2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2.75" x14ac:dyDescent="0.2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2.75" x14ac:dyDescent="0.2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2.75" x14ac:dyDescent="0.2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2.75" x14ac:dyDescent="0.2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2.75" x14ac:dyDescent="0.2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2.75" x14ac:dyDescent="0.2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2.75" x14ac:dyDescent="0.2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2.75" x14ac:dyDescent="0.2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2.75" x14ac:dyDescent="0.2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2.75" x14ac:dyDescent="0.2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2.75" x14ac:dyDescent="0.2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2.75" x14ac:dyDescent="0.2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2.75" x14ac:dyDescent="0.2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2.75" x14ac:dyDescent="0.2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2.75" x14ac:dyDescent="0.2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2.75" x14ac:dyDescent="0.2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2.75" x14ac:dyDescent="0.2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2.75" x14ac:dyDescent="0.2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2.75" x14ac:dyDescent="0.2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2.75" x14ac:dyDescent="0.2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2.75" x14ac:dyDescent="0.2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2.75" x14ac:dyDescent="0.2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2.75" x14ac:dyDescent="0.2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2.75" x14ac:dyDescent="0.2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2.75" x14ac:dyDescent="0.2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2.75" x14ac:dyDescent="0.2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2.75" x14ac:dyDescent="0.2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2.75" x14ac:dyDescent="0.2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2.75" x14ac:dyDescent="0.2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2.75" x14ac:dyDescent="0.2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2.75" x14ac:dyDescent="0.2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2.75" x14ac:dyDescent="0.2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2.75" x14ac:dyDescent="0.2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2.75" x14ac:dyDescent="0.2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2.75" x14ac:dyDescent="0.2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2.75" x14ac:dyDescent="0.2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2.75" x14ac:dyDescent="0.2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2.75" x14ac:dyDescent="0.2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2.75" x14ac:dyDescent="0.2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2.75" x14ac:dyDescent="0.2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2.75" x14ac:dyDescent="0.2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2.75" x14ac:dyDescent="0.2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2.75" x14ac:dyDescent="0.2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2.75" x14ac:dyDescent="0.2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2.75" x14ac:dyDescent="0.2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2.75" x14ac:dyDescent="0.2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2.75" x14ac:dyDescent="0.2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2.75" x14ac:dyDescent="0.2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2.75" x14ac:dyDescent="0.2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2.75" x14ac:dyDescent="0.2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2.75" x14ac:dyDescent="0.2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2.75" x14ac:dyDescent="0.2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2.75" x14ac:dyDescent="0.2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2.75" x14ac:dyDescent="0.2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2.75" x14ac:dyDescent="0.2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2.75" x14ac:dyDescent="0.2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2.75" x14ac:dyDescent="0.2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2.75" x14ac:dyDescent="0.2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2.75" x14ac:dyDescent="0.2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2.75" x14ac:dyDescent="0.2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2.75" x14ac:dyDescent="0.2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2.75" x14ac:dyDescent="0.2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2.75" x14ac:dyDescent="0.2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2.75" x14ac:dyDescent="0.2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2.75" x14ac:dyDescent="0.2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2.75" x14ac:dyDescent="0.2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2.75" x14ac:dyDescent="0.2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2.75" x14ac:dyDescent="0.2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2.75" x14ac:dyDescent="0.2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2.75" x14ac:dyDescent="0.2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2.75" x14ac:dyDescent="0.2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2.75" x14ac:dyDescent="0.2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2.75" x14ac:dyDescent="0.2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2.75" x14ac:dyDescent="0.2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2.75" x14ac:dyDescent="0.2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2.75" x14ac:dyDescent="0.2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2.75" x14ac:dyDescent="0.2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2.75" x14ac:dyDescent="0.2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2.75" x14ac:dyDescent="0.2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2.75" x14ac:dyDescent="0.2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2.75" x14ac:dyDescent="0.2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2.75" x14ac:dyDescent="0.2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2.75" x14ac:dyDescent="0.2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2.75" x14ac:dyDescent="0.2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2.75" x14ac:dyDescent="0.2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2.75" x14ac:dyDescent="0.2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2.75" x14ac:dyDescent="0.2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2.75" x14ac:dyDescent="0.2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2.75" x14ac:dyDescent="0.2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2.75" x14ac:dyDescent="0.2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2.75" x14ac:dyDescent="0.2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2.75" x14ac:dyDescent="0.2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2.75" x14ac:dyDescent="0.2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2.75" x14ac:dyDescent="0.2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2.75" x14ac:dyDescent="0.2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2.75" x14ac:dyDescent="0.2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2.75" x14ac:dyDescent="0.2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2.75" x14ac:dyDescent="0.2">
      <c r="A967" s="21"/>
      <c r="B967" s="21"/>
      <c r="C967" s="21"/>
      <c r="D967" s="23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2.75" x14ac:dyDescent="0.2">
      <c r="A968" s="21"/>
      <c r="B968" s="21"/>
      <c r="C968" s="21"/>
      <c r="D968" s="23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2.75" x14ac:dyDescent="0.2">
      <c r="A969" s="21"/>
      <c r="B969" s="21"/>
      <c r="C969" s="21"/>
      <c r="D969" s="23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 ht="12.75" x14ac:dyDescent="0.2">
      <c r="A970" s="21"/>
      <c r="B970" s="21"/>
      <c r="C970" s="21"/>
      <c r="D970" s="23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 spans="1:21" ht="12.75" x14ac:dyDescent="0.2">
      <c r="A971" s="21"/>
      <c r="B971" s="21"/>
      <c r="C971" s="21"/>
      <c r="D971" s="23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 spans="1:21" ht="12.75" x14ac:dyDescent="0.2">
      <c r="A972" s="21"/>
      <c r="B972" s="21"/>
      <c r="C972" s="21"/>
      <c r="D972" s="23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 spans="1:21" ht="12.75" x14ac:dyDescent="0.2">
      <c r="A973" s="21"/>
      <c r="B973" s="21"/>
      <c r="C973" s="21"/>
      <c r="D973" s="23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 spans="1:21" ht="12.75" x14ac:dyDescent="0.2">
      <c r="A974" s="21"/>
      <c r="B974" s="21"/>
      <c r="C974" s="21"/>
      <c r="D974" s="23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 spans="1:21" ht="12.75" x14ac:dyDescent="0.2">
      <c r="A975" s="21"/>
      <c r="B975" s="21"/>
      <c r="C975" s="21"/>
      <c r="D975" s="23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</row>
    <row r="976" spans="1:21" ht="12.75" x14ac:dyDescent="0.2">
      <c r="A976" s="21"/>
      <c r="B976" s="21"/>
      <c r="C976" s="21"/>
      <c r="D976" s="23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</row>
    <row r="977" spans="1:21" ht="12.75" x14ac:dyDescent="0.2">
      <c r="A977" s="21"/>
      <c r="B977" s="21"/>
      <c r="C977" s="21"/>
      <c r="D977" s="23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</row>
    <row r="978" spans="1:21" ht="12.75" x14ac:dyDescent="0.2">
      <c r="A978" s="21"/>
      <c r="B978" s="21"/>
      <c r="C978" s="21"/>
      <c r="D978" s="23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</row>
    <row r="979" spans="1:21" ht="12.75" x14ac:dyDescent="0.2">
      <c r="A979" s="21"/>
      <c r="B979" s="21"/>
      <c r="C979" s="21"/>
      <c r="D979" s="23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</row>
    <row r="980" spans="1:21" ht="12.75" x14ac:dyDescent="0.2">
      <c r="A980" s="21"/>
      <c r="B980" s="21"/>
      <c r="C980" s="21"/>
      <c r="D980" s="23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</row>
    <row r="981" spans="1:21" ht="12.75" x14ac:dyDescent="0.2">
      <c r="A981" s="21"/>
      <c r="B981" s="21"/>
      <c r="C981" s="21"/>
      <c r="D981" s="23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</row>
    <row r="982" spans="1:21" ht="12.75" x14ac:dyDescent="0.2">
      <c r="A982" s="21"/>
      <c r="B982" s="21"/>
      <c r="C982" s="21"/>
      <c r="D982" s="23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</row>
    <row r="983" spans="1:21" ht="12.75" x14ac:dyDescent="0.2">
      <c r="A983" s="21"/>
      <c r="B983" s="21"/>
      <c r="C983" s="21"/>
      <c r="D983" s="23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</row>
    <row r="984" spans="1:21" ht="12.75" x14ac:dyDescent="0.2">
      <c r="A984" s="21"/>
      <c r="B984" s="21"/>
      <c r="C984" s="21"/>
      <c r="D984" s="23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</row>
    <row r="985" spans="1:21" ht="12.75" x14ac:dyDescent="0.2">
      <c r="A985" s="21"/>
      <c r="B985" s="21"/>
      <c r="C985" s="21"/>
      <c r="D985" s="23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</row>
    <row r="986" spans="1:21" ht="12.75" x14ac:dyDescent="0.2">
      <c r="A986" s="21"/>
      <c r="B986" s="21"/>
      <c r="C986" s="21"/>
      <c r="D986" s="23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</row>
    <row r="987" spans="1:21" ht="12.75" x14ac:dyDescent="0.2">
      <c r="A987" s="21"/>
      <c r="B987" s="21"/>
      <c r="C987" s="21"/>
      <c r="D987" s="23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</row>
    <row r="988" spans="1:21" ht="12.75" x14ac:dyDescent="0.2">
      <c r="A988" s="21"/>
      <c r="B988" s="21"/>
      <c r="C988" s="21"/>
      <c r="D988" s="23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</row>
    <row r="989" spans="1:21" ht="12.75" x14ac:dyDescent="0.2">
      <c r="A989" s="21"/>
      <c r="B989" s="21"/>
      <c r="C989" s="21"/>
      <c r="D989" s="23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</row>
    <row r="990" spans="1:21" ht="12.75" x14ac:dyDescent="0.2">
      <c r="A990" s="21"/>
      <c r="B990" s="21"/>
      <c r="C990" s="21"/>
      <c r="D990" s="23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</row>
    <row r="991" spans="1:21" ht="12.75" x14ac:dyDescent="0.2">
      <c r="A991" s="21"/>
      <c r="B991" s="21"/>
      <c r="C991" s="21"/>
      <c r="D991" s="23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</row>
    <row r="992" spans="1:21" ht="12.75" x14ac:dyDescent="0.2">
      <c r="A992" s="21"/>
      <c r="B992" s="21"/>
      <c r="C992" s="21"/>
      <c r="D992" s="23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</row>
    <row r="993" spans="1:21" ht="12.75" x14ac:dyDescent="0.2">
      <c r="A993" s="21"/>
      <c r="B993" s="21"/>
      <c r="C993" s="21"/>
      <c r="D993" s="23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</row>
    <row r="994" spans="1:21" ht="12.75" x14ac:dyDescent="0.2">
      <c r="A994" s="21"/>
      <c r="B994" s="21"/>
      <c r="C994" s="21"/>
      <c r="D994" s="23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</row>
    <row r="995" spans="1:21" ht="12.75" x14ac:dyDescent="0.2">
      <c r="A995" s="21"/>
      <c r="B995" s="21"/>
      <c r="C995" s="21"/>
      <c r="D995" s="23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</row>
    <row r="996" spans="1:21" ht="12.75" x14ac:dyDescent="0.2">
      <c r="A996" s="21"/>
      <c r="B996" s="21"/>
      <c r="C996" s="21"/>
      <c r="D996" s="23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</row>
    <row r="997" spans="1:21" ht="12.75" x14ac:dyDescent="0.2">
      <c r="A997" s="21"/>
      <c r="B997" s="21"/>
      <c r="C997" s="21"/>
      <c r="D997" s="23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</row>
    <row r="998" spans="1:21" ht="12.75" x14ac:dyDescent="0.2">
      <c r="A998" s="21"/>
      <c r="B998" s="21"/>
      <c r="C998" s="21"/>
      <c r="D998" s="23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</row>
    <row r="999" spans="1:21" ht="12.75" x14ac:dyDescent="0.2">
      <c r="A999" s="21"/>
      <c r="B999" s="21"/>
      <c r="C999" s="21"/>
      <c r="D999" s="23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</row>
    <row r="1000" spans="1:21" ht="12.75" x14ac:dyDescent="0.2">
      <c r="A1000" s="21"/>
      <c r="B1000" s="21"/>
      <c r="C1000" s="21"/>
      <c r="D1000" s="23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</row>
    <row r="1001" spans="1:21" ht="12.75" x14ac:dyDescent="0.2">
      <c r="A1001" s="21"/>
      <c r="B1001" s="21"/>
      <c r="C1001" s="21"/>
      <c r="D1001" s="23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</row>
    <row r="1002" spans="1:21" ht="12.75" x14ac:dyDescent="0.2">
      <c r="A1002" s="21"/>
      <c r="B1002" s="21"/>
      <c r="C1002" s="21"/>
      <c r="D1002" s="23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</row>
    <row r="1003" spans="1:21" ht="12.75" x14ac:dyDescent="0.2">
      <c r="A1003" s="21"/>
      <c r="B1003" s="21"/>
      <c r="C1003" s="21"/>
      <c r="D1003" s="23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</row>
    <row r="1004" spans="1:21" ht="12.75" x14ac:dyDescent="0.2">
      <c r="A1004" s="21"/>
      <c r="B1004" s="21"/>
      <c r="C1004" s="21"/>
      <c r="D1004" s="23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</row>
    <row r="1005" spans="1:21" ht="12.75" x14ac:dyDescent="0.2">
      <c r="A1005" s="21"/>
      <c r="B1005" s="21"/>
      <c r="C1005" s="21"/>
      <c r="D1005" s="23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</row>
    <row r="1006" spans="1:21" ht="12.75" x14ac:dyDescent="0.2">
      <c r="A1006" s="21"/>
      <c r="B1006" s="21"/>
      <c r="C1006" s="21"/>
      <c r="D1006" s="23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</row>
    <row r="1007" spans="1:21" ht="12.75" x14ac:dyDescent="0.2">
      <c r="A1007" s="21"/>
      <c r="B1007" s="21"/>
      <c r="C1007" s="21"/>
      <c r="D1007" s="23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</row>
    <row r="1008" spans="1:21" ht="12.75" x14ac:dyDescent="0.2">
      <c r="A1008" s="21"/>
      <c r="B1008" s="21"/>
      <c r="C1008" s="21"/>
      <c r="D1008" s="23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</row>
    <row r="1009" spans="1:21" ht="12.75" x14ac:dyDescent="0.2">
      <c r="A1009" s="21"/>
      <c r="B1009" s="21"/>
      <c r="C1009" s="21"/>
      <c r="D1009" s="23"/>
      <c r="E1009" s="21"/>
      <c r="F1009" s="21"/>
      <c r="G1009" s="21"/>
      <c r="H1009" s="21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</row>
    <row r="1010" spans="1:21" ht="12.75" x14ac:dyDescent="0.2">
      <c r="A1010" s="21"/>
      <c r="B1010" s="21"/>
      <c r="C1010" s="21"/>
      <c r="D1010" s="23"/>
      <c r="E1010" s="21"/>
      <c r="F1010" s="21"/>
      <c r="G1010" s="21"/>
      <c r="H1010" s="21"/>
      <c r="I1010" s="21"/>
      <c r="J1010" s="21"/>
      <c r="K1010" s="21"/>
      <c r="L1010" s="21"/>
      <c r="M1010" s="21"/>
      <c r="N1010" s="21"/>
      <c r="O1010" s="21"/>
      <c r="P1010" s="21"/>
      <c r="Q1010" s="21"/>
      <c r="R1010" s="21"/>
      <c r="S1010" s="21"/>
      <c r="T1010" s="21"/>
      <c r="U1010" s="21"/>
    </row>
    <row r="1011" spans="1:21" ht="12.75" x14ac:dyDescent="0.2">
      <c r="A1011" s="21"/>
      <c r="B1011" s="21"/>
      <c r="C1011" s="21"/>
      <c r="D1011" s="23"/>
      <c r="E1011" s="21"/>
      <c r="F1011" s="21"/>
      <c r="G1011" s="21"/>
      <c r="H1011" s="21"/>
      <c r="I1011" s="21"/>
      <c r="J1011" s="21"/>
      <c r="K1011" s="21"/>
      <c r="L1011" s="21"/>
      <c r="M1011" s="21"/>
      <c r="N1011" s="21"/>
      <c r="O1011" s="21"/>
      <c r="P1011" s="21"/>
      <c r="Q1011" s="21"/>
      <c r="R1011" s="21"/>
      <c r="S1011" s="21"/>
      <c r="T1011" s="21"/>
      <c r="U1011" s="21"/>
    </row>
    <row r="1012" spans="1:21" ht="12.75" x14ac:dyDescent="0.2">
      <c r="A1012" s="21"/>
      <c r="B1012" s="21"/>
      <c r="C1012" s="21"/>
      <c r="D1012" s="23"/>
      <c r="E1012" s="21"/>
      <c r="F1012" s="21"/>
      <c r="G1012" s="21"/>
      <c r="H1012" s="21"/>
      <c r="I1012" s="21"/>
      <c r="J1012" s="21"/>
      <c r="K1012" s="21"/>
      <c r="L1012" s="21"/>
      <c r="M1012" s="21"/>
      <c r="N1012" s="21"/>
      <c r="O1012" s="21"/>
      <c r="P1012" s="21"/>
      <c r="Q1012" s="21"/>
      <c r="R1012" s="21"/>
      <c r="S1012" s="21"/>
      <c r="T1012" s="21"/>
      <c r="U1012" s="21"/>
    </row>
    <row r="1013" spans="1:21" ht="15.75" customHeight="1" x14ac:dyDescent="0.2">
      <c r="A1013" s="21"/>
      <c r="B1013" s="21"/>
      <c r="C1013" s="21"/>
      <c r="D1013" s="23"/>
      <c r="E1013" s="21"/>
    </row>
    <row r="1014" spans="1:21" ht="15.75" customHeight="1" x14ac:dyDescent="0.2">
      <c r="A1014" s="21"/>
      <c r="B1014" s="21"/>
      <c r="C1014" s="21"/>
      <c r="D1014" s="23"/>
      <c r="E1014" s="21"/>
    </row>
    <row r="1015" spans="1:21" ht="15.75" customHeight="1" x14ac:dyDescent="0.2">
      <c r="A1015" s="21"/>
      <c r="B1015" s="21"/>
      <c r="C1015" s="21"/>
      <c r="D1015" s="23"/>
      <c r="E1015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42" r:id="rId2" xr:uid="{47FDC99D-C961-467D-8FCA-78D07876971E}"/>
    <hyperlink ref="D43" r:id="rId3" xr:uid="{FD541276-6EA3-4AEC-82F6-B7E442F60F2A}"/>
    <hyperlink ref="D51" r:id="rId4" xr:uid="{96D7F5C1-3DA6-40BB-AB77-DF98F3BC2108}"/>
    <hyperlink ref="D52" r:id="rId5" xr:uid="{FFA538A3-0FFC-415E-9191-7284F202C761}"/>
    <hyperlink ref="D61" r:id="rId6" xr:uid="{5A13AEC1-C99E-4AFE-BD8B-CE28DE5A20BB}"/>
    <hyperlink ref="D64" r:id="rId7" xr:uid="{D3104EE4-E6ED-478F-A3DB-B6821A4222B4}"/>
    <hyperlink ref="D65" r:id="rId8" xr:uid="{E633AE15-DD8C-4726-A4F4-14977EAB99EC}"/>
    <hyperlink ref="D67" r:id="rId9" xr:uid="{006C7B7E-71BE-43B8-958A-1A9E1C23FFFB}"/>
    <hyperlink ref="D66" r:id="rId10" xr:uid="{B2C6296A-CB6D-478B-9598-D06506532D33}"/>
    <hyperlink ref="D68" r:id="rId11" xr:uid="{62C18383-8049-4E95-B968-2CD601445509}"/>
    <hyperlink ref="D70" r:id="rId12" xr:uid="{C3B54EDF-39D7-4F0B-B92D-901C623E9FA8}"/>
    <hyperlink ref="D71" r:id="rId13" xr:uid="{281AD9D3-EAF6-4327-AD59-E8B417424A56}"/>
    <hyperlink ref="D72" r:id="rId14" xr:uid="{A3783EF4-96D1-44A6-9328-1BB8A55BF763}"/>
    <hyperlink ref="D77" r:id="rId15" xr:uid="{AE03583D-EE9E-4F56-9C5C-182F3259A894}"/>
    <hyperlink ref="D78" r:id="rId16" xr:uid="{D57BE70A-B030-4175-9818-CEC2838EA643}"/>
    <hyperlink ref="D79" r:id="rId17" xr:uid="{9DB777AE-181D-4618-9256-133E0B20B7A1}"/>
    <hyperlink ref="D82" r:id="rId18" xr:uid="{DEF9AA0D-F8DD-40DB-A2A0-3A12C79DFF3F}"/>
    <hyperlink ref="D83" r:id="rId19" xr:uid="{B8D3BF58-BC3B-4832-B3FE-FD0442ABD899}"/>
    <hyperlink ref="D86" r:id="rId20" xr:uid="{4CB213F5-0790-4A0F-9C76-BC108DF2D4C2}"/>
    <hyperlink ref="D87" r:id="rId21" xr:uid="{38926802-637F-48A1-92F5-F0B09F577285}"/>
    <hyperlink ref="D89" r:id="rId22" xr:uid="{7E519438-B17C-432B-97A7-A4E4FAF55BF6}"/>
    <hyperlink ref="D90" r:id="rId23" xr:uid="{D68C67A5-D07A-4CB9-8663-66F0FC551391}"/>
    <hyperlink ref="D91" r:id="rId24" xr:uid="{7F90ED63-0ACB-41C0-8591-2B4C3842F445}"/>
    <hyperlink ref="D56" r:id="rId25" xr:uid="{37C292B1-CA4D-46B6-A9A6-326F23AD32DC}"/>
    <hyperlink ref="D96" r:id="rId26" xr:uid="{C06B87E4-A22A-4F98-B88D-4AC214381D45}"/>
    <hyperlink ref="D100" r:id="rId27" xr:uid="{319E150C-4DB8-4258-9344-7CC3EE82DA42}"/>
    <hyperlink ref="D101" r:id="rId28" xr:uid="{F465B8B1-B8FE-419C-970C-418703ABC9FF}"/>
    <hyperlink ref="D102" r:id="rId29" xr:uid="{DCDDCC9F-A7E5-4FA5-A8B3-C5CC8661C38D}"/>
    <hyperlink ref="D103" r:id="rId30" xr:uid="{4F79B7F3-740D-46F6-9AF0-A2E2E8E81296}"/>
    <hyperlink ref="D104" r:id="rId31" xr:uid="{54036C32-084E-4925-AD04-9A7788B33286}"/>
    <hyperlink ref="D105" r:id="rId32" xr:uid="{86498E82-DD69-4F63-9EC1-52BA50C6F2CC}"/>
    <hyperlink ref="D112" r:id="rId33" xr:uid="{4C2A624A-1B6B-47CD-B02F-AABE9D5E03A9}"/>
    <hyperlink ref="D115" r:id="rId34" xr:uid="{EF9A8E2A-2261-48FB-BF12-76243AB09AD2}"/>
    <hyperlink ref="D117" r:id="rId35" xr:uid="{3C55F331-CAC1-4FAB-A896-9777D08C8E4E}"/>
    <hyperlink ref="D118" r:id="rId36" xr:uid="{4EF6D5F3-7350-4FA5-8361-4EF18E9FF4EF}"/>
    <hyperlink ref="D119" r:id="rId37" xr:uid="{F3CA326A-7EA3-4C8B-ADBE-2D40C6C6B53C}"/>
    <hyperlink ref="D122" r:id="rId38" xr:uid="{87F4F511-5992-4AA1-AC3F-E2D773FDBB07}"/>
    <hyperlink ref="D123" r:id="rId39" xr:uid="{1EBB1370-22E1-4E38-BA96-A0839ECB7E99}"/>
    <hyperlink ref="D124" r:id="rId40" xr:uid="{5ECCB54B-218D-428D-A2F2-E192FDE0348B}"/>
    <hyperlink ref="D127" r:id="rId41" xr:uid="{60DD6312-45A4-48E2-ADC2-1B0071E9D6A4}"/>
    <hyperlink ref="D128" r:id="rId42" xr:uid="{B2DE9C0C-15C1-43C9-8579-EA8B5E157B1E}"/>
    <hyperlink ref="D129" r:id="rId43" xr:uid="{AE5F0BBF-8F61-4AAE-AD67-E53AA77B8CB1}"/>
    <hyperlink ref="D130" r:id="rId44" xr:uid="{EF0B87C1-93F8-4D73-A0DF-7B0A7FCE9220}"/>
    <hyperlink ref="D131" r:id="rId45" xr:uid="{0CF90A35-972A-485A-BF35-1868DC836363}"/>
    <hyperlink ref="D132" r:id="rId46" xr:uid="{39ACDB7B-B49E-4909-A47B-19ABEFF71E8F}"/>
    <hyperlink ref="D133" r:id="rId47" xr:uid="{718E2A8D-763E-4C1D-9AF7-8FC3B9BD3FE7}"/>
    <hyperlink ref="E135" r:id="rId48" xr:uid="{D7DB05FB-E035-458C-ADEA-B54BFCB55811}"/>
    <hyperlink ref="D135" r:id="rId49" xr:uid="{0E49DE2F-46DA-455F-9ACC-C2017A6A713F}"/>
    <hyperlink ref="D136" r:id="rId50" xr:uid="{660CAFDD-C71A-47FB-BEA2-9288AB047235}"/>
    <hyperlink ref="D137" r:id="rId51" xr:uid="{5770AD60-65DB-45DE-812F-0519BBCB55A8}"/>
    <hyperlink ref="D138" r:id="rId52" xr:uid="{2B21FA75-4EE4-4A8F-B57E-45F220F5FDE7}"/>
    <hyperlink ref="D139" r:id="rId53" xr:uid="{1F5252B2-E1D5-4034-A1E3-6F49879D1095}"/>
    <hyperlink ref="D206" r:id="rId54" xr:uid="{8E1D8A83-5FDA-4CA4-A8B0-355C0334DBC7}"/>
    <hyperlink ref="D207" r:id="rId55" xr:uid="{67CD05CB-302E-4B56-9786-A6E1D8A26F39}"/>
    <hyperlink ref="D209" r:id="rId56" xr:uid="{BB1AE8EB-4B2E-4365-927B-4635ED1FF47F}"/>
    <hyperlink ref="D184" r:id="rId57" xr:uid="{98E75B5B-447B-4115-887F-A448647EA070}"/>
    <hyperlink ref="D185" r:id="rId58" xr:uid="{44793AF2-707E-4F79-8FF9-B7C9674D2CD6}"/>
    <hyperlink ref="E185" r:id="rId59" display="https://www.geeksforgeeks.org/binary-search-tree-set-2-delete/" xr:uid="{4AC15BCA-AA4B-4FFA-884D-F7185E4632AE}"/>
    <hyperlink ref="D187" r:id="rId60" xr:uid="{F24A54DC-9A2C-456F-9D61-5979BBF09114}"/>
    <hyperlink ref="D188" r:id="rId61" xr:uid="{A252EAB1-33D7-46FE-9FB5-F5C8601E8602}"/>
    <hyperlink ref="D215" r:id="rId62" xr:uid="{E7769572-8392-45D7-9330-15B8A854AE32}"/>
    <hyperlink ref="D214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90" r:id="rId68" xr:uid="{AEBFDEAB-7521-4A5B-82ED-3A2D41EBEEAC}"/>
    <hyperlink ref="D191" r:id="rId69" xr:uid="{46153F27-4300-4312-887A-7B279FFBC878}"/>
    <hyperlink ref="D143" r:id="rId70" xr:uid="{4F25352D-7504-4A19-AE0D-5960D6628C46}"/>
    <hyperlink ref="D194" r:id="rId71" xr:uid="{78D34F1D-2483-4C0A-A841-C7F8C407C217}"/>
    <hyperlink ref="D151" r:id="rId72" xr:uid="{B7D532CD-62E2-40DF-B2DE-FD5A00E4F593}"/>
    <hyperlink ref="D152" r:id="rId73" xr:uid="{359F3C8B-43CA-4A71-9BE1-44E29195DD41}"/>
    <hyperlink ref="D166" r:id="rId74" xr:uid="{1A7A5C25-AA28-491B-A401-86C71EA2B328}"/>
    <hyperlink ref="D167" r:id="rId75" xr:uid="{2C3CB007-6FB5-4434-BFC9-94C93374AC16}"/>
    <hyperlink ref="D170" r:id="rId76" xr:uid="{894D5E22-FB67-4339-ACFB-5C6B0B9AF63B}"/>
    <hyperlink ref="D169" r:id="rId77" xr:uid="{82F826B7-F65B-4ACD-839B-E7A496C37B4B}"/>
  </hyperlinks>
  <pageMargins left="0.7" right="0.7" top="0.75" bottom="0.75" header="0.3" footer="0.3"/>
  <pageSetup orientation="portrait" r:id="rId7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F99"/>
  <sheetViews>
    <sheetView tabSelected="1" workbookViewId="0">
      <selection activeCell="A4" sqref="A4"/>
    </sheetView>
  </sheetViews>
  <sheetFormatPr defaultRowHeight="12.75" x14ac:dyDescent="0.2"/>
  <cols>
    <col min="1" max="1" width="67.7109375" bestFit="1" customWidth="1"/>
    <col min="2" max="2" width="14.28515625" customWidth="1"/>
    <col min="3" max="3" width="51.42578125" customWidth="1"/>
    <col min="4" max="4" width="49" bestFit="1" customWidth="1"/>
    <col min="5" max="5" width="24.140625" bestFit="1" customWidth="1"/>
    <col min="6" max="6" width="14.7109375" bestFit="1" customWidth="1"/>
  </cols>
  <sheetData>
    <row r="1" spans="1:6" x14ac:dyDescent="0.2">
      <c r="A1" s="32" t="s">
        <v>627</v>
      </c>
      <c r="B1" s="30" t="s">
        <v>21</v>
      </c>
      <c r="C1" s="32" t="s">
        <v>629</v>
      </c>
      <c r="D1" s="30" t="s">
        <v>11</v>
      </c>
      <c r="E1" s="30" t="s">
        <v>2</v>
      </c>
      <c r="F1" s="30" t="s">
        <v>772</v>
      </c>
    </row>
    <row r="2" spans="1:6" x14ac:dyDescent="0.2">
      <c r="A2" s="33"/>
      <c r="B2" s="30"/>
      <c r="C2" s="33"/>
      <c r="D2" s="31"/>
      <c r="E2" s="30"/>
      <c r="F2" s="30"/>
    </row>
    <row r="3" spans="1:6" x14ac:dyDescent="0.2">
      <c r="A3" s="7" t="s">
        <v>396</v>
      </c>
      <c r="B3" s="7"/>
      <c r="C3" s="7"/>
      <c r="D3" s="14"/>
      <c r="E3" s="7"/>
      <c r="F3" s="7"/>
    </row>
    <row r="4" spans="1:6" x14ac:dyDescent="0.2">
      <c r="A4" s="29" t="s">
        <v>397</v>
      </c>
      <c r="B4" s="29" t="s">
        <v>398</v>
      </c>
      <c r="C4" s="29" t="s">
        <v>771</v>
      </c>
      <c r="D4" s="29"/>
      <c r="E4" s="35">
        <f ca="1">TODAY()</f>
        <v>44157</v>
      </c>
      <c r="F4" s="29">
        <v>2</v>
      </c>
    </row>
    <row r="5" spans="1:6" x14ac:dyDescent="0.2">
      <c r="A5" s="29" t="s">
        <v>82</v>
      </c>
      <c r="B5" s="29" t="s">
        <v>83</v>
      </c>
      <c r="C5" s="29"/>
      <c r="D5" s="29"/>
      <c r="E5" s="35">
        <f t="shared" ref="E5:E13" ca="1" si="0">TODAY()</f>
        <v>44157</v>
      </c>
      <c r="F5" s="29">
        <v>2</v>
      </c>
    </row>
    <row r="6" spans="1:6" x14ac:dyDescent="0.2">
      <c r="A6" s="29" t="s">
        <v>399</v>
      </c>
      <c r="B6" s="29" t="s">
        <v>400</v>
      </c>
      <c r="C6" s="29" t="s">
        <v>399</v>
      </c>
      <c r="D6" s="29"/>
      <c r="E6" s="35">
        <f t="shared" ca="1" si="0"/>
        <v>44157</v>
      </c>
      <c r="F6" s="29">
        <v>2</v>
      </c>
    </row>
    <row r="7" spans="1:6" x14ac:dyDescent="0.2">
      <c r="A7" s="29" t="s">
        <v>401</v>
      </c>
      <c r="B7" s="29" t="s">
        <v>402</v>
      </c>
      <c r="C7" s="29"/>
      <c r="D7" s="29"/>
      <c r="E7" s="35">
        <f t="shared" ca="1" si="0"/>
        <v>44157</v>
      </c>
      <c r="F7" s="29">
        <v>2</v>
      </c>
    </row>
    <row r="8" spans="1:6" x14ac:dyDescent="0.2">
      <c r="A8" s="29" t="s">
        <v>274</v>
      </c>
      <c r="B8" s="29" t="s">
        <v>275</v>
      </c>
      <c r="C8" s="29" t="s">
        <v>420</v>
      </c>
      <c r="D8" s="29"/>
      <c r="E8" s="35">
        <f t="shared" ca="1" si="0"/>
        <v>44157</v>
      </c>
      <c r="F8" s="29">
        <v>2</v>
      </c>
    </row>
    <row r="9" spans="1:6" x14ac:dyDescent="0.2">
      <c r="A9" s="29" t="s">
        <v>403</v>
      </c>
      <c r="B9" s="29" t="s">
        <v>404</v>
      </c>
      <c r="C9" s="29" t="s">
        <v>405</v>
      </c>
      <c r="D9" s="29"/>
      <c r="E9" s="35">
        <f t="shared" ca="1" si="0"/>
        <v>44157</v>
      </c>
      <c r="F9" s="29">
        <v>2</v>
      </c>
    </row>
    <row r="10" spans="1:6" x14ac:dyDescent="0.2">
      <c r="A10" s="29" t="s">
        <v>406</v>
      </c>
      <c r="B10" s="29" t="s">
        <v>407</v>
      </c>
      <c r="C10" s="29" t="s">
        <v>408</v>
      </c>
      <c r="D10" s="29"/>
      <c r="E10" s="35">
        <f t="shared" ca="1" si="0"/>
        <v>44157</v>
      </c>
      <c r="F10" s="29">
        <v>2</v>
      </c>
    </row>
    <row r="11" spans="1:6" x14ac:dyDescent="0.2">
      <c r="A11" s="29" t="s">
        <v>409</v>
      </c>
      <c r="B11" s="29" t="s">
        <v>410</v>
      </c>
      <c r="C11" s="29"/>
      <c r="D11" s="29"/>
      <c r="E11" s="35">
        <f t="shared" ca="1" si="0"/>
        <v>44157</v>
      </c>
      <c r="F11" s="29">
        <v>2</v>
      </c>
    </row>
    <row r="12" spans="1:6" x14ac:dyDescent="0.2">
      <c r="A12" s="29" t="s">
        <v>411</v>
      </c>
      <c r="B12" s="29" t="s">
        <v>412</v>
      </c>
      <c r="C12" s="29" t="s">
        <v>413</v>
      </c>
      <c r="D12" s="29"/>
      <c r="E12" s="35">
        <f t="shared" ca="1" si="0"/>
        <v>44157</v>
      </c>
      <c r="F12" s="29">
        <v>2</v>
      </c>
    </row>
    <row r="13" spans="1:6" x14ac:dyDescent="0.2">
      <c r="A13" s="29" t="s">
        <v>414</v>
      </c>
      <c r="B13" s="29" t="s">
        <v>415</v>
      </c>
      <c r="C13" s="29" t="s">
        <v>416</v>
      </c>
      <c r="D13" s="29"/>
      <c r="E13" s="35">
        <f t="shared" ca="1" si="0"/>
        <v>44157</v>
      </c>
      <c r="F13" s="29">
        <v>2</v>
      </c>
    </row>
    <row r="14" spans="1:6" ht="15" x14ac:dyDescent="0.25">
      <c r="A14" s="34" t="s">
        <v>417</v>
      </c>
      <c r="B14" s="34" t="s">
        <v>418</v>
      </c>
      <c r="C14" s="34"/>
      <c r="D14" s="34" t="s">
        <v>773</v>
      </c>
      <c r="E14" s="34"/>
      <c r="F14" s="34"/>
    </row>
    <row r="15" spans="1:6" x14ac:dyDescent="0.2">
      <c r="A15" s="16" t="s">
        <v>419</v>
      </c>
      <c r="B15" s="7"/>
      <c r="C15" s="7"/>
      <c r="D15" s="14"/>
      <c r="E15" s="7"/>
      <c r="F15" s="7"/>
    </row>
    <row r="16" spans="1:6" x14ac:dyDescent="0.2">
      <c r="A16" s="6" t="s">
        <v>26</v>
      </c>
      <c r="B16" s="6" t="s">
        <v>27</v>
      </c>
      <c r="C16" s="6" t="s">
        <v>449</v>
      </c>
      <c r="D16" s="9"/>
      <c r="E16" s="8">
        <v>44067</v>
      </c>
      <c r="F16" s="29"/>
    </row>
    <row r="17" spans="1:6" x14ac:dyDescent="0.2">
      <c r="A17" s="6" t="s">
        <v>451</v>
      </c>
      <c r="B17" s="6" t="s">
        <v>18</v>
      </c>
      <c r="C17" s="6" t="s">
        <v>450</v>
      </c>
      <c r="D17" s="9"/>
      <c r="E17" s="8">
        <v>44067</v>
      </c>
      <c r="F17" s="29"/>
    </row>
    <row r="18" spans="1:6" x14ac:dyDescent="0.2">
      <c r="A18" s="20" t="s">
        <v>460</v>
      </c>
      <c r="B18" s="20" t="s">
        <v>461</v>
      </c>
      <c r="C18" s="29" t="s">
        <v>459</v>
      </c>
      <c r="D18" s="29"/>
      <c r="E18" s="8">
        <v>44070</v>
      </c>
      <c r="F18" s="29"/>
    </row>
    <row r="19" spans="1:6" x14ac:dyDescent="0.2">
      <c r="A19" s="29" t="s">
        <v>462</v>
      </c>
      <c r="B19" s="29" t="s">
        <v>463</v>
      </c>
      <c r="C19" s="29" t="s">
        <v>464</v>
      </c>
      <c r="D19" s="29"/>
      <c r="E19" s="8">
        <v>44070</v>
      </c>
      <c r="F19" s="29"/>
    </row>
    <row r="20" spans="1:6" x14ac:dyDescent="0.2">
      <c r="A20" s="29" t="s">
        <v>465</v>
      </c>
      <c r="B20" s="29" t="s">
        <v>466</v>
      </c>
      <c r="C20" s="29"/>
      <c r="D20" s="29"/>
      <c r="E20" s="8">
        <v>44070</v>
      </c>
      <c r="F20" s="29"/>
    </row>
    <row r="21" spans="1:6" x14ac:dyDescent="0.2">
      <c r="A21" s="29" t="s">
        <v>467</v>
      </c>
      <c r="B21" s="29" t="s">
        <v>468</v>
      </c>
      <c r="C21" s="29" t="s">
        <v>469</v>
      </c>
      <c r="D21" s="29"/>
      <c r="E21" s="8">
        <v>44073</v>
      </c>
      <c r="F21" s="29"/>
    </row>
    <row r="22" spans="1:6" x14ac:dyDescent="0.2">
      <c r="A22" s="29" t="s">
        <v>471</v>
      </c>
      <c r="B22" s="29" t="s">
        <v>472</v>
      </c>
      <c r="C22" s="29" t="s">
        <v>470</v>
      </c>
      <c r="D22" s="29"/>
      <c r="E22" s="8">
        <v>44073</v>
      </c>
      <c r="F22" s="29"/>
    </row>
    <row r="23" spans="1:6" x14ac:dyDescent="0.2">
      <c r="A23" s="29" t="s">
        <v>473</v>
      </c>
      <c r="B23" s="29" t="s">
        <v>474</v>
      </c>
      <c r="C23" s="29" t="s">
        <v>476</v>
      </c>
      <c r="D23" s="17" t="s">
        <v>475</v>
      </c>
      <c r="E23" s="8">
        <v>44073</v>
      </c>
      <c r="F23" s="29"/>
    </row>
    <row r="24" spans="1:6" x14ac:dyDescent="0.2">
      <c r="A24" s="29" t="s">
        <v>477</v>
      </c>
      <c r="B24" s="29" t="s">
        <v>478</v>
      </c>
      <c r="C24" s="29" t="s">
        <v>479</v>
      </c>
      <c r="D24" s="29"/>
      <c r="E24" s="8">
        <v>44073</v>
      </c>
      <c r="F24" s="29"/>
    </row>
    <row r="25" spans="1:6" x14ac:dyDescent="0.2">
      <c r="A25" s="29" t="s">
        <v>481</v>
      </c>
      <c r="B25" s="29" t="s">
        <v>482</v>
      </c>
      <c r="C25" s="29" t="s">
        <v>480</v>
      </c>
      <c r="D25" s="29"/>
      <c r="E25" s="8">
        <v>44073</v>
      </c>
      <c r="F25" s="29"/>
    </row>
    <row r="26" spans="1:6" x14ac:dyDescent="0.2">
      <c r="A26" s="16" t="s">
        <v>483</v>
      </c>
      <c r="B26" s="7"/>
      <c r="C26" s="7"/>
      <c r="D26" s="14"/>
      <c r="E26" s="7"/>
      <c r="F26" s="7"/>
    </row>
    <row r="27" spans="1:6" x14ac:dyDescent="0.2">
      <c r="A27" s="26" t="s">
        <v>96</v>
      </c>
      <c r="B27" s="26" t="s">
        <v>97</v>
      </c>
      <c r="C27" s="26" t="s">
        <v>484</v>
      </c>
      <c r="D27" s="29"/>
      <c r="E27" s="8">
        <v>44074</v>
      </c>
      <c r="F27" s="29"/>
    </row>
    <row r="28" spans="1:6" x14ac:dyDescent="0.2">
      <c r="A28" s="29" t="s">
        <v>485</v>
      </c>
      <c r="B28" s="29"/>
      <c r="C28" s="29"/>
      <c r="D28" s="29" t="s">
        <v>487</v>
      </c>
      <c r="E28" s="29"/>
      <c r="F28" s="29"/>
    </row>
    <row r="29" spans="1:6" x14ac:dyDescent="0.2">
      <c r="A29" s="29" t="s">
        <v>98</v>
      </c>
      <c r="B29" s="29" t="s">
        <v>99</v>
      </c>
      <c r="C29" s="29" t="s">
        <v>486</v>
      </c>
      <c r="D29" s="29"/>
      <c r="E29" s="8">
        <v>44074</v>
      </c>
      <c r="F29" s="29"/>
    </row>
    <row r="30" spans="1:6" x14ac:dyDescent="0.2">
      <c r="A30" s="29" t="s">
        <v>247</v>
      </c>
      <c r="B30" s="29" t="s">
        <v>248</v>
      </c>
      <c r="C30" s="29"/>
      <c r="D30" s="29"/>
      <c r="E30" s="8">
        <v>44074</v>
      </c>
      <c r="F30" s="29"/>
    </row>
    <row r="31" spans="1:6" x14ac:dyDescent="0.2">
      <c r="A31" s="29" t="s">
        <v>488</v>
      </c>
      <c r="B31" s="29" t="s">
        <v>489</v>
      </c>
      <c r="C31" s="29"/>
      <c r="D31" s="29"/>
      <c r="E31" s="8">
        <v>44074</v>
      </c>
      <c r="F31" s="29"/>
    </row>
    <row r="32" spans="1:6" x14ac:dyDescent="0.2">
      <c r="A32" s="29" t="s">
        <v>116</v>
      </c>
      <c r="B32" s="29" t="s">
        <v>117</v>
      </c>
      <c r="C32" s="29"/>
      <c r="D32" s="29"/>
      <c r="E32" s="8">
        <v>44074</v>
      </c>
      <c r="F32" s="29"/>
    </row>
    <row r="33" spans="1:6" x14ac:dyDescent="0.2">
      <c r="A33" s="29" t="s">
        <v>490</v>
      </c>
      <c r="B33" s="29" t="s">
        <v>491</v>
      </c>
      <c r="C33" s="29" t="s">
        <v>492</v>
      </c>
      <c r="D33" s="29"/>
      <c r="E33" s="8">
        <v>44074</v>
      </c>
      <c r="F33" s="29"/>
    </row>
    <row r="34" spans="1:6" x14ac:dyDescent="0.2">
      <c r="A34" s="26" t="s">
        <v>493</v>
      </c>
      <c r="B34" s="26" t="s">
        <v>494</v>
      </c>
      <c r="C34" s="29" t="s">
        <v>495</v>
      </c>
      <c r="D34" s="17" t="s">
        <v>641</v>
      </c>
      <c r="E34" s="8">
        <v>44095</v>
      </c>
      <c r="F34" s="29"/>
    </row>
    <row r="35" spans="1:6" x14ac:dyDescent="0.2">
      <c r="A35" s="16" t="s">
        <v>496</v>
      </c>
      <c r="B35" s="7"/>
      <c r="C35" s="7"/>
      <c r="D35" s="14"/>
      <c r="E35" s="7"/>
      <c r="F35" s="7"/>
    </row>
    <row r="36" spans="1:6" x14ac:dyDescent="0.2">
      <c r="A36" s="29" t="s">
        <v>497</v>
      </c>
      <c r="B36" s="29" t="s">
        <v>498</v>
      </c>
      <c r="C36" s="29"/>
      <c r="D36" s="29"/>
      <c r="E36" s="8">
        <v>44076</v>
      </c>
      <c r="F36" s="29"/>
    </row>
    <row r="37" spans="1:6" x14ac:dyDescent="0.2">
      <c r="A37" s="29" t="s">
        <v>499</v>
      </c>
      <c r="B37" s="29" t="s">
        <v>500</v>
      </c>
      <c r="C37" s="29"/>
      <c r="D37" s="29"/>
      <c r="E37" s="8">
        <v>44076</v>
      </c>
      <c r="F37" s="29"/>
    </row>
    <row r="38" spans="1:6" x14ac:dyDescent="0.2">
      <c r="A38" s="29" t="s">
        <v>501</v>
      </c>
      <c r="B38" s="29" t="s">
        <v>502</v>
      </c>
      <c r="C38" s="29" t="s">
        <v>503</v>
      </c>
      <c r="D38" s="17" t="s">
        <v>504</v>
      </c>
      <c r="E38" s="8">
        <v>44077</v>
      </c>
      <c r="F38" s="29"/>
    </row>
    <row r="39" spans="1:6" x14ac:dyDescent="0.2">
      <c r="A39" s="16" t="s">
        <v>505</v>
      </c>
      <c r="B39" s="7"/>
      <c r="C39" s="7"/>
      <c r="D39" s="14"/>
      <c r="E39" s="7"/>
      <c r="F39" s="7"/>
    </row>
    <row r="40" spans="1:6" x14ac:dyDescent="0.2">
      <c r="A40" s="29" t="s">
        <v>506</v>
      </c>
      <c r="B40" s="29"/>
      <c r="C40" s="29"/>
      <c r="D40" s="29" t="s">
        <v>507</v>
      </c>
      <c r="E40" s="8">
        <v>44077</v>
      </c>
      <c r="F40" s="29"/>
    </row>
    <row r="41" spans="1:6" x14ac:dyDescent="0.2">
      <c r="A41" s="29" t="s">
        <v>426</v>
      </c>
      <c r="B41" s="29" t="s">
        <v>427</v>
      </c>
      <c r="C41" s="29" t="s">
        <v>508</v>
      </c>
      <c r="D41" s="29"/>
      <c r="E41" s="8">
        <v>44077</v>
      </c>
      <c r="F41" s="29"/>
    </row>
    <row r="42" spans="1:6" x14ac:dyDescent="0.2">
      <c r="A42" s="29" t="s">
        <v>47</v>
      </c>
      <c r="B42" s="29" t="s">
        <v>48</v>
      </c>
      <c r="C42" s="29" t="s">
        <v>510</v>
      </c>
      <c r="D42" s="29"/>
      <c r="E42" s="8">
        <v>44077</v>
      </c>
      <c r="F42" s="29"/>
    </row>
    <row r="43" spans="1:6" x14ac:dyDescent="0.2">
      <c r="A43" s="26" t="s">
        <v>509</v>
      </c>
      <c r="B43" s="29" t="s">
        <v>190</v>
      </c>
      <c r="C43" s="29" t="s">
        <v>509</v>
      </c>
      <c r="D43" s="29"/>
      <c r="E43" s="8">
        <v>44077</v>
      </c>
      <c r="F43" s="29"/>
    </row>
    <row r="44" spans="1:6" x14ac:dyDescent="0.2">
      <c r="A44" s="29" t="s">
        <v>512</v>
      </c>
      <c r="B44" s="29" t="s">
        <v>513</v>
      </c>
      <c r="C44" s="29" t="s">
        <v>511</v>
      </c>
      <c r="D44" s="29"/>
      <c r="E44" s="8">
        <v>44077</v>
      </c>
      <c r="F44" s="29"/>
    </row>
    <row r="45" spans="1:6" x14ac:dyDescent="0.2">
      <c r="A45" s="29" t="s">
        <v>514</v>
      </c>
      <c r="B45" s="29"/>
      <c r="C45" s="29"/>
      <c r="D45" s="29" t="s">
        <v>487</v>
      </c>
      <c r="E45" s="29"/>
      <c r="F45" s="29"/>
    </row>
    <row r="46" spans="1:6" x14ac:dyDescent="0.2">
      <c r="A46" s="29" t="s">
        <v>515</v>
      </c>
      <c r="B46" s="29" t="s">
        <v>516</v>
      </c>
      <c r="C46" s="29" t="s">
        <v>517</v>
      </c>
      <c r="D46" s="29"/>
      <c r="E46" s="8">
        <v>44078</v>
      </c>
      <c r="F46" s="29"/>
    </row>
    <row r="47" spans="1:6" x14ac:dyDescent="0.2">
      <c r="A47" s="29" t="s">
        <v>518</v>
      </c>
      <c r="B47" s="29"/>
      <c r="C47" s="29"/>
      <c r="D47" s="29" t="s">
        <v>487</v>
      </c>
      <c r="E47" s="29"/>
      <c r="F47" s="29"/>
    </row>
    <row r="48" spans="1:6" x14ac:dyDescent="0.2">
      <c r="A48" s="16" t="s">
        <v>519</v>
      </c>
      <c r="B48" s="7"/>
      <c r="C48" s="7"/>
      <c r="D48" s="14"/>
      <c r="E48" s="7"/>
      <c r="F48" s="7"/>
    </row>
    <row r="49" spans="1:6" x14ac:dyDescent="0.2">
      <c r="A49" s="29" t="s">
        <v>108</v>
      </c>
      <c r="B49" s="29" t="s">
        <v>109</v>
      </c>
      <c r="C49" s="29"/>
      <c r="D49" s="29"/>
      <c r="E49" s="8">
        <v>44080</v>
      </c>
      <c r="F49" s="29"/>
    </row>
    <row r="50" spans="1:6" x14ac:dyDescent="0.2">
      <c r="A50" s="29" t="s">
        <v>520</v>
      </c>
      <c r="B50" s="29" t="s">
        <v>521</v>
      </c>
      <c r="C50" s="29" t="s">
        <v>520</v>
      </c>
      <c r="D50" s="29"/>
      <c r="E50" s="8">
        <v>44080</v>
      </c>
      <c r="F50" s="29"/>
    </row>
    <row r="51" spans="1:6" x14ac:dyDescent="0.2">
      <c r="A51" s="26" t="s">
        <v>522</v>
      </c>
      <c r="B51" s="26" t="s">
        <v>523</v>
      </c>
      <c r="C51" s="29"/>
      <c r="D51" s="29"/>
      <c r="E51" s="8"/>
      <c r="F51" s="29"/>
    </row>
    <row r="52" spans="1:6" x14ac:dyDescent="0.2">
      <c r="A52" s="29" t="s">
        <v>132</v>
      </c>
      <c r="B52" s="29" t="s">
        <v>134</v>
      </c>
      <c r="C52" s="29" t="s">
        <v>524</v>
      </c>
      <c r="D52" s="29"/>
      <c r="E52" s="8">
        <v>44081</v>
      </c>
      <c r="F52" s="29"/>
    </row>
    <row r="53" spans="1:6" x14ac:dyDescent="0.2">
      <c r="A53" s="16" t="s">
        <v>525</v>
      </c>
      <c r="B53" s="7"/>
      <c r="C53" s="7"/>
      <c r="D53" s="14"/>
      <c r="E53" s="7"/>
      <c r="F53" s="7"/>
    </row>
    <row r="54" spans="1:6" x14ac:dyDescent="0.2">
      <c r="A54" s="29" t="s">
        <v>292</v>
      </c>
      <c r="B54" s="29" t="s">
        <v>293</v>
      </c>
      <c r="C54" s="29" t="s">
        <v>292</v>
      </c>
      <c r="D54" s="29"/>
      <c r="E54" s="8">
        <v>44081</v>
      </c>
      <c r="F54" s="29"/>
    </row>
    <row r="55" spans="1:6" x14ac:dyDescent="0.2">
      <c r="A55" s="29" t="s">
        <v>528</v>
      </c>
      <c r="B55" s="29" t="s">
        <v>527</v>
      </c>
      <c r="C55" s="29" t="s">
        <v>526</v>
      </c>
      <c r="D55" s="29"/>
      <c r="E55" s="8">
        <v>44081</v>
      </c>
      <c r="F55" s="29"/>
    </row>
    <row r="56" spans="1:6" x14ac:dyDescent="0.2">
      <c r="A56" s="26" t="s">
        <v>531</v>
      </c>
      <c r="B56" s="26" t="s">
        <v>529</v>
      </c>
      <c r="C56" s="26" t="s">
        <v>530</v>
      </c>
      <c r="D56" s="29"/>
      <c r="E56" s="8">
        <v>44082</v>
      </c>
      <c r="F56" s="29"/>
    </row>
    <row r="57" spans="1:6" x14ac:dyDescent="0.2">
      <c r="A57" s="26" t="s">
        <v>533</v>
      </c>
      <c r="B57" s="26" t="s">
        <v>534</v>
      </c>
      <c r="C57" s="26" t="s">
        <v>532</v>
      </c>
      <c r="D57" s="29"/>
      <c r="E57" s="8">
        <v>44082</v>
      </c>
      <c r="F57" s="29"/>
    </row>
    <row r="58" spans="1:6" x14ac:dyDescent="0.2">
      <c r="A58" s="26" t="s">
        <v>535</v>
      </c>
      <c r="B58" s="26" t="s">
        <v>536</v>
      </c>
      <c r="C58" s="26"/>
      <c r="D58" s="29"/>
      <c r="E58" s="8">
        <v>44082</v>
      </c>
      <c r="F58" s="29"/>
    </row>
    <row r="59" spans="1:6" x14ac:dyDescent="0.2">
      <c r="A59" s="29" t="s">
        <v>537</v>
      </c>
      <c r="B59" s="29"/>
      <c r="C59" s="29"/>
      <c r="D59" s="29" t="s">
        <v>487</v>
      </c>
      <c r="E59" s="8">
        <v>44083</v>
      </c>
      <c r="F59" s="29"/>
    </row>
    <row r="60" spans="1:6" x14ac:dyDescent="0.2">
      <c r="A60" s="26" t="s">
        <v>310</v>
      </c>
      <c r="B60" s="26" t="s">
        <v>311</v>
      </c>
      <c r="C60" s="26" t="s">
        <v>539</v>
      </c>
      <c r="D60" s="29"/>
      <c r="E60" s="8">
        <v>44083</v>
      </c>
      <c r="F60" s="29"/>
    </row>
    <row r="61" spans="1:6" x14ac:dyDescent="0.2">
      <c r="A61" s="29" t="s">
        <v>538</v>
      </c>
      <c r="B61" s="29"/>
      <c r="C61" s="29"/>
      <c r="D61" s="29" t="s">
        <v>487</v>
      </c>
      <c r="E61" s="8">
        <v>44083</v>
      </c>
      <c r="F61" s="29"/>
    </row>
    <row r="62" spans="1:6" x14ac:dyDescent="0.2">
      <c r="A62" s="29" t="s">
        <v>540</v>
      </c>
      <c r="B62" s="29" t="s">
        <v>541</v>
      </c>
      <c r="C62" s="29" t="s">
        <v>542</v>
      </c>
      <c r="D62" s="29"/>
      <c r="E62" s="8">
        <v>44083</v>
      </c>
      <c r="F62" s="29"/>
    </row>
    <row r="63" spans="1:6" x14ac:dyDescent="0.2">
      <c r="A63" s="16" t="s">
        <v>543</v>
      </c>
      <c r="B63" s="7"/>
      <c r="C63" s="7"/>
      <c r="D63" s="14"/>
      <c r="E63" s="7"/>
      <c r="F63" s="7"/>
    </row>
    <row r="64" spans="1:6" x14ac:dyDescent="0.2">
      <c r="A64" s="26" t="s">
        <v>544</v>
      </c>
      <c r="B64" s="29" t="s">
        <v>302</v>
      </c>
      <c r="C64" s="29" t="s">
        <v>545</v>
      </c>
      <c r="D64" s="29"/>
      <c r="E64" s="8">
        <v>44083</v>
      </c>
      <c r="F64" s="29"/>
    </row>
    <row r="65" spans="1:6" x14ac:dyDescent="0.2">
      <c r="A65" s="26" t="s">
        <v>547</v>
      </c>
      <c r="B65" s="29" t="s">
        <v>546</v>
      </c>
      <c r="C65" s="29" t="s">
        <v>548</v>
      </c>
      <c r="D65" s="29"/>
      <c r="E65" s="8">
        <v>44085</v>
      </c>
      <c r="F65" s="29"/>
    </row>
    <row r="66" spans="1:6" x14ac:dyDescent="0.2">
      <c r="A66" s="29" t="s">
        <v>549</v>
      </c>
      <c r="B66" s="29" t="s">
        <v>550</v>
      </c>
      <c r="C66" s="29" t="s">
        <v>551</v>
      </c>
      <c r="D66" s="29"/>
      <c r="E66" s="8">
        <v>44085</v>
      </c>
      <c r="F66" s="29"/>
    </row>
    <row r="67" spans="1:6" x14ac:dyDescent="0.2">
      <c r="A67" s="29" t="s">
        <v>553</v>
      </c>
      <c r="B67" s="29" t="s">
        <v>554</v>
      </c>
      <c r="C67" s="29" t="s">
        <v>552</v>
      </c>
      <c r="D67" s="29"/>
      <c r="E67" s="8">
        <v>44085</v>
      </c>
      <c r="F67" s="29"/>
    </row>
    <row r="68" spans="1:6" x14ac:dyDescent="0.2">
      <c r="A68" s="29" t="s">
        <v>556</v>
      </c>
      <c r="B68" s="29" t="s">
        <v>555</v>
      </c>
      <c r="C68" s="29" t="s">
        <v>557</v>
      </c>
      <c r="D68" s="17" t="s">
        <v>558</v>
      </c>
      <c r="E68" s="8">
        <v>44086</v>
      </c>
      <c r="F68" s="29"/>
    </row>
    <row r="69" spans="1:6" x14ac:dyDescent="0.2">
      <c r="A69" s="29" t="s">
        <v>559</v>
      </c>
      <c r="B69" s="29" t="s">
        <v>458</v>
      </c>
      <c r="C69" s="29" t="s">
        <v>560</v>
      </c>
      <c r="D69" s="29"/>
      <c r="E69" s="8">
        <v>44086</v>
      </c>
      <c r="F69" s="29"/>
    </row>
    <row r="70" spans="1:6" x14ac:dyDescent="0.2">
      <c r="A70" s="29" t="s">
        <v>561</v>
      </c>
      <c r="B70" s="29" t="s">
        <v>562</v>
      </c>
      <c r="C70" s="29" t="s">
        <v>563</v>
      </c>
      <c r="D70" s="29"/>
      <c r="E70" s="8">
        <v>44086</v>
      </c>
      <c r="F70" s="29"/>
    </row>
    <row r="71" spans="1:6" x14ac:dyDescent="0.2">
      <c r="A71" s="16" t="s">
        <v>569</v>
      </c>
      <c r="B71" s="7"/>
      <c r="C71" s="7"/>
      <c r="D71" s="14"/>
      <c r="E71" s="7"/>
      <c r="F71" s="7"/>
    </row>
    <row r="72" spans="1:6" x14ac:dyDescent="0.2">
      <c r="A72" s="29" t="s">
        <v>570</v>
      </c>
      <c r="B72" s="29" t="s">
        <v>571</v>
      </c>
      <c r="C72" s="29" t="s">
        <v>572</v>
      </c>
      <c r="D72" s="29"/>
      <c r="E72" s="8">
        <v>44087</v>
      </c>
      <c r="F72" s="29"/>
    </row>
    <row r="73" spans="1:6" x14ac:dyDescent="0.2">
      <c r="A73" s="16" t="s">
        <v>573</v>
      </c>
      <c r="B73" s="7"/>
      <c r="C73" s="7"/>
      <c r="D73" s="14"/>
      <c r="E73" s="7"/>
      <c r="F73" s="7"/>
    </row>
    <row r="74" spans="1:6" x14ac:dyDescent="0.2">
      <c r="A74" s="29" t="s">
        <v>574</v>
      </c>
      <c r="B74" s="29"/>
      <c r="C74" s="29"/>
      <c r="D74" s="29" t="s">
        <v>487</v>
      </c>
      <c r="E74" s="8">
        <v>44087</v>
      </c>
      <c r="F74" s="29"/>
    </row>
    <row r="75" spans="1:6" x14ac:dyDescent="0.2">
      <c r="A75" s="29" t="s">
        <v>575</v>
      </c>
      <c r="B75" s="29" t="s">
        <v>576</v>
      </c>
      <c r="C75" s="29" t="s">
        <v>577</v>
      </c>
      <c r="D75" s="29"/>
      <c r="E75" s="8">
        <v>44087</v>
      </c>
      <c r="F75" s="29"/>
    </row>
    <row r="76" spans="1:6" x14ac:dyDescent="0.2">
      <c r="A76" s="29" t="s">
        <v>578</v>
      </c>
      <c r="B76" s="29" t="s">
        <v>579</v>
      </c>
      <c r="C76" s="27" t="s">
        <v>580</v>
      </c>
      <c r="D76" s="29"/>
      <c r="E76" s="8">
        <v>44088</v>
      </c>
      <c r="F76" s="29"/>
    </row>
    <row r="77" spans="1:6" x14ac:dyDescent="0.2">
      <c r="A77" s="29" t="s">
        <v>582</v>
      </c>
      <c r="B77" s="20" t="s">
        <v>591</v>
      </c>
      <c r="C77" s="20" t="s">
        <v>582</v>
      </c>
      <c r="D77" s="20" t="s">
        <v>592</v>
      </c>
      <c r="E77" s="8">
        <v>44088</v>
      </c>
      <c r="F77" s="29"/>
    </row>
    <row r="78" spans="1:6" x14ac:dyDescent="0.2">
      <c r="A78" s="29" t="s">
        <v>581</v>
      </c>
      <c r="B78" s="29" t="s">
        <v>583</v>
      </c>
      <c r="C78" s="29" t="s">
        <v>584</v>
      </c>
      <c r="D78" s="29"/>
      <c r="E78" s="8">
        <v>44088</v>
      </c>
      <c r="F78" s="29"/>
    </row>
    <row r="79" spans="1:6" x14ac:dyDescent="0.2">
      <c r="A79" s="29" t="s">
        <v>585</v>
      </c>
      <c r="B79" s="29" t="s">
        <v>586</v>
      </c>
      <c r="C79" s="29" t="s">
        <v>587</v>
      </c>
      <c r="D79" s="29"/>
      <c r="E79" s="8">
        <v>44088</v>
      </c>
      <c r="F79" s="29"/>
    </row>
    <row r="80" spans="1:6" x14ac:dyDescent="0.2">
      <c r="A80" s="20" t="s">
        <v>588</v>
      </c>
      <c r="B80" s="20" t="s">
        <v>589</v>
      </c>
      <c r="C80" s="28" t="s">
        <v>590</v>
      </c>
      <c r="D80" s="29"/>
      <c r="E80" s="8">
        <v>44088</v>
      </c>
      <c r="F80" s="29"/>
    </row>
    <row r="81" spans="1:6" x14ac:dyDescent="0.2">
      <c r="A81" s="20" t="s">
        <v>593</v>
      </c>
      <c r="B81" s="20" t="s">
        <v>594</v>
      </c>
      <c r="C81" s="20" t="s">
        <v>600</v>
      </c>
      <c r="D81" s="29"/>
      <c r="E81" s="8">
        <v>44088</v>
      </c>
      <c r="F81" s="29"/>
    </row>
    <row r="82" spans="1:6" x14ac:dyDescent="0.2">
      <c r="A82" s="29" t="s">
        <v>601</v>
      </c>
      <c r="B82" s="29"/>
      <c r="C82" s="29"/>
      <c r="D82" s="29" t="s">
        <v>487</v>
      </c>
      <c r="E82" s="29"/>
      <c r="F82" s="29"/>
    </row>
    <row r="83" spans="1:6" x14ac:dyDescent="0.2">
      <c r="A83" s="29" t="s">
        <v>602</v>
      </c>
      <c r="B83" s="29"/>
      <c r="C83" s="29"/>
      <c r="D83" s="29" t="s">
        <v>487</v>
      </c>
      <c r="E83" s="29"/>
      <c r="F83" s="29"/>
    </row>
    <row r="84" spans="1:6" x14ac:dyDescent="0.2">
      <c r="A84" s="20" t="s">
        <v>596</v>
      </c>
      <c r="B84" s="20" t="s">
        <v>597</v>
      </c>
      <c r="C84" s="20" t="s">
        <v>595</v>
      </c>
      <c r="D84" s="29"/>
      <c r="E84" s="8">
        <v>44089</v>
      </c>
      <c r="F84" s="29"/>
    </row>
    <row r="85" spans="1:6" x14ac:dyDescent="0.2">
      <c r="A85" s="36" t="s">
        <v>643</v>
      </c>
      <c r="B85" s="20" t="s">
        <v>642</v>
      </c>
      <c r="C85" s="29" t="s">
        <v>603</v>
      </c>
      <c r="D85" s="29"/>
      <c r="E85" s="8">
        <v>44095</v>
      </c>
      <c r="F85" s="29"/>
    </row>
    <row r="86" spans="1:6" x14ac:dyDescent="0.2">
      <c r="A86" s="29" t="s">
        <v>605</v>
      </c>
      <c r="B86" s="29" t="s">
        <v>606</v>
      </c>
      <c r="C86" s="26" t="s">
        <v>604</v>
      </c>
      <c r="D86" s="17" t="s">
        <v>608</v>
      </c>
      <c r="E86" s="8">
        <v>44089</v>
      </c>
      <c r="F86" s="29"/>
    </row>
    <row r="87" spans="1:6" x14ac:dyDescent="0.2">
      <c r="A87" s="26" t="s">
        <v>609</v>
      </c>
      <c r="B87" s="29" t="s">
        <v>610</v>
      </c>
      <c r="C87" s="29" t="s">
        <v>607</v>
      </c>
      <c r="D87" s="29"/>
      <c r="E87" s="8">
        <v>44089</v>
      </c>
      <c r="F87" s="29"/>
    </row>
    <row r="88" spans="1:6" x14ac:dyDescent="0.2">
      <c r="A88" s="16" t="s">
        <v>611</v>
      </c>
      <c r="B88" s="7"/>
      <c r="C88" s="7"/>
      <c r="D88" s="14"/>
      <c r="E88" s="7"/>
      <c r="F88" s="7"/>
    </row>
    <row r="89" spans="1:6" x14ac:dyDescent="0.2">
      <c r="A89" s="29" t="s">
        <v>613</v>
      </c>
      <c r="B89" s="29" t="s">
        <v>612</v>
      </c>
      <c r="C89" s="29" t="s">
        <v>614</v>
      </c>
      <c r="D89" s="29"/>
      <c r="E89" s="8">
        <v>44090</v>
      </c>
      <c r="F89" s="29"/>
    </row>
    <row r="90" spans="1:6" x14ac:dyDescent="0.2">
      <c r="A90" s="29" t="s">
        <v>617</v>
      </c>
      <c r="B90" s="29"/>
      <c r="C90" s="29" t="s">
        <v>617</v>
      </c>
      <c r="D90" s="29" t="s">
        <v>487</v>
      </c>
      <c r="E90" s="8">
        <v>44091</v>
      </c>
      <c r="F90" s="29"/>
    </row>
    <row r="91" spans="1:6" x14ac:dyDescent="0.2">
      <c r="A91" s="29" t="s">
        <v>615</v>
      </c>
      <c r="B91" s="29" t="s">
        <v>616</v>
      </c>
      <c r="C91" s="29" t="s">
        <v>618</v>
      </c>
      <c r="D91" s="29" t="s">
        <v>619</v>
      </c>
      <c r="E91" s="8">
        <v>44091</v>
      </c>
      <c r="F91" s="29"/>
    </row>
    <row r="92" spans="1:6" x14ac:dyDescent="0.2">
      <c r="A92" s="26" t="s">
        <v>620</v>
      </c>
      <c r="B92" s="29" t="s">
        <v>621</v>
      </c>
      <c r="C92" s="26" t="s">
        <v>622</v>
      </c>
      <c r="D92" s="17" t="s">
        <v>623</v>
      </c>
      <c r="E92" s="8">
        <v>44091</v>
      </c>
      <c r="F92" s="29"/>
    </row>
    <row r="93" spans="1:6" x14ac:dyDescent="0.2">
      <c r="A93" s="26" t="s">
        <v>624</v>
      </c>
      <c r="B93" s="29" t="s">
        <v>625</v>
      </c>
      <c r="C93" s="26" t="s">
        <v>626</v>
      </c>
      <c r="D93" s="29" t="s">
        <v>628</v>
      </c>
      <c r="E93" s="8">
        <v>44092</v>
      </c>
      <c r="F93" s="29"/>
    </row>
    <row r="94" spans="1:6" x14ac:dyDescent="0.2">
      <c r="A94" s="16" t="s">
        <v>567</v>
      </c>
      <c r="B94" s="7"/>
      <c r="C94" s="7"/>
      <c r="D94" s="14"/>
      <c r="E94" s="7"/>
      <c r="F94" s="7"/>
    </row>
    <row r="95" spans="1:6" x14ac:dyDescent="0.2">
      <c r="A95" s="26" t="s">
        <v>568</v>
      </c>
      <c r="B95" s="26" t="s">
        <v>27</v>
      </c>
      <c r="C95" s="26" t="s">
        <v>568</v>
      </c>
      <c r="D95" s="29"/>
      <c r="E95" s="8">
        <v>44086</v>
      </c>
      <c r="F95" s="29"/>
    </row>
    <row r="96" spans="1:6" x14ac:dyDescent="0.2">
      <c r="A96" s="29"/>
      <c r="B96" s="29"/>
      <c r="C96" s="29"/>
      <c r="D96" s="29"/>
      <c r="E96" s="29"/>
      <c r="F96" s="29"/>
    </row>
    <row r="97" spans="1:6" x14ac:dyDescent="0.2">
      <c r="A97" s="29"/>
      <c r="B97" s="29"/>
      <c r="C97" s="29"/>
      <c r="D97" s="29"/>
      <c r="E97" s="29"/>
      <c r="F97" s="29"/>
    </row>
    <row r="98" spans="1:6" x14ac:dyDescent="0.2">
      <c r="A98" s="29"/>
      <c r="B98" s="29"/>
      <c r="C98" s="29"/>
      <c r="D98" s="29"/>
      <c r="E98" s="29"/>
      <c r="F98" s="29"/>
    </row>
    <row r="99" spans="1:6" x14ac:dyDescent="0.2">
      <c r="A99" s="29"/>
      <c r="B99" s="29"/>
      <c r="C99" s="29"/>
      <c r="D99" s="29"/>
      <c r="E99" s="29"/>
      <c r="F99" s="29"/>
    </row>
  </sheetData>
  <mergeCells count="6">
    <mergeCell ref="F1:F2"/>
    <mergeCell ref="C1:C2"/>
    <mergeCell ref="A1:A2"/>
    <mergeCell ref="B1:B2"/>
    <mergeCell ref="E1:E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topLeftCell="A18" workbookViewId="0">
      <pane xSplit="1" topLeftCell="B1" activePane="topRight" state="frozen"/>
      <selection pane="topRight" activeCell="A5" sqref="A5"/>
    </sheetView>
  </sheetViews>
  <sheetFormatPr defaultColWidth="14.42578125" defaultRowHeight="15.75" customHeight="1" x14ac:dyDescent="0.2"/>
  <cols>
    <col min="1" max="1" width="11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2020-11-23T06:19:37Z</dcterms:modified>
</cp:coreProperties>
</file>