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bburat\Documents\suhas\Data-Structures-And-Algorithms-Implementation\"/>
    </mc:Choice>
  </mc:AlternateContent>
  <xr:revisionPtr revIDLastSave="0" documentId="13_ncr:1_{34FD1FD5-E177-4D3D-8177-4C3A80B8DC12}" xr6:coauthVersionLast="36" xr6:coauthVersionMax="36" xr10:uidLastSave="{00000000-0000-0000-0000-000000000000}"/>
  <bookViews>
    <workbookView xWindow="0" yWindow="0" windowWidth="23040" windowHeight="9060" tabRatio="623" xr2:uid="{00000000-000D-0000-FFFF-FFFF00000000}"/>
  </bookViews>
  <sheets>
    <sheet name="Leetcode Explore" sheetId="1" r:id="rId1"/>
    <sheet name="Educative Coding Patterns" sheetId="5" r:id="rId2"/>
    <sheet name="Coding Mock Interview Feedback " sheetId="2" r:id="rId3"/>
    <sheet name="System Design Mock Interview Fe" sheetId="3" r:id="rId4"/>
    <sheet name="Behavioral Mock Interview Feedb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22" i="1" l="1"/>
  <c r="C161" i="1" l="1"/>
  <c r="C160" i="1"/>
  <c r="C159" i="1"/>
  <c r="C158" i="1" l="1"/>
  <c r="C170" i="1" l="1"/>
  <c r="C139" i="1" l="1"/>
  <c r="C138" i="1" l="1"/>
  <c r="C137" i="1"/>
  <c r="C71" i="1" l="1"/>
  <c r="C34" i="1" l="1"/>
  <c r="C33" i="1"/>
  <c r="C32" i="1" l="1"/>
  <c r="C31" i="1"/>
  <c r="C30" i="1"/>
  <c r="C29" i="1"/>
  <c r="C28" i="1"/>
  <c r="C27" i="1"/>
  <c r="C26" i="1"/>
  <c r="C70" i="1" l="1"/>
  <c r="C25" i="1"/>
  <c r="C24" i="1" l="1"/>
  <c r="C23" i="1"/>
  <c r="C22" i="1" l="1"/>
  <c r="C168" i="1"/>
  <c r="C166" i="1" l="1"/>
  <c r="C165" i="1"/>
  <c r="C164" i="1"/>
  <c r="C163" i="1"/>
  <c r="C157" i="1"/>
  <c r="C156" i="1"/>
  <c r="C155" i="1" l="1"/>
  <c r="C154" i="1"/>
  <c r="C153" i="1" l="1"/>
  <c r="C152" i="1" l="1"/>
  <c r="C150" i="1"/>
  <c r="C149" i="1" l="1"/>
  <c r="C148" i="1"/>
  <c r="C147" i="1"/>
  <c r="C146" i="1" l="1"/>
  <c r="C145" i="1" l="1"/>
  <c r="C144" i="1"/>
  <c r="C143" i="1"/>
  <c r="C141" i="1"/>
  <c r="C142" i="1"/>
  <c r="C136" i="1" l="1"/>
  <c r="C135" i="1"/>
  <c r="C134" i="1" l="1"/>
  <c r="C133" i="1"/>
  <c r="C131" i="1" l="1"/>
  <c r="C130" i="1"/>
  <c r="C132" i="1" l="1"/>
  <c r="C129" i="1" l="1"/>
  <c r="C128" i="1"/>
  <c r="C127" i="1"/>
  <c r="C126" i="1"/>
  <c r="C125" i="1" l="1"/>
  <c r="C124" i="1"/>
  <c r="C121" i="1" l="1"/>
  <c r="C120" i="1" l="1"/>
  <c r="C119" i="1"/>
  <c r="C118" i="1"/>
  <c r="C117" i="1"/>
  <c r="C116" i="1"/>
  <c r="C115" i="1" l="1"/>
  <c r="C114" i="1"/>
  <c r="C113" i="1"/>
  <c r="C112" i="1"/>
  <c r="C111" i="1"/>
  <c r="C110" i="1"/>
  <c r="C109" i="1"/>
  <c r="C108" i="1"/>
  <c r="C107" i="1"/>
  <c r="C105" i="1" l="1"/>
  <c r="C106" i="1"/>
  <c r="C103" i="1" l="1"/>
  <c r="C102" i="1" l="1"/>
  <c r="C101" i="1"/>
  <c r="C100" i="1" l="1"/>
  <c r="C99" i="1"/>
  <c r="C98" i="1"/>
  <c r="C97" i="1" l="1"/>
  <c r="C96" i="1"/>
  <c r="C95" i="1"/>
  <c r="C9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93" i="1" l="1"/>
  <c r="C92" i="1" l="1"/>
  <c r="C91" i="1"/>
  <c r="C90" i="1"/>
  <c r="C21" i="1" l="1"/>
  <c r="C53" i="1" l="1"/>
  <c r="C88" i="1" l="1"/>
  <c r="C87" i="1"/>
  <c r="C86" i="1" l="1"/>
  <c r="C85" i="1"/>
  <c r="C84" i="1" l="1"/>
  <c r="C83" i="1"/>
  <c r="C82" i="1"/>
  <c r="C81" i="1"/>
  <c r="C80" i="1"/>
  <c r="C79" i="1" l="1"/>
  <c r="C78" i="1"/>
  <c r="C77" i="1"/>
  <c r="C76" i="1" l="1"/>
  <c r="C75" i="1"/>
  <c r="C74" i="1" l="1"/>
  <c r="C73" i="1"/>
  <c r="C69" i="1" l="1"/>
  <c r="C68" i="1"/>
  <c r="C67" i="1"/>
  <c r="C66" i="1" l="1"/>
  <c r="C65" i="1"/>
  <c r="C64" i="1" l="1"/>
  <c r="C63" i="1"/>
  <c r="C62" i="1"/>
  <c r="C61" i="1"/>
  <c r="C60" i="1" l="1"/>
  <c r="C59" i="1"/>
  <c r="C58" i="1"/>
  <c r="C57" i="1"/>
  <c r="C56" i="1" l="1"/>
  <c r="C52" i="1" l="1"/>
  <c r="C51" i="1"/>
  <c r="C50" i="1"/>
  <c r="C49" i="1"/>
  <c r="C48" i="1" l="1"/>
  <c r="C47" i="1" l="1"/>
  <c r="C46" i="1"/>
  <c r="C45" i="1"/>
  <c r="C44" i="1"/>
  <c r="C43" i="1"/>
  <c r="C42" i="1"/>
  <c r="C41" i="1" l="1"/>
  <c r="C40" i="1"/>
  <c r="C39" i="1"/>
  <c r="C38" i="1" l="1"/>
  <c r="C37" i="1"/>
  <c r="C36" i="1"/>
  <c r="C20" i="1"/>
  <c r="C19" i="1"/>
  <c r="C18" i="1"/>
  <c r="C4" i="1" l="1"/>
  <c r="A22" i="4" l="1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</calcChain>
</file>

<file path=xl/sharedStrings.xml><?xml version="1.0" encoding="utf-8"?>
<sst xmlns="http://schemas.openxmlformats.org/spreadsheetml/2006/main" count="708" uniqueCount="646">
  <si>
    <t>PROBLEM NAMES</t>
  </si>
  <si>
    <t>Interview Videos</t>
  </si>
  <si>
    <t>DATE OF LAST ATTEMPT</t>
  </si>
  <si>
    <t>HINTS AND OTHER NOTES</t>
  </si>
  <si>
    <t>PLEASE SCROLL TO THE RIGHT TO SEE MORE FEEDBACK</t>
  </si>
  <si>
    <t>Max Consecutive Ones</t>
  </si>
  <si>
    <t>Find Numbers with Even Number of Digits</t>
  </si>
  <si>
    <t>Can use max function so that code looks more elegant</t>
  </si>
  <si>
    <t>Squares of a Sorted Array</t>
  </si>
  <si>
    <t>Use 2-pointer technique for O(n) solution</t>
  </si>
  <si>
    <t>Convert each number to a string and use % to check if it is even</t>
  </si>
  <si>
    <t>USEFUL INFORMATION</t>
  </si>
  <si>
    <t>https://www.youtube.com/watch?v=l8Z12i-N06I</t>
  </si>
  <si>
    <t>Duplicate Zeros</t>
  </si>
  <si>
    <t>Insert 0 in the next element and del the last element to maintain the original length of the array</t>
  </si>
  <si>
    <t>Merge Sorted Array</t>
  </si>
  <si>
    <t>LC-485</t>
  </si>
  <si>
    <t>LC-1295</t>
  </si>
  <si>
    <t>LC-977</t>
  </si>
  <si>
    <t>LC-1089</t>
  </si>
  <si>
    <t>LC-88</t>
  </si>
  <si>
    <t>PROBLEM #</t>
  </si>
  <si>
    <t>https://www.youtube.com/watch?v=YXOBpf75R0Y</t>
  </si>
  <si>
    <t>Remove Element</t>
  </si>
  <si>
    <t>LC-27</t>
  </si>
  <si>
    <t>Be sure to use list slicing. Use remove instead of pop</t>
  </si>
  <si>
    <t>Remove Duplicates from Sorted Array</t>
  </si>
  <si>
    <t>LC-26</t>
  </si>
  <si>
    <t>It doesn't matter what you leave beyond the returned length</t>
  </si>
  <si>
    <t>Add half of num and double of num to the set, so that whenever we encounter either of these, we know that we have found a match.</t>
  </si>
  <si>
    <t>https://www.youtube.com/watch?v=WWysBX-N2Ak</t>
  </si>
  <si>
    <t>Valid Mountain Array</t>
  </si>
  <si>
    <t>LC-941</t>
  </si>
  <si>
    <t>Check If N and Its Double Exist</t>
  </si>
  <si>
    <t>LC-1346</t>
  </si>
  <si>
    <t>Replace Elements with Greatest Element on Right Side</t>
  </si>
  <si>
    <t>LC-1299</t>
  </si>
  <si>
    <t>Move Zeroes</t>
  </si>
  <si>
    <t>LC-283</t>
  </si>
  <si>
    <t>Sort Array By Parity</t>
  </si>
  <si>
    <t>LC-905</t>
  </si>
  <si>
    <t>Height Checker</t>
  </si>
  <si>
    <t>LC-1051</t>
  </si>
  <si>
    <t>Use zip fuction for nums and sorted nums. Increment counter for unequal numbers</t>
  </si>
  <si>
    <t>Third Maximum Number</t>
  </si>
  <si>
    <t>Get only unique numbers. Remove first two max nums and return the max of remaning</t>
  </si>
  <si>
    <t>LC-414</t>
  </si>
  <si>
    <t>Find All Numbers Disappeared in an Array</t>
  </si>
  <si>
    <t>LC-448</t>
  </si>
  <si>
    <t>https://www.youtube.com/watch?v=CTBEcmzLAuA</t>
  </si>
  <si>
    <t>Interesting trick. Watch the video</t>
  </si>
  <si>
    <t>Find Pivot Index</t>
  </si>
  <si>
    <t>LC-724</t>
  </si>
  <si>
    <t>As we iterate through the array of numbers, we need to keep track of the sum of the values on the current number's left and its right. Return index when left==right</t>
  </si>
  <si>
    <t>Largest Number At Least Twice of Others</t>
  </si>
  <si>
    <t>LC-747</t>
  </si>
  <si>
    <t xml:space="preserve">Just iterate through the array and note the highest and second highest numbers. Might as well take note of the index at the same time.
</t>
  </si>
  <si>
    <t>Plus One</t>
  </si>
  <si>
    <t>LC-66</t>
  </si>
  <si>
    <t>Handle the corner case when all values are 9s</t>
  </si>
  <si>
    <t>Diagonal Traverse</t>
  </si>
  <si>
    <t>Spiral Matrix</t>
  </si>
  <si>
    <t>LC-54</t>
  </si>
  <si>
    <t>Pascal's Triangle</t>
  </si>
  <si>
    <t>LC-118</t>
  </si>
  <si>
    <t>https://leetcode.com/problems/diagonal-traverse/discuss/207184/easy-understand-python-solution</t>
  </si>
  <si>
    <t>https://www.youtube.com/watch?v=TmweBVEL0I0</t>
  </si>
  <si>
    <t>Check your own solution. It is better than most solutions online</t>
  </si>
  <si>
    <t>Add Binary</t>
  </si>
  <si>
    <t>LC-67</t>
  </si>
  <si>
    <t>Implement strStr</t>
  </si>
  <si>
    <t>LC-28</t>
  </si>
  <si>
    <t>Longest Common Prefix</t>
  </si>
  <si>
    <t>LC-14</t>
  </si>
  <si>
    <t>Using zip(*list) can be helpful</t>
  </si>
  <si>
    <t>Reverse String</t>
  </si>
  <si>
    <t>LC-344</t>
  </si>
  <si>
    <t>Swap first and last elements until the middle element</t>
  </si>
  <si>
    <t>Array Partition I</t>
  </si>
  <si>
    <t>LC-561</t>
  </si>
  <si>
    <t>Two Sum II - Input array is sorted</t>
  </si>
  <si>
    <t>LC-167</t>
  </si>
  <si>
    <t>Minimum Size Subarray Sum</t>
  </si>
  <si>
    <t>LC-209</t>
  </si>
  <si>
    <t>Rotate Array</t>
  </si>
  <si>
    <t>Pascal's Triangle II</t>
  </si>
  <si>
    <t>Reverse Words in a String</t>
  </si>
  <si>
    <t>Reverse Words in a String III</t>
  </si>
  <si>
    <t>https://www.youtube.com/watch?v=4EiTF5wnqpE</t>
  </si>
  <si>
    <t>LC-189</t>
  </si>
  <si>
    <t>https://www.youtube.com/watch?v=gmu0RA5_zxs</t>
  </si>
  <si>
    <t>LC-119</t>
  </si>
  <si>
    <t>LC-557</t>
  </si>
  <si>
    <t>LC-151</t>
  </si>
  <si>
    <t>Design Linked List</t>
  </si>
  <si>
    <t>LC-707</t>
  </si>
  <si>
    <t>Linked List Cycle</t>
  </si>
  <si>
    <t>LC-141</t>
  </si>
  <si>
    <t>Linked List Cycle II</t>
  </si>
  <si>
    <t>LC-142</t>
  </si>
  <si>
    <t>https://www.youtube.com/watch?v=zbozWoMgKW0</t>
  </si>
  <si>
    <t>Floyd / Hare and Tortoise algorithm</t>
  </si>
  <si>
    <t>Intersection of Two Linked Lists</t>
  </si>
  <si>
    <t>LC-160</t>
  </si>
  <si>
    <t>Make the starting pointers of both linked list same and then iterate and check for intersection.</t>
  </si>
  <si>
    <t>Remove Nth Node From End of List</t>
  </si>
  <si>
    <t>LC-19</t>
  </si>
  <si>
    <t>https://www.youtube.com/watch?v=NhapasNIKuQ</t>
  </si>
  <si>
    <t>Reverse Linked List</t>
  </si>
  <si>
    <t>LC-206</t>
  </si>
  <si>
    <t>Remove Linked List Elements</t>
  </si>
  <si>
    <t>https://leetcode.com/problems/remove-linked-list-elements/discuss/158651/Simple-Python-solution-with-explanation-(single-pointer-dummy-head).</t>
  </si>
  <si>
    <t>LC-203</t>
  </si>
  <si>
    <t>Trick is to create a dummy node and append before head</t>
  </si>
  <si>
    <t>Odd Even Linked List</t>
  </si>
  <si>
    <t>LC-328</t>
  </si>
  <si>
    <t>Palindrome Linked List</t>
  </si>
  <si>
    <t>LC-234</t>
  </si>
  <si>
    <t>https://www.youtube.com/watch?v=wk4QsvwQwdQ</t>
  </si>
  <si>
    <t>https://www.youtube.com/watch?v=NCilGMhdYPY</t>
  </si>
  <si>
    <t>Implemented both singly and doubly linked list</t>
  </si>
  <si>
    <t>Merge Two Sorted Lists</t>
  </si>
  <si>
    <t>LC-21</t>
  </si>
  <si>
    <t>https://www.youtube.com/watch?v=j_UNYW6Ap0k</t>
  </si>
  <si>
    <t>Add Two Numbers</t>
  </si>
  <si>
    <t>LC-2</t>
  </si>
  <si>
    <t>Flatten a Multilevel Doubly Linked List</t>
  </si>
  <si>
    <t>LC-430</t>
  </si>
  <si>
    <t>https://leetcode.com/problems/flatten-a-multilevel-doubly-linked-list/discuss/152725/Python-solution-with-explanation</t>
  </si>
  <si>
    <t>Copy List with Random Pointer</t>
  </si>
  <si>
    <t>https://www.geeksforgeeks.org/clone-linked-list-next-random-pointer-o1-space/</t>
  </si>
  <si>
    <t>LC-138</t>
  </si>
  <si>
    <t>Rotate List</t>
  </si>
  <si>
    <t>https://leetcode.com/problems/rotate-list/discuss/348197/96-faster-Simple-python-solution-with-explanation</t>
  </si>
  <si>
    <t>LC-61</t>
  </si>
  <si>
    <t xml:space="preserve">Make it a circular linked list. Move the pointer to len-k-1 node. Head is the next node. </t>
  </si>
  <si>
    <t>Design Circular Queue</t>
  </si>
  <si>
    <t>LC-622</t>
  </si>
  <si>
    <t>Implemented using arrays and linkedlist</t>
  </si>
  <si>
    <t>Number of Islands</t>
  </si>
  <si>
    <t>LC-200</t>
  </si>
  <si>
    <t>https://www.youtube.com/watch?v=__98uL6wst8</t>
  </si>
  <si>
    <t>LC-752</t>
  </si>
  <si>
    <t>Open the Lock</t>
  </si>
  <si>
    <t>Perfect Squares</t>
  </si>
  <si>
    <t>LC-279</t>
  </si>
  <si>
    <t>https://www.youtube.com/watch?v=IHT8Sx0832k</t>
  </si>
  <si>
    <t>Problem involves dynamic programming</t>
  </si>
  <si>
    <t>https://www.youtube.com/watch?v=l6fy78KP78g</t>
  </si>
  <si>
    <t>Min Stack</t>
  </si>
  <si>
    <t>Valid Parentheses</t>
  </si>
  <si>
    <t>Daily Temperatures</t>
  </si>
  <si>
    <t>Evaluate Reverse Polish Notation</t>
  </si>
  <si>
    <t>LC-155</t>
  </si>
  <si>
    <t>LC-20</t>
  </si>
  <si>
    <t>LC-739</t>
  </si>
  <si>
    <t>https://www.youtube.com/watch?v=WGm4Kj3lhRI</t>
  </si>
  <si>
    <t>LC-150</t>
  </si>
  <si>
    <t>https://www.youtube.com/watch?v=qN8LPIcY6K4</t>
  </si>
  <si>
    <t>Implement Queue using Stacks</t>
  </si>
  <si>
    <t>LC-232</t>
  </si>
  <si>
    <t>Use two stacks. Instack and Outstack</t>
  </si>
  <si>
    <t xml:space="preserve">Implement Stack using Queues    </t>
  </si>
  <si>
    <t>LC-225</t>
  </si>
  <si>
    <t>Rotate the queue as soon as we push. Use deque from collections module</t>
  </si>
  <si>
    <t>Decode String</t>
  </si>
  <si>
    <t>LC-394</t>
  </si>
  <si>
    <t>https://www.youtube.com/watch?v=CW3ZYAN5Huo</t>
  </si>
  <si>
    <t>Flood Fill</t>
  </si>
  <si>
    <t>LC-733</t>
  </si>
  <si>
    <t>https://www.youtube.com/watch?v=RwozX--B_Xs</t>
  </si>
  <si>
    <t>01 Matrix</t>
  </si>
  <si>
    <t>LC-542</t>
  </si>
  <si>
    <t>Difficult problem to understand</t>
  </si>
  <si>
    <t>LC-841</t>
  </si>
  <si>
    <t>Keys and Rooms</t>
  </si>
  <si>
    <t>https://www.youtube.com/watch?v=oYeGiShGn2k</t>
  </si>
  <si>
    <t>Largest Rectangle in Histogram</t>
  </si>
  <si>
    <t>LC-84</t>
  </si>
  <si>
    <t>Key is to find NearestSmallerElementLeft/Right</t>
  </si>
  <si>
    <t>https://www.youtube.com/watch?v=J2X70jj_I1o&amp;list=PL_z_8CaSLPWdeOezg68SKkeLN4-T_jNHd&amp;index=7</t>
  </si>
  <si>
    <t>Maximum Rectangle</t>
  </si>
  <si>
    <t>LC-85</t>
  </si>
  <si>
    <t>Extension of LC-84</t>
  </si>
  <si>
    <t>https://www.youtube.com/watch?v=St0Jf_VmG_g&amp;list=PL_z_8CaSLPWdeOezg68SKkeLN4-T_jNHd&amp;index=8</t>
  </si>
  <si>
    <t>Trapping Rain Water</t>
  </si>
  <si>
    <t>LC-42</t>
  </si>
  <si>
    <t>https://www.youtube.com/watch?v=asf9P2Rcopo&amp;list=PL_z_8CaSLPWdeOezg68SKkeLN4-T_jNHd&amp;index=10</t>
  </si>
  <si>
    <t>LC-498</t>
  </si>
  <si>
    <t>Find the Duplicate Number</t>
  </si>
  <si>
    <t>LC-287</t>
  </si>
  <si>
    <t>Binary Search</t>
  </si>
  <si>
    <t>LC-704</t>
  </si>
  <si>
    <t>Sqrt(x)</t>
  </si>
  <si>
    <t>Guess Number Higher or Lower</t>
  </si>
  <si>
    <t>LC-69</t>
  </si>
  <si>
    <t>LC-374</t>
  </si>
  <si>
    <t>Search in Rotated Sorted Array</t>
  </si>
  <si>
    <t>LC-33</t>
  </si>
  <si>
    <t>Find pivot value and then use binary search on two separate sorted arrays</t>
  </si>
  <si>
    <t>https://www.youtube.com/watch?v=oTfPJKGEHcc</t>
  </si>
  <si>
    <t>First Bad Version</t>
  </si>
  <si>
    <t>LC-278</t>
  </si>
  <si>
    <t>Slight variation in Binary Search. Left &lt; right. Template 2 in LC explore</t>
  </si>
  <si>
    <t>Find Peak Element</t>
  </si>
  <si>
    <t>Find Minimum in Rotated Sorted Array</t>
  </si>
  <si>
    <t>LC-153</t>
  </si>
  <si>
    <t>LC-162</t>
  </si>
  <si>
    <t>LC-34</t>
  </si>
  <si>
    <t xml:space="preserve">Find First and Last Position of Element in Sorted Array (Search for a Range)   </t>
  </si>
  <si>
    <t>https://www.youtube.com/watch?v=bU-q1OJ0KWw</t>
  </si>
  <si>
    <t>Pow(x, n)</t>
  </si>
  <si>
    <t>LC-50</t>
  </si>
  <si>
    <t>https://www.youtube.com/watch?v=wAyrtLAeWvI</t>
  </si>
  <si>
    <t>Use Pinto's algorithm. Recursion.</t>
  </si>
  <si>
    <t>**ARRAYS 101**</t>
  </si>
  <si>
    <t>**ARRAY AND STRING**</t>
  </si>
  <si>
    <t>**LINKED LIST**</t>
  </si>
  <si>
    <t>**QUEUE AND STACK**</t>
  </si>
  <si>
    <t>**BINARY SEARCH**</t>
  </si>
  <si>
    <t>Valid Perfect Square</t>
  </si>
  <si>
    <t>LC-367</t>
  </si>
  <si>
    <t>https://www.youtube.com/watch?v=tSy8lDLPduU</t>
  </si>
  <si>
    <t>Find Smallest Letter Greater Than Target</t>
  </si>
  <si>
    <t>LC-744</t>
  </si>
  <si>
    <t>https://www.youtube.com/watch?v=oOsjCIPF4rk</t>
  </si>
  <si>
    <t>Find Minimum in Rotated Sorted Array II</t>
  </si>
  <si>
    <t>LC-154</t>
  </si>
  <si>
    <t>Intersection of Two Arrays</t>
  </si>
  <si>
    <t>Intersection of Two Arrays II</t>
  </si>
  <si>
    <t>LC-349</t>
  </si>
  <si>
    <t>LC-350</t>
  </si>
  <si>
    <t>https://leetcode.com/problems/find-minimum-in-rotated-sorted-array-ii/discuss/48908/Clean-python-solution</t>
  </si>
  <si>
    <t>https://leetcode.com/problems/intersection-of-two-arrays-ii/discuss/439955/Java-Solution-%2B-4-FOLLOW-UPS</t>
  </si>
  <si>
    <t>If the arrays are sorted, then we can use Binary Search</t>
  </si>
  <si>
    <t>If the arrays are sorted, then we can use BS. Otherwise, we could use dictionary</t>
  </si>
  <si>
    <t xml:space="preserve">Use a set. </t>
  </si>
  <si>
    <t>**Hash Table**</t>
  </si>
  <si>
    <t>Design HashMap</t>
  </si>
  <si>
    <t>LC-706</t>
  </si>
  <si>
    <t>Refer to the explanation from Udacity course. It is perfect.</t>
  </si>
  <si>
    <t>Design HashSet</t>
  </si>
  <si>
    <t>LC-705</t>
  </si>
  <si>
    <t>Contains Duplicate</t>
  </si>
  <si>
    <t>LC-217</t>
  </si>
  <si>
    <t>Single Number</t>
  </si>
  <si>
    <t>LC-136</t>
  </si>
  <si>
    <t>Happy Number</t>
  </si>
  <si>
    <t>LC-202</t>
  </si>
  <si>
    <t>Use a set. If there there is a number already in the set, then there is a loop</t>
  </si>
  <si>
    <t>https://www.youtube.com/watch?v=Egw03gI-Tf0</t>
  </si>
  <si>
    <t>Two Sum</t>
  </si>
  <si>
    <t>LC-1</t>
  </si>
  <si>
    <t>Isomorphic Strings</t>
  </si>
  <si>
    <t>LC-205</t>
  </si>
  <si>
    <t>Check your own solution.</t>
  </si>
  <si>
    <t>Minimum Index Sum of Two Lists</t>
  </si>
  <si>
    <t>LC-599</t>
  </si>
  <si>
    <t>https://leetcode.com/problems/minimum-index-sum-of-two-lists/discuss/554360/python-greater95-5-lines-explained</t>
  </si>
  <si>
    <t>First Unique Character in a String</t>
  </si>
  <si>
    <t>LC-387</t>
  </si>
  <si>
    <t>Contains Duplicate II</t>
  </si>
  <si>
    <t>LC-219</t>
  </si>
  <si>
    <t>https://www.youtube.com/watch?v=Gaszkdd0RZA</t>
  </si>
  <si>
    <t>Group Anagrams</t>
  </si>
  <si>
    <t>LC-49</t>
  </si>
  <si>
    <t>https://www.youtube.com/watch?v=0I6IL3TnIZs</t>
  </si>
  <si>
    <t>Valid Sudoku</t>
  </si>
  <si>
    <t>LC-36</t>
  </si>
  <si>
    <t>https://leetcode.com/problems/valid-sudoku/discuss/160227/Python-solution</t>
  </si>
  <si>
    <t>Find Duplicate Subtrees</t>
  </si>
  <si>
    <t>LC-652</t>
  </si>
  <si>
    <t>Jewels and Stones</t>
  </si>
  <si>
    <t>LC-771</t>
  </si>
  <si>
    <t>Longest Substring Without Repeating Characters</t>
  </si>
  <si>
    <t>LC-3</t>
  </si>
  <si>
    <t>https://www.youtube.com/watch?v=WKTgajDkVcA</t>
  </si>
  <si>
    <t>4Sum II</t>
  </si>
  <si>
    <t>LC-454</t>
  </si>
  <si>
    <t>http://shorturl.at/oqFIO</t>
  </si>
  <si>
    <t>Insert Delete GetRandom O(1)</t>
  </si>
  <si>
    <t>LC-380</t>
  </si>
  <si>
    <t>https://leetcode.com/problems/insert-delete-getrandom-o1/discuss/85397/Simple-solution-in-Python</t>
  </si>
  <si>
    <t>Binary Tree Preorder Traversal</t>
  </si>
  <si>
    <t>LC-144</t>
  </si>
  <si>
    <t>https://www.youtube.com/watch?v=pUSy6UZCFKw</t>
  </si>
  <si>
    <t>Binary Tree Inorder Traversal</t>
  </si>
  <si>
    <t>LC-94</t>
  </si>
  <si>
    <t>https://www.youtube.com/watch?v=RJhh3Jcc9zw</t>
  </si>
  <si>
    <t>Binary Tree Postorder Traversal</t>
  </si>
  <si>
    <t>LC-145</t>
  </si>
  <si>
    <t>https://www.geeksforgeeks.org/iterative-postorder-traversal/</t>
  </si>
  <si>
    <t>Binary Tree Level Order Traversal</t>
  </si>
  <si>
    <t>LC-102</t>
  </si>
  <si>
    <t>https://www.youtube.com/watch?v=JZHG8y06_Io</t>
  </si>
  <si>
    <t>Maximum Depth of Binary Tree</t>
  </si>
  <si>
    <t>LC-104</t>
  </si>
  <si>
    <t>https://leetcode.com/problems/maximum-depth-of-binary-tree/discuss/359949/Python-recursive-and-iterative-solution</t>
  </si>
  <si>
    <t>Symmetric Tree</t>
  </si>
  <si>
    <t>LC-101</t>
  </si>
  <si>
    <t>https://www.youtube.com/watch?v=3iIpnouY-bg&amp;feature=youtu.be</t>
  </si>
  <si>
    <t xml:space="preserve">Path Sum    </t>
  </si>
  <si>
    <t>LC-112</t>
  </si>
  <si>
    <t>https://www.youtube.com/watch?v=UYiOUI19iHE</t>
  </si>
  <si>
    <t>Construct Binary Tree from Inorder and Postorder Traversal</t>
  </si>
  <si>
    <t>LC-106</t>
  </si>
  <si>
    <t>Construct Binary Tree from Preorder and Inorder Traversal</t>
  </si>
  <si>
    <t>LC-105</t>
  </si>
  <si>
    <t>https://www.youtube.com/watch?v=PoBGyrIWisE&amp;list=PLdo5W4Nhv31bbKJzrsKfMpo_grxuLl8LU&amp;index=55</t>
  </si>
  <si>
    <t>https://leetcode.com/problems/construct-binary-tree-from-preorder-and-inorder-traversal/discuss/34579/Python-short-recursive-solution.</t>
  </si>
  <si>
    <t>Populating Next Right Pointers in Each Node</t>
  </si>
  <si>
    <t>LC-116</t>
  </si>
  <si>
    <t>https://www.youtube.com/watch?v=LD0xG76NcQk</t>
  </si>
  <si>
    <t>This is not using constant space. I did not understand the solution which uses only constant space. Try it another time.</t>
  </si>
  <si>
    <t>LC-117</t>
  </si>
  <si>
    <t>Populating Next Right Pointers in Each Node II</t>
  </si>
  <si>
    <t>https://www.youtube.com/watch?v=vy2mnT3TEXQ</t>
  </si>
  <si>
    <t>Use 3 pointers: parent, childHead, child</t>
  </si>
  <si>
    <t>Lowest Common Ancestor of a Binary Tree</t>
  </si>
  <si>
    <t>LC-236</t>
  </si>
  <si>
    <t>Serialize and Deserialize Binary Tree</t>
  </si>
  <si>
    <t>https://www.youtube.com/watch?v=F-_1sbnPbWQ</t>
  </si>
  <si>
    <t>LC-297</t>
  </si>
  <si>
    <t>https://www.youtube.com/watch?v=jwzo6IsMAFQ</t>
  </si>
  <si>
    <t>Swap Nodes in Pairs</t>
  </si>
  <si>
    <t>LC-24</t>
  </si>
  <si>
    <t>Use pre and second node. Return the next node to head as it will become the new head after swap</t>
  </si>
  <si>
    <t>Recursive and iterative solutions using two-pointer technique</t>
  </si>
  <si>
    <t>Search in a Binary Search Tree</t>
  </si>
  <si>
    <t>LC-700</t>
  </si>
  <si>
    <t>Fibonacci Number</t>
  </si>
  <si>
    <t>LC-509</t>
  </si>
  <si>
    <t>Using recursion and memoization technique</t>
  </si>
  <si>
    <t>Climbing Stairs</t>
  </si>
  <si>
    <t>LC-70</t>
  </si>
  <si>
    <t>http://www.goodtecher.com/leetcode-70-climbing-stairs/</t>
  </si>
  <si>
    <t>Use a cache array to store the number of distinct ways to reach to the top.</t>
  </si>
  <si>
    <t>K-th Symbol in Grammar</t>
  </si>
  <si>
    <t>LC-779</t>
  </si>
  <si>
    <t>https://www.youtube.com/watch?v=5P84A0YCo_Y</t>
  </si>
  <si>
    <t>Sort an Array</t>
  </si>
  <si>
    <t>LC-912</t>
  </si>
  <si>
    <t>Implement Merge Sort</t>
  </si>
  <si>
    <t>Validate Binary Search Tree</t>
  </si>
  <si>
    <t>LC-98</t>
  </si>
  <si>
    <t>https://www.youtube.com/watch?v=ofuXorE-JKE</t>
  </si>
  <si>
    <t>Search a 2D Matrix II</t>
  </si>
  <si>
    <t>LC-240</t>
  </si>
  <si>
    <t>Apply Binary Search</t>
  </si>
  <si>
    <t>Same Tree</t>
  </si>
  <si>
    <t>LC-100</t>
  </si>
  <si>
    <t>Binary Search Tree Iterator</t>
  </si>
  <si>
    <t>LC-173</t>
  </si>
  <si>
    <t>Flatten BST using inorder traversal as it leads to ascending order in BST</t>
  </si>
  <si>
    <t>Insert into a Binary Search Tree</t>
  </si>
  <si>
    <t>LC-701</t>
  </si>
  <si>
    <t>https://www.youtube.com/watch?v=RIDBLO-S7OA</t>
  </si>
  <si>
    <t>Delete Node in a BST</t>
  </si>
  <si>
    <t>LC-450</t>
  </si>
  <si>
    <t>https://www.youtube.com/watch?v=gcULXE7ViZw</t>
  </si>
  <si>
    <t>GFG code with explanation: https://www.geeksforgeeks.org/binary-search-tree-set-2-delete/</t>
  </si>
  <si>
    <t>Lowest Common Ancestor of a Binary Search Tree</t>
  </si>
  <si>
    <t>LC-235</t>
  </si>
  <si>
    <t>Balanced Binary Tree</t>
  </si>
  <si>
    <t>LC-110</t>
  </si>
  <si>
    <t>Convert Sorted Array to Binary Search Tree</t>
  </si>
  <si>
    <t>https://www.youtube.com/watch?v=_pP1UaL-Xi8</t>
  </si>
  <si>
    <t>LC-108</t>
  </si>
  <si>
    <t>https://www.youtube.com/watch?v=12omz-VAyRk</t>
  </si>
  <si>
    <t>N-ary Tree Preorder Traversal</t>
  </si>
  <si>
    <t>LC-589</t>
  </si>
  <si>
    <t>LC-590</t>
  </si>
  <si>
    <t>N-ary Tree PostOrder Traversal</t>
  </si>
  <si>
    <t>Iteration is basically pre-order traversal but rather than go left, go right first then reverse its result.</t>
  </si>
  <si>
    <t>LC-429</t>
  </si>
  <si>
    <t>N-ary Tree Level Order Traversal</t>
  </si>
  <si>
    <t>https://leetcode.com/problems/maximum-depth-of-n-ary-tree/discuss/330666/3-Python-Solutions-(Recursion-BFS-DFS)</t>
  </si>
  <si>
    <t>Maximum Depth of N-ary Tree</t>
  </si>
  <si>
    <t>LC-559</t>
  </si>
  <si>
    <t>https://medium.com/@lenchen/leetcode-429-n-ary-tree-level-order-traversal-fb3c02387d0f</t>
  </si>
  <si>
    <t>Implement Trie (Prefix Tree)</t>
  </si>
  <si>
    <t>LC-208</t>
  </si>
  <si>
    <t>Read your Udacity notes</t>
  </si>
  <si>
    <t>Maximum Subarray</t>
  </si>
  <si>
    <t>LC-53</t>
  </si>
  <si>
    <t>Best Time to Buy and Sell Stock</t>
  </si>
  <si>
    <t>LC-121</t>
  </si>
  <si>
    <t>https://www.youtube.com/watch?v=mmIMpgh67vg</t>
  </si>
  <si>
    <t>Best Time to Buy and Sell Stock II</t>
  </si>
  <si>
    <t>LC-122</t>
  </si>
  <si>
    <t>https://www.youtube.com/watch?v=Q-8JkdUliVM</t>
  </si>
  <si>
    <t>**BINARY TREE**</t>
  </si>
  <si>
    <t>**RECURSION**</t>
  </si>
  <si>
    <t>**BINARY SEARCH TREE**</t>
  </si>
  <si>
    <t>**N-ARY SEARCH TREE**</t>
  </si>
  <si>
    <t>**TRIE**</t>
  </si>
  <si>
    <t>**SLIDING WINDOW**</t>
  </si>
  <si>
    <t>Maximum Average Subarray I</t>
  </si>
  <si>
    <t>LC-643</t>
  </si>
  <si>
    <t>Longest Substring with K Distinct Characters</t>
  </si>
  <si>
    <t>LC-340</t>
  </si>
  <si>
    <t>Fruits into Baskets</t>
  </si>
  <si>
    <t>LC-904</t>
  </si>
  <si>
    <t>Longest Repeating Character Replacement</t>
  </si>
  <si>
    <t>LC-424</t>
  </si>
  <si>
    <t>Longest Substring with Same Letters after Replacement</t>
  </si>
  <si>
    <t>Max Consecutive Ones III</t>
  </si>
  <si>
    <t>LC-1004</t>
  </si>
  <si>
    <t>Longest Subarray with Ones after Replacement</t>
  </si>
  <si>
    <t>Permutation in String</t>
  </si>
  <si>
    <t>LC-567</t>
  </si>
  <si>
    <t>Find All Anagrams in a String</t>
  </si>
  <si>
    <t>LC-438</t>
  </si>
  <si>
    <t>String Anagrams</t>
  </si>
  <si>
    <t>Minimum Window Substring</t>
  </si>
  <si>
    <t>LC-76</t>
  </si>
  <si>
    <t>Smallest Window containing Substring</t>
  </si>
  <si>
    <t>Concatenated Words</t>
  </si>
  <si>
    <t>LC-472</t>
  </si>
  <si>
    <t>**TWO POINTERS**</t>
  </si>
  <si>
    <t>No-repeat Substring</t>
  </si>
  <si>
    <t>Fizz Buzz</t>
  </si>
  <si>
    <t>Delete Node in a Linked List</t>
  </si>
  <si>
    <t>LC-237</t>
  </si>
  <si>
    <t>Power of Three</t>
  </si>
  <si>
    <t>LC-326</t>
  </si>
  <si>
    <t>Missing Number</t>
  </si>
  <si>
    <t>LC-268</t>
  </si>
  <si>
    <t>Majority Element</t>
  </si>
  <si>
    <t>LC-169</t>
  </si>
  <si>
    <t>Excel Sheet Column Number</t>
  </si>
  <si>
    <t>LC-171</t>
  </si>
  <si>
    <t>Valid Anagram</t>
  </si>
  <si>
    <t>LC-242</t>
  </si>
  <si>
    <t>Count Primes</t>
  </si>
  <si>
    <t>LC-204</t>
  </si>
  <si>
    <t>https://www.youtube.com/watch?v=PypkiVlTRa4</t>
  </si>
  <si>
    <t>Factorial Trailing Zeroes</t>
  </si>
  <si>
    <t>LC-172</t>
  </si>
  <si>
    <t>Count and Say</t>
  </si>
  <si>
    <t>LC-38</t>
  </si>
  <si>
    <t>https://www.youtube.com/watch?v=-wB1xj-kOe0</t>
  </si>
  <si>
    <t>Valid Palindrome</t>
  </si>
  <si>
    <t>LC-125</t>
  </si>
  <si>
    <t>Use two pointers approach</t>
  </si>
  <si>
    <t>Length of Last Word</t>
  </si>
  <si>
    <t>LC-58</t>
  </si>
  <si>
    <t>Remove Duplicates from Sorted List</t>
  </si>
  <si>
    <t>LC-83</t>
  </si>
  <si>
    <t>Pair with Target Sum</t>
  </si>
  <si>
    <t>Remove Duplicates</t>
  </si>
  <si>
    <t xml:space="preserve">Squares of a Sorted Array    </t>
  </si>
  <si>
    <t>Invert Binary Tree</t>
  </si>
  <si>
    <t>LC-226</t>
  </si>
  <si>
    <t>Use recursion</t>
  </si>
  <si>
    <t>Merge Two Binary Trees</t>
  </si>
  <si>
    <t>LC-617</t>
  </si>
  <si>
    <t>Diameter of a Binary Tree</t>
  </si>
  <si>
    <t>LC-543</t>
  </si>
  <si>
    <t>Triplet Sum to Zero</t>
  </si>
  <si>
    <t>3Sum</t>
  </si>
  <si>
    <t>LC-15</t>
  </si>
  <si>
    <t>3Sum Closest</t>
  </si>
  <si>
    <t>LC-16</t>
  </si>
  <si>
    <t>Triplet Sum Close to Target</t>
  </si>
  <si>
    <t>3Sum Smaller</t>
  </si>
  <si>
    <t>LC-259</t>
  </si>
  <si>
    <t>Subarray Product Less Than K</t>
  </si>
  <si>
    <t>LC-713</t>
  </si>
  <si>
    <t>Subarrays with Product Less than a Target</t>
  </si>
  <si>
    <t>Dutch National Flag Problem</t>
  </si>
  <si>
    <t>Sort Colors</t>
  </si>
  <si>
    <t>LC-75</t>
  </si>
  <si>
    <t>4Sum</t>
  </si>
  <si>
    <t>LC-18</t>
  </si>
  <si>
    <t>https://www.youtube.com/watch?v=ozC7E-f4aNY</t>
  </si>
  <si>
    <t>Quadruple Sum to Target</t>
  </si>
  <si>
    <t>Backspace String Compare</t>
  </si>
  <si>
    <t>LC-844</t>
  </si>
  <si>
    <t>Comparing Strings containing Backspaces</t>
  </si>
  <si>
    <t>Minimum Window Sort</t>
  </si>
  <si>
    <t>Shortest Unsorted Continuous Subarray</t>
  </si>
  <si>
    <t>LC-581</t>
  </si>
  <si>
    <t>**FAST AND SLOW POINTERS**</t>
  </si>
  <si>
    <t>LinkedList Cycle</t>
  </si>
  <si>
    <t>Find the length of the cycle in LinkedList</t>
  </si>
  <si>
    <t>Start of Linked List</t>
  </si>
  <si>
    <t>Not a LC problem. Check in Grokking folder</t>
  </si>
  <si>
    <t>Middle of the Linked List</t>
  </si>
  <si>
    <t>LC-876</t>
  </si>
  <si>
    <t>Reorder List</t>
  </si>
  <si>
    <t>LC-143</t>
  </si>
  <si>
    <t>Rearrange a linked list</t>
  </si>
  <si>
    <t>Circular Array Loop</t>
  </si>
  <si>
    <t>LC-457</t>
  </si>
  <si>
    <t>Cycle in a Circular Array</t>
  </si>
  <si>
    <t>**MERGE INTERVALS**</t>
  </si>
  <si>
    <t>Merge Intervals</t>
  </si>
  <si>
    <t>LC-56</t>
  </si>
  <si>
    <t>Insert Interval</t>
  </si>
  <si>
    <t>LC-57</t>
  </si>
  <si>
    <t>Interval List Intersections</t>
  </si>
  <si>
    <t>LC-986</t>
  </si>
  <si>
    <t>Intervals Intersection</t>
  </si>
  <si>
    <t>https://blog.csdn.net/danspace1/article/details/86076499</t>
  </si>
  <si>
    <t>**CYCLIC SORT**</t>
  </si>
  <si>
    <t>Cyclic Sort</t>
  </si>
  <si>
    <t>Not a LC problem. Just an introductory one.</t>
  </si>
  <si>
    <t>Find the Missing Number</t>
  </si>
  <si>
    <t>Find the duplicate number</t>
  </si>
  <si>
    <t>Find all missing numbers</t>
  </si>
  <si>
    <t>Find all Duplicate Numbers</t>
  </si>
  <si>
    <t>Find All Duplicates in an Array</t>
  </si>
  <si>
    <t>LC-442</t>
  </si>
  <si>
    <t>Find the corrupt pair</t>
  </si>
  <si>
    <t>First Missing Positive</t>
  </si>
  <si>
    <t>LC-41</t>
  </si>
  <si>
    <t>Find the Smallest Missing Positive Number</t>
  </si>
  <si>
    <t>Find the First K Missing Positive Numbers</t>
  </si>
  <si>
    <t>**IN-PLACE REVERSAL OF A LINKED LIST**</t>
  </si>
  <si>
    <t>Reverse a Sub-list</t>
  </si>
  <si>
    <t>LC-92</t>
  </si>
  <si>
    <t>Reverse Nodes in k-Group</t>
  </si>
  <si>
    <t>LC-25</t>
  </si>
  <si>
    <t>Rotate a LinkedList</t>
  </si>
  <si>
    <t>**TREE BREADTH FIRST SEARCH**</t>
  </si>
  <si>
    <t>Reverse Level Order Traversal</t>
  </si>
  <si>
    <t>LC-107</t>
  </si>
  <si>
    <t>Binary Tree Level Order Traversal II</t>
  </si>
  <si>
    <t>LC-103</t>
  </si>
  <si>
    <t>Zigzag Traversal</t>
  </si>
  <si>
    <t>Binary Tree Zigzag Level Order Traversal</t>
  </si>
  <si>
    <t>Level Averages in a Binary Tree</t>
  </si>
  <si>
    <t>Average of Levels in Binary Tree</t>
  </si>
  <si>
    <t>LC-637</t>
  </si>
  <si>
    <t>Minimum Depth of Binary Tree</t>
  </si>
  <si>
    <t>LC-111</t>
  </si>
  <si>
    <t>Level Order Successor</t>
  </si>
  <si>
    <t>Connect All Level Order Siblings</t>
  </si>
  <si>
    <t>Connect Level Order Siblings</t>
  </si>
  <si>
    <t>Binary Tree Right Side View</t>
  </si>
  <si>
    <t>LC-199</t>
  </si>
  <si>
    <t>Right View of a Binary Tree</t>
  </si>
  <si>
    <t>**TREE DEPTH FIRST SEARCH**</t>
  </si>
  <si>
    <t>Path Sum</t>
  </si>
  <si>
    <t>Binary Tree Path Sum</t>
  </si>
  <si>
    <t>LC-113</t>
  </si>
  <si>
    <t>Path Sum II</t>
  </si>
  <si>
    <t>All Paths for a Sum</t>
  </si>
  <si>
    <t>Sum Root to Leaf Numbers</t>
  </si>
  <si>
    <t>LC129</t>
  </si>
  <si>
    <t>Sum of Path Numbers</t>
  </si>
  <si>
    <t>Path With Given Sequence</t>
  </si>
  <si>
    <t>Check If a String Is a Valid Sequence from Root to Leaves Path in a Binary Tree</t>
  </si>
  <si>
    <t>LC-1430</t>
  </si>
  <si>
    <t>LC-437</t>
  </si>
  <si>
    <t>Path Sum III</t>
  </si>
  <si>
    <t>Count Paths for a Sum</t>
  </si>
  <si>
    <t>https://www.youtube.com/watch?v=6jYxwdwjwKg</t>
  </si>
  <si>
    <t>Diameter of Binary Tree</t>
  </si>
  <si>
    <t>Tree Diameter</t>
  </si>
  <si>
    <t>Binary Tree Maximum Path Sum</t>
  </si>
  <si>
    <t>LC-124</t>
  </si>
  <si>
    <t xml:space="preserve">Path with Maximum Sum </t>
  </si>
  <si>
    <t>**MISCELLANEOUS**</t>
  </si>
  <si>
    <t>Permuatations</t>
  </si>
  <si>
    <t>LC-46</t>
  </si>
  <si>
    <t>**SUBSETS**</t>
  </si>
  <si>
    <t>Subsets</t>
  </si>
  <si>
    <t>**TWO HEAPS**</t>
  </si>
  <si>
    <t>Find Median from Data Stream</t>
  </si>
  <si>
    <t>LC-295</t>
  </si>
  <si>
    <t>Find the Median of a Number Stream</t>
  </si>
  <si>
    <t>**TOP 'K' ELEMENTS**</t>
  </si>
  <si>
    <t>Top 'K' Numbers</t>
  </si>
  <si>
    <t>Kth Largest Element in an Array</t>
  </si>
  <si>
    <t>LC-215</t>
  </si>
  <si>
    <t>Kth Smallest Number</t>
  </si>
  <si>
    <t>K Closest Points to Origin</t>
  </si>
  <si>
    <t>LC-973</t>
  </si>
  <si>
    <t>K' Closest Points to the Origin</t>
  </si>
  <si>
    <t>Top K Frequent Elements</t>
  </si>
  <si>
    <t>Connect Ropes</t>
  </si>
  <si>
    <t>LC-347</t>
  </si>
  <si>
    <t>Top 'K' Frequent Numbers</t>
  </si>
  <si>
    <t>Sort Characters By Frequency</t>
  </si>
  <si>
    <t>LC-451</t>
  </si>
  <si>
    <t>Frequency Sort</t>
  </si>
  <si>
    <t>Kth Largest Element in a Stream</t>
  </si>
  <si>
    <t>LC-703</t>
  </si>
  <si>
    <t>Kth Largest Number in a Stream</t>
  </si>
  <si>
    <t>LC-1167</t>
  </si>
  <si>
    <t>LC preimum. Solved on Lintcode</t>
  </si>
  <si>
    <t>Find K Closest Elements</t>
  </si>
  <si>
    <t>LC-658</t>
  </si>
  <si>
    <t>Rearrange String</t>
  </si>
  <si>
    <t>Reorganize String</t>
  </si>
  <si>
    <t>LC-767</t>
  </si>
  <si>
    <t>Range Sum of BST</t>
  </si>
  <si>
    <t>LC-938</t>
  </si>
  <si>
    <t>K Closest Numbers</t>
  </si>
  <si>
    <t>Maximum Distinct Elements</t>
  </si>
  <si>
    <t>Sum of Elements</t>
  </si>
  <si>
    <t>Rearrange String K Distance Apart</t>
  </si>
  <si>
    <t>Scheduling Tasks</t>
  </si>
  <si>
    <t>Task Scheduler</t>
  </si>
  <si>
    <t>LC-621</t>
  </si>
  <si>
    <t>Frequency Stack</t>
  </si>
  <si>
    <t>https://www.youtube.com/watch?v=tGw5GbDekTU</t>
  </si>
  <si>
    <t>Maximum Frequency Stack</t>
  </si>
  <si>
    <t>LC-895</t>
  </si>
  <si>
    <t>**K-WAY MERGE**</t>
  </si>
  <si>
    <t>LC-23</t>
  </si>
  <si>
    <t>Merge k Sorted Lists</t>
  </si>
  <si>
    <t>Merge K Sorted Lists</t>
  </si>
  <si>
    <t>Kth Smallest Element in a Sorted Matrix</t>
  </si>
  <si>
    <t>LC-378</t>
  </si>
  <si>
    <t>Kth Smallest Number in M Sorted Lists</t>
  </si>
  <si>
    <t>Kth Smallest Number in a Sorted Matrix</t>
  </si>
  <si>
    <t>Same as the above problem</t>
  </si>
  <si>
    <t>Smallest Range Covering Elements from K Lists</t>
  </si>
  <si>
    <t>LC-632</t>
  </si>
  <si>
    <t>Smallest Number Range</t>
  </si>
  <si>
    <t>https://www.youtube.com/watch?v=zplklOy7ENo</t>
  </si>
  <si>
    <t>Find K Pairs with Smallest Sums</t>
  </si>
  <si>
    <t>LC-373</t>
  </si>
  <si>
    <t>K Pairs with Largest Sums</t>
  </si>
  <si>
    <t>LEETCODE PROBLEM TITLE</t>
  </si>
  <si>
    <t>Rather than largest in grokking find smallest in LC.</t>
  </si>
  <si>
    <t>GROKKING PROBLEM TITLE</t>
  </si>
  <si>
    <t>Kth Smallest Element in a BST</t>
  </si>
  <si>
    <t>LC-230</t>
  </si>
  <si>
    <t>https://www.youtube.com/watch?v=KqMm81Y7j9M</t>
  </si>
  <si>
    <t>Unique Binary Search Trees</t>
  </si>
  <si>
    <t>LC-96</t>
  </si>
  <si>
    <t>https://www.youtube.com/watch?v=OIc0mHgHUww</t>
  </si>
  <si>
    <t>Solved using Catalan number but it can also be solved using Dynamic Programming</t>
  </si>
  <si>
    <t>https://www.youtube.com/watch?v=vssbwPkarPQ</t>
  </si>
  <si>
    <t>Solve both iteratively and recursively</t>
  </si>
  <si>
    <t>Flatten Binary Tree to Linked List</t>
  </si>
  <si>
    <t>LC-114</t>
  </si>
  <si>
    <t>https://www.youtube.com/watch?v=2hVinjU-5SA</t>
  </si>
  <si>
    <t>LC-358</t>
  </si>
  <si>
    <t>Rearrange String k Distance Apart</t>
  </si>
  <si>
    <t>Most Common Word</t>
  </si>
  <si>
    <t>LC-819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</si>
</sst>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color rgb="FF1155CC"/>
      <name val="Arial"/>
    </font>
    <font>
      <b/>
      <sz val="10"/>
      <color rgb="FFFF0000"/>
      <name val="Arial"/>
    </font>
    <font>
      <sz val="10"/>
      <name val="Arial"/>
    </font>
    <font>
      <u/>
      <sz val="10"/>
      <color theme="10"/>
      <name val="Arial"/>
    </font>
    <font>
      <sz val="10"/>
      <name val="Arial"/>
      <family val="2"/>
    </font>
    <font>
      <sz val="11"/>
      <color rgb="FF9C5700"/>
      <name val="Calibri"/>
      <family val="2"/>
      <scheme val="minor"/>
    </font>
    <font>
      <b/>
      <sz val="10"/>
      <name val="Arial"/>
      <family val="2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7" fillId="0" borderId="0" applyNumberFormat="0" applyFill="0" applyBorder="0" applyAlignment="0" applyProtection="0"/>
    <xf numFmtId="0" fontId="9" fillId="4" borderId="0" applyNumberFormat="0" applyBorder="0" applyAlignment="0" applyProtection="0"/>
  </cellStyleXfs>
  <cellXfs count="37">
    <xf numFmtId="0" fontId="0" fillId="0" borderId="0" xfId="0" applyFont="1" applyAlignment="1"/>
    <xf numFmtId="0" fontId="2" fillId="0" borderId="0" xfId="0" applyFont="1" applyAlignment="1">
      <alignment wrapText="1"/>
    </xf>
    <xf numFmtId="0" fontId="4" fillId="3" borderId="0" xfId="0" applyFont="1" applyFill="1" applyAlignment="1"/>
    <xf numFmtId="0" fontId="2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0" borderId="1" xfId="0" applyFont="1" applyBorder="1" applyAlignment="1"/>
    <xf numFmtId="0" fontId="1" fillId="2" borderId="1" xfId="0" applyFont="1" applyFill="1" applyBorder="1" applyAlignment="1"/>
    <xf numFmtId="14" fontId="3" fillId="0" borderId="1" xfId="0" applyNumberFormat="1" applyFont="1" applyBorder="1" applyAlignment="1"/>
    <xf numFmtId="0" fontId="3" fillId="0" borderId="1" xfId="0" applyFont="1" applyBorder="1" applyAlignment="1">
      <alignment wrapText="1"/>
    </xf>
    <xf numFmtId="0" fontId="8" fillId="0" borderId="1" xfId="0" applyFont="1" applyBorder="1" applyAlignment="1"/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1" fillId="2" borderId="1" xfId="0" applyFont="1" applyFill="1" applyBorder="1" applyAlignment="1">
      <alignment wrapText="1"/>
    </xf>
    <xf numFmtId="0" fontId="7" fillId="0" borderId="1" xfId="1" applyBorder="1" applyAlignment="1">
      <alignment wrapText="1"/>
    </xf>
    <xf numFmtId="0" fontId="10" fillId="2" borderId="1" xfId="0" applyFont="1" applyFill="1" applyBorder="1" applyAlignment="1"/>
    <xf numFmtId="0" fontId="7" fillId="0" borderId="1" xfId="1" applyBorder="1" applyAlignment="1"/>
    <xf numFmtId="0" fontId="0" fillId="0" borderId="1" xfId="0" applyFont="1" applyBorder="1" applyAlignment="1">
      <alignment wrapText="1"/>
    </xf>
    <xf numFmtId="0" fontId="0" fillId="0" borderId="1" xfId="0" applyFont="1" applyBorder="1" applyAlignment="1"/>
    <xf numFmtId="0" fontId="11" fillId="0" borderId="1" xfId="0" applyFont="1" applyBorder="1" applyAlignment="1"/>
    <xf numFmtId="0" fontId="3" fillId="0" borderId="0" xfId="0" applyFont="1" applyBorder="1" applyAlignment="1"/>
    <xf numFmtId="0" fontId="0" fillId="0" borderId="0" xfId="0" applyFont="1" applyBorder="1" applyAlignment="1"/>
    <xf numFmtId="0" fontId="3" fillId="0" borderId="0" xfId="0" applyFont="1" applyBorder="1" applyAlignment="1">
      <alignment wrapText="1"/>
    </xf>
    <xf numFmtId="0" fontId="0" fillId="0" borderId="0" xfId="0" applyFont="1" applyBorder="1" applyAlignment="1">
      <alignment wrapText="1"/>
    </xf>
    <xf numFmtId="0" fontId="9" fillId="4" borderId="0" xfId="2" applyBorder="1" applyAlignment="1"/>
    <xf numFmtId="0" fontId="0" fillId="0" borderId="1" xfId="0" applyFont="1" applyFill="1" applyBorder="1" applyAlignment="1"/>
    <xf numFmtId="0" fontId="0" fillId="0" borderId="1" xfId="0" applyFont="1" applyBorder="1" applyAlignment="1"/>
    <xf numFmtId="0" fontId="0" fillId="0" borderId="1" xfId="0" quotePrefix="1" applyFont="1" applyBorder="1" applyAlignment="1"/>
    <xf numFmtId="0" fontId="0" fillId="0" borderId="1" xfId="0" applyFont="1" applyBorder="1" applyAlignment="1"/>
    <xf numFmtId="0" fontId="11" fillId="0" borderId="1" xfId="0" quotePrefix="1" applyFont="1" applyBorder="1" applyAlignment="1"/>
    <xf numFmtId="0" fontId="0" fillId="0" borderId="1" xfId="0" applyFont="1" applyBorder="1" applyAlignment="1"/>
    <xf numFmtId="0" fontId="1" fillId="2" borderId="1" xfId="0" applyFont="1" applyFill="1" applyBorder="1" applyAlignment="1">
      <alignment horizontal="center" wrapText="1"/>
    </xf>
    <xf numFmtId="0" fontId="0" fillId="0" borderId="1" xfId="0" applyFont="1" applyBorder="1" applyAlignment="1">
      <alignment wrapText="1"/>
    </xf>
    <xf numFmtId="0" fontId="1" fillId="2" borderId="1" xfId="0" applyFont="1" applyFill="1" applyBorder="1" applyAlignment="1">
      <alignment horizontal="center"/>
    </xf>
    <xf numFmtId="0" fontId="0" fillId="0" borderId="1" xfId="0" applyFont="1" applyBorder="1" applyAlignment="1"/>
    <xf numFmtId="0" fontId="11" fillId="0" borderId="2" xfId="0" applyFont="1" applyFill="1" applyBorder="1" applyAlignment="1"/>
  </cellXfs>
  <cellStyles count="3">
    <cellStyle name="Hyperlink" xfId="1" builtinId="8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geeksforgeeks.org/clone-linked-list-next-random-pointer-o1-space/" TargetMode="External"/><Relationship Id="rId18" Type="http://schemas.openxmlformats.org/officeDocument/2006/relationships/hyperlink" Target="https://www.youtube.com/watch?v=WGm4Kj3lhRI" TargetMode="External"/><Relationship Id="rId26" Type="http://schemas.openxmlformats.org/officeDocument/2006/relationships/hyperlink" Target="https://www.youtube.com/watch?v=oTfPJKGEHcc" TargetMode="External"/><Relationship Id="rId39" Type="http://schemas.openxmlformats.org/officeDocument/2006/relationships/hyperlink" Target="http://shorturl.at/oqFIO" TargetMode="External"/><Relationship Id="rId21" Type="http://schemas.openxmlformats.org/officeDocument/2006/relationships/hyperlink" Target="https://www.youtube.com/watch?v=RwozX--B_Xs" TargetMode="External"/><Relationship Id="rId34" Type="http://schemas.openxmlformats.org/officeDocument/2006/relationships/hyperlink" Target="https://leetcode.com/problems/minimum-index-sum-of-two-lists/discuss/554360/python-greater95-5-lines-explained" TargetMode="External"/><Relationship Id="rId42" Type="http://schemas.openxmlformats.org/officeDocument/2006/relationships/hyperlink" Target="https://www.youtube.com/watch?v=RJhh3Jcc9zw" TargetMode="External"/><Relationship Id="rId47" Type="http://schemas.openxmlformats.org/officeDocument/2006/relationships/hyperlink" Target="https://www.youtube.com/watch?v=UYiOUI19iHE" TargetMode="External"/><Relationship Id="rId50" Type="http://schemas.openxmlformats.org/officeDocument/2006/relationships/hyperlink" Target="https://www.youtube.com/watch?v=LD0xG76NcQk" TargetMode="External"/><Relationship Id="rId55" Type="http://schemas.openxmlformats.org/officeDocument/2006/relationships/hyperlink" Target="https://www.youtube.com/watch?v=5P84A0YCo_Y" TargetMode="External"/><Relationship Id="rId63" Type="http://schemas.openxmlformats.org/officeDocument/2006/relationships/hyperlink" Target="https://medium.com/@lenchen/leetcode-429-n-ary-tree-level-order-traversal-fb3c02387d0f" TargetMode="External"/><Relationship Id="rId68" Type="http://schemas.openxmlformats.org/officeDocument/2006/relationships/hyperlink" Target="https://www.youtube.com/watch?v=KqMm81Y7j9M" TargetMode="External"/><Relationship Id="rId7" Type="http://schemas.openxmlformats.org/officeDocument/2006/relationships/hyperlink" Target="https://www.youtube.com/watch?v=NhapasNIKuQ" TargetMode="External"/><Relationship Id="rId2" Type="http://schemas.openxmlformats.org/officeDocument/2006/relationships/hyperlink" Target="https://leetcode.com/problems/diagonal-traverse/discuss/207184/easy-understand-python-solution" TargetMode="External"/><Relationship Id="rId16" Type="http://schemas.openxmlformats.org/officeDocument/2006/relationships/hyperlink" Target="https://www.youtube.com/watch?v=IHT8Sx0832k" TargetMode="External"/><Relationship Id="rId29" Type="http://schemas.openxmlformats.org/officeDocument/2006/relationships/hyperlink" Target="https://www.youtube.com/watch?v=tSy8lDLPduU" TargetMode="External"/><Relationship Id="rId1" Type="http://schemas.openxmlformats.org/officeDocument/2006/relationships/hyperlink" Target="https://www.youtube.com/watch?v=CTBEcmzLAuA" TargetMode="External"/><Relationship Id="rId6" Type="http://schemas.openxmlformats.org/officeDocument/2006/relationships/hyperlink" Target="https://www.youtube.com/watch?v=zbozWoMgKW0" TargetMode="External"/><Relationship Id="rId11" Type="http://schemas.openxmlformats.org/officeDocument/2006/relationships/hyperlink" Target="https://www.youtube.com/watch?v=j_UNYW6Ap0k" TargetMode="External"/><Relationship Id="rId24" Type="http://schemas.openxmlformats.org/officeDocument/2006/relationships/hyperlink" Target="https://www.youtube.com/watch?v=St0Jf_VmG_g&amp;list=PL_z_8CaSLPWdeOezg68SKkeLN4-T_jNHd&amp;index=8" TargetMode="External"/><Relationship Id="rId32" Type="http://schemas.openxmlformats.org/officeDocument/2006/relationships/hyperlink" Target="https://leetcode.com/problems/intersection-of-two-arrays-ii/discuss/439955/Java-Solution-%2B-4-FOLLOW-UPS" TargetMode="External"/><Relationship Id="rId37" Type="http://schemas.openxmlformats.org/officeDocument/2006/relationships/hyperlink" Target="https://leetcode.com/problems/valid-sudoku/discuss/160227/Python-solution" TargetMode="External"/><Relationship Id="rId40" Type="http://schemas.openxmlformats.org/officeDocument/2006/relationships/hyperlink" Target="https://leetcode.com/problems/insert-delete-getrandom-o1/discuss/85397/Simple-solution-in-Python" TargetMode="External"/><Relationship Id="rId45" Type="http://schemas.openxmlformats.org/officeDocument/2006/relationships/hyperlink" Target="https://leetcode.com/problems/maximum-depth-of-binary-tree/discuss/359949/Python-recursive-and-iterative-solution" TargetMode="External"/><Relationship Id="rId53" Type="http://schemas.openxmlformats.org/officeDocument/2006/relationships/hyperlink" Target="https://www.youtube.com/watch?v=jwzo6IsMAFQ" TargetMode="External"/><Relationship Id="rId58" Type="http://schemas.openxmlformats.org/officeDocument/2006/relationships/hyperlink" Target="https://www.youtube.com/watch?v=gcULXE7ViZw" TargetMode="External"/><Relationship Id="rId66" Type="http://schemas.openxmlformats.org/officeDocument/2006/relationships/hyperlink" Target="https://www.youtube.com/watch?v=PypkiVlTRa4" TargetMode="External"/><Relationship Id="rId5" Type="http://schemas.openxmlformats.org/officeDocument/2006/relationships/hyperlink" Target="https://www.youtube.com/watch?v=gmu0RA5_zxs" TargetMode="External"/><Relationship Id="rId15" Type="http://schemas.openxmlformats.org/officeDocument/2006/relationships/hyperlink" Target="https://www.youtube.com/watch?v=__98uL6wst8" TargetMode="External"/><Relationship Id="rId23" Type="http://schemas.openxmlformats.org/officeDocument/2006/relationships/hyperlink" Target="https://www.youtube.com/watch?v=J2X70jj_I1o&amp;list=PL_z_8CaSLPWdeOezg68SKkeLN4-T_jNHd&amp;index=7" TargetMode="External"/><Relationship Id="rId28" Type="http://schemas.openxmlformats.org/officeDocument/2006/relationships/hyperlink" Target="https://www.youtube.com/watch?v=wAyrtLAeWvI" TargetMode="External"/><Relationship Id="rId36" Type="http://schemas.openxmlformats.org/officeDocument/2006/relationships/hyperlink" Target="https://www.youtube.com/watch?v=0I6IL3TnIZs" TargetMode="External"/><Relationship Id="rId49" Type="http://schemas.openxmlformats.org/officeDocument/2006/relationships/hyperlink" Target="https://leetcode.com/problems/construct-binary-tree-from-preorder-and-inorder-traversal/discuss/34579/Python-short-recursive-solution." TargetMode="External"/><Relationship Id="rId57" Type="http://schemas.openxmlformats.org/officeDocument/2006/relationships/hyperlink" Target="https://www.youtube.com/watch?v=RIDBLO-S7OA" TargetMode="External"/><Relationship Id="rId61" Type="http://schemas.openxmlformats.org/officeDocument/2006/relationships/hyperlink" Target="https://www.youtube.com/watch?v=12omz-VAyRk" TargetMode="External"/><Relationship Id="rId10" Type="http://schemas.openxmlformats.org/officeDocument/2006/relationships/hyperlink" Target="https://www.youtube.com/watch?v=NCilGMhdYPY" TargetMode="External"/><Relationship Id="rId19" Type="http://schemas.openxmlformats.org/officeDocument/2006/relationships/hyperlink" Target="https://www.youtube.com/watch?v=qN8LPIcY6K4" TargetMode="External"/><Relationship Id="rId31" Type="http://schemas.openxmlformats.org/officeDocument/2006/relationships/hyperlink" Target="https://leetcode.com/problems/find-minimum-in-rotated-sorted-array-ii/discuss/48908/Clean-python-solution" TargetMode="External"/><Relationship Id="rId44" Type="http://schemas.openxmlformats.org/officeDocument/2006/relationships/hyperlink" Target="https://www.youtube.com/watch?v=JZHG8y06_Io" TargetMode="External"/><Relationship Id="rId52" Type="http://schemas.openxmlformats.org/officeDocument/2006/relationships/hyperlink" Target="https://www.youtube.com/watch?v=F-_1sbnPbWQ" TargetMode="External"/><Relationship Id="rId60" Type="http://schemas.openxmlformats.org/officeDocument/2006/relationships/hyperlink" Target="https://www.youtube.com/watch?v=_pP1UaL-Xi8" TargetMode="External"/><Relationship Id="rId65" Type="http://schemas.openxmlformats.org/officeDocument/2006/relationships/hyperlink" Target="https://www.youtube.com/watch?v=Q-8JkdUliVM" TargetMode="External"/><Relationship Id="rId4" Type="http://schemas.openxmlformats.org/officeDocument/2006/relationships/hyperlink" Target="https://www.youtube.com/watch?v=4EiTF5wnqpE" TargetMode="External"/><Relationship Id="rId9" Type="http://schemas.openxmlformats.org/officeDocument/2006/relationships/hyperlink" Target="https://www.youtube.com/watch?v=wk4QsvwQwdQ" TargetMode="External"/><Relationship Id="rId14" Type="http://schemas.openxmlformats.org/officeDocument/2006/relationships/hyperlink" Target="https://leetcode.com/problems/rotate-list/discuss/348197/96-faster-Simple-python-solution-with-explanation" TargetMode="External"/><Relationship Id="rId22" Type="http://schemas.openxmlformats.org/officeDocument/2006/relationships/hyperlink" Target="https://www.youtube.com/watch?v=oYeGiShGn2k" TargetMode="External"/><Relationship Id="rId27" Type="http://schemas.openxmlformats.org/officeDocument/2006/relationships/hyperlink" Target="https://www.youtube.com/watch?v=bU-q1OJ0KWw" TargetMode="External"/><Relationship Id="rId30" Type="http://schemas.openxmlformats.org/officeDocument/2006/relationships/hyperlink" Target="https://www.youtube.com/watch?v=oOsjCIPF4rk" TargetMode="External"/><Relationship Id="rId35" Type="http://schemas.openxmlformats.org/officeDocument/2006/relationships/hyperlink" Target="https://www.youtube.com/watch?v=Gaszkdd0RZA" TargetMode="External"/><Relationship Id="rId43" Type="http://schemas.openxmlformats.org/officeDocument/2006/relationships/hyperlink" Target="https://www.geeksforgeeks.org/iterative-postorder-traversal/" TargetMode="External"/><Relationship Id="rId48" Type="http://schemas.openxmlformats.org/officeDocument/2006/relationships/hyperlink" Target="https://www.youtube.com/watch?v=PoBGyrIWisE&amp;list=PLdo5W4Nhv31bbKJzrsKfMpo_grxuLl8LU&amp;index=55" TargetMode="External"/><Relationship Id="rId56" Type="http://schemas.openxmlformats.org/officeDocument/2006/relationships/hyperlink" Target="https://www.youtube.com/watch?v=ofuXorE-JKE" TargetMode="External"/><Relationship Id="rId64" Type="http://schemas.openxmlformats.org/officeDocument/2006/relationships/hyperlink" Target="https://www.youtube.com/watch?v=mmIMpgh67vg" TargetMode="External"/><Relationship Id="rId69" Type="http://schemas.openxmlformats.org/officeDocument/2006/relationships/hyperlink" Target="https://www.youtube.com/watch?v=OIc0mHgHUww" TargetMode="External"/><Relationship Id="rId8" Type="http://schemas.openxmlformats.org/officeDocument/2006/relationships/hyperlink" Target="https://leetcode.com/problems/remove-linked-list-elements/discuss/158651/Simple-Python-solution-with-explanation-(single-pointer-dummy-head)." TargetMode="External"/><Relationship Id="rId51" Type="http://schemas.openxmlformats.org/officeDocument/2006/relationships/hyperlink" Target="https://www.youtube.com/watch?v=vy2mnT3TEXQ" TargetMode="External"/><Relationship Id="rId3" Type="http://schemas.openxmlformats.org/officeDocument/2006/relationships/hyperlink" Target="https://www.youtube.com/watch?v=TmweBVEL0I0" TargetMode="External"/><Relationship Id="rId12" Type="http://schemas.openxmlformats.org/officeDocument/2006/relationships/hyperlink" Target="https://leetcode.com/problems/flatten-a-multilevel-doubly-linked-list/discuss/152725/Python-solution-with-explanation" TargetMode="External"/><Relationship Id="rId17" Type="http://schemas.openxmlformats.org/officeDocument/2006/relationships/hyperlink" Target="https://www.youtube.com/watch?v=l6fy78KP78g" TargetMode="External"/><Relationship Id="rId25" Type="http://schemas.openxmlformats.org/officeDocument/2006/relationships/hyperlink" Target="https://www.youtube.com/watch?v=asf9P2Rcopo&amp;list=PL_z_8CaSLPWdeOezg68SKkeLN4-T_jNHd&amp;index=10" TargetMode="External"/><Relationship Id="rId33" Type="http://schemas.openxmlformats.org/officeDocument/2006/relationships/hyperlink" Target="https://www.youtube.com/watch?v=Egw03gI-Tf0" TargetMode="External"/><Relationship Id="rId38" Type="http://schemas.openxmlformats.org/officeDocument/2006/relationships/hyperlink" Target="https://www.youtube.com/watch?v=WKTgajDkVcA" TargetMode="External"/><Relationship Id="rId46" Type="http://schemas.openxmlformats.org/officeDocument/2006/relationships/hyperlink" Target="https://www.youtube.com/watch?v=3iIpnouY-bg&amp;feature=youtu.be" TargetMode="External"/><Relationship Id="rId59" Type="http://schemas.openxmlformats.org/officeDocument/2006/relationships/hyperlink" Target="https://www.geeksforgeeks.org/binary-search-tree-set-2-delete/" TargetMode="External"/><Relationship Id="rId67" Type="http://schemas.openxmlformats.org/officeDocument/2006/relationships/hyperlink" Target="https://www.youtube.com/watch?v=-wB1xj-kOe0" TargetMode="External"/><Relationship Id="rId20" Type="http://schemas.openxmlformats.org/officeDocument/2006/relationships/hyperlink" Target="https://www.youtube.com/watch?v=CW3ZYAN5Huo" TargetMode="External"/><Relationship Id="rId41" Type="http://schemas.openxmlformats.org/officeDocument/2006/relationships/hyperlink" Target="https://www.youtube.com/watch?v=pUSy6UZCFKw" TargetMode="External"/><Relationship Id="rId54" Type="http://schemas.openxmlformats.org/officeDocument/2006/relationships/hyperlink" Target="http://www.goodtecher.com/leetcode-70-climbing-stairs/" TargetMode="External"/><Relationship Id="rId62" Type="http://schemas.openxmlformats.org/officeDocument/2006/relationships/hyperlink" Target="https://leetcode.com/problems/maximum-depth-of-n-ary-tree/discuss/330666/3-Python-Solutions-(Recursion-BFS-DFS)" TargetMode="External"/><Relationship Id="rId70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watch?v=6jYxwdwjwKg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blog.csdn.net/danspace1/article/details/86076499" TargetMode="External"/><Relationship Id="rId1" Type="http://schemas.openxmlformats.org/officeDocument/2006/relationships/hyperlink" Target="https://www.youtube.com/watch?v=ozC7E-f4aNY" TargetMode="External"/><Relationship Id="rId6" Type="http://schemas.openxmlformats.org/officeDocument/2006/relationships/hyperlink" Target="https://www.youtube.com/watch?v=2hVinjU-5SA" TargetMode="External"/><Relationship Id="rId5" Type="http://schemas.openxmlformats.org/officeDocument/2006/relationships/hyperlink" Target="https://www.youtube.com/watch?v=zplklOy7ENo" TargetMode="External"/><Relationship Id="rId4" Type="http://schemas.openxmlformats.org/officeDocument/2006/relationships/hyperlink" Target="https://www.youtube.com/watch?v=tGw5GbDekT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U966"/>
  <sheetViews>
    <sheetView tabSelected="1" topLeftCell="A100" workbookViewId="0">
      <selection activeCell="A122" sqref="A122"/>
    </sheetView>
  </sheetViews>
  <sheetFormatPr defaultColWidth="14.44140625" defaultRowHeight="15.75" customHeight="1" x14ac:dyDescent="0.25"/>
  <cols>
    <col min="1" max="1" width="66.33203125" style="22" bestFit="1" customWidth="1"/>
    <col min="2" max="2" width="12.88671875" style="22" customWidth="1"/>
    <col min="3" max="3" width="15.6640625" style="22" customWidth="1"/>
    <col min="4" max="4" width="81" style="24" customWidth="1"/>
    <col min="5" max="5" width="111.33203125" style="22" bestFit="1" customWidth="1"/>
    <col min="6" max="16384" width="14.44140625" style="22"/>
  </cols>
  <sheetData>
    <row r="1" spans="1:21" ht="15.75" customHeight="1" x14ac:dyDescent="0.25">
      <c r="A1" s="34" t="s">
        <v>0</v>
      </c>
      <c r="B1" s="32" t="s">
        <v>21</v>
      </c>
      <c r="C1" s="32" t="s">
        <v>2</v>
      </c>
      <c r="D1" s="32" t="s">
        <v>11</v>
      </c>
      <c r="E1" s="34" t="s">
        <v>3</v>
      </c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</row>
    <row r="2" spans="1:21" ht="15.75" customHeight="1" x14ac:dyDescent="0.25">
      <c r="A2" s="35"/>
      <c r="B2" s="32"/>
      <c r="C2" s="33"/>
      <c r="D2" s="33"/>
      <c r="E2" s="35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</row>
    <row r="3" spans="1:21" ht="15.75" customHeight="1" x14ac:dyDescent="0.25">
      <c r="A3" s="7" t="s">
        <v>215</v>
      </c>
      <c r="B3" s="7"/>
      <c r="C3" s="7"/>
      <c r="D3" s="14"/>
      <c r="E3" s="7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</row>
    <row r="4" spans="1:21" ht="15.75" customHeight="1" x14ac:dyDescent="0.25">
      <c r="A4" s="6" t="s">
        <v>5</v>
      </c>
      <c r="B4" s="6" t="s">
        <v>16</v>
      </c>
      <c r="C4" s="8">
        <f t="shared" ref="C4:C9" si="0">DATE(2020,5,15)</f>
        <v>43966</v>
      </c>
      <c r="D4" s="9"/>
      <c r="E4" s="6" t="s">
        <v>7</v>
      </c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</row>
    <row r="5" spans="1:21" ht="15.75" customHeight="1" x14ac:dyDescent="0.25">
      <c r="A5" s="6" t="s">
        <v>6</v>
      </c>
      <c r="B5" s="6" t="s">
        <v>17</v>
      </c>
      <c r="C5" s="8">
        <f t="shared" si="0"/>
        <v>43966</v>
      </c>
      <c r="D5" s="9"/>
      <c r="E5" s="12" t="s">
        <v>10</v>
      </c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</row>
    <row r="6" spans="1:21" ht="15.75" customHeight="1" x14ac:dyDescent="0.25">
      <c r="A6" s="6" t="s">
        <v>8</v>
      </c>
      <c r="B6" s="6" t="s">
        <v>18</v>
      </c>
      <c r="C6" s="8">
        <f t="shared" si="0"/>
        <v>43966</v>
      </c>
      <c r="D6" s="9"/>
      <c r="E6" s="12" t="s">
        <v>9</v>
      </c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</row>
    <row r="7" spans="1:21" ht="15.75" customHeight="1" x14ac:dyDescent="0.25">
      <c r="A7" s="6" t="s">
        <v>13</v>
      </c>
      <c r="B7" s="6" t="s">
        <v>19</v>
      </c>
      <c r="C7" s="8">
        <f t="shared" si="0"/>
        <v>43966</v>
      </c>
      <c r="D7" s="15" t="s">
        <v>12</v>
      </c>
      <c r="E7" s="12" t="s">
        <v>14</v>
      </c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</row>
    <row r="8" spans="1:21" ht="15.75" customHeight="1" x14ac:dyDescent="0.25">
      <c r="A8" s="6" t="s">
        <v>15</v>
      </c>
      <c r="B8" s="6" t="s">
        <v>20</v>
      </c>
      <c r="C8" s="8">
        <f t="shared" si="0"/>
        <v>43966</v>
      </c>
      <c r="D8" s="15" t="s">
        <v>22</v>
      </c>
      <c r="E8" s="12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</row>
    <row r="9" spans="1:21" ht="15.75" customHeight="1" x14ac:dyDescent="0.25">
      <c r="A9" s="6" t="s">
        <v>23</v>
      </c>
      <c r="B9" s="6" t="s">
        <v>24</v>
      </c>
      <c r="C9" s="8">
        <f t="shared" si="0"/>
        <v>43966</v>
      </c>
      <c r="D9" s="9"/>
      <c r="E9" s="12" t="s">
        <v>25</v>
      </c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</row>
    <row r="10" spans="1:21" ht="15.75" customHeight="1" x14ac:dyDescent="0.25">
      <c r="A10" s="6" t="s">
        <v>26</v>
      </c>
      <c r="B10" s="6" t="s">
        <v>27</v>
      </c>
      <c r="C10" s="8">
        <f>DATE(2020,5,18)</f>
        <v>43969</v>
      </c>
      <c r="D10" s="9"/>
      <c r="E10" s="12" t="s">
        <v>28</v>
      </c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</row>
    <row r="11" spans="1:21" ht="15.75" customHeight="1" x14ac:dyDescent="0.25">
      <c r="A11" s="6" t="s">
        <v>33</v>
      </c>
      <c r="B11" s="6" t="s">
        <v>34</v>
      </c>
      <c r="C11" s="8">
        <f>DATE(2020,5,18)</f>
        <v>43969</v>
      </c>
      <c r="D11" s="9"/>
      <c r="E11" s="11" t="s">
        <v>29</v>
      </c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</row>
    <row r="12" spans="1:21" ht="15.75" customHeight="1" x14ac:dyDescent="0.25">
      <c r="A12" s="6" t="s">
        <v>31</v>
      </c>
      <c r="B12" s="6" t="s">
        <v>32</v>
      </c>
      <c r="C12" s="8">
        <f>DATE(2020,5,18)</f>
        <v>43969</v>
      </c>
      <c r="D12" s="15" t="s">
        <v>30</v>
      </c>
      <c r="E12" s="12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</row>
    <row r="13" spans="1:21" ht="15.75" customHeight="1" x14ac:dyDescent="0.25">
      <c r="A13" s="6" t="s">
        <v>35</v>
      </c>
      <c r="B13" s="6" t="s">
        <v>36</v>
      </c>
      <c r="C13" s="8">
        <f>DATE(2020,5,18)</f>
        <v>43969</v>
      </c>
      <c r="D13" s="9"/>
      <c r="E13" s="12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</row>
    <row r="14" spans="1:21" ht="15.75" customHeight="1" x14ac:dyDescent="0.25">
      <c r="A14" s="10" t="s">
        <v>26</v>
      </c>
      <c r="B14" s="10" t="s">
        <v>27</v>
      </c>
      <c r="C14" s="8">
        <f>DATE(2020,5,19)</f>
        <v>43970</v>
      </c>
      <c r="D14" s="9"/>
      <c r="E14" s="12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</row>
    <row r="15" spans="1:21" ht="15.75" customHeight="1" x14ac:dyDescent="0.25">
      <c r="A15" s="10" t="s">
        <v>37</v>
      </c>
      <c r="B15" s="10" t="s">
        <v>38</v>
      </c>
      <c r="C15" s="8">
        <f>DATE(2020,5,19)</f>
        <v>43970</v>
      </c>
      <c r="D15" s="9"/>
      <c r="E15" s="12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</row>
    <row r="16" spans="1:21" ht="13.2" x14ac:dyDescent="0.25">
      <c r="A16" s="10" t="s">
        <v>39</v>
      </c>
      <c r="B16" s="10" t="s">
        <v>40</v>
      </c>
      <c r="C16" s="8">
        <f>DATE(2020,5,19)</f>
        <v>43970</v>
      </c>
      <c r="D16" s="9"/>
      <c r="E16" s="12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</row>
    <row r="17" spans="1:21" ht="13.2" x14ac:dyDescent="0.25">
      <c r="A17" s="10" t="s">
        <v>8</v>
      </c>
      <c r="B17" s="6" t="s">
        <v>18</v>
      </c>
      <c r="C17" s="8">
        <f>DATE(2020,5,19)</f>
        <v>43970</v>
      </c>
      <c r="D17" s="9"/>
      <c r="E17" s="12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</row>
    <row r="18" spans="1:21" ht="13.2" x14ac:dyDescent="0.25">
      <c r="A18" s="10" t="s">
        <v>41</v>
      </c>
      <c r="B18" s="10" t="s">
        <v>42</v>
      </c>
      <c r="C18" s="8">
        <f>DATE(2020,5,20)</f>
        <v>43971</v>
      </c>
      <c r="D18" s="9"/>
      <c r="E18" s="13" t="s">
        <v>43</v>
      </c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</row>
    <row r="19" spans="1:21" ht="13.2" x14ac:dyDescent="0.25">
      <c r="A19" s="10" t="s">
        <v>44</v>
      </c>
      <c r="B19" s="10" t="s">
        <v>46</v>
      </c>
      <c r="C19" s="8">
        <f>DATE(2020,5,20)</f>
        <v>43971</v>
      </c>
      <c r="D19" s="9"/>
      <c r="E19" s="13" t="s">
        <v>45</v>
      </c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</row>
    <row r="20" spans="1:21" ht="13.2" x14ac:dyDescent="0.25">
      <c r="A20" s="10" t="s">
        <v>47</v>
      </c>
      <c r="B20" s="10" t="s">
        <v>48</v>
      </c>
      <c r="C20" s="8">
        <f>DATE(2020,5,20)</f>
        <v>43971</v>
      </c>
      <c r="D20" s="15" t="s">
        <v>49</v>
      </c>
      <c r="E20" s="13" t="s">
        <v>50</v>
      </c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</row>
    <row r="21" spans="1:21" ht="13.2" x14ac:dyDescent="0.25">
      <c r="A21" s="10" t="s">
        <v>189</v>
      </c>
      <c r="B21" s="10" t="s">
        <v>190</v>
      </c>
      <c r="C21" s="8">
        <f>DATE(2020,6,24)</f>
        <v>44006</v>
      </c>
      <c r="D21" s="15"/>
      <c r="E21" s="13" t="s">
        <v>236</v>
      </c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</row>
    <row r="22" spans="1:21" ht="13.2" x14ac:dyDescent="0.25">
      <c r="A22" s="10" t="s">
        <v>383</v>
      </c>
      <c r="B22" s="10" t="s">
        <v>384</v>
      </c>
      <c r="C22" s="8">
        <f>DATE(2020,8,11)</f>
        <v>44054</v>
      </c>
      <c r="D22" s="15"/>
      <c r="E22" s="13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</row>
    <row r="23" spans="1:21" ht="13.2" x14ac:dyDescent="0.25">
      <c r="A23" s="10" t="s">
        <v>385</v>
      </c>
      <c r="B23" s="10" t="s">
        <v>386</v>
      </c>
      <c r="C23" s="8">
        <f>DATE(2020,8,12)</f>
        <v>44055</v>
      </c>
      <c r="D23" s="15" t="s">
        <v>387</v>
      </c>
      <c r="E23" s="13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</row>
    <row r="24" spans="1:21" ht="13.2" x14ac:dyDescent="0.25">
      <c r="A24" s="10" t="s">
        <v>388</v>
      </c>
      <c r="B24" s="10" t="s">
        <v>389</v>
      </c>
      <c r="C24" s="8">
        <f>DATE(2020,8,12)</f>
        <v>44055</v>
      </c>
      <c r="D24" s="15" t="s">
        <v>390</v>
      </c>
      <c r="E24" s="13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</row>
    <row r="25" spans="1:21" ht="13.2" x14ac:dyDescent="0.25">
      <c r="A25" s="10" t="s">
        <v>421</v>
      </c>
      <c r="B25" s="10" t="s">
        <v>275</v>
      </c>
      <c r="C25" s="8">
        <f>DATE(2020,8,17)</f>
        <v>44060</v>
      </c>
      <c r="D25" s="15"/>
      <c r="E25" s="13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</row>
    <row r="26" spans="1:21" ht="13.2" x14ac:dyDescent="0.25">
      <c r="A26" s="10" t="s">
        <v>424</v>
      </c>
      <c r="B26" s="10" t="s">
        <v>425</v>
      </c>
      <c r="C26" s="8">
        <f t="shared" ref="C26:C31" si="1">DATE(2020,8,18)</f>
        <v>44061</v>
      </c>
      <c r="D26" s="15"/>
      <c r="E26" s="13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</row>
    <row r="27" spans="1:21" ht="13.2" x14ac:dyDescent="0.25">
      <c r="A27" s="10" t="s">
        <v>426</v>
      </c>
      <c r="B27" s="10" t="s">
        <v>427</v>
      </c>
      <c r="C27" s="8">
        <f t="shared" si="1"/>
        <v>44061</v>
      </c>
      <c r="D27" s="15"/>
      <c r="E27" s="13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</row>
    <row r="28" spans="1:21" ht="13.2" x14ac:dyDescent="0.25">
      <c r="A28" s="10" t="s">
        <v>428</v>
      </c>
      <c r="B28" s="10" t="s">
        <v>429</v>
      </c>
      <c r="C28" s="8">
        <f t="shared" si="1"/>
        <v>44061</v>
      </c>
      <c r="D28" s="15"/>
      <c r="E28" s="13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</row>
    <row r="29" spans="1:21" ht="13.2" x14ac:dyDescent="0.25">
      <c r="A29" s="10" t="s">
        <v>430</v>
      </c>
      <c r="B29" s="10" t="s">
        <v>431</v>
      </c>
      <c r="C29" s="8">
        <f t="shared" si="1"/>
        <v>44061</v>
      </c>
      <c r="D29" s="15"/>
      <c r="E29" s="13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</row>
    <row r="30" spans="1:21" ht="13.2" x14ac:dyDescent="0.25">
      <c r="A30" s="10" t="s">
        <v>432</v>
      </c>
      <c r="B30" s="10" t="s">
        <v>433</v>
      </c>
      <c r="C30" s="8">
        <f t="shared" si="1"/>
        <v>44061</v>
      </c>
      <c r="D30" s="15"/>
      <c r="E30" s="13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</row>
    <row r="31" spans="1:21" ht="13.2" x14ac:dyDescent="0.25">
      <c r="A31" s="10" t="s">
        <v>434</v>
      </c>
      <c r="B31" s="10" t="s">
        <v>435</v>
      </c>
      <c r="C31" s="8">
        <f t="shared" si="1"/>
        <v>44061</v>
      </c>
      <c r="D31" s="15" t="s">
        <v>436</v>
      </c>
      <c r="E31" s="13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</row>
    <row r="32" spans="1:21" ht="13.2" x14ac:dyDescent="0.25">
      <c r="A32" s="10" t="s">
        <v>437</v>
      </c>
      <c r="B32" s="10" t="s">
        <v>438</v>
      </c>
      <c r="C32" s="8">
        <f>DATE(2020,8,19)</f>
        <v>44062</v>
      </c>
      <c r="D32" s="15"/>
      <c r="E32" s="13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</row>
    <row r="33" spans="1:21" ht="13.2" x14ac:dyDescent="0.25">
      <c r="A33" s="10" t="s">
        <v>439</v>
      </c>
      <c r="B33" s="10" t="s">
        <v>440</v>
      </c>
      <c r="C33" s="8">
        <f>DATE(2020,8,20)</f>
        <v>44063</v>
      </c>
      <c r="D33" s="15" t="s">
        <v>441</v>
      </c>
      <c r="E33" s="13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</row>
    <row r="34" spans="1:21" ht="13.2" x14ac:dyDescent="0.25">
      <c r="A34" s="10" t="s">
        <v>442</v>
      </c>
      <c r="B34" s="10" t="s">
        <v>443</v>
      </c>
      <c r="C34" s="8">
        <f>DATE(2020,8,20)</f>
        <v>44063</v>
      </c>
      <c r="D34" s="19"/>
      <c r="E34" s="13" t="s">
        <v>444</v>
      </c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</row>
    <row r="35" spans="1:21" ht="14.4" customHeight="1" x14ac:dyDescent="0.25">
      <c r="A35" s="7" t="s">
        <v>216</v>
      </c>
      <c r="B35" s="7"/>
      <c r="C35" s="7"/>
      <c r="D35" s="14"/>
      <c r="E35" s="7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</row>
    <row r="36" spans="1:21" ht="31.2" customHeight="1" x14ac:dyDescent="0.25">
      <c r="A36" s="6" t="s">
        <v>51</v>
      </c>
      <c r="B36" s="6" t="s">
        <v>52</v>
      </c>
      <c r="C36" s="8">
        <f>DATE(2020,5,20)</f>
        <v>43971</v>
      </c>
      <c r="D36" s="9"/>
      <c r="E36" s="11" t="s">
        <v>53</v>
      </c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</row>
    <row r="37" spans="1:21" ht="33" customHeight="1" x14ac:dyDescent="0.25">
      <c r="A37" s="6" t="s">
        <v>54</v>
      </c>
      <c r="B37" s="6" t="s">
        <v>55</v>
      </c>
      <c r="C37" s="8">
        <f>DATE(2020,5,20)</f>
        <v>43971</v>
      </c>
      <c r="D37" s="9"/>
      <c r="E37" s="11" t="s">
        <v>56</v>
      </c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</row>
    <row r="38" spans="1:21" ht="13.2" x14ac:dyDescent="0.25">
      <c r="A38" s="6" t="s">
        <v>57</v>
      </c>
      <c r="B38" s="6" t="s">
        <v>58</v>
      </c>
      <c r="C38" s="8">
        <f>DATE(2020,5,20)</f>
        <v>43971</v>
      </c>
      <c r="D38" s="9"/>
      <c r="E38" s="6" t="s">
        <v>59</v>
      </c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</row>
    <row r="39" spans="1:21" ht="26.4" x14ac:dyDescent="0.25">
      <c r="A39" s="6" t="s">
        <v>60</v>
      </c>
      <c r="B39" s="6" t="s">
        <v>188</v>
      </c>
      <c r="C39" s="8">
        <f>DATE(2020,5,22)</f>
        <v>43973</v>
      </c>
      <c r="D39" s="15" t="s">
        <v>65</v>
      </c>
      <c r="E39" s="6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</row>
    <row r="40" spans="1:21" ht="13.2" x14ac:dyDescent="0.25">
      <c r="A40" s="6" t="s">
        <v>61</v>
      </c>
      <c r="B40" s="6" t="s">
        <v>62</v>
      </c>
      <c r="C40" s="8">
        <f>DATE(2020,5,22)</f>
        <v>43973</v>
      </c>
      <c r="D40" s="15" t="s">
        <v>66</v>
      </c>
      <c r="E40" s="6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</row>
    <row r="41" spans="1:21" ht="13.2" x14ac:dyDescent="0.25">
      <c r="A41" s="6" t="s">
        <v>63</v>
      </c>
      <c r="B41" s="6" t="s">
        <v>64</v>
      </c>
      <c r="C41" s="8">
        <f>DATE(2020,5,22)</f>
        <v>43973</v>
      </c>
      <c r="D41" s="9"/>
      <c r="E41" s="6" t="s">
        <v>67</v>
      </c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</row>
    <row r="42" spans="1:21" ht="13.2" x14ac:dyDescent="0.25">
      <c r="A42" s="6" t="s">
        <v>68</v>
      </c>
      <c r="B42" s="6" t="s">
        <v>69</v>
      </c>
      <c r="C42" s="8">
        <f t="shared" ref="C42:C47" si="2">DATE(2020,5,24)</f>
        <v>43975</v>
      </c>
      <c r="D42" s="9"/>
      <c r="E42" s="6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</row>
    <row r="43" spans="1:21" ht="13.2" x14ac:dyDescent="0.25">
      <c r="A43" s="6" t="s">
        <v>70</v>
      </c>
      <c r="B43" s="6" t="s">
        <v>71</v>
      </c>
      <c r="C43" s="8">
        <f t="shared" si="2"/>
        <v>43975</v>
      </c>
      <c r="D43" s="9"/>
      <c r="E43" s="6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</row>
    <row r="44" spans="1:21" ht="13.2" x14ac:dyDescent="0.25">
      <c r="A44" s="6" t="s">
        <v>72</v>
      </c>
      <c r="B44" s="6" t="s">
        <v>73</v>
      </c>
      <c r="C44" s="8">
        <f t="shared" si="2"/>
        <v>43975</v>
      </c>
      <c r="D44" s="9"/>
      <c r="E44" s="6" t="s">
        <v>74</v>
      </c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</row>
    <row r="45" spans="1:21" ht="13.2" x14ac:dyDescent="0.25">
      <c r="A45" s="6" t="s">
        <v>75</v>
      </c>
      <c r="B45" s="6" t="s">
        <v>76</v>
      </c>
      <c r="C45" s="8">
        <f t="shared" si="2"/>
        <v>43975</v>
      </c>
      <c r="D45" s="9"/>
      <c r="E45" s="6" t="s">
        <v>77</v>
      </c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</row>
    <row r="46" spans="1:21" ht="13.2" x14ac:dyDescent="0.25">
      <c r="A46" s="6" t="s">
        <v>78</v>
      </c>
      <c r="B46" s="6" t="s">
        <v>79</v>
      </c>
      <c r="C46" s="8">
        <f t="shared" si="2"/>
        <v>43975</v>
      </c>
      <c r="D46" s="9"/>
      <c r="E46" s="6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</row>
    <row r="47" spans="1:21" ht="13.2" x14ac:dyDescent="0.25">
      <c r="A47" s="6" t="s">
        <v>80</v>
      </c>
      <c r="B47" s="6" t="s">
        <v>81</v>
      </c>
      <c r="C47" s="8">
        <f t="shared" si="2"/>
        <v>43975</v>
      </c>
      <c r="D47" s="9"/>
      <c r="E47" s="6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</row>
    <row r="48" spans="1:21" ht="13.2" x14ac:dyDescent="0.25">
      <c r="A48" s="6" t="s">
        <v>82</v>
      </c>
      <c r="B48" s="6" t="s">
        <v>83</v>
      </c>
      <c r="C48" s="8">
        <f>DATE(2020,5,27)</f>
        <v>43978</v>
      </c>
      <c r="D48" s="15" t="s">
        <v>88</v>
      </c>
      <c r="E48" s="6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</row>
    <row r="49" spans="1:21" ht="13.2" x14ac:dyDescent="0.25">
      <c r="A49" s="6" t="s">
        <v>84</v>
      </c>
      <c r="B49" s="6" t="s">
        <v>89</v>
      </c>
      <c r="C49" s="8">
        <f>DATE(2020,5,27)</f>
        <v>43978</v>
      </c>
      <c r="D49" s="15" t="s">
        <v>90</v>
      </c>
      <c r="E49" s="6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</row>
    <row r="50" spans="1:21" ht="13.2" x14ac:dyDescent="0.25">
      <c r="A50" s="6" t="s">
        <v>85</v>
      </c>
      <c r="B50" s="6" t="s">
        <v>91</v>
      </c>
      <c r="C50" s="8">
        <f>DATE(2020,5,27)</f>
        <v>43978</v>
      </c>
      <c r="D50" s="9"/>
      <c r="E50" s="6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</row>
    <row r="51" spans="1:21" ht="13.2" x14ac:dyDescent="0.25">
      <c r="A51" s="6" t="s">
        <v>86</v>
      </c>
      <c r="B51" s="10" t="s">
        <v>93</v>
      </c>
      <c r="C51" s="8">
        <f>DATE(2020,5,27)</f>
        <v>43978</v>
      </c>
      <c r="D51" s="9"/>
      <c r="E51" s="6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</row>
    <row r="52" spans="1:21" ht="13.2" x14ac:dyDescent="0.25">
      <c r="A52" s="6" t="s">
        <v>87</v>
      </c>
      <c r="B52" s="10" t="s">
        <v>92</v>
      </c>
      <c r="C52" s="8">
        <f>DATE(2020,5,27)</f>
        <v>43978</v>
      </c>
      <c r="D52" s="9"/>
      <c r="E52" s="6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</row>
    <row r="53" spans="1:21" ht="26.4" x14ac:dyDescent="0.25">
      <c r="A53" s="6" t="s">
        <v>185</v>
      </c>
      <c r="B53" s="10" t="s">
        <v>186</v>
      </c>
      <c r="C53" s="8">
        <f>DATE(2020,6,23)</f>
        <v>44005</v>
      </c>
      <c r="D53" s="15" t="s">
        <v>187</v>
      </c>
      <c r="E53" s="6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</row>
    <row r="54" spans="1:21" ht="13.2" x14ac:dyDescent="0.25">
      <c r="A54" s="6" t="s">
        <v>445</v>
      </c>
      <c r="B54" s="10" t="s">
        <v>446</v>
      </c>
      <c r="C54" s="8">
        <v>44064</v>
      </c>
      <c r="D54" s="15"/>
      <c r="E54" s="6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</row>
    <row r="55" spans="1:21" ht="13.2" x14ac:dyDescent="0.25">
      <c r="A55" s="7" t="s">
        <v>217</v>
      </c>
      <c r="B55" s="7"/>
      <c r="C55" s="7"/>
      <c r="D55" s="14"/>
      <c r="E55" s="7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</row>
    <row r="56" spans="1:21" ht="13.2" x14ac:dyDescent="0.25">
      <c r="A56" s="6" t="s">
        <v>94</v>
      </c>
      <c r="B56" s="6" t="s">
        <v>95</v>
      </c>
      <c r="C56" s="8">
        <f>DATE(2020,5,30)</f>
        <v>43981</v>
      </c>
      <c r="D56" s="9"/>
      <c r="E56" s="6" t="s">
        <v>120</v>
      </c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</row>
    <row r="57" spans="1:21" ht="13.2" x14ac:dyDescent="0.25">
      <c r="A57" s="6" t="s">
        <v>96</v>
      </c>
      <c r="B57" s="6" t="s">
        <v>97</v>
      </c>
      <c r="C57" s="8">
        <f>DATE(2020,5,30)</f>
        <v>43981</v>
      </c>
      <c r="D57" s="9"/>
      <c r="E57" s="6" t="s">
        <v>101</v>
      </c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</row>
    <row r="58" spans="1:21" ht="13.2" x14ac:dyDescent="0.25">
      <c r="A58" s="6" t="s">
        <v>98</v>
      </c>
      <c r="B58" s="6" t="s">
        <v>99</v>
      </c>
      <c r="C58" s="8">
        <f>DATE(2020,5,30)</f>
        <v>43981</v>
      </c>
      <c r="D58" s="15" t="s">
        <v>100</v>
      </c>
      <c r="E58" s="6" t="s">
        <v>101</v>
      </c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</row>
    <row r="59" spans="1:21" ht="13.2" x14ac:dyDescent="0.25">
      <c r="A59" s="6" t="s">
        <v>102</v>
      </c>
      <c r="B59" s="6" t="s">
        <v>103</v>
      </c>
      <c r="C59" s="8">
        <f>DATE(2020,5,30)</f>
        <v>43981</v>
      </c>
      <c r="D59" s="9"/>
      <c r="E59" s="9" t="s">
        <v>104</v>
      </c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</row>
    <row r="60" spans="1:21" ht="13.2" x14ac:dyDescent="0.25">
      <c r="A60" s="6" t="s">
        <v>105</v>
      </c>
      <c r="B60" s="6" t="s">
        <v>106</v>
      </c>
      <c r="C60" s="8">
        <f>DATE(2020,5,30)</f>
        <v>43981</v>
      </c>
      <c r="D60" s="9"/>
      <c r="E60" s="6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</row>
    <row r="61" spans="1:21" ht="13.2" x14ac:dyDescent="0.25">
      <c r="A61" s="6" t="s">
        <v>108</v>
      </c>
      <c r="B61" s="6" t="s">
        <v>109</v>
      </c>
      <c r="C61" s="8">
        <f>DATE(2020,5,31)</f>
        <v>43982</v>
      </c>
      <c r="D61" s="15" t="s">
        <v>107</v>
      </c>
      <c r="E61" s="6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</row>
    <row r="62" spans="1:21" ht="26.4" x14ac:dyDescent="0.25">
      <c r="A62" s="6" t="s">
        <v>110</v>
      </c>
      <c r="B62" s="6" t="s">
        <v>112</v>
      </c>
      <c r="C62" s="8">
        <f>DATE(2020,5,31)</f>
        <v>43982</v>
      </c>
      <c r="D62" s="15" t="s">
        <v>111</v>
      </c>
      <c r="E62" s="6" t="s">
        <v>113</v>
      </c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</row>
    <row r="63" spans="1:21" ht="13.2" x14ac:dyDescent="0.25">
      <c r="A63" s="6" t="s">
        <v>114</v>
      </c>
      <c r="B63" s="6" t="s">
        <v>115</v>
      </c>
      <c r="C63" s="8">
        <f>DATE(2020,5,31)</f>
        <v>43982</v>
      </c>
      <c r="D63" s="15" t="s">
        <v>119</v>
      </c>
      <c r="E63" s="6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</row>
    <row r="64" spans="1:21" ht="13.2" x14ac:dyDescent="0.25">
      <c r="A64" s="6" t="s">
        <v>116</v>
      </c>
      <c r="B64" s="6" t="s">
        <v>117</v>
      </c>
      <c r="C64" s="8">
        <f>DATE(2020,5,31)</f>
        <v>43982</v>
      </c>
      <c r="D64" s="15" t="s">
        <v>118</v>
      </c>
      <c r="E64" s="6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</row>
    <row r="65" spans="1:21" ht="13.2" x14ac:dyDescent="0.25">
      <c r="A65" s="6" t="s">
        <v>121</v>
      </c>
      <c r="B65" s="6" t="s">
        <v>122</v>
      </c>
      <c r="C65" s="8">
        <f>DATE(2020,6,2)</f>
        <v>43984</v>
      </c>
      <c r="D65" s="15" t="s">
        <v>123</v>
      </c>
      <c r="E65" s="6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</row>
    <row r="66" spans="1:21" ht="13.2" x14ac:dyDescent="0.25">
      <c r="A66" s="6" t="s">
        <v>124</v>
      </c>
      <c r="B66" s="6" t="s">
        <v>125</v>
      </c>
      <c r="C66" s="8">
        <f>DATE(2020,6,2)</f>
        <v>43984</v>
      </c>
      <c r="D66" s="9"/>
      <c r="E66" s="6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</row>
    <row r="67" spans="1:21" ht="26.4" x14ac:dyDescent="0.25">
      <c r="A67" s="6" t="s">
        <v>126</v>
      </c>
      <c r="B67" s="6" t="s">
        <v>127</v>
      </c>
      <c r="C67" s="8">
        <f>DATE(2020,6,6)</f>
        <v>43988</v>
      </c>
      <c r="D67" s="15" t="s">
        <v>128</v>
      </c>
      <c r="E67" s="6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</row>
    <row r="68" spans="1:21" ht="13.2" x14ac:dyDescent="0.25">
      <c r="A68" s="6" t="s">
        <v>129</v>
      </c>
      <c r="B68" s="6" t="s">
        <v>131</v>
      </c>
      <c r="C68" s="8">
        <f>DATE(2020,6,7)</f>
        <v>43989</v>
      </c>
      <c r="D68" s="15" t="s">
        <v>130</v>
      </c>
      <c r="E68" s="6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</row>
    <row r="69" spans="1:21" ht="26.4" x14ac:dyDescent="0.25">
      <c r="A69" s="6" t="s">
        <v>132</v>
      </c>
      <c r="B69" s="6" t="s">
        <v>134</v>
      </c>
      <c r="C69" s="8">
        <f>DATE(2020,6,7)</f>
        <v>43989</v>
      </c>
      <c r="D69" s="15" t="s">
        <v>133</v>
      </c>
      <c r="E69" s="6" t="s">
        <v>135</v>
      </c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</row>
    <row r="70" spans="1:21" ht="13.2" x14ac:dyDescent="0.25">
      <c r="A70" s="6" t="s">
        <v>422</v>
      </c>
      <c r="B70" s="6" t="s">
        <v>423</v>
      </c>
      <c r="C70" s="8">
        <f>DATE(2020,8,18)</f>
        <v>44061</v>
      </c>
      <c r="D70" s="15"/>
      <c r="E70" s="6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</row>
    <row r="71" spans="1:21" ht="13.2" x14ac:dyDescent="0.25">
      <c r="A71" s="6" t="s">
        <v>447</v>
      </c>
      <c r="B71" s="6" t="s">
        <v>448</v>
      </c>
      <c r="C71" s="8">
        <f>DATE(2020,8,23)</f>
        <v>44066</v>
      </c>
      <c r="D71" s="15"/>
      <c r="E71" s="6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</row>
    <row r="72" spans="1:21" ht="13.2" x14ac:dyDescent="0.25">
      <c r="A72" s="7" t="s">
        <v>218</v>
      </c>
      <c r="B72" s="7"/>
      <c r="C72" s="7"/>
      <c r="D72" s="14"/>
      <c r="E72" s="7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</row>
    <row r="73" spans="1:21" ht="13.2" x14ac:dyDescent="0.25">
      <c r="A73" s="6" t="s">
        <v>136</v>
      </c>
      <c r="B73" s="6" t="s">
        <v>137</v>
      </c>
      <c r="C73" s="8">
        <f>DATE(2020,6,9)</f>
        <v>43991</v>
      </c>
      <c r="D73" s="9"/>
      <c r="E73" s="6" t="s">
        <v>138</v>
      </c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</row>
    <row r="74" spans="1:21" ht="13.2" x14ac:dyDescent="0.25">
      <c r="A74" s="6" t="s">
        <v>139</v>
      </c>
      <c r="B74" s="6" t="s">
        <v>140</v>
      </c>
      <c r="C74" s="8">
        <f>DATE(2020,6,10)</f>
        <v>43992</v>
      </c>
      <c r="D74" s="15" t="s">
        <v>141</v>
      </c>
      <c r="E74" s="6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</row>
    <row r="75" spans="1:21" ht="13.2" x14ac:dyDescent="0.25">
      <c r="A75" s="6" t="s">
        <v>143</v>
      </c>
      <c r="B75" s="6" t="s">
        <v>142</v>
      </c>
      <c r="C75" s="8">
        <f>DATE(2020,6,11)</f>
        <v>43993</v>
      </c>
      <c r="D75" s="15" t="s">
        <v>146</v>
      </c>
      <c r="E75" s="6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</row>
    <row r="76" spans="1:21" ht="13.2" x14ac:dyDescent="0.25">
      <c r="A76" s="6" t="s">
        <v>144</v>
      </c>
      <c r="B76" s="6" t="s">
        <v>145</v>
      </c>
      <c r="C76" s="8">
        <f>DATE(2020,6,11)</f>
        <v>43993</v>
      </c>
      <c r="D76" s="15" t="s">
        <v>148</v>
      </c>
      <c r="E76" s="6" t="s">
        <v>147</v>
      </c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</row>
    <row r="77" spans="1:21" ht="13.2" x14ac:dyDescent="0.25">
      <c r="A77" s="6" t="s">
        <v>149</v>
      </c>
      <c r="B77" s="6" t="s">
        <v>153</v>
      </c>
      <c r="C77" s="8">
        <f>DATE(2020,6,13)</f>
        <v>43995</v>
      </c>
      <c r="D77" s="9"/>
      <c r="E77" s="6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</row>
    <row r="78" spans="1:21" ht="13.2" x14ac:dyDescent="0.25">
      <c r="A78" s="6" t="s">
        <v>150</v>
      </c>
      <c r="B78" s="6" t="s">
        <v>154</v>
      </c>
      <c r="C78" s="8">
        <f>DATE(2020,6,13)</f>
        <v>43995</v>
      </c>
      <c r="D78" s="9"/>
      <c r="E78" s="6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</row>
    <row r="79" spans="1:21" ht="13.2" x14ac:dyDescent="0.25">
      <c r="A79" s="6" t="s">
        <v>151</v>
      </c>
      <c r="B79" s="6" t="s">
        <v>155</v>
      </c>
      <c r="C79" s="8">
        <f>DATE(2020,6,13)</f>
        <v>43995</v>
      </c>
      <c r="D79" s="15" t="s">
        <v>156</v>
      </c>
      <c r="E79" s="6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</row>
    <row r="80" spans="1:21" ht="13.2" x14ac:dyDescent="0.25">
      <c r="A80" s="6" t="s">
        <v>152</v>
      </c>
      <c r="B80" s="6" t="s">
        <v>157</v>
      </c>
      <c r="C80" s="8">
        <f>DATE(2020,6,13)</f>
        <v>43995</v>
      </c>
      <c r="D80" s="15" t="s">
        <v>158</v>
      </c>
      <c r="E80" s="6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</row>
    <row r="81" spans="1:21" ht="13.2" x14ac:dyDescent="0.25">
      <c r="A81" s="6" t="s">
        <v>159</v>
      </c>
      <c r="B81" s="6" t="s">
        <v>160</v>
      </c>
      <c r="C81" s="8">
        <f>DATE(2020,6,14)</f>
        <v>43996</v>
      </c>
      <c r="D81" s="9"/>
      <c r="E81" s="6" t="s">
        <v>161</v>
      </c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</row>
    <row r="82" spans="1:21" ht="13.2" x14ac:dyDescent="0.25">
      <c r="A82" s="6" t="s">
        <v>162</v>
      </c>
      <c r="B82" s="6" t="s">
        <v>163</v>
      </c>
      <c r="C82" s="8">
        <f>DATE(2020,6,14)</f>
        <v>43996</v>
      </c>
      <c r="D82" s="9"/>
      <c r="E82" s="6" t="s">
        <v>164</v>
      </c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</row>
    <row r="83" spans="1:21" ht="13.2" x14ac:dyDescent="0.25">
      <c r="A83" s="6" t="s">
        <v>165</v>
      </c>
      <c r="B83" s="6" t="s">
        <v>166</v>
      </c>
      <c r="C83" s="8">
        <f>DATE(2020,6,14)</f>
        <v>43996</v>
      </c>
      <c r="D83" s="15" t="s">
        <v>167</v>
      </c>
      <c r="E83" s="6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</row>
    <row r="84" spans="1:21" ht="13.2" x14ac:dyDescent="0.25">
      <c r="A84" s="6" t="s">
        <v>168</v>
      </c>
      <c r="B84" s="6" t="s">
        <v>169</v>
      </c>
      <c r="C84" s="8">
        <f>DATE(2020,6,14)</f>
        <v>43996</v>
      </c>
      <c r="D84" s="15" t="s">
        <v>170</v>
      </c>
      <c r="E84" s="6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</row>
    <row r="85" spans="1:21" ht="13.2" x14ac:dyDescent="0.25">
      <c r="A85" s="6" t="s">
        <v>171</v>
      </c>
      <c r="B85" s="6" t="s">
        <v>172</v>
      </c>
      <c r="C85" s="8">
        <f>DATE(2020,6,15)</f>
        <v>43997</v>
      </c>
      <c r="D85" s="9"/>
      <c r="E85" s="6" t="s">
        <v>173</v>
      </c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</row>
    <row r="86" spans="1:21" ht="13.2" x14ac:dyDescent="0.25">
      <c r="A86" s="6" t="s">
        <v>175</v>
      </c>
      <c r="B86" s="6" t="s">
        <v>174</v>
      </c>
      <c r="C86" s="8">
        <f>DATE(2020,6,15)</f>
        <v>43997</v>
      </c>
      <c r="D86" s="15" t="s">
        <v>176</v>
      </c>
      <c r="E86" s="6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</row>
    <row r="87" spans="1:21" ht="26.4" x14ac:dyDescent="0.25">
      <c r="A87" s="6" t="s">
        <v>177</v>
      </c>
      <c r="B87" s="6" t="s">
        <v>178</v>
      </c>
      <c r="C87" s="8">
        <f>DATE(2020,6,22)</f>
        <v>44004</v>
      </c>
      <c r="D87" s="15" t="s">
        <v>180</v>
      </c>
      <c r="E87" s="6" t="s">
        <v>179</v>
      </c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</row>
    <row r="88" spans="1:21" ht="26.4" x14ac:dyDescent="0.25">
      <c r="A88" s="6" t="s">
        <v>181</v>
      </c>
      <c r="B88" s="6" t="s">
        <v>182</v>
      </c>
      <c r="C88" s="8">
        <f>DATE(2020,6,23)</f>
        <v>44005</v>
      </c>
      <c r="D88" s="15" t="s">
        <v>184</v>
      </c>
      <c r="E88" s="6" t="s">
        <v>183</v>
      </c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</row>
    <row r="89" spans="1:21" ht="13.2" x14ac:dyDescent="0.25">
      <c r="A89" s="7" t="s">
        <v>219</v>
      </c>
      <c r="B89" s="7"/>
      <c r="C89" s="7"/>
      <c r="D89" s="14"/>
      <c r="E89" s="7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</row>
    <row r="90" spans="1:21" ht="13.2" x14ac:dyDescent="0.25">
      <c r="A90" s="6" t="s">
        <v>191</v>
      </c>
      <c r="B90" s="6" t="s">
        <v>192</v>
      </c>
      <c r="C90" s="8">
        <f>DATE(2020,6,24)</f>
        <v>44006</v>
      </c>
      <c r="D90" s="9"/>
      <c r="E90" s="6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</row>
    <row r="91" spans="1:21" ht="13.2" x14ac:dyDescent="0.25">
      <c r="A91" s="6" t="s">
        <v>193</v>
      </c>
      <c r="B91" s="6" t="s">
        <v>195</v>
      </c>
      <c r="C91" s="8">
        <f>DATE(2020,6,24)</f>
        <v>44006</v>
      </c>
      <c r="D91" s="9"/>
      <c r="E91" s="6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</row>
    <row r="92" spans="1:21" ht="13.2" x14ac:dyDescent="0.25">
      <c r="A92" s="6" t="s">
        <v>194</v>
      </c>
      <c r="B92" s="6" t="s">
        <v>196</v>
      </c>
      <c r="C92" s="8">
        <f>DATE(2020,6,24)</f>
        <v>44006</v>
      </c>
      <c r="D92" s="9"/>
      <c r="E92" s="6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</row>
    <row r="93" spans="1:21" ht="13.2" x14ac:dyDescent="0.25">
      <c r="A93" s="6" t="s">
        <v>197</v>
      </c>
      <c r="B93" s="6" t="s">
        <v>198</v>
      </c>
      <c r="C93" s="8">
        <f>DATE(2020,6,25)</f>
        <v>44007</v>
      </c>
      <c r="D93" s="15" t="s">
        <v>200</v>
      </c>
      <c r="E93" s="6" t="s">
        <v>199</v>
      </c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</row>
    <row r="94" spans="1:21" ht="13.2" x14ac:dyDescent="0.25">
      <c r="A94" s="6" t="s">
        <v>201</v>
      </c>
      <c r="B94" s="6" t="s">
        <v>202</v>
      </c>
      <c r="C94" s="8">
        <f>DATE(2020,6,26)</f>
        <v>44008</v>
      </c>
      <c r="D94" s="9"/>
      <c r="E94" s="6" t="s">
        <v>203</v>
      </c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</row>
    <row r="95" spans="1:21" ht="13.2" x14ac:dyDescent="0.25">
      <c r="A95" s="6" t="s">
        <v>204</v>
      </c>
      <c r="B95" s="6" t="s">
        <v>207</v>
      </c>
      <c r="C95" s="8">
        <f>DATE(2020,6,26)</f>
        <v>44008</v>
      </c>
      <c r="D95" s="9"/>
      <c r="E95" s="6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</row>
    <row r="96" spans="1:21" ht="13.2" x14ac:dyDescent="0.25">
      <c r="A96" s="10" t="s">
        <v>205</v>
      </c>
      <c r="B96" s="6" t="s">
        <v>206</v>
      </c>
      <c r="C96" s="8">
        <f>DATE(2020,6,26)</f>
        <v>44008</v>
      </c>
      <c r="D96" s="9"/>
      <c r="E96" s="6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</row>
    <row r="97" spans="1:21" ht="13.2" x14ac:dyDescent="0.25">
      <c r="A97" s="6" t="s">
        <v>209</v>
      </c>
      <c r="B97" s="6" t="s">
        <v>208</v>
      </c>
      <c r="C97" s="8">
        <f>DATE(2020,6,26)</f>
        <v>44008</v>
      </c>
      <c r="D97" s="15" t="s">
        <v>210</v>
      </c>
      <c r="E97" s="6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</row>
    <row r="98" spans="1:21" ht="13.2" x14ac:dyDescent="0.25">
      <c r="A98" s="6" t="s">
        <v>211</v>
      </c>
      <c r="B98" s="6" t="s">
        <v>212</v>
      </c>
      <c r="C98" s="8">
        <f>DATE(2020,6,27)</f>
        <v>44009</v>
      </c>
      <c r="D98" s="15" t="s">
        <v>213</v>
      </c>
      <c r="E98" s="6" t="s">
        <v>214</v>
      </c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</row>
    <row r="99" spans="1:21" ht="13.2" x14ac:dyDescent="0.25">
      <c r="A99" s="6" t="s">
        <v>220</v>
      </c>
      <c r="B99" s="6" t="s">
        <v>221</v>
      </c>
      <c r="C99" s="8">
        <f>DATE(2020,7,2)</f>
        <v>44014</v>
      </c>
      <c r="D99" s="15" t="s">
        <v>222</v>
      </c>
      <c r="E99" s="6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</row>
    <row r="100" spans="1:21" ht="13.2" x14ac:dyDescent="0.25">
      <c r="A100" s="6" t="s">
        <v>223</v>
      </c>
      <c r="B100" s="6" t="s">
        <v>224</v>
      </c>
      <c r="C100" s="8">
        <f>DATE(2020,7,2)</f>
        <v>44014</v>
      </c>
      <c r="D100" s="15" t="s">
        <v>225</v>
      </c>
      <c r="E100" s="6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</row>
    <row r="101" spans="1:21" ht="26.4" x14ac:dyDescent="0.25">
      <c r="A101" s="6" t="s">
        <v>226</v>
      </c>
      <c r="B101" s="6" t="s">
        <v>227</v>
      </c>
      <c r="C101" s="8">
        <f>DATE(2020,7,6)</f>
        <v>44018</v>
      </c>
      <c r="D101" s="15" t="s">
        <v>232</v>
      </c>
      <c r="E101" s="6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</row>
    <row r="102" spans="1:21" ht="26.4" x14ac:dyDescent="0.25">
      <c r="A102" s="6" t="s">
        <v>228</v>
      </c>
      <c r="B102" s="6" t="s">
        <v>230</v>
      </c>
      <c r="C102" s="8">
        <f>DATE(2020,7,6)</f>
        <v>44018</v>
      </c>
      <c r="D102" s="15" t="s">
        <v>233</v>
      </c>
      <c r="E102" s="6" t="s">
        <v>234</v>
      </c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</row>
    <row r="103" spans="1:21" ht="13.2" x14ac:dyDescent="0.25">
      <c r="A103" s="6" t="s">
        <v>229</v>
      </c>
      <c r="B103" s="6" t="s">
        <v>231</v>
      </c>
      <c r="C103" s="8">
        <f>DATE(2020,7,8)</f>
        <v>44020</v>
      </c>
      <c r="D103" s="9"/>
      <c r="E103" s="6" t="s">
        <v>235</v>
      </c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</row>
    <row r="104" spans="1:21" ht="13.2" x14ac:dyDescent="0.25">
      <c r="A104" s="7" t="s">
        <v>237</v>
      </c>
      <c r="B104" s="7"/>
      <c r="C104" s="7"/>
      <c r="D104" s="14"/>
      <c r="E104" s="7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</row>
    <row r="105" spans="1:21" ht="13.2" x14ac:dyDescent="0.25">
      <c r="A105" s="6" t="s">
        <v>241</v>
      </c>
      <c r="B105" s="6" t="s">
        <v>242</v>
      </c>
      <c r="C105" s="8">
        <f>DATE(2020,7,10)</f>
        <v>44022</v>
      </c>
      <c r="D105" s="9"/>
      <c r="E105" s="6" t="s">
        <v>240</v>
      </c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</row>
    <row r="106" spans="1:21" ht="13.2" x14ac:dyDescent="0.25">
      <c r="A106" s="6" t="s">
        <v>238</v>
      </c>
      <c r="B106" s="6" t="s">
        <v>239</v>
      </c>
      <c r="C106" s="8">
        <f>DATE(2020,7,10)</f>
        <v>44022</v>
      </c>
      <c r="D106" s="9"/>
      <c r="E106" s="6" t="s">
        <v>240</v>
      </c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</row>
    <row r="107" spans="1:21" ht="13.2" x14ac:dyDescent="0.25">
      <c r="A107" s="6" t="s">
        <v>243</v>
      </c>
      <c r="B107" s="6" t="s">
        <v>244</v>
      </c>
      <c r="C107" s="8">
        <f t="shared" ref="C107:C114" si="3">DATE(2020,7,11)</f>
        <v>44023</v>
      </c>
      <c r="D107" s="9"/>
      <c r="E107" s="6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</row>
    <row r="108" spans="1:21" ht="13.2" x14ac:dyDescent="0.25">
      <c r="A108" s="6" t="s">
        <v>245</v>
      </c>
      <c r="B108" s="6" t="s">
        <v>246</v>
      </c>
      <c r="C108" s="8">
        <f t="shared" si="3"/>
        <v>44023</v>
      </c>
      <c r="D108" s="9"/>
      <c r="E108" s="6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</row>
    <row r="109" spans="1:21" ht="13.2" x14ac:dyDescent="0.25">
      <c r="A109" s="6" t="s">
        <v>247</v>
      </c>
      <c r="B109" s="6" t="s">
        <v>248</v>
      </c>
      <c r="C109" s="8">
        <f t="shared" si="3"/>
        <v>44023</v>
      </c>
      <c r="D109" s="15" t="s">
        <v>250</v>
      </c>
      <c r="E109" s="6" t="s">
        <v>249</v>
      </c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</row>
    <row r="110" spans="1:21" ht="13.2" x14ac:dyDescent="0.25">
      <c r="A110" s="6" t="s">
        <v>251</v>
      </c>
      <c r="B110" s="6" t="s">
        <v>252</v>
      </c>
      <c r="C110" s="8">
        <f t="shared" si="3"/>
        <v>44023</v>
      </c>
      <c r="D110" s="9"/>
      <c r="E110" s="6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</row>
    <row r="111" spans="1:21" ht="13.2" x14ac:dyDescent="0.25">
      <c r="A111" s="6" t="s">
        <v>253</v>
      </c>
      <c r="B111" s="6" t="s">
        <v>254</v>
      </c>
      <c r="C111" s="8">
        <f t="shared" si="3"/>
        <v>44023</v>
      </c>
      <c r="D111" s="9"/>
      <c r="E111" s="6" t="s">
        <v>255</v>
      </c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</row>
    <row r="112" spans="1:21" ht="26.4" x14ac:dyDescent="0.25">
      <c r="A112" s="6" t="s">
        <v>256</v>
      </c>
      <c r="B112" s="6" t="s">
        <v>257</v>
      </c>
      <c r="C112" s="8">
        <f t="shared" si="3"/>
        <v>44023</v>
      </c>
      <c r="D112" s="15" t="s">
        <v>258</v>
      </c>
      <c r="E112" s="6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</row>
    <row r="113" spans="1:21" ht="13.2" x14ac:dyDescent="0.25">
      <c r="A113" s="6" t="s">
        <v>259</v>
      </c>
      <c r="B113" s="6" t="s">
        <v>260</v>
      </c>
      <c r="C113" s="8">
        <f t="shared" si="3"/>
        <v>44023</v>
      </c>
      <c r="D113" s="9"/>
      <c r="E113" s="6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</row>
    <row r="114" spans="1:21" ht="13.2" x14ac:dyDescent="0.25">
      <c r="A114" s="6" t="s">
        <v>261</v>
      </c>
      <c r="B114" s="6" t="s">
        <v>262</v>
      </c>
      <c r="C114" s="8">
        <f t="shared" si="3"/>
        <v>44023</v>
      </c>
      <c r="D114" s="15" t="s">
        <v>263</v>
      </c>
      <c r="E114" s="6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</row>
    <row r="115" spans="1:21" ht="13.2" x14ac:dyDescent="0.25">
      <c r="A115" s="6" t="s">
        <v>264</v>
      </c>
      <c r="B115" s="6" t="s">
        <v>265</v>
      </c>
      <c r="C115" s="8">
        <f>DATE(2020,7,12)</f>
        <v>44024</v>
      </c>
      <c r="D115" s="15" t="s">
        <v>266</v>
      </c>
      <c r="E115" s="6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</row>
    <row r="116" spans="1:21" ht="13.2" x14ac:dyDescent="0.25">
      <c r="A116" s="6" t="s">
        <v>267</v>
      </c>
      <c r="B116" s="6" t="s">
        <v>268</v>
      </c>
      <c r="C116" s="8">
        <f t="shared" ref="C116:C122" si="4">DATE(2020,7,14)</f>
        <v>44026</v>
      </c>
      <c r="D116" s="15" t="s">
        <v>269</v>
      </c>
      <c r="E116" s="6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</row>
    <row r="117" spans="1:21" ht="13.2" x14ac:dyDescent="0.25">
      <c r="A117" s="6" t="s">
        <v>270</v>
      </c>
      <c r="B117" s="6" t="s">
        <v>271</v>
      </c>
      <c r="C117" s="8">
        <f t="shared" si="4"/>
        <v>44026</v>
      </c>
      <c r="D117" s="9"/>
      <c r="E117" s="6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</row>
    <row r="118" spans="1:21" ht="13.2" x14ac:dyDescent="0.25">
      <c r="A118" s="6" t="s">
        <v>272</v>
      </c>
      <c r="B118" s="6" t="s">
        <v>273</v>
      </c>
      <c r="C118" s="8">
        <f t="shared" si="4"/>
        <v>44026</v>
      </c>
      <c r="D118" s="9"/>
      <c r="E118" s="6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</row>
    <row r="119" spans="1:21" ht="13.2" x14ac:dyDescent="0.25">
      <c r="A119" s="9" t="s">
        <v>274</v>
      </c>
      <c r="B119" s="6" t="s">
        <v>275</v>
      </c>
      <c r="C119" s="8">
        <f t="shared" si="4"/>
        <v>44026</v>
      </c>
      <c r="D119" s="15" t="s">
        <v>276</v>
      </c>
      <c r="E119" s="6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</row>
    <row r="120" spans="1:21" ht="13.2" x14ac:dyDescent="0.25">
      <c r="A120" s="6" t="s">
        <v>277</v>
      </c>
      <c r="B120" s="6" t="s">
        <v>278</v>
      </c>
      <c r="C120" s="8">
        <f t="shared" si="4"/>
        <v>44026</v>
      </c>
      <c r="D120" s="15" t="s">
        <v>279</v>
      </c>
      <c r="E120" s="6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</row>
    <row r="121" spans="1:21" ht="26.4" x14ac:dyDescent="0.25">
      <c r="A121" s="6" t="s">
        <v>280</v>
      </c>
      <c r="B121" s="6" t="s">
        <v>281</v>
      </c>
      <c r="C121" s="8">
        <f t="shared" si="4"/>
        <v>44026</v>
      </c>
      <c r="D121" s="15" t="s">
        <v>282</v>
      </c>
      <c r="E121" s="6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</row>
    <row r="122" spans="1:21" ht="13.2" x14ac:dyDescent="0.25">
      <c r="A122" s="6" t="s">
        <v>644</v>
      </c>
      <c r="B122" s="6" t="s">
        <v>645</v>
      </c>
      <c r="C122" s="8">
        <f>DATE(2020,9,22)</f>
        <v>44096</v>
      </c>
      <c r="D122" s="15"/>
      <c r="E122" s="6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</row>
    <row r="123" spans="1:21" ht="13.2" x14ac:dyDescent="0.25">
      <c r="A123" s="7" t="s">
        <v>391</v>
      </c>
      <c r="B123" s="7"/>
      <c r="C123" s="7"/>
      <c r="D123" s="14"/>
      <c r="E123" s="7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</row>
    <row r="124" spans="1:21" ht="13.2" x14ac:dyDescent="0.25">
      <c r="A124" s="6" t="s">
        <v>283</v>
      </c>
      <c r="B124" s="6" t="s">
        <v>284</v>
      </c>
      <c r="C124" s="8">
        <f>DATE(2020,7,17)</f>
        <v>44029</v>
      </c>
      <c r="D124" s="15" t="s">
        <v>285</v>
      </c>
      <c r="E124" s="6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</row>
    <row r="125" spans="1:21" ht="13.2" x14ac:dyDescent="0.25">
      <c r="A125" s="6" t="s">
        <v>286</v>
      </c>
      <c r="B125" s="6" t="s">
        <v>287</v>
      </c>
      <c r="C125" s="8">
        <f>DATE(2020,7,17)</f>
        <v>44029</v>
      </c>
      <c r="D125" s="15" t="s">
        <v>288</v>
      </c>
      <c r="E125" s="6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</row>
    <row r="126" spans="1:21" ht="13.2" x14ac:dyDescent="0.25">
      <c r="A126" s="10" t="s">
        <v>289</v>
      </c>
      <c r="B126" s="10" t="s">
        <v>290</v>
      </c>
      <c r="C126" s="8">
        <f>DATE(2020,7,19)</f>
        <v>44031</v>
      </c>
      <c r="D126" s="15" t="s">
        <v>291</v>
      </c>
      <c r="E126" s="6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</row>
    <row r="127" spans="1:21" ht="13.2" x14ac:dyDescent="0.25">
      <c r="A127" s="6" t="s">
        <v>292</v>
      </c>
      <c r="B127" s="6" t="s">
        <v>293</v>
      </c>
      <c r="C127" s="8">
        <f>DATE(2020,7,19)</f>
        <v>44031</v>
      </c>
      <c r="D127" s="15" t="s">
        <v>294</v>
      </c>
      <c r="E127" s="6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</row>
    <row r="128" spans="1:21" ht="26.4" x14ac:dyDescent="0.25">
      <c r="A128" s="6" t="s">
        <v>295</v>
      </c>
      <c r="B128" s="6" t="s">
        <v>296</v>
      </c>
      <c r="C128" s="8">
        <f>DATE(2020,7,20)</f>
        <v>44032</v>
      </c>
      <c r="D128" s="15" t="s">
        <v>297</v>
      </c>
      <c r="E128" s="6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</row>
    <row r="129" spans="1:21" ht="13.2" x14ac:dyDescent="0.25">
      <c r="A129" s="6" t="s">
        <v>298</v>
      </c>
      <c r="B129" s="6" t="s">
        <v>299</v>
      </c>
      <c r="C129" s="8">
        <f>DATE(2020,7,20)</f>
        <v>44032</v>
      </c>
      <c r="D129" s="15" t="s">
        <v>300</v>
      </c>
      <c r="E129" s="6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</row>
    <row r="130" spans="1:21" ht="13.2" x14ac:dyDescent="0.25">
      <c r="A130" s="6" t="s">
        <v>301</v>
      </c>
      <c r="B130" s="6" t="s">
        <v>302</v>
      </c>
      <c r="C130" s="8">
        <f>DATE(2020,7,21)</f>
        <v>44033</v>
      </c>
      <c r="D130" s="15" t="s">
        <v>303</v>
      </c>
      <c r="E130" s="6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</row>
    <row r="131" spans="1:21" ht="13.2" x14ac:dyDescent="0.25">
      <c r="A131" s="6" t="s">
        <v>304</v>
      </c>
      <c r="B131" s="6" t="s">
        <v>305</v>
      </c>
      <c r="C131" s="8">
        <f>DATE(2020,7,24)</f>
        <v>44036</v>
      </c>
      <c r="D131" s="9"/>
      <c r="E131" s="6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</row>
    <row r="132" spans="1:21" ht="13.2" x14ac:dyDescent="0.25">
      <c r="A132" s="6" t="s">
        <v>306</v>
      </c>
      <c r="B132" s="6" t="s">
        <v>307</v>
      </c>
      <c r="C132" s="8">
        <f>DATE(2020,7,22)</f>
        <v>44034</v>
      </c>
      <c r="D132" s="17" t="s">
        <v>309</v>
      </c>
      <c r="E132" s="17" t="s">
        <v>308</v>
      </c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</row>
    <row r="133" spans="1:21" ht="13.2" x14ac:dyDescent="0.25">
      <c r="A133" s="6" t="s">
        <v>310</v>
      </c>
      <c r="B133" s="6" t="s">
        <v>311</v>
      </c>
      <c r="C133" s="8">
        <f>DATE(2020,7,25)</f>
        <v>44037</v>
      </c>
      <c r="D133" s="15" t="s">
        <v>312</v>
      </c>
      <c r="E133" s="6" t="s">
        <v>313</v>
      </c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</row>
    <row r="134" spans="1:21" ht="13.2" x14ac:dyDescent="0.25">
      <c r="A134" s="6" t="s">
        <v>315</v>
      </c>
      <c r="B134" s="6" t="s">
        <v>314</v>
      </c>
      <c r="C134" s="8">
        <f>DATE(2020,7,25)</f>
        <v>44037</v>
      </c>
      <c r="D134" s="15" t="s">
        <v>316</v>
      </c>
      <c r="E134" s="6" t="s">
        <v>317</v>
      </c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</row>
    <row r="135" spans="1:21" ht="13.2" x14ac:dyDescent="0.25">
      <c r="A135" s="6" t="s">
        <v>318</v>
      </c>
      <c r="B135" s="6" t="s">
        <v>319</v>
      </c>
      <c r="C135" s="8">
        <f>DATE(2020,7,27)</f>
        <v>44039</v>
      </c>
      <c r="D135" s="15" t="s">
        <v>321</v>
      </c>
      <c r="E135" s="6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</row>
    <row r="136" spans="1:21" ht="13.2" x14ac:dyDescent="0.25">
      <c r="A136" s="6" t="s">
        <v>320</v>
      </c>
      <c r="B136" s="6" t="s">
        <v>322</v>
      </c>
      <c r="C136" s="8">
        <f>DATE(2020,7,27)</f>
        <v>44039</v>
      </c>
      <c r="D136" s="15" t="s">
        <v>323</v>
      </c>
      <c r="E136" s="6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</row>
    <row r="137" spans="1:21" ht="13.2" x14ac:dyDescent="0.25">
      <c r="A137" s="6" t="s">
        <v>452</v>
      </c>
      <c r="B137" s="6" t="s">
        <v>453</v>
      </c>
      <c r="C137" s="8">
        <f>DATE(2020,8,24)</f>
        <v>44067</v>
      </c>
      <c r="D137" s="15"/>
      <c r="E137" s="6" t="s">
        <v>454</v>
      </c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</row>
    <row r="138" spans="1:21" ht="13.2" x14ac:dyDescent="0.25">
      <c r="A138" s="6" t="s">
        <v>455</v>
      </c>
      <c r="B138" s="6" t="s">
        <v>456</v>
      </c>
      <c r="C138" s="8">
        <f>DATE(2020,8,24)</f>
        <v>44067</v>
      </c>
      <c r="D138" s="15"/>
      <c r="E138" s="6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</row>
    <row r="139" spans="1:21" ht="13.2" x14ac:dyDescent="0.25">
      <c r="A139" s="6" t="s">
        <v>457</v>
      </c>
      <c r="B139" s="6" t="s">
        <v>458</v>
      </c>
      <c r="C139" s="8">
        <f>DATE(2020,8,26)</f>
        <v>44069</v>
      </c>
      <c r="D139" s="15"/>
      <c r="E139" s="6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</row>
    <row r="140" spans="1:21" ht="13.2" x14ac:dyDescent="0.25">
      <c r="A140" s="7" t="s">
        <v>392</v>
      </c>
      <c r="B140" s="7"/>
      <c r="C140" s="7"/>
      <c r="D140" s="14"/>
      <c r="E140" s="7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</row>
    <row r="141" spans="1:21" ht="15.75" customHeight="1" x14ac:dyDescent="0.25">
      <c r="A141" s="19" t="s">
        <v>75</v>
      </c>
      <c r="B141" s="19" t="s">
        <v>76</v>
      </c>
      <c r="C141" s="8">
        <f>DATE(2020,7,28)</f>
        <v>44040</v>
      </c>
      <c r="D141" s="18"/>
      <c r="E141" s="19" t="s">
        <v>327</v>
      </c>
    </row>
    <row r="142" spans="1:21" ht="13.2" x14ac:dyDescent="0.25">
      <c r="A142" s="6" t="s">
        <v>324</v>
      </c>
      <c r="B142" s="6" t="s">
        <v>325</v>
      </c>
      <c r="C142" s="8">
        <f>DATE(2020,7,28)</f>
        <v>44040</v>
      </c>
      <c r="D142" s="9"/>
      <c r="E142" s="6" t="s">
        <v>326</v>
      </c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</row>
    <row r="143" spans="1:21" ht="13.2" x14ac:dyDescent="0.25">
      <c r="A143" s="6" t="s">
        <v>328</v>
      </c>
      <c r="B143" s="6" t="s">
        <v>329</v>
      </c>
      <c r="C143" s="8">
        <f>DATE(2020,7,28)</f>
        <v>44040</v>
      </c>
      <c r="D143" s="9"/>
      <c r="E143" s="6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</row>
    <row r="144" spans="1:21" ht="13.2" x14ac:dyDescent="0.25">
      <c r="A144" s="6" t="s">
        <v>330</v>
      </c>
      <c r="B144" s="6" t="s">
        <v>331</v>
      </c>
      <c r="C144" s="8">
        <f>DATE(2020,7,28)</f>
        <v>44040</v>
      </c>
      <c r="D144" s="9"/>
      <c r="E144" s="6" t="s">
        <v>332</v>
      </c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</row>
    <row r="145" spans="1:21" ht="13.2" x14ac:dyDescent="0.25">
      <c r="A145" s="6" t="s">
        <v>333</v>
      </c>
      <c r="B145" s="6" t="s">
        <v>334</v>
      </c>
      <c r="C145" s="8">
        <f>DATE(2020,7,28)</f>
        <v>44040</v>
      </c>
      <c r="D145" s="15" t="s">
        <v>335</v>
      </c>
      <c r="E145" s="6" t="s">
        <v>336</v>
      </c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</row>
    <row r="146" spans="1:21" ht="13.2" x14ac:dyDescent="0.25">
      <c r="A146" s="6" t="s">
        <v>337</v>
      </c>
      <c r="B146" s="6" t="s">
        <v>338</v>
      </c>
      <c r="C146" s="8">
        <f>DATE(2020,7,29)</f>
        <v>44041</v>
      </c>
      <c r="D146" s="15" t="s">
        <v>339</v>
      </c>
      <c r="E146" s="6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</row>
    <row r="147" spans="1:21" ht="13.2" x14ac:dyDescent="0.25">
      <c r="A147" s="6" t="s">
        <v>340</v>
      </c>
      <c r="B147" s="6" t="s">
        <v>341</v>
      </c>
      <c r="C147" s="8">
        <f>DATE(2020,8,2)</f>
        <v>44045</v>
      </c>
      <c r="D147" s="9"/>
      <c r="E147" s="6" t="s">
        <v>342</v>
      </c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</row>
    <row r="148" spans="1:21" ht="13.2" x14ac:dyDescent="0.25">
      <c r="A148" s="6" t="s">
        <v>343</v>
      </c>
      <c r="B148" s="6" t="s">
        <v>344</v>
      </c>
      <c r="C148" s="8">
        <f>DATE(2020,8,2)</f>
        <v>44045</v>
      </c>
      <c r="D148" s="15" t="s">
        <v>345</v>
      </c>
      <c r="E148" s="6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</row>
    <row r="149" spans="1:21" ht="13.2" x14ac:dyDescent="0.25">
      <c r="A149" s="9" t="s">
        <v>346</v>
      </c>
      <c r="B149" s="6" t="s">
        <v>347</v>
      </c>
      <c r="C149" s="8">
        <f>DATE(2020,8,2)</f>
        <v>44045</v>
      </c>
      <c r="D149" s="9"/>
      <c r="E149" s="6" t="s">
        <v>348</v>
      </c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</row>
    <row r="150" spans="1:21" ht="13.2" x14ac:dyDescent="0.25">
      <c r="A150" s="6" t="s">
        <v>349</v>
      </c>
      <c r="B150" s="6" t="s">
        <v>350</v>
      </c>
      <c r="C150" s="8">
        <f>DATE(2020,8,3)</f>
        <v>44046</v>
      </c>
      <c r="D150" s="9"/>
      <c r="E150" s="6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</row>
    <row r="151" spans="1:21" ht="13.2" x14ac:dyDescent="0.25">
      <c r="A151" s="7" t="s">
        <v>393</v>
      </c>
      <c r="B151" s="7"/>
      <c r="C151" s="7"/>
      <c r="D151" s="14"/>
      <c r="E151" s="7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</row>
    <row r="152" spans="1:21" ht="13.2" x14ac:dyDescent="0.25">
      <c r="A152" s="6" t="s">
        <v>351</v>
      </c>
      <c r="B152" s="6" t="s">
        <v>352</v>
      </c>
      <c r="C152" s="8">
        <f>DATE(2020,8,3)</f>
        <v>44046</v>
      </c>
      <c r="D152" s="9"/>
      <c r="E152" s="6" t="s">
        <v>353</v>
      </c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</row>
    <row r="153" spans="1:21" ht="13.2" x14ac:dyDescent="0.25">
      <c r="A153" s="6" t="s">
        <v>354</v>
      </c>
      <c r="B153" s="6" t="s">
        <v>355</v>
      </c>
      <c r="C153" s="8">
        <f>DATE(2020,8,4)</f>
        <v>44047</v>
      </c>
      <c r="D153" s="15" t="s">
        <v>356</v>
      </c>
      <c r="E153" s="6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</row>
    <row r="154" spans="1:21" ht="13.2" x14ac:dyDescent="0.25">
      <c r="A154" s="6" t="s">
        <v>357</v>
      </c>
      <c r="B154" s="6" t="s">
        <v>358</v>
      </c>
      <c r="C154" s="8">
        <f>DATE(2020,8,6)</f>
        <v>44049</v>
      </c>
      <c r="D154" s="17" t="s">
        <v>359</v>
      </c>
      <c r="E154" s="17" t="s">
        <v>360</v>
      </c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</row>
    <row r="155" spans="1:21" ht="13.2" x14ac:dyDescent="0.25">
      <c r="A155" s="6" t="s">
        <v>361</v>
      </c>
      <c r="B155" s="6" t="s">
        <v>362</v>
      </c>
      <c r="C155" s="8">
        <f>DATE(2020,8,6)</f>
        <v>44049</v>
      </c>
      <c r="D155" s="9"/>
      <c r="E155" s="6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</row>
    <row r="156" spans="1:21" ht="13.2" x14ac:dyDescent="0.25">
      <c r="A156" s="6" t="s">
        <v>363</v>
      </c>
      <c r="B156" s="6" t="s">
        <v>364</v>
      </c>
      <c r="C156" s="8">
        <f>DATE(2020,8,8)</f>
        <v>44051</v>
      </c>
      <c r="D156" s="15" t="s">
        <v>366</v>
      </c>
      <c r="E156" s="6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</row>
    <row r="157" spans="1:21" ht="13.2" x14ac:dyDescent="0.25">
      <c r="A157" s="6" t="s">
        <v>365</v>
      </c>
      <c r="B157" s="6" t="s">
        <v>367</v>
      </c>
      <c r="C157" s="8">
        <f>DATE(2020,8,9)</f>
        <v>44052</v>
      </c>
      <c r="D157" s="15" t="s">
        <v>368</v>
      </c>
      <c r="E157" s="6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</row>
    <row r="158" spans="1:21" ht="13.2" x14ac:dyDescent="0.25">
      <c r="A158" s="10" t="s">
        <v>598</v>
      </c>
      <c r="B158" s="10" t="s">
        <v>599</v>
      </c>
      <c r="C158" s="8">
        <f>DATE(2020,9,15)</f>
        <v>44089</v>
      </c>
      <c r="D158" s="15"/>
      <c r="E158" s="6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</row>
    <row r="159" spans="1:21" ht="13.2" x14ac:dyDescent="0.25">
      <c r="A159" s="10" t="s">
        <v>630</v>
      </c>
      <c r="B159" s="10" t="s">
        <v>631</v>
      </c>
      <c r="C159" s="8">
        <f>DATE(2020,9,20)</f>
        <v>44094</v>
      </c>
      <c r="D159" s="15" t="s">
        <v>632</v>
      </c>
      <c r="E159" s="6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</row>
    <row r="160" spans="1:21" ht="13.2" x14ac:dyDescent="0.25">
      <c r="A160" s="10" t="s">
        <v>633</v>
      </c>
      <c r="B160" s="10" t="s">
        <v>634</v>
      </c>
      <c r="C160" s="8">
        <f>DATE(2020,9,20)</f>
        <v>44094</v>
      </c>
      <c r="D160" s="15" t="s">
        <v>635</v>
      </c>
      <c r="E160" s="6" t="s">
        <v>636</v>
      </c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</row>
    <row r="161" spans="1:21" ht="13.2" x14ac:dyDescent="0.25">
      <c r="A161" s="10" t="s">
        <v>639</v>
      </c>
      <c r="B161" s="10" t="s">
        <v>640</v>
      </c>
      <c r="C161" s="8">
        <f>DATE(2020,9,21)</f>
        <v>44095</v>
      </c>
      <c r="D161" s="15" t="s">
        <v>637</v>
      </c>
      <c r="E161" s="6" t="s">
        <v>638</v>
      </c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</row>
    <row r="162" spans="1:21" ht="13.2" x14ac:dyDescent="0.25">
      <c r="A162" s="7" t="s">
        <v>394</v>
      </c>
      <c r="B162" s="7"/>
      <c r="C162" s="7"/>
      <c r="D162" s="14"/>
      <c r="E162" s="7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</row>
    <row r="163" spans="1:21" ht="13.2" x14ac:dyDescent="0.25">
      <c r="A163" s="6" t="s">
        <v>369</v>
      </c>
      <c r="B163" s="6" t="s">
        <v>370</v>
      </c>
      <c r="C163" s="8">
        <f>DATE(2020,8,9)</f>
        <v>44052</v>
      </c>
      <c r="D163" s="9"/>
      <c r="E163" s="6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</row>
    <row r="164" spans="1:21" ht="13.2" x14ac:dyDescent="0.25">
      <c r="A164" s="6" t="s">
        <v>372</v>
      </c>
      <c r="B164" s="6" t="s">
        <v>371</v>
      </c>
      <c r="C164" s="8">
        <f>DATE(2020,8,9)</f>
        <v>44052</v>
      </c>
      <c r="D164" s="9"/>
      <c r="E164" s="6" t="s">
        <v>373</v>
      </c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</row>
    <row r="165" spans="1:21" ht="13.2" x14ac:dyDescent="0.25">
      <c r="A165" s="6" t="s">
        <v>375</v>
      </c>
      <c r="B165" s="6" t="s">
        <v>374</v>
      </c>
      <c r="C165" s="8">
        <f>DATE(2020,8,9)</f>
        <v>44052</v>
      </c>
      <c r="D165" s="15" t="s">
        <v>379</v>
      </c>
      <c r="E165" s="6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</row>
    <row r="166" spans="1:21" ht="26.4" x14ac:dyDescent="0.25">
      <c r="A166" s="10" t="s">
        <v>377</v>
      </c>
      <c r="B166" s="10" t="s">
        <v>378</v>
      </c>
      <c r="C166" s="8">
        <f>DATE(2020,8,9)</f>
        <v>44052</v>
      </c>
      <c r="D166" s="15" t="s">
        <v>376</v>
      </c>
      <c r="E166" s="6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</row>
    <row r="167" spans="1:21" ht="13.2" x14ac:dyDescent="0.25">
      <c r="A167" s="7" t="s">
        <v>395</v>
      </c>
      <c r="B167" s="7"/>
      <c r="C167" s="7"/>
      <c r="D167" s="14"/>
      <c r="E167" s="7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</row>
    <row r="168" spans="1:21" ht="13.2" x14ac:dyDescent="0.25">
      <c r="A168" s="6" t="s">
        <v>380</v>
      </c>
      <c r="B168" s="6" t="s">
        <v>381</v>
      </c>
      <c r="C168" s="8">
        <f>DATE(2020,8,10)</f>
        <v>44053</v>
      </c>
      <c r="D168" s="9"/>
      <c r="E168" s="6" t="s">
        <v>382</v>
      </c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</row>
    <row r="169" spans="1:21" ht="13.2" x14ac:dyDescent="0.25">
      <c r="A169" s="7" t="s">
        <v>564</v>
      </c>
      <c r="B169" s="7"/>
      <c r="C169" s="7"/>
      <c r="D169" s="14"/>
      <c r="E169" s="7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</row>
    <row r="170" spans="1:21" s="25" customFormat="1" ht="14.4" x14ac:dyDescent="0.3">
      <c r="A170" s="21" t="s">
        <v>565</v>
      </c>
      <c r="B170" s="21" t="s">
        <v>566</v>
      </c>
      <c r="C170" s="8">
        <f>DATE(2020,9,12)</f>
        <v>44086</v>
      </c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</row>
    <row r="171" spans="1:21" ht="13.2" x14ac:dyDescent="0.25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</row>
    <row r="172" spans="1:21" ht="13.2" x14ac:dyDescent="0.25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</row>
    <row r="173" spans="1:21" ht="13.2" x14ac:dyDescent="0.25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</row>
    <row r="174" spans="1:21" ht="13.2" x14ac:dyDescent="0.25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</row>
    <row r="175" spans="1:21" ht="13.2" x14ac:dyDescent="0.25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</row>
    <row r="176" spans="1:21" ht="13.2" x14ac:dyDescent="0.25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</row>
    <row r="177" spans="1:21" ht="13.2" x14ac:dyDescent="0.25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</row>
    <row r="178" spans="1:21" ht="13.2" x14ac:dyDescent="0.25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</row>
    <row r="179" spans="1:21" ht="13.2" x14ac:dyDescent="0.25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</row>
    <row r="180" spans="1:21" ht="13.2" x14ac:dyDescent="0.25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</row>
    <row r="181" spans="1:21" ht="13.2" x14ac:dyDescent="0.25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</row>
    <row r="182" spans="1:21" ht="13.2" x14ac:dyDescent="0.25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</row>
    <row r="183" spans="1:21" ht="13.2" x14ac:dyDescent="0.25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</row>
    <row r="184" spans="1:21" ht="13.2" x14ac:dyDescent="0.25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</row>
    <row r="185" spans="1:21" ht="13.2" x14ac:dyDescent="0.25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</row>
    <row r="186" spans="1:21" ht="13.2" x14ac:dyDescent="0.25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</row>
    <row r="187" spans="1:21" ht="13.2" x14ac:dyDescent="0.25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</row>
    <row r="188" spans="1:21" ht="13.2" x14ac:dyDescent="0.25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</row>
    <row r="189" spans="1:21" ht="13.2" x14ac:dyDescent="0.25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</row>
    <row r="190" spans="1:21" ht="13.2" x14ac:dyDescent="0.25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</row>
    <row r="191" spans="1:21" ht="13.2" x14ac:dyDescent="0.25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</row>
    <row r="192" spans="1:21" ht="13.2" x14ac:dyDescent="0.25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</row>
    <row r="193" spans="1:21" ht="13.2" x14ac:dyDescent="0.25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</row>
    <row r="194" spans="1:21" ht="13.2" x14ac:dyDescent="0.25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</row>
    <row r="195" spans="1:21" ht="13.2" x14ac:dyDescent="0.25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</row>
    <row r="196" spans="1:21" ht="13.2" x14ac:dyDescent="0.25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</row>
    <row r="197" spans="1:21" ht="13.2" x14ac:dyDescent="0.25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</row>
    <row r="198" spans="1:21" ht="13.2" x14ac:dyDescent="0.25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</row>
    <row r="199" spans="1:21" ht="13.2" x14ac:dyDescent="0.25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</row>
    <row r="200" spans="1:21" ht="13.2" x14ac:dyDescent="0.25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</row>
    <row r="201" spans="1:21" ht="13.2" x14ac:dyDescent="0.25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</row>
    <row r="202" spans="1:21" ht="13.2" x14ac:dyDescent="0.25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</row>
    <row r="203" spans="1:21" ht="13.2" x14ac:dyDescent="0.25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</row>
    <row r="204" spans="1:21" ht="13.2" x14ac:dyDescent="0.25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</row>
    <row r="205" spans="1:21" ht="13.2" x14ac:dyDescent="0.25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</row>
    <row r="206" spans="1:21" ht="13.2" x14ac:dyDescent="0.25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</row>
    <row r="207" spans="1:21" ht="13.2" x14ac:dyDescent="0.25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</row>
    <row r="208" spans="1:21" ht="13.2" x14ac:dyDescent="0.25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</row>
    <row r="209" spans="1:21" ht="13.2" x14ac:dyDescent="0.25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</row>
    <row r="210" spans="1:21" ht="13.2" x14ac:dyDescent="0.25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</row>
    <row r="211" spans="1:21" ht="13.2" x14ac:dyDescent="0.25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</row>
    <row r="212" spans="1:21" ht="13.2" x14ac:dyDescent="0.25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</row>
    <row r="213" spans="1:21" ht="13.2" x14ac:dyDescent="0.25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</row>
    <row r="214" spans="1:21" ht="13.2" x14ac:dyDescent="0.25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</row>
    <row r="215" spans="1:21" ht="13.2" x14ac:dyDescent="0.25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</row>
    <row r="216" spans="1:21" ht="13.2" x14ac:dyDescent="0.25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</row>
    <row r="217" spans="1:21" ht="13.2" x14ac:dyDescent="0.25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</row>
    <row r="218" spans="1:21" ht="13.2" x14ac:dyDescent="0.25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</row>
    <row r="219" spans="1:21" ht="13.2" x14ac:dyDescent="0.25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</row>
    <row r="220" spans="1:21" ht="13.2" x14ac:dyDescent="0.25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</row>
    <row r="221" spans="1:21" ht="13.2" x14ac:dyDescent="0.25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</row>
    <row r="222" spans="1:21" ht="13.2" x14ac:dyDescent="0.25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</row>
    <row r="223" spans="1:21" ht="13.2" x14ac:dyDescent="0.25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</row>
    <row r="224" spans="1:21" ht="13.2" x14ac:dyDescent="0.25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</row>
    <row r="225" spans="1:21" ht="13.2" x14ac:dyDescent="0.25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</row>
    <row r="226" spans="1:21" ht="13.2" x14ac:dyDescent="0.25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</row>
    <row r="227" spans="1:21" ht="13.2" x14ac:dyDescent="0.25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</row>
    <row r="228" spans="1:21" ht="13.2" x14ac:dyDescent="0.25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</row>
    <row r="229" spans="1:21" ht="13.2" x14ac:dyDescent="0.25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</row>
    <row r="230" spans="1:21" ht="13.2" x14ac:dyDescent="0.25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</row>
    <row r="231" spans="1:21" ht="13.2" x14ac:dyDescent="0.25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</row>
    <row r="232" spans="1:21" ht="13.2" x14ac:dyDescent="0.25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</row>
    <row r="233" spans="1:21" ht="13.2" x14ac:dyDescent="0.25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</row>
    <row r="234" spans="1:21" ht="13.2" x14ac:dyDescent="0.25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</row>
    <row r="235" spans="1:21" ht="13.2" x14ac:dyDescent="0.25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</row>
    <row r="236" spans="1:21" ht="13.2" x14ac:dyDescent="0.25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</row>
    <row r="237" spans="1:21" ht="13.2" x14ac:dyDescent="0.25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</row>
    <row r="238" spans="1:21" ht="13.2" x14ac:dyDescent="0.25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</row>
    <row r="239" spans="1:21" ht="13.2" x14ac:dyDescent="0.25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</row>
    <row r="240" spans="1:21" ht="13.2" x14ac:dyDescent="0.25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</row>
    <row r="241" spans="1:21" ht="13.2" x14ac:dyDescent="0.25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</row>
    <row r="242" spans="1:21" ht="13.2" x14ac:dyDescent="0.25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</row>
    <row r="243" spans="1:21" ht="13.2" x14ac:dyDescent="0.25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</row>
    <row r="244" spans="1:21" ht="13.2" x14ac:dyDescent="0.25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</row>
    <row r="245" spans="1:21" ht="13.2" x14ac:dyDescent="0.25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</row>
    <row r="246" spans="1:21" ht="13.2" x14ac:dyDescent="0.25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</row>
    <row r="247" spans="1:21" ht="13.2" x14ac:dyDescent="0.25">
      <c r="A247" s="2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</row>
    <row r="248" spans="1:21" ht="13.2" x14ac:dyDescent="0.25">
      <c r="A248" s="21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</row>
    <row r="249" spans="1:21" ht="13.2" x14ac:dyDescent="0.25">
      <c r="A249" s="2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</row>
    <row r="250" spans="1:21" ht="13.2" x14ac:dyDescent="0.25">
      <c r="A250" s="2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</row>
    <row r="251" spans="1:21" ht="13.2" x14ac:dyDescent="0.25">
      <c r="A251" s="2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</row>
    <row r="252" spans="1:21" ht="13.2" x14ac:dyDescent="0.25">
      <c r="A252" s="21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</row>
    <row r="253" spans="1:21" ht="13.2" x14ac:dyDescent="0.25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</row>
    <row r="254" spans="1:21" ht="13.2" x14ac:dyDescent="0.25">
      <c r="A254" s="21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</row>
    <row r="255" spans="1:21" ht="13.2" x14ac:dyDescent="0.25">
      <c r="A255" s="2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</row>
    <row r="256" spans="1:21" ht="13.2" x14ac:dyDescent="0.25">
      <c r="A256" s="21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</row>
    <row r="257" spans="1:21" ht="13.2" x14ac:dyDescent="0.25">
      <c r="A257" s="2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</row>
    <row r="258" spans="1:21" ht="13.2" x14ac:dyDescent="0.25">
      <c r="A258" s="21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</row>
    <row r="259" spans="1:21" ht="13.2" x14ac:dyDescent="0.25">
      <c r="A259" s="21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</row>
    <row r="260" spans="1:21" ht="13.2" x14ac:dyDescent="0.25">
      <c r="A260" s="21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</row>
    <row r="261" spans="1:21" ht="13.2" x14ac:dyDescent="0.25">
      <c r="A261" s="21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</row>
    <row r="262" spans="1:21" ht="13.2" x14ac:dyDescent="0.25">
      <c r="A262" s="21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</row>
    <row r="263" spans="1:21" ht="13.2" x14ac:dyDescent="0.25">
      <c r="A263" s="21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</row>
    <row r="264" spans="1:21" ht="13.2" x14ac:dyDescent="0.25">
      <c r="A264" s="21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</row>
    <row r="265" spans="1:21" ht="13.2" x14ac:dyDescent="0.25">
      <c r="A265" s="21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</row>
    <row r="266" spans="1:21" ht="13.2" x14ac:dyDescent="0.25">
      <c r="A266" s="21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</row>
    <row r="267" spans="1:21" ht="13.2" x14ac:dyDescent="0.25">
      <c r="A267" s="21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</row>
    <row r="268" spans="1:21" ht="13.2" x14ac:dyDescent="0.25">
      <c r="A268" s="21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</row>
    <row r="269" spans="1:21" ht="13.2" x14ac:dyDescent="0.25">
      <c r="A269" s="21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</row>
    <row r="270" spans="1:21" ht="13.2" x14ac:dyDescent="0.25">
      <c r="A270" s="21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</row>
    <row r="271" spans="1:21" ht="13.2" x14ac:dyDescent="0.25">
      <c r="A271" s="2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</row>
    <row r="272" spans="1:21" ht="13.2" x14ac:dyDescent="0.25">
      <c r="A272" s="21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</row>
    <row r="273" spans="1:21" ht="13.2" x14ac:dyDescent="0.25">
      <c r="A273" s="21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</row>
    <row r="274" spans="1:21" ht="13.2" x14ac:dyDescent="0.25">
      <c r="A274" s="21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</row>
    <row r="275" spans="1:21" ht="13.2" x14ac:dyDescent="0.25">
      <c r="A275" s="21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</row>
    <row r="276" spans="1:21" ht="13.2" x14ac:dyDescent="0.25">
      <c r="A276" s="21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</row>
    <row r="277" spans="1:21" ht="13.2" x14ac:dyDescent="0.25">
      <c r="A277" s="21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</row>
    <row r="278" spans="1:21" ht="13.2" x14ac:dyDescent="0.25">
      <c r="A278" s="21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</row>
    <row r="279" spans="1:21" ht="13.2" x14ac:dyDescent="0.25">
      <c r="A279" s="21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</row>
    <row r="280" spans="1:21" ht="13.2" x14ac:dyDescent="0.25">
      <c r="A280" s="21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</row>
    <row r="281" spans="1:21" ht="13.2" x14ac:dyDescent="0.25">
      <c r="A281" s="21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</row>
    <row r="282" spans="1:21" ht="13.2" x14ac:dyDescent="0.25">
      <c r="A282" s="21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</row>
    <row r="283" spans="1:21" ht="13.2" x14ac:dyDescent="0.25">
      <c r="A283" s="21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</row>
    <row r="284" spans="1:21" ht="13.2" x14ac:dyDescent="0.25">
      <c r="A284" s="21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</row>
    <row r="285" spans="1:21" ht="13.2" x14ac:dyDescent="0.25">
      <c r="A285" s="21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</row>
    <row r="286" spans="1:21" ht="13.2" x14ac:dyDescent="0.25">
      <c r="A286" s="21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</row>
    <row r="287" spans="1:21" ht="13.2" x14ac:dyDescent="0.25">
      <c r="A287" s="21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</row>
    <row r="288" spans="1:21" ht="13.2" x14ac:dyDescent="0.25">
      <c r="A288" s="21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</row>
    <row r="289" spans="1:21" ht="13.2" x14ac:dyDescent="0.25">
      <c r="A289" s="21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</row>
    <row r="290" spans="1:21" ht="13.2" x14ac:dyDescent="0.25">
      <c r="A290" s="21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</row>
    <row r="291" spans="1:21" ht="13.2" x14ac:dyDescent="0.25">
      <c r="A291" s="21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</row>
    <row r="292" spans="1:21" ht="13.2" x14ac:dyDescent="0.25">
      <c r="A292" s="21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</row>
    <row r="293" spans="1:21" ht="13.2" x14ac:dyDescent="0.25">
      <c r="A293" s="21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</row>
    <row r="294" spans="1:21" ht="13.2" x14ac:dyDescent="0.25">
      <c r="A294" s="21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</row>
    <row r="295" spans="1:21" ht="13.2" x14ac:dyDescent="0.25">
      <c r="A295" s="21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</row>
    <row r="296" spans="1:21" ht="13.2" x14ac:dyDescent="0.25">
      <c r="A296" s="21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</row>
    <row r="297" spans="1:21" ht="13.2" x14ac:dyDescent="0.25">
      <c r="A297" s="21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</row>
    <row r="298" spans="1:21" ht="13.2" x14ac:dyDescent="0.25">
      <c r="A298" s="21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</row>
    <row r="299" spans="1:21" ht="13.2" x14ac:dyDescent="0.25">
      <c r="A299" s="21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</row>
    <row r="300" spans="1:21" ht="13.2" x14ac:dyDescent="0.25">
      <c r="A300" s="21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</row>
    <row r="301" spans="1:21" ht="13.2" x14ac:dyDescent="0.25">
      <c r="A301" s="21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</row>
    <row r="302" spans="1:21" ht="13.2" x14ac:dyDescent="0.25">
      <c r="A302" s="21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</row>
    <row r="303" spans="1:21" ht="13.2" x14ac:dyDescent="0.25">
      <c r="A303" s="21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</row>
    <row r="304" spans="1:21" ht="13.2" x14ac:dyDescent="0.25">
      <c r="A304" s="21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</row>
    <row r="305" spans="1:21" ht="13.2" x14ac:dyDescent="0.25">
      <c r="A305" s="21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</row>
    <row r="306" spans="1:21" ht="13.2" x14ac:dyDescent="0.25">
      <c r="A306" s="21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</row>
    <row r="307" spans="1:21" ht="13.2" x14ac:dyDescent="0.25">
      <c r="A307" s="21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</row>
    <row r="308" spans="1:21" ht="13.2" x14ac:dyDescent="0.25">
      <c r="A308" s="21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</row>
    <row r="309" spans="1:21" ht="13.2" x14ac:dyDescent="0.25">
      <c r="A309" s="21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</row>
    <row r="310" spans="1:21" ht="13.2" x14ac:dyDescent="0.25">
      <c r="A310" s="21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</row>
    <row r="311" spans="1:21" ht="13.2" x14ac:dyDescent="0.25">
      <c r="A311" s="21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</row>
    <row r="312" spans="1:21" ht="13.2" x14ac:dyDescent="0.25">
      <c r="A312" s="21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</row>
    <row r="313" spans="1:21" ht="13.2" x14ac:dyDescent="0.25">
      <c r="A313" s="21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</row>
    <row r="314" spans="1:21" ht="13.2" x14ac:dyDescent="0.25">
      <c r="A314" s="21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</row>
    <row r="315" spans="1:21" ht="13.2" x14ac:dyDescent="0.25">
      <c r="A315" s="21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</row>
    <row r="316" spans="1:21" ht="13.2" x14ac:dyDescent="0.25">
      <c r="A316" s="21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</row>
    <row r="317" spans="1:21" ht="13.2" x14ac:dyDescent="0.25">
      <c r="A317" s="21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</row>
    <row r="318" spans="1:21" ht="13.2" x14ac:dyDescent="0.25">
      <c r="A318" s="21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</row>
    <row r="319" spans="1:21" ht="13.2" x14ac:dyDescent="0.25">
      <c r="A319" s="21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</row>
    <row r="320" spans="1:21" ht="13.2" x14ac:dyDescent="0.25">
      <c r="A320" s="21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</row>
    <row r="321" spans="1:21" ht="13.2" x14ac:dyDescent="0.25">
      <c r="A321" s="21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</row>
    <row r="322" spans="1:21" ht="13.2" x14ac:dyDescent="0.25">
      <c r="A322" s="21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</row>
    <row r="323" spans="1:21" ht="13.2" x14ac:dyDescent="0.25">
      <c r="A323" s="21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</row>
    <row r="324" spans="1:21" ht="13.2" x14ac:dyDescent="0.25">
      <c r="A324" s="21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</row>
    <row r="325" spans="1:21" ht="13.2" x14ac:dyDescent="0.25">
      <c r="A325" s="21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</row>
    <row r="326" spans="1:21" ht="13.2" x14ac:dyDescent="0.25">
      <c r="A326" s="21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</row>
    <row r="327" spans="1:21" ht="13.2" x14ac:dyDescent="0.25">
      <c r="A327" s="21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</row>
    <row r="328" spans="1:21" ht="13.2" x14ac:dyDescent="0.25">
      <c r="A328" s="21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</row>
    <row r="329" spans="1:21" ht="13.2" x14ac:dyDescent="0.25">
      <c r="A329" s="21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</row>
    <row r="330" spans="1:21" ht="13.2" x14ac:dyDescent="0.25">
      <c r="A330" s="21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</row>
    <row r="331" spans="1:21" ht="13.2" x14ac:dyDescent="0.25">
      <c r="A331" s="21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</row>
    <row r="332" spans="1:21" ht="13.2" x14ac:dyDescent="0.25">
      <c r="A332" s="21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</row>
    <row r="333" spans="1:21" ht="13.2" x14ac:dyDescent="0.25">
      <c r="A333" s="21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</row>
    <row r="334" spans="1:21" ht="13.2" x14ac:dyDescent="0.25">
      <c r="A334" s="21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</row>
    <row r="335" spans="1:21" ht="13.2" x14ac:dyDescent="0.25">
      <c r="A335" s="21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</row>
    <row r="336" spans="1:21" ht="13.2" x14ac:dyDescent="0.25">
      <c r="A336" s="21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</row>
    <row r="337" spans="1:21" ht="13.2" x14ac:dyDescent="0.25">
      <c r="A337" s="21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</row>
    <row r="338" spans="1:21" ht="13.2" x14ac:dyDescent="0.25">
      <c r="A338" s="21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</row>
    <row r="339" spans="1:21" ht="13.2" x14ac:dyDescent="0.25">
      <c r="A339" s="21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</row>
    <row r="340" spans="1:21" ht="13.2" x14ac:dyDescent="0.25">
      <c r="A340" s="21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</row>
    <row r="341" spans="1:21" ht="13.2" x14ac:dyDescent="0.25">
      <c r="A341" s="21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</row>
    <row r="342" spans="1:21" ht="13.2" x14ac:dyDescent="0.25">
      <c r="A342" s="21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</row>
    <row r="343" spans="1:21" ht="13.2" x14ac:dyDescent="0.25">
      <c r="A343" s="21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</row>
    <row r="344" spans="1:21" ht="13.2" x14ac:dyDescent="0.25">
      <c r="A344" s="21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</row>
    <row r="345" spans="1:21" ht="13.2" x14ac:dyDescent="0.25">
      <c r="A345" s="21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</row>
    <row r="346" spans="1:21" ht="13.2" x14ac:dyDescent="0.25">
      <c r="A346" s="21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</row>
    <row r="347" spans="1:21" ht="13.2" x14ac:dyDescent="0.25">
      <c r="A347" s="21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</row>
    <row r="348" spans="1:21" ht="13.2" x14ac:dyDescent="0.25">
      <c r="A348" s="21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</row>
    <row r="349" spans="1:21" ht="13.2" x14ac:dyDescent="0.25">
      <c r="A349" s="21"/>
      <c r="B349" s="21"/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</row>
    <row r="350" spans="1:21" ht="13.2" x14ac:dyDescent="0.25">
      <c r="A350" s="21"/>
      <c r="B350" s="21"/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</row>
    <row r="351" spans="1:21" ht="13.2" x14ac:dyDescent="0.25">
      <c r="A351" s="21"/>
      <c r="B351" s="21"/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</row>
    <row r="352" spans="1:21" ht="13.2" x14ac:dyDescent="0.25">
      <c r="A352" s="21"/>
      <c r="B352" s="21"/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</row>
    <row r="353" spans="1:21" ht="13.2" x14ac:dyDescent="0.25">
      <c r="A353" s="21"/>
      <c r="B353" s="21"/>
      <c r="C353" s="21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</row>
    <row r="354" spans="1:21" ht="13.2" x14ac:dyDescent="0.25">
      <c r="A354" s="21"/>
      <c r="B354" s="21"/>
      <c r="C354" s="21"/>
      <c r="D354" s="23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</row>
    <row r="355" spans="1:21" ht="13.2" x14ac:dyDescent="0.25">
      <c r="A355" s="21"/>
      <c r="B355" s="21"/>
      <c r="C355" s="21"/>
      <c r="D355" s="23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</row>
    <row r="356" spans="1:21" ht="13.2" x14ac:dyDescent="0.25">
      <c r="A356" s="21"/>
      <c r="B356" s="21"/>
      <c r="C356" s="21"/>
      <c r="D356" s="23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</row>
    <row r="357" spans="1:21" ht="13.2" x14ac:dyDescent="0.25">
      <c r="A357" s="21"/>
      <c r="B357" s="21"/>
      <c r="C357" s="21"/>
      <c r="D357" s="23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</row>
    <row r="358" spans="1:21" ht="13.2" x14ac:dyDescent="0.25">
      <c r="A358" s="21"/>
      <c r="B358" s="21"/>
      <c r="C358" s="21"/>
      <c r="D358" s="23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</row>
    <row r="359" spans="1:21" ht="13.2" x14ac:dyDescent="0.25">
      <c r="A359" s="21"/>
      <c r="B359" s="21"/>
      <c r="C359" s="21"/>
      <c r="D359" s="23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</row>
    <row r="360" spans="1:21" ht="13.2" x14ac:dyDescent="0.25">
      <c r="A360" s="21"/>
      <c r="B360" s="21"/>
      <c r="C360" s="21"/>
      <c r="D360" s="23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</row>
    <row r="361" spans="1:21" ht="13.2" x14ac:dyDescent="0.25">
      <c r="A361" s="21"/>
      <c r="B361" s="21"/>
      <c r="C361" s="21"/>
      <c r="D361" s="23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</row>
    <row r="362" spans="1:21" ht="13.2" x14ac:dyDescent="0.25">
      <c r="A362" s="21"/>
      <c r="B362" s="21"/>
      <c r="C362" s="21"/>
      <c r="D362" s="23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</row>
    <row r="363" spans="1:21" ht="13.2" x14ac:dyDescent="0.25">
      <c r="A363" s="21"/>
      <c r="B363" s="21"/>
      <c r="C363" s="21"/>
      <c r="D363" s="23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</row>
    <row r="364" spans="1:21" ht="13.2" x14ac:dyDescent="0.25">
      <c r="A364" s="21"/>
      <c r="B364" s="21"/>
      <c r="C364" s="21"/>
      <c r="D364" s="23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</row>
    <row r="365" spans="1:21" ht="13.2" x14ac:dyDescent="0.25">
      <c r="A365" s="21"/>
      <c r="B365" s="21"/>
      <c r="C365" s="21"/>
      <c r="D365" s="23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</row>
    <row r="366" spans="1:21" ht="13.2" x14ac:dyDescent="0.25">
      <c r="A366" s="21"/>
      <c r="B366" s="21"/>
      <c r="C366" s="21"/>
      <c r="D366" s="23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</row>
    <row r="367" spans="1:21" ht="13.2" x14ac:dyDescent="0.25">
      <c r="A367" s="21"/>
      <c r="B367" s="21"/>
      <c r="C367" s="21"/>
      <c r="D367" s="23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</row>
    <row r="368" spans="1:21" ht="13.2" x14ac:dyDescent="0.25">
      <c r="A368" s="21"/>
      <c r="B368" s="21"/>
      <c r="C368" s="21"/>
      <c r="D368" s="23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</row>
    <row r="369" spans="1:21" ht="13.2" x14ac:dyDescent="0.25">
      <c r="A369" s="21"/>
      <c r="B369" s="21"/>
      <c r="C369" s="21"/>
      <c r="D369" s="23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</row>
    <row r="370" spans="1:21" ht="13.2" x14ac:dyDescent="0.25">
      <c r="A370" s="21"/>
      <c r="B370" s="21"/>
      <c r="C370" s="21"/>
      <c r="D370" s="23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</row>
    <row r="371" spans="1:21" ht="13.2" x14ac:dyDescent="0.25">
      <c r="A371" s="21"/>
      <c r="B371" s="21"/>
      <c r="C371" s="21"/>
      <c r="D371" s="23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</row>
    <row r="372" spans="1:21" ht="13.2" x14ac:dyDescent="0.25">
      <c r="A372" s="21"/>
      <c r="B372" s="21"/>
      <c r="C372" s="21"/>
      <c r="D372" s="23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</row>
    <row r="373" spans="1:21" ht="13.2" x14ac:dyDescent="0.25">
      <c r="A373" s="21"/>
      <c r="B373" s="21"/>
      <c r="C373" s="21"/>
      <c r="D373" s="23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</row>
    <row r="374" spans="1:21" ht="13.2" x14ac:dyDescent="0.25">
      <c r="A374" s="21"/>
      <c r="B374" s="21"/>
      <c r="C374" s="21"/>
      <c r="D374" s="23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</row>
    <row r="375" spans="1:21" ht="13.2" x14ac:dyDescent="0.25">
      <c r="A375" s="21"/>
      <c r="B375" s="21"/>
      <c r="C375" s="21"/>
      <c r="D375" s="23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</row>
    <row r="376" spans="1:21" ht="13.2" x14ac:dyDescent="0.25">
      <c r="A376" s="21"/>
      <c r="B376" s="21"/>
      <c r="C376" s="21"/>
      <c r="D376" s="23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</row>
    <row r="377" spans="1:21" ht="13.2" x14ac:dyDescent="0.25">
      <c r="A377" s="21"/>
      <c r="B377" s="21"/>
      <c r="C377" s="21"/>
      <c r="D377" s="23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</row>
    <row r="378" spans="1:21" ht="13.2" x14ac:dyDescent="0.25">
      <c r="A378" s="21"/>
      <c r="B378" s="21"/>
      <c r="C378" s="21"/>
      <c r="D378" s="23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</row>
    <row r="379" spans="1:21" ht="13.2" x14ac:dyDescent="0.25">
      <c r="A379" s="21"/>
      <c r="B379" s="21"/>
      <c r="C379" s="21"/>
      <c r="D379" s="23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</row>
    <row r="380" spans="1:21" ht="13.2" x14ac:dyDescent="0.25">
      <c r="A380" s="21"/>
      <c r="B380" s="21"/>
      <c r="C380" s="21"/>
      <c r="D380" s="23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</row>
    <row r="381" spans="1:21" ht="13.2" x14ac:dyDescent="0.25">
      <c r="A381" s="21"/>
      <c r="B381" s="21"/>
      <c r="C381" s="21"/>
      <c r="D381" s="23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</row>
    <row r="382" spans="1:21" ht="13.2" x14ac:dyDescent="0.25">
      <c r="A382" s="21"/>
      <c r="B382" s="21"/>
      <c r="C382" s="21"/>
      <c r="D382" s="23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</row>
    <row r="383" spans="1:21" ht="13.2" x14ac:dyDescent="0.25">
      <c r="A383" s="21"/>
      <c r="B383" s="21"/>
      <c r="C383" s="21"/>
      <c r="D383" s="23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</row>
    <row r="384" spans="1:21" ht="13.2" x14ac:dyDescent="0.25">
      <c r="A384" s="21"/>
      <c r="B384" s="21"/>
      <c r="C384" s="21"/>
      <c r="D384" s="23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</row>
    <row r="385" spans="1:21" ht="13.2" x14ac:dyDescent="0.25">
      <c r="A385" s="21"/>
      <c r="B385" s="21"/>
      <c r="C385" s="21"/>
      <c r="D385" s="23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</row>
    <row r="386" spans="1:21" ht="13.2" x14ac:dyDescent="0.25">
      <c r="A386" s="21"/>
      <c r="B386" s="21"/>
      <c r="C386" s="21"/>
      <c r="D386" s="23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</row>
    <row r="387" spans="1:21" ht="13.2" x14ac:dyDescent="0.25">
      <c r="A387" s="21"/>
      <c r="B387" s="21"/>
      <c r="C387" s="21"/>
      <c r="D387" s="23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</row>
    <row r="388" spans="1:21" ht="13.2" x14ac:dyDescent="0.25">
      <c r="A388" s="21"/>
      <c r="B388" s="21"/>
      <c r="C388" s="21"/>
      <c r="D388" s="23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</row>
    <row r="389" spans="1:21" ht="13.2" x14ac:dyDescent="0.25">
      <c r="A389" s="21"/>
      <c r="B389" s="21"/>
      <c r="C389" s="21"/>
      <c r="D389" s="23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</row>
    <row r="390" spans="1:21" ht="13.2" x14ac:dyDescent="0.25">
      <c r="A390" s="21"/>
      <c r="B390" s="21"/>
      <c r="C390" s="21"/>
      <c r="D390" s="23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</row>
    <row r="391" spans="1:21" ht="13.2" x14ac:dyDescent="0.25">
      <c r="A391" s="21"/>
      <c r="B391" s="21"/>
      <c r="C391" s="21"/>
      <c r="D391" s="23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</row>
    <row r="392" spans="1:21" ht="13.2" x14ac:dyDescent="0.25">
      <c r="A392" s="21"/>
      <c r="B392" s="21"/>
      <c r="C392" s="21"/>
      <c r="D392" s="23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</row>
    <row r="393" spans="1:21" ht="13.2" x14ac:dyDescent="0.25">
      <c r="A393" s="21"/>
      <c r="B393" s="21"/>
      <c r="C393" s="21"/>
      <c r="D393" s="23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</row>
    <row r="394" spans="1:21" ht="13.2" x14ac:dyDescent="0.25">
      <c r="A394" s="21"/>
      <c r="B394" s="21"/>
      <c r="C394" s="21"/>
      <c r="D394" s="23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</row>
    <row r="395" spans="1:21" ht="13.2" x14ac:dyDescent="0.25">
      <c r="A395" s="21"/>
      <c r="B395" s="21"/>
      <c r="C395" s="21"/>
      <c r="D395" s="23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</row>
    <row r="396" spans="1:21" ht="13.2" x14ac:dyDescent="0.25">
      <c r="A396" s="21"/>
      <c r="B396" s="21"/>
      <c r="C396" s="21"/>
      <c r="D396" s="23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</row>
    <row r="397" spans="1:21" ht="13.2" x14ac:dyDescent="0.25">
      <c r="A397" s="21"/>
      <c r="B397" s="21"/>
      <c r="C397" s="21"/>
      <c r="D397" s="23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</row>
    <row r="398" spans="1:21" ht="13.2" x14ac:dyDescent="0.25">
      <c r="A398" s="21"/>
      <c r="B398" s="21"/>
      <c r="C398" s="21"/>
      <c r="D398" s="23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</row>
    <row r="399" spans="1:21" ht="13.2" x14ac:dyDescent="0.25">
      <c r="A399" s="21"/>
      <c r="B399" s="21"/>
      <c r="C399" s="21"/>
      <c r="D399" s="23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</row>
    <row r="400" spans="1:21" ht="13.2" x14ac:dyDescent="0.25">
      <c r="A400" s="21"/>
      <c r="B400" s="21"/>
      <c r="C400" s="21"/>
      <c r="D400" s="23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</row>
    <row r="401" spans="1:21" ht="13.2" x14ac:dyDescent="0.25">
      <c r="A401" s="21"/>
      <c r="B401" s="21"/>
      <c r="C401" s="21"/>
      <c r="D401" s="23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</row>
    <row r="402" spans="1:21" ht="13.2" x14ac:dyDescent="0.25">
      <c r="A402" s="21"/>
      <c r="B402" s="21"/>
      <c r="C402" s="21"/>
      <c r="D402" s="23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</row>
    <row r="403" spans="1:21" ht="13.2" x14ac:dyDescent="0.25">
      <c r="A403" s="21"/>
      <c r="B403" s="21"/>
      <c r="C403" s="21"/>
      <c r="D403" s="23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</row>
    <row r="404" spans="1:21" ht="13.2" x14ac:dyDescent="0.25">
      <c r="A404" s="21"/>
      <c r="B404" s="21"/>
      <c r="C404" s="21"/>
      <c r="D404" s="23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</row>
    <row r="405" spans="1:21" ht="13.2" x14ac:dyDescent="0.25">
      <c r="A405" s="21"/>
      <c r="B405" s="21"/>
      <c r="C405" s="21"/>
      <c r="D405" s="23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</row>
    <row r="406" spans="1:21" ht="13.2" x14ac:dyDescent="0.25">
      <c r="A406" s="21"/>
      <c r="B406" s="21"/>
      <c r="C406" s="21"/>
      <c r="D406" s="23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</row>
    <row r="407" spans="1:21" ht="13.2" x14ac:dyDescent="0.25">
      <c r="A407" s="21"/>
      <c r="B407" s="21"/>
      <c r="C407" s="21"/>
      <c r="D407" s="23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</row>
    <row r="408" spans="1:21" ht="13.2" x14ac:dyDescent="0.25">
      <c r="A408" s="21"/>
      <c r="B408" s="21"/>
      <c r="C408" s="21"/>
      <c r="D408" s="23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</row>
    <row r="409" spans="1:21" ht="13.2" x14ac:dyDescent="0.25">
      <c r="A409" s="21"/>
      <c r="B409" s="21"/>
      <c r="C409" s="21"/>
      <c r="D409" s="23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</row>
    <row r="410" spans="1:21" ht="13.2" x14ac:dyDescent="0.25">
      <c r="A410" s="21"/>
      <c r="B410" s="21"/>
      <c r="C410" s="21"/>
      <c r="D410" s="23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</row>
    <row r="411" spans="1:21" ht="13.2" x14ac:dyDescent="0.25">
      <c r="A411" s="21"/>
      <c r="B411" s="21"/>
      <c r="C411" s="21"/>
      <c r="D411" s="23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</row>
    <row r="412" spans="1:21" ht="13.2" x14ac:dyDescent="0.25">
      <c r="A412" s="21"/>
      <c r="B412" s="21"/>
      <c r="C412" s="21"/>
      <c r="D412" s="23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</row>
    <row r="413" spans="1:21" ht="13.2" x14ac:dyDescent="0.25">
      <c r="A413" s="21"/>
      <c r="B413" s="21"/>
      <c r="C413" s="21"/>
      <c r="D413" s="23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</row>
    <row r="414" spans="1:21" ht="13.2" x14ac:dyDescent="0.25">
      <c r="A414" s="21"/>
      <c r="B414" s="21"/>
      <c r="C414" s="21"/>
      <c r="D414" s="23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</row>
    <row r="415" spans="1:21" ht="13.2" x14ac:dyDescent="0.25">
      <c r="A415" s="21"/>
      <c r="B415" s="21"/>
      <c r="C415" s="21"/>
      <c r="D415" s="23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</row>
    <row r="416" spans="1:21" ht="13.2" x14ac:dyDescent="0.25">
      <c r="A416" s="21"/>
      <c r="B416" s="21"/>
      <c r="C416" s="21"/>
      <c r="D416" s="23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</row>
    <row r="417" spans="1:21" ht="13.2" x14ac:dyDescent="0.25">
      <c r="A417" s="21"/>
      <c r="B417" s="21"/>
      <c r="C417" s="21"/>
      <c r="D417" s="23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</row>
    <row r="418" spans="1:21" ht="13.2" x14ac:dyDescent="0.25">
      <c r="A418" s="21"/>
      <c r="B418" s="21"/>
      <c r="C418" s="21"/>
      <c r="D418" s="23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</row>
    <row r="419" spans="1:21" ht="13.2" x14ac:dyDescent="0.25">
      <c r="A419" s="21"/>
      <c r="B419" s="21"/>
      <c r="C419" s="21"/>
      <c r="D419" s="23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</row>
    <row r="420" spans="1:21" ht="13.2" x14ac:dyDescent="0.25">
      <c r="A420" s="21"/>
      <c r="B420" s="21"/>
      <c r="C420" s="21"/>
      <c r="D420" s="23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</row>
    <row r="421" spans="1:21" ht="13.2" x14ac:dyDescent="0.25">
      <c r="A421" s="21"/>
      <c r="B421" s="21"/>
      <c r="C421" s="21"/>
      <c r="D421" s="23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</row>
    <row r="422" spans="1:21" ht="13.2" x14ac:dyDescent="0.25">
      <c r="A422" s="21"/>
      <c r="B422" s="21"/>
      <c r="C422" s="21"/>
      <c r="D422" s="23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</row>
    <row r="423" spans="1:21" ht="13.2" x14ac:dyDescent="0.25">
      <c r="A423" s="21"/>
      <c r="B423" s="21"/>
      <c r="C423" s="21"/>
      <c r="D423" s="23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</row>
    <row r="424" spans="1:21" ht="13.2" x14ac:dyDescent="0.25">
      <c r="A424" s="21"/>
      <c r="B424" s="21"/>
      <c r="C424" s="21"/>
      <c r="D424" s="23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</row>
    <row r="425" spans="1:21" ht="13.2" x14ac:dyDescent="0.25">
      <c r="A425" s="21"/>
      <c r="B425" s="21"/>
      <c r="C425" s="21"/>
      <c r="D425" s="23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</row>
    <row r="426" spans="1:21" ht="13.2" x14ac:dyDescent="0.25">
      <c r="A426" s="21"/>
      <c r="B426" s="21"/>
      <c r="C426" s="21"/>
      <c r="D426" s="23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</row>
    <row r="427" spans="1:21" ht="13.2" x14ac:dyDescent="0.25">
      <c r="A427" s="21"/>
      <c r="B427" s="21"/>
      <c r="C427" s="21"/>
      <c r="D427" s="23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</row>
    <row r="428" spans="1:21" ht="13.2" x14ac:dyDescent="0.25">
      <c r="A428" s="21"/>
      <c r="B428" s="21"/>
      <c r="C428" s="21"/>
      <c r="D428" s="23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</row>
    <row r="429" spans="1:21" ht="13.2" x14ac:dyDescent="0.25">
      <c r="A429" s="21"/>
      <c r="B429" s="21"/>
      <c r="C429" s="21"/>
      <c r="D429" s="23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</row>
    <row r="430" spans="1:21" ht="13.2" x14ac:dyDescent="0.25">
      <c r="A430" s="21"/>
      <c r="B430" s="21"/>
      <c r="C430" s="21"/>
      <c r="D430" s="23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</row>
    <row r="431" spans="1:21" ht="13.2" x14ac:dyDescent="0.25">
      <c r="A431" s="21"/>
      <c r="B431" s="21"/>
      <c r="C431" s="21"/>
      <c r="D431" s="23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</row>
    <row r="432" spans="1:21" ht="13.2" x14ac:dyDescent="0.25">
      <c r="A432" s="21"/>
      <c r="B432" s="21"/>
      <c r="C432" s="21"/>
      <c r="D432" s="23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</row>
    <row r="433" spans="1:21" ht="13.2" x14ac:dyDescent="0.25">
      <c r="A433" s="21"/>
      <c r="B433" s="21"/>
      <c r="C433" s="21"/>
      <c r="D433" s="23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</row>
    <row r="434" spans="1:21" ht="13.2" x14ac:dyDescent="0.25">
      <c r="A434" s="21"/>
      <c r="B434" s="21"/>
      <c r="C434" s="21"/>
      <c r="D434" s="23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</row>
    <row r="435" spans="1:21" ht="13.2" x14ac:dyDescent="0.25">
      <c r="A435" s="21"/>
      <c r="B435" s="21"/>
      <c r="C435" s="21"/>
      <c r="D435" s="23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</row>
    <row r="436" spans="1:21" ht="13.2" x14ac:dyDescent="0.25">
      <c r="A436" s="21"/>
      <c r="B436" s="21"/>
      <c r="C436" s="21"/>
      <c r="D436" s="23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</row>
    <row r="437" spans="1:21" ht="13.2" x14ac:dyDescent="0.25">
      <c r="A437" s="21"/>
      <c r="B437" s="21"/>
      <c r="C437" s="21"/>
      <c r="D437" s="23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</row>
    <row r="438" spans="1:21" ht="13.2" x14ac:dyDescent="0.25">
      <c r="A438" s="21"/>
      <c r="B438" s="21"/>
      <c r="C438" s="21"/>
      <c r="D438" s="23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</row>
    <row r="439" spans="1:21" ht="13.2" x14ac:dyDescent="0.25">
      <c r="A439" s="21"/>
      <c r="B439" s="21"/>
      <c r="C439" s="21"/>
      <c r="D439" s="23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</row>
    <row r="440" spans="1:21" ht="13.2" x14ac:dyDescent="0.25">
      <c r="A440" s="21"/>
      <c r="B440" s="21"/>
      <c r="C440" s="21"/>
      <c r="D440" s="23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</row>
    <row r="441" spans="1:21" ht="13.2" x14ac:dyDescent="0.25">
      <c r="A441" s="21"/>
      <c r="B441" s="21"/>
      <c r="C441" s="21"/>
      <c r="D441" s="23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</row>
    <row r="442" spans="1:21" ht="13.2" x14ac:dyDescent="0.25">
      <c r="A442" s="21"/>
      <c r="B442" s="21"/>
      <c r="C442" s="21"/>
      <c r="D442" s="23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</row>
    <row r="443" spans="1:21" ht="13.2" x14ac:dyDescent="0.25">
      <c r="A443" s="21"/>
      <c r="B443" s="21"/>
      <c r="C443" s="21"/>
      <c r="D443" s="23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</row>
    <row r="444" spans="1:21" ht="13.2" x14ac:dyDescent="0.25">
      <c r="A444" s="21"/>
      <c r="B444" s="21"/>
      <c r="C444" s="21"/>
      <c r="D444" s="23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</row>
    <row r="445" spans="1:21" ht="13.2" x14ac:dyDescent="0.25">
      <c r="A445" s="21"/>
      <c r="B445" s="21"/>
      <c r="C445" s="21"/>
      <c r="D445" s="23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</row>
    <row r="446" spans="1:21" ht="13.2" x14ac:dyDescent="0.25">
      <c r="A446" s="21"/>
      <c r="B446" s="21"/>
      <c r="C446" s="21"/>
      <c r="D446" s="23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</row>
    <row r="447" spans="1:21" ht="13.2" x14ac:dyDescent="0.25">
      <c r="A447" s="21"/>
      <c r="B447" s="21"/>
      <c r="C447" s="21"/>
      <c r="D447" s="23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</row>
    <row r="448" spans="1:21" ht="13.2" x14ac:dyDescent="0.25">
      <c r="A448" s="21"/>
      <c r="B448" s="21"/>
      <c r="C448" s="21"/>
      <c r="D448" s="23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</row>
    <row r="449" spans="1:21" ht="13.2" x14ac:dyDescent="0.25">
      <c r="A449" s="21"/>
      <c r="B449" s="21"/>
      <c r="C449" s="21"/>
      <c r="D449" s="23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</row>
    <row r="450" spans="1:21" ht="13.2" x14ac:dyDescent="0.25">
      <c r="A450" s="21"/>
      <c r="B450" s="21"/>
      <c r="C450" s="21"/>
      <c r="D450" s="23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</row>
    <row r="451" spans="1:21" ht="13.2" x14ac:dyDescent="0.25">
      <c r="A451" s="21"/>
      <c r="B451" s="21"/>
      <c r="C451" s="21"/>
      <c r="D451" s="23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</row>
    <row r="452" spans="1:21" ht="13.2" x14ac:dyDescent="0.25">
      <c r="A452" s="21"/>
      <c r="B452" s="21"/>
      <c r="C452" s="21"/>
      <c r="D452" s="23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</row>
    <row r="453" spans="1:21" ht="13.2" x14ac:dyDescent="0.25">
      <c r="A453" s="21"/>
      <c r="B453" s="21"/>
      <c r="C453" s="21"/>
      <c r="D453" s="23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</row>
    <row r="454" spans="1:21" ht="13.2" x14ac:dyDescent="0.25">
      <c r="A454" s="21"/>
      <c r="B454" s="21"/>
      <c r="C454" s="21"/>
      <c r="D454" s="23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</row>
    <row r="455" spans="1:21" ht="13.2" x14ac:dyDescent="0.25">
      <c r="A455" s="21"/>
      <c r="B455" s="21"/>
      <c r="C455" s="21"/>
      <c r="D455" s="23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</row>
    <row r="456" spans="1:21" ht="13.2" x14ac:dyDescent="0.25">
      <c r="A456" s="21"/>
      <c r="B456" s="21"/>
      <c r="C456" s="21"/>
      <c r="D456" s="23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</row>
    <row r="457" spans="1:21" ht="13.2" x14ac:dyDescent="0.25">
      <c r="A457" s="21"/>
      <c r="B457" s="21"/>
      <c r="C457" s="21"/>
      <c r="D457" s="23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</row>
    <row r="458" spans="1:21" ht="13.2" x14ac:dyDescent="0.25">
      <c r="A458" s="21"/>
      <c r="B458" s="21"/>
      <c r="C458" s="21"/>
      <c r="D458" s="23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</row>
    <row r="459" spans="1:21" ht="13.2" x14ac:dyDescent="0.25">
      <c r="A459" s="21"/>
      <c r="B459" s="21"/>
      <c r="C459" s="21"/>
      <c r="D459" s="23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</row>
    <row r="460" spans="1:21" ht="13.2" x14ac:dyDescent="0.25">
      <c r="A460" s="21"/>
      <c r="B460" s="21"/>
      <c r="C460" s="21"/>
      <c r="D460" s="23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</row>
    <row r="461" spans="1:21" ht="13.2" x14ac:dyDescent="0.25">
      <c r="A461" s="21"/>
      <c r="B461" s="21"/>
      <c r="C461" s="21"/>
      <c r="D461" s="23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</row>
    <row r="462" spans="1:21" ht="13.2" x14ac:dyDescent="0.25">
      <c r="A462" s="21"/>
      <c r="B462" s="21"/>
      <c r="C462" s="21"/>
      <c r="D462" s="23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</row>
    <row r="463" spans="1:21" ht="13.2" x14ac:dyDescent="0.25">
      <c r="A463" s="21"/>
      <c r="B463" s="21"/>
      <c r="C463" s="21"/>
      <c r="D463" s="23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</row>
    <row r="464" spans="1:21" ht="13.2" x14ac:dyDescent="0.25">
      <c r="A464" s="21"/>
      <c r="B464" s="21"/>
      <c r="C464" s="21"/>
      <c r="D464" s="23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</row>
    <row r="465" spans="1:21" ht="13.2" x14ac:dyDescent="0.25">
      <c r="A465" s="21"/>
      <c r="B465" s="21"/>
      <c r="C465" s="21"/>
      <c r="D465" s="23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</row>
    <row r="466" spans="1:21" ht="13.2" x14ac:dyDescent="0.25">
      <c r="A466" s="21"/>
      <c r="B466" s="21"/>
      <c r="C466" s="21"/>
      <c r="D466" s="23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</row>
    <row r="467" spans="1:21" ht="13.2" x14ac:dyDescent="0.25">
      <c r="A467" s="21"/>
      <c r="B467" s="21"/>
      <c r="C467" s="21"/>
      <c r="D467" s="23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</row>
    <row r="468" spans="1:21" ht="13.2" x14ac:dyDescent="0.25">
      <c r="A468" s="21"/>
      <c r="B468" s="21"/>
      <c r="C468" s="21"/>
      <c r="D468" s="23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</row>
    <row r="469" spans="1:21" ht="13.2" x14ac:dyDescent="0.25">
      <c r="A469" s="21"/>
      <c r="B469" s="21"/>
      <c r="C469" s="21"/>
      <c r="D469" s="23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</row>
    <row r="470" spans="1:21" ht="13.2" x14ac:dyDescent="0.25">
      <c r="A470" s="21"/>
      <c r="B470" s="21"/>
      <c r="C470" s="21"/>
      <c r="D470" s="23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</row>
    <row r="471" spans="1:21" ht="13.2" x14ac:dyDescent="0.25">
      <c r="A471" s="21"/>
      <c r="B471" s="21"/>
      <c r="C471" s="21"/>
      <c r="D471" s="23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</row>
    <row r="472" spans="1:21" ht="13.2" x14ac:dyDescent="0.25">
      <c r="A472" s="21"/>
      <c r="B472" s="21"/>
      <c r="C472" s="21"/>
      <c r="D472" s="23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</row>
    <row r="473" spans="1:21" ht="13.2" x14ac:dyDescent="0.25">
      <c r="A473" s="21"/>
      <c r="B473" s="21"/>
      <c r="C473" s="21"/>
      <c r="D473" s="23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</row>
    <row r="474" spans="1:21" ht="13.2" x14ac:dyDescent="0.25">
      <c r="A474" s="21"/>
      <c r="B474" s="21"/>
      <c r="C474" s="21"/>
      <c r="D474" s="23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</row>
    <row r="475" spans="1:21" ht="13.2" x14ac:dyDescent="0.25">
      <c r="A475" s="21"/>
      <c r="B475" s="21"/>
      <c r="C475" s="21"/>
      <c r="D475" s="23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</row>
    <row r="476" spans="1:21" ht="13.2" x14ac:dyDescent="0.25">
      <c r="A476" s="21"/>
      <c r="B476" s="21"/>
      <c r="C476" s="21"/>
      <c r="D476" s="23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</row>
    <row r="477" spans="1:21" ht="13.2" x14ac:dyDescent="0.25">
      <c r="A477" s="21"/>
      <c r="B477" s="21"/>
      <c r="C477" s="21"/>
      <c r="D477" s="23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</row>
    <row r="478" spans="1:21" ht="13.2" x14ac:dyDescent="0.25">
      <c r="A478" s="21"/>
      <c r="B478" s="21"/>
      <c r="C478" s="21"/>
      <c r="D478" s="23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</row>
    <row r="479" spans="1:21" ht="13.2" x14ac:dyDescent="0.25">
      <c r="A479" s="21"/>
      <c r="B479" s="21"/>
      <c r="C479" s="21"/>
      <c r="D479" s="23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</row>
    <row r="480" spans="1:21" ht="13.2" x14ac:dyDescent="0.25">
      <c r="A480" s="21"/>
      <c r="B480" s="21"/>
      <c r="C480" s="21"/>
      <c r="D480" s="23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</row>
    <row r="481" spans="1:21" ht="13.2" x14ac:dyDescent="0.25">
      <c r="A481" s="21"/>
      <c r="B481" s="21"/>
      <c r="C481" s="21"/>
      <c r="D481" s="23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</row>
    <row r="482" spans="1:21" ht="13.2" x14ac:dyDescent="0.25">
      <c r="A482" s="21"/>
      <c r="B482" s="21"/>
      <c r="C482" s="21"/>
      <c r="D482" s="23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</row>
    <row r="483" spans="1:21" ht="13.2" x14ac:dyDescent="0.25">
      <c r="A483" s="21"/>
      <c r="B483" s="21"/>
      <c r="C483" s="21"/>
      <c r="D483" s="23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</row>
    <row r="484" spans="1:21" ht="13.2" x14ac:dyDescent="0.25">
      <c r="A484" s="21"/>
      <c r="B484" s="21"/>
      <c r="C484" s="21"/>
      <c r="D484" s="23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</row>
    <row r="485" spans="1:21" ht="13.2" x14ac:dyDescent="0.25">
      <c r="A485" s="21"/>
      <c r="B485" s="21"/>
      <c r="C485" s="21"/>
      <c r="D485" s="23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</row>
    <row r="486" spans="1:21" ht="13.2" x14ac:dyDescent="0.25">
      <c r="A486" s="21"/>
      <c r="B486" s="21"/>
      <c r="C486" s="21"/>
      <c r="D486" s="23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</row>
    <row r="487" spans="1:21" ht="13.2" x14ac:dyDescent="0.25">
      <c r="A487" s="21"/>
      <c r="B487" s="21"/>
      <c r="C487" s="21"/>
      <c r="D487" s="23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</row>
    <row r="488" spans="1:21" ht="13.2" x14ac:dyDescent="0.25">
      <c r="A488" s="21"/>
      <c r="B488" s="21"/>
      <c r="C488" s="21"/>
      <c r="D488" s="23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</row>
    <row r="489" spans="1:21" ht="13.2" x14ac:dyDescent="0.25">
      <c r="A489" s="21"/>
      <c r="B489" s="21"/>
      <c r="C489" s="21"/>
      <c r="D489" s="23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</row>
    <row r="490" spans="1:21" ht="13.2" x14ac:dyDescent="0.25">
      <c r="A490" s="21"/>
      <c r="B490" s="21"/>
      <c r="C490" s="21"/>
      <c r="D490" s="23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</row>
    <row r="491" spans="1:21" ht="13.2" x14ac:dyDescent="0.25">
      <c r="A491" s="21"/>
      <c r="B491" s="21"/>
      <c r="C491" s="21"/>
      <c r="D491" s="23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</row>
    <row r="492" spans="1:21" ht="13.2" x14ac:dyDescent="0.25">
      <c r="A492" s="21"/>
      <c r="B492" s="21"/>
      <c r="C492" s="21"/>
      <c r="D492" s="23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</row>
    <row r="493" spans="1:21" ht="13.2" x14ac:dyDescent="0.25">
      <c r="A493" s="21"/>
      <c r="B493" s="21"/>
      <c r="C493" s="21"/>
      <c r="D493" s="23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</row>
    <row r="494" spans="1:21" ht="13.2" x14ac:dyDescent="0.25">
      <c r="A494" s="21"/>
      <c r="B494" s="21"/>
      <c r="C494" s="21"/>
      <c r="D494" s="23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</row>
    <row r="495" spans="1:21" ht="13.2" x14ac:dyDescent="0.25">
      <c r="A495" s="21"/>
      <c r="B495" s="21"/>
      <c r="C495" s="21"/>
      <c r="D495" s="23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</row>
    <row r="496" spans="1:21" ht="13.2" x14ac:dyDescent="0.25">
      <c r="A496" s="21"/>
      <c r="B496" s="21"/>
      <c r="C496" s="21"/>
      <c r="D496" s="23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</row>
    <row r="497" spans="1:21" ht="13.2" x14ac:dyDescent="0.25">
      <c r="A497" s="21"/>
      <c r="B497" s="21"/>
      <c r="C497" s="21"/>
      <c r="D497" s="23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</row>
    <row r="498" spans="1:21" ht="13.2" x14ac:dyDescent="0.25">
      <c r="A498" s="21"/>
      <c r="B498" s="21"/>
      <c r="C498" s="21"/>
      <c r="D498" s="23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</row>
    <row r="499" spans="1:21" ht="13.2" x14ac:dyDescent="0.25">
      <c r="A499" s="21"/>
      <c r="B499" s="21"/>
      <c r="C499" s="21"/>
      <c r="D499" s="23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</row>
    <row r="500" spans="1:21" ht="13.2" x14ac:dyDescent="0.25">
      <c r="A500" s="21"/>
      <c r="B500" s="21"/>
      <c r="C500" s="21"/>
      <c r="D500" s="23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</row>
    <row r="501" spans="1:21" ht="13.2" x14ac:dyDescent="0.25">
      <c r="A501" s="21"/>
      <c r="B501" s="21"/>
      <c r="C501" s="21"/>
      <c r="D501" s="23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</row>
    <row r="502" spans="1:21" ht="13.2" x14ac:dyDescent="0.25">
      <c r="A502" s="21"/>
      <c r="B502" s="21"/>
      <c r="C502" s="21"/>
      <c r="D502" s="23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</row>
    <row r="503" spans="1:21" ht="13.2" x14ac:dyDescent="0.25">
      <c r="A503" s="21"/>
      <c r="B503" s="21"/>
      <c r="C503" s="21"/>
      <c r="D503" s="23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</row>
    <row r="504" spans="1:21" ht="13.2" x14ac:dyDescent="0.25">
      <c r="A504" s="21"/>
      <c r="B504" s="21"/>
      <c r="C504" s="21"/>
      <c r="D504" s="23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</row>
    <row r="505" spans="1:21" ht="13.2" x14ac:dyDescent="0.25">
      <c r="A505" s="21"/>
      <c r="B505" s="21"/>
      <c r="C505" s="21"/>
      <c r="D505" s="23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</row>
    <row r="506" spans="1:21" ht="13.2" x14ac:dyDescent="0.25">
      <c r="A506" s="21"/>
      <c r="B506" s="21"/>
      <c r="C506" s="21"/>
      <c r="D506" s="23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</row>
    <row r="507" spans="1:21" ht="13.2" x14ac:dyDescent="0.25">
      <c r="A507" s="21"/>
      <c r="B507" s="21"/>
      <c r="C507" s="21"/>
      <c r="D507" s="23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</row>
    <row r="508" spans="1:21" ht="13.2" x14ac:dyDescent="0.25">
      <c r="A508" s="21"/>
      <c r="B508" s="21"/>
      <c r="C508" s="21"/>
      <c r="D508" s="23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</row>
    <row r="509" spans="1:21" ht="13.2" x14ac:dyDescent="0.25">
      <c r="A509" s="21"/>
      <c r="B509" s="21"/>
      <c r="C509" s="21"/>
      <c r="D509" s="23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</row>
    <row r="510" spans="1:21" ht="13.2" x14ac:dyDescent="0.25">
      <c r="A510" s="21"/>
      <c r="B510" s="21"/>
      <c r="C510" s="21"/>
      <c r="D510" s="23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</row>
    <row r="511" spans="1:21" ht="13.2" x14ac:dyDescent="0.25">
      <c r="A511" s="21"/>
      <c r="B511" s="21"/>
      <c r="C511" s="21"/>
      <c r="D511" s="23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</row>
    <row r="512" spans="1:21" ht="13.2" x14ac:dyDescent="0.25">
      <c r="A512" s="21"/>
      <c r="B512" s="21"/>
      <c r="C512" s="21"/>
      <c r="D512" s="23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</row>
    <row r="513" spans="1:21" ht="13.2" x14ac:dyDescent="0.25">
      <c r="A513" s="21"/>
      <c r="B513" s="21"/>
      <c r="C513" s="21"/>
      <c r="D513" s="23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</row>
    <row r="514" spans="1:21" ht="13.2" x14ac:dyDescent="0.25">
      <c r="A514" s="21"/>
      <c r="B514" s="21"/>
      <c r="C514" s="21"/>
      <c r="D514" s="23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</row>
    <row r="515" spans="1:21" ht="13.2" x14ac:dyDescent="0.25">
      <c r="A515" s="21"/>
      <c r="B515" s="21"/>
      <c r="C515" s="21"/>
      <c r="D515" s="23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</row>
    <row r="516" spans="1:21" ht="13.2" x14ac:dyDescent="0.25">
      <c r="A516" s="21"/>
      <c r="B516" s="21"/>
      <c r="C516" s="21"/>
      <c r="D516" s="23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</row>
    <row r="517" spans="1:21" ht="13.2" x14ac:dyDescent="0.25">
      <c r="A517" s="21"/>
      <c r="B517" s="21"/>
      <c r="C517" s="21"/>
      <c r="D517" s="23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</row>
    <row r="518" spans="1:21" ht="13.2" x14ac:dyDescent="0.25">
      <c r="A518" s="21"/>
      <c r="B518" s="21"/>
      <c r="C518" s="21"/>
      <c r="D518" s="23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</row>
    <row r="519" spans="1:21" ht="13.2" x14ac:dyDescent="0.25">
      <c r="A519" s="21"/>
      <c r="B519" s="21"/>
      <c r="C519" s="21"/>
      <c r="D519" s="23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</row>
    <row r="520" spans="1:21" ht="13.2" x14ac:dyDescent="0.25">
      <c r="A520" s="21"/>
      <c r="B520" s="21"/>
      <c r="C520" s="21"/>
      <c r="D520" s="23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</row>
    <row r="521" spans="1:21" ht="13.2" x14ac:dyDescent="0.25">
      <c r="A521" s="21"/>
      <c r="B521" s="21"/>
      <c r="C521" s="21"/>
      <c r="D521" s="23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</row>
    <row r="522" spans="1:21" ht="13.2" x14ac:dyDescent="0.25">
      <c r="A522" s="21"/>
      <c r="B522" s="21"/>
      <c r="C522" s="21"/>
      <c r="D522" s="23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</row>
    <row r="523" spans="1:21" ht="13.2" x14ac:dyDescent="0.25">
      <c r="A523" s="21"/>
      <c r="B523" s="21"/>
      <c r="C523" s="21"/>
      <c r="D523" s="23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</row>
    <row r="524" spans="1:21" ht="13.2" x14ac:dyDescent="0.25">
      <c r="A524" s="21"/>
      <c r="B524" s="21"/>
      <c r="C524" s="21"/>
      <c r="D524" s="23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</row>
    <row r="525" spans="1:21" ht="13.2" x14ac:dyDescent="0.25">
      <c r="A525" s="21"/>
      <c r="B525" s="21"/>
      <c r="C525" s="21"/>
      <c r="D525" s="23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</row>
    <row r="526" spans="1:21" ht="13.2" x14ac:dyDescent="0.25">
      <c r="A526" s="21"/>
      <c r="B526" s="21"/>
      <c r="C526" s="21"/>
      <c r="D526" s="23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</row>
    <row r="527" spans="1:21" ht="13.2" x14ac:dyDescent="0.25">
      <c r="A527" s="21"/>
      <c r="B527" s="21"/>
      <c r="C527" s="21"/>
      <c r="D527" s="23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</row>
    <row r="528" spans="1:21" ht="13.2" x14ac:dyDescent="0.25">
      <c r="A528" s="21"/>
      <c r="B528" s="21"/>
      <c r="C528" s="21"/>
      <c r="D528" s="23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</row>
    <row r="529" spans="1:21" ht="13.2" x14ac:dyDescent="0.25">
      <c r="A529" s="21"/>
      <c r="B529" s="21"/>
      <c r="C529" s="21"/>
      <c r="D529" s="23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</row>
    <row r="530" spans="1:21" ht="13.2" x14ac:dyDescent="0.25">
      <c r="A530" s="21"/>
      <c r="B530" s="21"/>
      <c r="C530" s="21"/>
      <c r="D530" s="23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</row>
    <row r="531" spans="1:21" ht="13.2" x14ac:dyDescent="0.25">
      <c r="A531" s="21"/>
      <c r="B531" s="21"/>
      <c r="C531" s="21"/>
      <c r="D531" s="23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</row>
    <row r="532" spans="1:21" ht="13.2" x14ac:dyDescent="0.25">
      <c r="A532" s="21"/>
      <c r="B532" s="21"/>
      <c r="C532" s="21"/>
      <c r="D532" s="23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</row>
    <row r="533" spans="1:21" ht="13.2" x14ac:dyDescent="0.25">
      <c r="A533" s="21"/>
      <c r="B533" s="21"/>
      <c r="C533" s="21"/>
      <c r="D533" s="23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</row>
    <row r="534" spans="1:21" ht="13.2" x14ac:dyDescent="0.25">
      <c r="A534" s="21"/>
      <c r="B534" s="21"/>
      <c r="C534" s="21"/>
      <c r="D534" s="23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</row>
    <row r="535" spans="1:21" ht="13.2" x14ac:dyDescent="0.25">
      <c r="A535" s="21"/>
      <c r="B535" s="21"/>
      <c r="C535" s="21"/>
      <c r="D535" s="23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</row>
    <row r="536" spans="1:21" ht="13.2" x14ac:dyDescent="0.25">
      <c r="A536" s="21"/>
      <c r="B536" s="21"/>
      <c r="C536" s="21"/>
      <c r="D536" s="23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</row>
    <row r="537" spans="1:21" ht="13.2" x14ac:dyDescent="0.25">
      <c r="A537" s="21"/>
      <c r="B537" s="21"/>
      <c r="C537" s="21"/>
      <c r="D537" s="23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</row>
    <row r="538" spans="1:21" ht="13.2" x14ac:dyDescent="0.25">
      <c r="A538" s="21"/>
      <c r="B538" s="21"/>
      <c r="C538" s="21"/>
      <c r="D538" s="23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</row>
    <row r="539" spans="1:21" ht="13.2" x14ac:dyDescent="0.25">
      <c r="A539" s="21"/>
      <c r="B539" s="21"/>
      <c r="C539" s="21"/>
      <c r="D539" s="23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</row>
    <row r="540" spans="1:21" ht="13.2" x14ac:dyDescent="0.25">
      <c r="A540" s="21"/>
      <c r="B540" s="21"/>
      <c r="C540" s="21"/>
      <c r="D540" s="23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</row>
    <row r="541" spans="1:21" ht="13.2" x14ac:dyDescent="0.25">
      <c r="A541" s="21"/>
      <c r="B541" s="21"/>
      <c r="C541" s="21"/>
      <c r="D541" s="23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</row>
    <row r="542" spans="1:21" ht="13.2" x14ac:dyDescent="0.25">
      <c r="A542" s="21"/>
      <c r="B542" s="21"/>
      <c r="C542" s="21"/>
      <c r="D542" s="23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</row>
    <row r="543" spans="1:21" ht="13.2" x14ac:dyDescent="0.25">
      <c r="A543" s="21"/>
      <c r="B543" s="21"/>
      <c r="C543" s="21"/>
      <c r="D543" s="23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</row>
    <row r="544" spans="1:21" ht="13.2" x14ac:dyDescent="0.25">
      <c r="A544" s="21"/>
      <c r="B544" s="21"/>
      <c r="C544" s="21"/>
      <c r="D544" s="23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</row>
    <row r="545" spans="1:21" ht="13.2" x14ac:dyDescent="0.25">
      <c r="A545" s="21"/>
      <c r="B545" s="21"/>
      <c r="C545" s="21"/>
      <c r="D545" s="23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</row>
    <row r="546" spans="1:21" ht="13.2" x14ac:dyDescent="0.25">
      <c r="A546" s="21"/>
      <c r="B546" s="21"/>
      <c r="C546" s="21"/>
      <c r="D546" s="23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</row>
    <row r="547" spans="1:21" ht="13.2" x14ac:dyDescent="0.25">
      <c r="A547" s="21"/>
      <c r="B547" s="21"/>
      <c r="C547" s="21"/>
      <c r="D547" s="23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</row>
    <row r="548" spans="1:21" ht="13.2" x14ac:dyDescent="0.25">
      <c r="A548" s="21"/>
      <c r="B548" s="21"/>
      <c r="C548" s="21"/>
      <c r="D548" s="23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</row>
    <row r="549" spans="1:21" ht="13.2" x14ac:dyDescent="0.25">
      <c r="A549" s="21"/>
      <c r="B549" s="21"/>
      <c r="C549" s="21"/>
      <c r="D549" s="23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</row>
    <row r="550" spans="1:21" ht="13.2" x14ac:dyDescent="0.25">
      <c r="A550" s="21"/>
      <c r="B550" s="21"/>
      <c r="C550" s="21"/>
      <c r="D550" s="23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</row>
    <row r="551" spans="1:21" ht="13.2" x14ac:dyDescent="0.25">
      <c r="A551" s="21"/>
      <c r="B551" s="21"/>
      <c r="C551" s="21"/>
      <c r="D551" s="23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</row>
    <row r="552" spans="1:21" ht="13.2" x14ac:dyDescent="0.25">
      <c r="A552" s="21"/>
      <c r="B552" s="21"/>
      <c r="C552" s="21"/>
      <c r="D552" s="23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</row>
    <row r="553" spans="1:21" ht="13.2" x14ac:dyDescent="0.25">
      <c r="A553" s="21"/>
      <c r="B553" s="21"/>
      <c r="C553" s="21"/>
      <c r="D553" s="23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</row>
    <row r="554" spans="1:21" ht="13.2" x14ac:dyDescent="0.25">
      <c r="A554" s="21"/>
      <c r="B554" s="21"/>
      <c r="C554" s="21"/>
      <c r="D554" s="23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</row>
    <row r="555" spans="1:21" ht="13.2" x14ac:dyDescent="0.25">
      <c r="A555" s="21"/>
      <c r="B555" s="21"/>
      <c r="C555" s="21"/>
      <c r="D555" s="23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</row>
    <row r="556" spans="1:21" ht="13.2" x14ac:dyDescent="0.25">
      <c r="A556" s="21"/>
      <c r="B556" s="21"/>
      <c r="C556" s="21"/>
      <c r="D556" s="23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</row>
    <row r="557" spans="1:21" ht="13.2" x14ac:dyDescent="0.25">
      <c r="A557" s="21"/>
      <c r="B557" s="21"/>
      <c r="C557" s="21"/>
      <c r="D557" s="23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</row>
    <row r="558" spans="1:21" ht="13.2" x14ac:dyDescent="0.25">
      <c r="A558" s="21"/>
      <c r="B558" s="21"/>
      <c r="C558" s="21"/>
      <c r="D558" s="23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</row>
    <row r="559" spans="1:21" ht="13.2" x14ac:dyDescent="0.25">
      <c r="A559" s="21"/>
      <c r="B559" s="21"/>
      <c r="C559" s="21"/>
      <c r="D559" s="23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</row>
    <row r="560" spans="1:21" ht="13.2" x14ac:dyDescent="0.25">
      <c r="A560" s="21"/>
      <c r="B560" s="21"/>
      <c r="C560" s="21"/>
      <c r="D560" s="23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</row>
    <row r="561" spans="1:21" ht="13.2" x14ac:dyDescent="0.25">
      <c r="A561" s="21"/>
      <c r="B561" s="21"/>
      <c r="C561" s="21"/>
      <c r="D561" s="23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</row>
    <row r="562" spans="1:21" ht="13.2" x14ac:dyDescent="0.25">
      <c r="A562" s="21"/>
      <c r="B562" s="21"/>
      <c r="C562" s="21"/>
      <c r="D562" s="23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</row>
    <row r="563" spans="1:21" ht="13.2" x14ac:dyDescent="0.25">
      <c r="A563" s="21"/>
      <c r="B563" s="21"/>
      <c r="C563" s="21"/>
      <c r="D563" s="23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</row>
    <row r="564" spans="1:21" ht="13.2" x14ac:dyDescent="0.25">
      <c r="A564" s="21"/>
      <c r="B564" s="21"/>
      <c r="C564" s="21"/>
      <c r="D564" s="23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</row>
    <row r="565" spans="1:21" ht="13.2" x14ac:dyDescent="0.25">
      <c r="A565" s="21"/>
      <c r="B565" s="21"/>
      <c r="C565" s="21"/>
      <c r="D565" s="23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</row>
    <row r="566" spans="1:21" ht="13.2" x14ac:dyDescent="0.25">
      <c r="A566" s="21"/>
      <c r="B566" s="21"/>
      <c r="C566" s="21"/>
      <c r="D566" s="23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</row>
    <row r="567" spans="1:21" ht="13.2" x14ac:dyDescent="0.25">
      <c r="A567" s="21"/>
      <c r="B567" s="21"/>
      <c r="C567" s="21"/>
      <c r="D567" s="23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</row>
    <row r="568" spans="1:21" ht="13.2" x14ac:dyDescent="0.25">
      <c r="A568" s="21"/>
      <c r="B568" s="21"/>
      <c r="C568" s="21"/>
      <c r="D568" s="23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</row>
    <row r="569" spans="1:21" ht="13.2" x14ac:dyDescent="0.25">
      <c r="A569" s="21"/>
      <c r="B569" s="21"/>
      <c r="C569" s="21"/>
      <c r="D569" s="23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</row>
    <row r="570" spans="1:21" ht="13.2" x14ac:dyDescent="0.25">
      <c r="A570" s="21"/>
      <c r="B570" s="21"/>
      <c r="C570" s="21"/>
      <c r="D570" s="23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</row>
    <row r="571" spans="1:21" ht="13.2" x14ac:dyDescent="0.25">
      <c r="A571" s="21"/>
      <c r="B571" s="21"/>
      <c r="C571" s="21"/>
      <c r="D571" s="23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</row>
    <row r="572" spans="1:21" ht="13.2" x14ac:dyDescent="0.25">
      <c r="A572" s="21"/>
      <c r="B572" s="21"/>
      <c r="C572" s="21"/>
      <c r="D572" s="23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</row>
    <row r="573" spans="1:21" ht="13.2" x14ac:dyDescent="0.25">
      <c r="A573" s="21"/>
      <c r="B573" s="21"/>
      <c r="C573" s="21"/>
      <c r="D573" s="23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</row>
    <row r="574" spans="1:21" ht="13.2" x14ac:dyDescent="0.25">
      <c r="A574" s="21"/>
      <c r="B574" s="21"/>
      <c r="C574" s="21"/>
      <c r="D574" s="23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</row>
    <row r="575" spans="1:21" ht="13.2" x14ac:dyDescent="0.25">
      <c r="A575" s="21"/>
      <c r="B575" s="21"/>
      <c r="C575" s="21"/>
      <c r="D575" s="23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</row>
    <row r="576" spans="1:21" ht="13.2" x14ac:dyDescent="0.25">
      <c r="A576" s="21"/>
      <c r="B576" s="21"/>
      <c r="C576" s="21"/>
      <c r="D576" s="23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</row>
    <row r="577" spans="1:21" ht="13.2" x14ac:dyDescent="0.25">
      <c r="A577" s="21"/>
      <c r="B577" s="21"/>
      <c r="C577" s="21"/>
      <c r="D577" s="23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</row>
    <row r="578" spans="1:21" ht="13.2" x14ac:dyDescent="0.25">
      <c r="A578" s="21"/>
      <c r="B578" s="21"/>
      <c r="C578" s="21"/>
      <c r="D578" s="23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</row>
    <row r="579" spans="1:21" ht="13.2" x14ac:dyDescent="0.25">
      <c r="A579" s="21"/>
      <c r="B579" s="21"/>
      <c r="C579" s="21"/>
      <c r="D579" s="23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</row>
    <row r="580" spans="1:21" ht="13.2" x14ac:dyDescent="0.25">
      <c r="A580" s="21"/>
      <c r="B580" s="21"/>
      <c r="C580" s="21"/>
      <c r="D580" s="23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</row>
    <row r="581" spans="1:21" ht="13.2" x14ac:dyDescent="0.25">
      <c r="A581" s="21"/>
      <c r="B581" s="21"/>
      <c r="C581" s="21"/>
      <c r="D581" s="23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</row>
    <row r="582" spans="1:21" ht="13.2" x14ac:dyDescent="0.25">
      <c r="A582" s="21"/>
      <c r="B582" s="21"/>
      <c r="C582" s="21"/>
      <c r="D582" s="23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</row>
    <row r="583" spans="1:21" ht="13.2" x14ac:dyDescent="0.25">
      <c r="A583" s="21"/>
      <c r="B583" s="21"/>
      <c r="C583" s="21"/>
      <c r="D583" s="23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</row>
    <row r="584" spans="1:21" ht="13.2" x14ac:dyDescent="0.25">
      <c r="A584" s="21"/>
      <c r="B584" s="21"/>
      <c r="C584" s="21"/>
      <c r="D584" s="23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</row>
    <row r="585" spans="1:21" ht="13.2" x14ac:dyDescent="0.25">
      <c r="A585" s="21"/>
      <c r="B585" s="21"/>
      <c r="C585" s="21"/>
      <c r="D585" s="23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</row>
    <row r="586" spans="1:21" ht="13.2" x14ac:dyDescent="0.25">
      <c r="A586" s="21"/>
      <c r="B586" s="21"/>
      <c r="C586" s="21"/>
      <c r="D586" s="23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</row>
    <row r="587" spans="1:21" ht="13.2" x14ac:dyDescent="0.25">
      <c r="A587" s="21"/>
      <c r="B587" s="21"/>
      <c r="C587" s="21"/>
      <c r="D587" s="23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</row>
    <row r="588" spans="1:21" ht="13.2" x14ac:dyDescent="0.25">
      <c r="A588" s="21"/>
      <c r="B588" s="21"/>
      <c r="C588" s="21"/>
      <c r="D588" s="23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</row>
    <row r="589" spans="1:21" ht="13.2" x14ac:dyDescent="0.25">
      <c r="A589" s="21"/>
      <c r="B589" s="21"/>
      <c r="C589" s="21"/>
      <c r="D589" s="23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</row>
    <row r="590" spans="1:21" ht="13.2" x14ac:dyDescent="0.25">
      <c r="A590" s="21"/>
      <c r="B590" s="21"/>
      <c r="C590" s="21"/>
      <c r="D590" s="23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</row>
    <row r="591" spans="1:21" ht="13.2" x14ac:dyDescent="0.25">
      <c r="A591" s="21"/>
      <c r="B591" s="21"/>
      <c r="C591" s="21"/>
      <c r="D591" s="23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</row>
    <row r="592" spans="1:21" ht="13.2" x14ac:dyDescent="0.25">
      <c r="A592" s="21"/>
      <c r="B592" s="21"/>
      <c r="C592" s="21"/>
      <c r="D592" s="23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</row>
    <row r="593" spans="1:21" ht="13.2" x14ac:dyDescent="0.25">
      <c r="A593" s="21"/>
      <c r="B593" s="21"/>
      <c r="C593" s="21"/>
      <c r="D593" s="23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</row>
    <row r="594" spans="1:21" ht="13.2" x14ac:dyDescent="0.25">
      <c r="A594" s="21"/>
      <c r="B594" s="21"/>
      <c r="C594" s="21"/>
      <c r="D594" s="23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</row>
    <row r="595" spans="1:21" ht="13.2" x14ac:dyDescent="0.25">
      <c r="A595" s="21"/>
      <c r="B595" s="21"/>
      <c r="C595" s="21"/>
      <c r="D595" s="23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</row>
    <row r="596" spans="1:21" ht="13.2" x14ac:dyDescent="0.25">
      <c r="A596" s="21"/>
      <c r="B596" s="21"/>
      <c r="C596" s="21"/>
      <c r="D596" s="23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</row>
    <row r="597" spans="1:21" ht="13.2" x14ac:dyDescent="0.25">
      <c r="A597" s="21"/>
      <c r="B597" s="21"/>
      <c r="C597" s="21"/>
      <c r="D597" s="23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</row>
    <row r="598" spans="1:21" ht="13.2" x14ac:dyDescent="0.25">
      <c r="A598" s="21"/>
      <c r="B598" s="21"/>
      <c r="C598" s="21"/>
      <c r="D598" s="23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</row>
    <row r="599" spans="1:21" ht="13.2" x14ac:dyDescent="0.25">
      <c r="A599" s="21"/>
      <c r="B599" s="21"/>
      <c r="C599" s="21"/>
      <c r="D599" s="23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</row>
    <row r="600" spans="1:21" ht="13.2" x14ac:dyDescent="0.25">
      <c r="A600" s="21"/>
      <c r="B600" s="21"/>
      <c r="C600" s="21"/>
      <c r="D600" s="23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</row>
    <row r="601" spans="1:21" ht="13.2" x14ac:dyDescent="0.25">
      <c r="A601" s="21"/>
      <c r="B601" s="21"/>
      <c r="C601" s="21"/>
      <c r="D601" s="23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</row>
    <row r="602" spans="1:21" ht="13.2" x14ac:dyDescent="0.25">
      <c r="A602" s="21"/>
      <c r="B602" s="21"/>
      <c r="C602" s="21"/>
      <c r="D602" s="23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</row>
    <row r="603" spans="1:21" ht="13.2" x14ac:dyDescent="0.25">
      <c r="A603" s="21"/>
      <c r="B603" s="21"/>
      <c r="C603" s="21"/>
      <c r="D603" s="23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</row>
    <row r="604" spans="1:21" ht="13.2" x14ac:dyDescent="0.25">
      <c r="A604" s="21"/>
      <c r="B604" s="21"/>
      <c r="C604" s="21"/>
      <c r="D604" s="23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</row>
    <row r="605" spans="1:21" ht="13.2" x14ac:dyDescent="0.25">
      <c r="A605" s="21"/>
      <c r="B605" s="21"/>
      <c r="C605" s="21"/>
      <c r="D605" s="23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</row>
    <row r="606" spans="1:21" ht="13.2" x14ac:dyDescent="0.25">
      <c r="A606" s="21"/>
      <c r="B606" s="21"/>
      <c r="C606" s="21"/>
      <c r="D606" s="23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</row>
    <row r="607" spans="1:21" ht="13.2" x14ac:dyDescent="0.25">
      <c r="A607" s="21"/>
      <c r="B607" s="21"/>
      <c r="C607" s="21"/>
      <c r="D607" s="23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</row>
    <row r="608" spans="1:21" ht="13.2" x14ac:dyDescent="0.25">
      <c r="A608" s="21"/>
      <c r="B608" s="21"/>
      <c r="C608" s="21"/>
      <c r="D608" s="23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</row>
    <row r="609" spans="1:21" ht="13.2" x14ac:dyDescent="0.25">
      <c r="A609" s="21"/>
      <c r="B609" s="21"/>
      <c r="C609" s="21"/>
      <c r="D609" s="23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</row>
    <row r="610" spans="1:21" ht="13.2" x14ac:dyDescent="0.25">
      <c r="A610" s="21"/>
      <c r="B610" s="21"/>
      <c r="C610" s="21"/>
      <c r="D610" s="23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</row>
    <row r="611" spans="1:21" ht="13.2" x14ac:dyDescent="0.25">
      <c r="A611" s="21"/>
      <c r="B611" s="21"/>
      <c r="C611" s="21"/>
      <c r="D611" s="23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</row>
    <row r="612" spans="1:21" ht="13.2" x14ac:dyDescent="0.25">
      <c r="A612" s="21"/>
      <c r="B612" s="21"/>
      <c r="C612" s="21"/>
      <c r="D612" s="23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</row>
    <row r="613" spans="1:21" ht="13.2" x14ac:dyDescent="0.25">
      <c r="A613" s="21"/>
      <c r="B613" s="21"/>
      <c r="C613" s="21"/>
      <c r="D613" s="23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</row>
    <row r="614" spans="1:21" ht="13.2" x14ac:dyDescent="0.25">
      <c r="A614" s="21"/>
      <c r="B614" s="21"/>
      <c r="C614" s="21"/>
      <c r="D614" s="23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</row>
    <row r="615" spans="1:21" ht="13.2" x14ac:dyDescent="0.25">
      <c r="A615" s="21"/>
      <c r="B615" s="21"/>
      <c r="C615" s="21"/>
      <c r="D615" s="23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</row>
    <row r="616" spans="1:21" ht="13.2" x14ac:dyDescent="0.25">
      <c r="A616" s="21"/>
      <c r="B616" s="21"/>
      <c r="C616" s="21"/>
      <c r="D616" s="23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</row>
    <row r="617" spans="1:21" ht="13.2" x14ac:dyDescent="0.25">
      <c r="A617" s="21"/>
      <c r="B617" s="21"/>
      <c r="C617" s="21"/>
      <c r="D617" s="23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</row>
    <row r="618" spans="1:21" ht="13.2" x14ac:dyDescent="0.25">
      <c r="A618" s="21"/>
      <c r="B618" s="21"/>
      <c r="C618" s="21"/>
      <c r="D618" s="23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</row>
    <row r="619" spans="1:21" ht="13.2" x14ac:dyDescent="0.25">
      <c r="A619" s="21"/>
      <c r="B619" s="21"/>
      <c r="C619" s="21"/>
      <c r="D619" s="23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</row>
    <row r="620" spans="1:21" ht="13.2" x14ac:dyDescent="0.25">
      <c r="A620" s="21"/>
      <c r="B620" s="21"/>
      <c r="C620" s="21"/>
      <c r="D620" s="23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</row>
    <row r="621" spans="1:21" ht="13.2" x14ac:dyDescent="0.25">
      <c r="A621" s="21"/>
      <c r="B621" s="21"/>
      <c r="C621" s="21"/>
      <c r="D621" s="23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</row>
    <row r="622" spans="1:21" ht="13.2" x14ac:dyDescent="0.25">
      <c r="A622" s="21"/>
      <c r="B622" s="21"/>
      <c r="C622" s="21"/>
      <c r="D622" s="23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</row>
    <row r="623" spans="1:21" ht="13.2" x14ac:dyDescent="0.25">
      <c r="A623" s="21"/>
      <c r="B623" s="21"/>
      <c r="C623" s="21"/>
      <c r="D623" s="23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</row>
    <row r="624" spans="1:21" ht="13.2" x14ac:dyDescent="0.25">
      <c r="A624" s="21"/>
      <c r="B624" s="21"/>
      <c r="C624" s="21"/>
      <c r="D624" s="23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</row>
    <row r="625" spans="1:21" ht="13.2" x14ac:dyDescent="0.25">
      <c r="A625" s="21"/>
      <c r="B625" s="21"/>
      <c r="C625" s="21"/>
      <c r="D625" s="23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</row>
    <row r="626" spans="1:21" ht="13.2" x14ac:dyDescent="0.25">
      <c r="A626" s="21"/>
      <c r="B626" s="21"/>
      <c r="C626" s="21"/>
      <c r="D626" s="23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</row>
    <row r="627" spans="1:21" ht="13.2" x14ac:dyDescent="0.25">
      <c r="A627" s="21"/>
      <c r="B627" s="21"/>
      <c r="C627" s="21"/>
      <c r="D627" s="23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</row>
    <row r="628" spans="1:21" ht="13.2" x14ac:dyDescent="0.25">
      <c r="A628" s="21"/>
      <c r="B628" s="21"/>
      <c r="C628" s="21"/>
      <c r="D628" s="23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</row>
    <row r="629" spans="1:21" ht="13.2" x14ac:dyDescent="0.25">
      <c r="A629" s="21"/>
      <c r="B629" s="21"/>
      <c r="C629" s="21"/>
      <c r="D629" s="23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</row>
    <row r="630" spans="1:21" ht="13.2" x14ac:dyDescent="0.25">
      <c r="A630" s="21"/>
      <c r="B630" s="21"/>
      <c r="C630" s="21"/>
      <c r="D630" s="23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</row>
    <row r="631" spans="1:21" ht="13.2" x14ac:dyDescent="0.25">
      <c r="A631" s="21"/>
      <c r="B631" s="21"/>
      <c r="C631" s="21"/>
      <c r="D631" s="23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</row>
    <row r="632" spans="1:21" ht="13.2" x14ac:dyDescent="0.25">
      <c r="A632" s="21"/>
      <c r="B632" s="21"/>
      <c r="C632" s="21"/>
      <c r="D632" s="23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</row>
    <row r="633" spans="1:21" ht="13.2" x14ac:dyDescent="0.25">
      <c r="A633" s="21"/>
      <c r="B633" s="21"/>
      <c r="C633" s="21"/>
      <c r="D633" s="23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</row>
    <row r="634" spans="1:21" ht="13.2" x14ac:dyDescent="0.25">
      <c r="A634" s="21"/>
      <c r="B634" s="21"/>
      <c r="C634" s="21"/>
      <c r="D634" s="23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</row>
    <row r="635" spans="1:21" ht="13.2" x14ac:dyDescent="0.25">
      <c r="A635" s="21"/>
      <c r="B635" s="21"/>
      <c r="C635" s="21"/>
      <c r="D635" s="23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</row>
    <row r="636" spans="1:21" ht="13.2" x14ac:dyDescent="0.25">
      <c r="A636" s="21"/>
      <c r="B636" s="21"/>
      <c r="C636" s="21"/>
      <c r="D636" s="23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</row>
    <row r="637" spans="1:21" ht="13.2" x14ac:dyDescent="0.25">
      <c r="A637" s="21"/>
      <c r="B637" s="21"/>
      <c r="C637" s="21"/>
      <c r="D637" s="23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</row>
    <row r="638" spans="1:21" ht="13.2" x14ac:dyDescent="0.25">
      <c r="A638" s="21"/>
      <c r="B638" s="21"/>
      <c r="C638" s="21"/>
      <c r="D638" s="23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</row>
    <row r="639" spans="1:21" ht="13.2" x14ac:dyDescent="0.25">
      <c r="A639" s="21"/>
      <c r="B639" s="21"/>
      <c r="C639" s="21"/>
      <c r="D639" s="23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</row>
    <row r="640" spans="1:21" ht="13.2" x14ac:dyDescent="0.25">
      <c r="A640" s="21"/>
      <c r="B640" s="21"/>
      <c r="C640" s="21"/>
      <c r="D640" s="23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</row>
    <row r="641" spans="1:21" ht="13.2" x14ac:dyDescent="0.25">
      <c r="A641" s="21"/>
      <c r="B641" s="21"/>
      <c r="C641" s="21"/>
      <c r="D641" s="23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</row>
    <row r="642" spans="1:21" ht="13.2" x14ac:dyDescent="0.25">
      <c r="A642" s="21"/>
      <c r="B642" s="21"/>
      <c r="C642" s="21"/>
      <c r="D642" s="23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</row>
    <row r="643" spans="1:21" ht="13.2" x14ac:dyDescent="0.25">
      <c r="A643" s="21"/>
      <c r="B643" s="21"/>
      <c r="C643" s="21"/>
      <c r="D643" s="23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</row>
    <row r="644" spans="1:21" ht="13.2" x14ac:dyDescent="0.25">
      <c r="A644" s="21"/>
      <c r="B644" s="21"/>
      <c r="C644" s="21"/>
      <c r="D644" s="23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</row>
    <row r="645" spans="1:21" ht="13.2" x14ac:dyDescent="0.25">
      <c r="A645" s="21"/>
      <c r="B645" s="21"/>
      <c r="C645" s="21"/>
      <c r="D645" s="23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</row>
    <row r="646" spans="1:21" ht="13.2" x14ac:dyDescent="0.25">
      <c r="A646" s="21"/>
      <c r="B646" s="21"/>
      <c r="C646" s="21"/>
      <c r="D646" s="23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</row>
    <row r="647" spans="1:21" ht="13.2" x14ac:dyDescent="0.25">
      <c r="A647" s="21"/>
      <c r="B647" s="21"/>
      <c r="C647" s="21"/>
      <c r="D647" s="23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</row>
    <row r="648" spans="1:21" ht="13.2" x14ac:dyDescent="0.25">
      <c r="A648" s="21"/>
      <c r="B648" s="21"/>
      <c r="C648" s="21"/>
      <c r="D648" s="23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</row>
    <row r="649" spans="1:21" ht="13.2" x14ac:dyDescent="0.25">
      <c r="A649" s="21"/>
      <c r="B649" s="21"/>
      <c r="C649" s="21"/>
      <c r="D649" s="23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</row>
    <row r="650" spans="1:21" ht="13.2" x14ac:dyDescent="0.25">
      <c r="A650" s="21"/>
      <c r="B650" s="21"/>
      <c r="C650" s="21"/>
      <c r="D650" s="23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</row>
    <row r="651" spans="1:21" ht="13.2" x14ac:dyDescent="0.25">
      <c r="A651" s="21"/>
      <c r="B651" s="21"/>
      <c r="C651" s="21"/>
      <c r="D651" s="23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</row>
    <row r="652" spans="1:21" ht="13.2" x14ac:dyDescent="0.25">
      <c r="A652" s="21"/>
      <c r="B652" s="21"/>
      <c r="C652" s="21"/>
      <c r="D652" s="23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</row>
    <row r="653" spans="1:21" ht="13.2" x14ac:dyDescent="0.25">
      <c r="A653" s="21"/>
      <c r="B653" s="21"/>
      <c r="C653" s="21"/>
      <c r="D653" s="23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</row>
    <row r="654" spans="1:21" ht="13.2" x14ac:dyDescent="0.25">
      <c r="A654" s="21"/>
      <c r="B654" s="21"/>
      <c r="C654" s="21"/>
      <c r="D654" s="23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</row>
    <row r="655" spans="1:21" ht="13.2" x14ac:dyDescent="0.25">
      <c r="A655" s="21"/>
      <c r="B655" s="21"/>
      <c r="C655" s="21"/>
      <c r="D655" s="23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</row>
    <row r="656" spans="1:21" ht="13.2" x14ac:dyDescent="0.25">
      <c r="A656" s="21"/>
      <c r="B656" s="21"/>
      <c r="C656" s="21"/>
      <c r="D656" s="23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</row>
    <row r="657" spans="1:21" ht="13.2" x14ac:dyDescent="0.25">
      <c r="A657" s="21"/>
      <c r="B657" s="21"/>
      <c r="C657" s="21"/>
      <c r="D657" s="23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</row>
    <row r="658" spans="1:21" ht="13.2" x14ac:dyDescent="0.25">
      <c r="A658" s="21"/>
      <c r="B658" s="21"/>
      <c r="C658" s="21"/>
      <c r="D658" s="23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</row>
    <row r="659" spans="1:21" ht="13.2" x14ac:dyDescent="0.25">
      <c r="A659" s="21"/>
      <c r="B659" s="21"/>
      <c r="C659" s="21"/>
      <c r="D659" s="23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</row>
    <row r="660" spans="1:21" ht="13.2" x14ac:dyDescent="0.25">
      <c r="A660" s="21"/>
      <c r="B660" s="21"/>
      <c r="C660" s="21"/>
      <c r="D660" s="23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</row>
    <row r="661" spans="1:21" ht="13.2" x14ac:dyDescent="0.25">
      <c r="A661" s="21"/>
      <c r="B661" s="21"/>
      <c r="C661" s="21"/>
      <c r="D661" s="23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</row>
    <row r="662" spans="1:21" ht="13.2" x14ac:dyDescent="0.25">
      <c r="A662" s="21"/>
      <c r="B662" s="21"/>
      <c r="C662" s="21"/>
      <c r="D662" s="23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</row>
    <row r="663" spans="1:21" ht="13.2" x14ac:dyDescent="0.25">
      <c r="A663" s="21"/>
      <c r="B663" s="21"/>
      <c r="C663" s="21"/>
      <c r="D663" s="23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</row>
    <row r="664" spans="1:21" ht="13.2" x14ac:dyDescent="0.25">
      <c r="A664" s="21"/>
      <c r="B664" s="21"/>
      <c r="C664" s="21"/>
      <c r="D664" s="23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</row>
    <row r="665" spans="1:21" ht="13.2" x14ac:dyDescent="0.25">
      <c r="A665" s="21"/>
      <c r="B665" s="21"/>
      <c r="C665" s="21"/>
      <c r="D665" s="23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</row>
    <row r="666" spans="1:21" ht="13.2" x14ac:dyDescent="0.25">
      <c r="A666" s="21"/>
      <c r="B666" s="21"/>
      <c r="C666" s="21"/>
      <c r="D666" s="23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</row>
    <row r="667" spans="1:21" ht="13.2" x14ac:dyDescent="0.25">
      <c r="A667" s="21"/>
      <c r="B667" s="21"/>
      <c r="C667" s="21"/>
      <c r="D667" s="23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</row>
    <row r="668" spans="1:21" ht="13.2" x14ac:dyDescent="0.25">
      <c r="A668" s="21"/>
      <c r="B668" s="21"/>
      <c r="C668" s="21"/>
      <c r="D668" s="23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</row>
    <row r="669" spans="1:21" ht="13.2" x14ac:dyDescent="0.25">
      <c r="A669" s="21"/>
      <c r="B669" s="21"/>
      <c r="C669" s="21"/>
      <c r="D669" s="23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</row>
    <row r="670" spans="1:21" ht="13.2" x14ac:dyDescent="0.25">
      <c r="A670" s="21"/>
      <c r="B670" s="21"/>
      <c r="C670" s="21"/>
      <c r="D670" s="23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</row>
    <row r="671" spans="1:21" ht="13.2" x14ac:dyDescent="0.25">
      <c r="A671" s="21"/>
      <c r="B671" s="21"/>
      <c r="C671" s="21"/>
      <c r="D671" s="23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</row>
    <row r="672" spans="1:21" ht="13.2" x14ac:dyDescent="0.25">
      <c r="A672" s="21"/>
      <c r="B672" s="21"/>
      <c r="C672" s="21"/>
      <c r="D672" s="23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</row>
    <row r="673" spans="1:21" ht="13.2" x14ac:dyDescent="0.25">
      <c r="A673" s="21"/>
      <c r="B673" s="21"/>
      <c r="C673" s="21"/>
      <c r="D673" s="23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</row>
    <row r="674" spans="1:21" ht="13.2" x14ac:dyDescent="0.25">
      <c r="A674" s="21"/>
      <c r="B674" s="21"/>
      <c r="C674" s="21"/>
      <c r="D674" s="23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</row>
    <row r="675" spans="1:21" ht="13.2" x14ac:dyDescent="0.25">
      <c r="A675" s="21"/>
      <c r="B675" s="21"/>
      <c r="C675" s="21"/>
      <c r="D675" s="23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</row>
    <row r="676" spans="1:21" ht="13.2" x14ac:dyDescent="0.25">
      <c r="A676" s="21"/>
      <c r="B676" s="21"/>
      <c r="C676" s="21"/>
      <c r="D676" s="23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</row>
    <row r="677" spans="1:21" ht="13.2" x14ac:dyDescent="0.25">
      <c r="A677" s="21"/>
      <c r="B677" s="21"/>
      <c r="C677" s="21"/>
      <c r="D677" s="23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</row>
    <row r="678" spans="1:21" ht="13.2" x14ac:dyDescent="0.25">
      <c r="A678" s="21"/>
      <c r="B678" s="21"/>
      <c r="C678" s="21"/>
      <c r="D678" s="23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</row>
    <row r="679" spans="1:21" ht="13.2" x14ac:dyDescent="0.25">
      <c r="A679" s="21"/>
      <c r="B679" s="21"/>
      <c r="C679" s="21"/>
      <c r="D679" s="23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</row>
    <row r="680" spans="1:21" ht="13.2" x14ac:dyDescent="0.25">
      <c r="A680" s="21"/>
      <c r="B680" s="21"/>
      <c r="C680" s="21"/>
      <c r="D680" s="23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</row>
    <row r="681" spans="1:21" ht="13.2" x14ac:dyDescent="0.25">
      <c r="A681" s="21"/>
      <c r="B681" s="21"/>
      <c r="C681" s="21"/>
      <c r="D681" s="23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</row>
    <row r="682" spans="1:21" ht="13.2" x14ac:dyDescent="0.25">
      <c r="A682" s="21"/>
      <c r="B682" s="21"/>
      <c r="C682" s="21"/>
      <c r="D682" s="23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</row>
    <row r="683" spans="1:21" ht="13.2" x14ac:dyDescent="0.25">
      <c r="A683" s="21"/>
      <c r="B683" s="21"/>
      <c r="C683" s="21"/>
      <c r="D683" s="23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</row>
    <row r="684" spans="1:21" ht="13.2" x14ac:dyDescent="0.25">
      <c r="A684" s="21"/>
      <c r="B684" s="21"/>
      <c r="C684" s="21"/>
      <c r="D684" s="23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</row>
    <row r="685" spans="1:21" ht="13.2" x14ac:dyDescent="0.25">
      <c r="A685" s="21"/>
      <c r="B685" s="21"/>
      <c r="C685" s="21"/>
      <c r="D685" s="23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</row>
    <row r="686" spans="1:21" ht="13.2" x14ac:dyDescent="0.25">
      <c r="A686" s="21"/>
      <c r="B686" s="21"/>
      <c r="C686" s="21"/>
      <c r="D686" s="23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</row>
    <row r="687" spans="1:21" ht="13.2" x14ac:dyDescent="0.25">
      <c r="A687" s="21"/>
      <c r="B687" s="21"/>
      <c r="C687" s="21"/>
      <c r="D687" s="23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</row>
    <row r="688" spans="1:21" ht="13.2" x14ac:dyDescent="0.25">
      <c r="A688" s="21"/>
      <c r="B688" s="21"/>
      <c r="C688" s="21"/>
      <c r="D688" s="23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</row>
    <row r="689" spans="1:21" ht="13.2" x14ac:dyDescent="0.25">
      <c r="A689" s="21"/>
      <c r="B689" s="21"/>
      <c r="C689" s="21"/>
      <c r="D689" s="23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</row>
    <row r="690" spans="1:21" ht="13.2" x14ac:dyDescent="0.25">
      <c r="A690" s="21"/>
      <c r="B690" s="21"/>
      <c r="C690" s="21"/>
      <c r="D690" s="23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</row>
    <row r="691" spans="1:21" ht="13.2" x14ac:dyDescent="0.25">
      <c r="A691" s="21"/>
      <c r="B691" s="21"/>
      <c r="C691" s="21"/>
      <c r="D691" s="23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</row>
    <row r="692" spans="1:21" ht="13.2" x14ac:dyDescent="0.25">
      <c r="A692" s="21"/>
      <c r="B692" s="21"/>
      <c r="C692" s="21"/>
      <c r="D692" s="23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</row>
    <row r="693" spans="1:21" ht="13.2" x14ac:dyDescent="0.25">
      <c r="A693" s="21"/>
      <c r="B693" s="21"/>
      <c r="C693" s="21"/>
      <c r="D693" s="23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</row>
    <row r="694" spans="1:21" ht="13.2" x14ac:dyDescent="0.25">
      <c r="A694" s="21"/>
      <c r="B694" s="21"/>
      <c r="C694" s="21"/>
      <c r="D694" s="23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</row>
    <row r="695" spans="1:21" ht="13.2" x14ac:dyDescent="0.25">
      <c r="A695" s="21"/>
      <c r="B695" s="21"/>
      <c r="C695" s="21"/>
      <c r="D695" s="23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</row>
    <row r="696" spans="1:21" ht="13.2" x14ac:dyDescent="0.25">
      <c r="A696" s="21"/>
      <c r="B696" s="21"/>
      <c r="C696" s="21"/>
      <c r="D696" s="23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</row>
    <row r="697" spans="1:21" ht="13.2" x14ac:dyDescent="0.25">
      <c r="A697" s="21"/>
      <c r="B697" s="21"/>
      <c r="C697" s="21"/>
      <c r="D697" s="23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</row>
    <row r="698" spans="1:21" ht="13.2" x14ac:dyDescent="0.25">
      <c r="A698" s="21"/>
      <c r="B698" s="21"/>
      <c r="C698" s="21"/>
      <c r="D698" s="23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</row>
    <row r="699" spans="1:21" ht="13.2" x14ac:dyDescent="0.25">
      <c r="A699" s="21"/>
      <c r="B699" s="21"/>
      <c r="C699" s="21"/>
      <c r="D699" s="23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</row>
    <row r="700" spans="1:21" ht="13.2" x14ac:dyDescent="0.25">
      <c r="A700" s="21"/>
      <c r="B700" s="21"/>
      <c r="C700" s="21"/>
      <c r="D700" s="23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</row>
    <row r="701" spans="1:21" ht="13.2" x14ac:dyDescent="0.25">
      <c r="A701" s="21"/>
      <c r="B701" s="21"/>
      <c r="C701" s="21"/>
      <c r="D701" s="23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</row>
    <row r="702" spans="1:21" ht="13.2" x14ac:dyDescent="0.25">
      <c r="A702" s="21"/>
      <c r="B702" s="21"/>
      <c r="C702" s="21"/>
      <c r="D702" s="23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</row>
    <row r="703" spans="1:21" ht="13.2" x14ac:dyDescent="0.25">
      <c r="A703" s="21"/>
      <c r="B703" s="21"/>
      <c r="C703" s="21"/>
      <c r="D703" s="23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</row>
    <row r="704" spans="1:21" ht="13.2" x14ac:dyDescent="0.25">
      <c r="A704" s="21"/>
      <c r="B704" s="21"/>
      <c r="C704" s="21"/>
      <c r="D704" s="23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</row>
    <row r="705" spans="1:21" ht="13.2" x14ac:dyDescent="0.25">
      <c r="A705" s="21"/>
      <c r="B705" s="21"/>
      <c r="C705" s="21"/>
      <c r="D705" s="23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</row>
    <row r="706" spans="1:21" ht="13.2" x14ac:dyDescent="0.25">
      <c r="A706" s="21"/>
      <c r="B706" s="21"/>
      <c r="C706" s="21"/>
      <c r="D706" s="23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</row>
    <row r="707" spans="1:21" ht="13.2" x14ac:dyDescent="0.25">
      <c r="A707" s="21"/>
      <c r="B707" s="21"/>
      <c r="C707" s="21"/>
      <c r="D707" s="23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</row>
    <row r="708" spans="1:21" ht="13.2" x14ac:dyDescent="0.25">
      <c r="A708" s="21"/>
      <c r="B708" s="21"/>
      <c r="C708" s="21"/>
      <c r="D708" s="23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</row>
    <row r="709" spans="1:21" ht="13.2" x14ac:dyDescent="0.25">
      <c r="A709" s="21"/>
      <c r="B709" s="21"/>
      <c r="C709" s="21"/>
      <c r="D709" s="23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</row>
    <row r="710" spans="1:21" ht="13.2" x14ac:dyDescent="0.25">
      <c r="A710" s="21"/>
      <c r="B710" s="21"/>
      <c r="C710" s="21"/>
      <c r="D710" s="23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</row>
    <row r="711" spans="1:21" ht="13.2" x14ac:dyDescent="0.25">
      <c r="A711" s="21"/>
      <c r="B711" s="21"/>
      <c r="C711" s="21"/>
      <c r="D711" s="23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</row>
    <row r="712" spans="1:21" ht="13.2" x14ac:dyDescent="0.25">
      <c r="A712" s="21"/>
      <c r="B712" s="21"/>
      <c r="C712" s="21"/>
      <c r="D712" s="23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</row>
    <row r="713" spans="1:21" ht="13.2" x14ac:dyDescent="0.25">
      <c r="A713" s="21"/>
      <c r="B713" s="21"/>
      <c r="C713" s="21"/>
      <c r="D713" s="23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</row>
    <row r="714" spans="1:21" ht="13.2" x14ac:dyDescent="0.25">
      <c r="A714" s="21"/>
      <c r="B714" s="21"/>
      <c r="C714" s="21"/>
      <c r="D714" s="23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</row>
    <row r="715" spans="1:21" ht="13.2" x14ac:dyDescent="0.25">
      <c r="A715" s="21"/>
      <c r="B715" s="21"/>
      <c r="C715" s="21"/>
      <c r="D715" s="23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</row>
    <row r="716" spans="1:21" ht="13.2" x14ac:dyDescent="0.25">
      <c r="A716" s="21"/>
      <c r="B716" s="21"/>
      <c r="C716" s="21"/>
      <c r="D716" s="23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</row>
    <row r="717" spans="1:21" ht="13.2" x14ac:dyDescent="0.25">
      <c r="A717" s="21"/>
      <c r="B717" s="21"/>
      <c r="C717" s="21"/>
      <c r="D717" s="23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</row>
    <row r="718" spans="1:21" ht="13.2" x14ac:dyDescent="0.25">
      <c r="A718" s="21"/>
      <c r="B718" s="21"/>
      <c r="C718" s="21"/>
      <c r="D718" s="23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</row>
    <row r="719" spans="1:21" ht="13.2" x14ac:dyDescent="0.25">
      <c r="A719" s="21"/>
      <c r="B719" s="21"/>
      <c r="C719" s="21"/>
      <c r="D719" s="23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</row>
    <row r="720" spans="1:21" ht="13.2" x14ac:dyDescent="0.25">
      <c r="A720" s="21"/>
      <c r="B720" s="21"/>
      <c r="C720" s="21"/>
      <c r="D720" s="23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</row>
    <row r="721" spans="1:21" ht="13.2" x14ac:dyDescent="0.25">
      <c r="A721" s="21"/>
      <c r="B721" s="21"/>
      <c r="C721" s="21"/>
      <c r="D721" s="23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</row>
    <row r="722" spans="1:21" ht="13.2" x14ac:dyDescent="0.25">
      <c r="A722" s="21"/>
      <c r="B722" s="21"/>
      <c r="C722" s="21"/>
      <c r="D722" s="23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</row>
    <row r="723" spans="1:21" ht="13.2" x14ac:dyDescent="0.25">
      <c r="A723" s="21"/>
      <c r="B723" s="21"/>
      <c r="C723" s="21"/>
      <c r="D723" s="23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</row>
    <row r="724" spans="1:21" ht="13.2" x14ac:dyDescent="0.25">
      <c r="A724" s="21"/>
      <c r="B724" s="21"/>
      <c r="C724" s="21"/>
      <c r="D724" s="23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</row>
    <row r="725" spans="1:21" ht="13.2" x14ac:dyDescent="0.25">
      <c r="A725" s="21"/>
      <c r="B725" s="21"/>
      <c r="C725" s="21"/>
      <c r="D725" s="23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</row>
    <row r="726" spans="1:21" ht="13.2" x14ac:dyDescent="0.25">
      <c r="A726" s="21"/>
      <c r="B726" s="21"/>
      <c r="C726" s="21"/>
      <c r="D726" s="23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</row>
    <row r="727" spans="1:21" ht="13.2" x14ac:dyDescent="0.25">
      <c r="A727" s="21"/>
      <c r="B727" s="21"/>
      <c r="C727" s="21"/>
      <c r="D727" s="23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</row>
    <row r="728" spans="1:21" ht="13.2" x14ac:dyDescent="0.25">
      <c r="A728" s="21"/>
      <c r="B728" s="21"/>
      <c r="C728" s="21"/>
      <c r="D728" s="23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</row>
    <row r="729" spans="1:21" ht="13.2" x14ac:dyDescent="0.25">
      <c r="A729" s="21"/>
      <c r="B729" s="21"/>
      <c r="C729" s="21"/>
      <c r="D729" s="23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</row>
    <row r="730" spans="1:21" ht="13.2" x14ac:dyDescent="0.25">
      <c r="A730" s="21"/>
      <c r="B730" s="21"/>
      <c r="C730" s="21"/>
      <c r="D730" s="23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</row>
    <row r="731" spans="1:21" ht="13.2" x14ac:dyDescent="0.25">
      <c r="A731" s="21"/>
      <c r="B731" s="21"/>
      <c r="C731" s="21"/>
      <c r="D731" s="23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</row>
    <row r="732" spans="1:21" ht="13.2" x14ac:dyDescent="0.25">
      <c r="A732" s="21"/>
      <c r="B732" s="21"/>
      <c r="C732" s="21"/>
      <c r="D732" s="23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</row>
    <row r="733" spans="1:21" ht="13.2" x14ac:dyDescent="0.25">
      <c r="A733" s="21"/>
      <c r="B733" s="21"/>
      <c r="C733" s="21"/>
      <c r="D733" s="23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</row>
    <row r="734" spans="1:21" ht="13.2" x14ac:dyDescent="0.25">
      <c r="A734" s="21"/>
      <c r="B734" s="21"/>
      <c r="C734" s="21"/>
      <c r="D734" s="23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</row>
    <row r="735" spans="1:21" ht="13.2" x14ac:dyDescent="0.25">
      <c r="A735" s="21"/>
      <c r="B735" s="21"/>
      <c r="C735" s="21"/>
      <c r="D735" s="23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</row>
    <row r="736" spans="1:21" ht="13.2" x14ac:dyDescent="0.25">
      <c r="A736" s="21"/>
      <c r="B736" s="21"/>
      <c r="C736" s="21"/>
      <c r="D736" s="23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</row>
    <row r="737" spans="1:21" ht="13.2" x14ac:dyDescent="0.25">
      <c r="A737" s="21"/>
      <c r="B737" s="21"/>
      <c r="C737" s="21"/>
      <c r="D737" s="23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</row>
    <row r="738" spans="1:21" ht="13.2" x14ac:dyDescent="0.25">
      <c r="A738" s="21"/>
      <c r="B738" s="21"/>
      <c r="C738" s="21"/>
      <c r="D738" s="23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</row>
    <row r="739" spans="1:21" ht="13.2" x14ac:dyDescent="0.25">
      <c r="A739" s="21"/>
      <c r="B739" s="21"/>
      <c r="C739" s="21"/>
      <c r="D739" s="23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</row>
    <row r="740" spans="1:21" ht="13.2" x14ac:dyDescent="0.25">
      <c r="A740" s="21"/>
      <c r="B740" s="21"/>
      <c r="C740" s="21"/>
      <c r="D740" s="23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</row>
    <row r="741" spans="1:21" ht="13.2" x14ac:dyDescent="0.25">
      <c r="A741" s="21"/>
      <c r="B741" s="21"/>
      <c r="C741" s="21"/>
      <c r="D741" s="23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</row>
    <row r="742" spans="1:21" ht="13.2" x14ac:dyDescent="0.25">
      <c r="A742" s="21"/>
      <c r="B742" s="21"/>
      <c r="C742" s="21"/>
      <c r="D742" s="23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</row>
    <row r="743" spans="1:21" ht="13.2" x14ac:dyDescent="0.25">
      <c r="A743" s="21"/>
      <c r="B743" s="21"/>
      <c r="C743" s="21"/>
      <c r="D743" s="23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</row>
    <row r="744" spans="1:21" ht="13.2" x14ac:dyDescent="0.25">
      <c r="A744" s="21"/>
      <c r="B744" s="21"/>
      <c r="C744" s="21"/>
      <c r="D744" s="23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</row>
    <row r="745" spans="1:21" ht="13.2" x14ac:dyDescent="0.25">
      <c r="A745" s="21"/>
      <c r="B745" s="21"/>
      <c r="C745" s="21"/>
      <c r="D745" s="23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</row>
    <row r="746" spans="1:21" ht="13.2" x14ac:dyDescent="0.25">
      <c r="A746" s="21"/>
      <c r="B746" s="21"/>
      <c r="C746" s="21"/>
      <c r="D746" s="23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</row>
    <row r="747" spans="1:21" ht="13.2" x14ac:dyDescent="0.25">
      <c r="A747" s="21"/>
      <c r="B747" s="21"/>
      <c r="C747" s="21"/>
      <c r="D747" s="23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</row>
    <row r="748" spans="1:21" ht="13.2" x14ac:dyDescent="0.25">
      <c r="A748" s="21"/>
      <c r="B748" s="21"/>
      <c r="C748" s="21"/>
      <c r="D748" s="23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</row>
    <row r="749" spans="1:21" ht="13.2" x14ac:dyDescent="0.25">
      <c r="A749" s="21"/>
      <c r="B749" s="21"/>
      <c r="C749" s="21"/>
      <c r="D749" s="23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</row>
    <row r="750" spans="1:21" ht="13.2" x14ac:dyDescent="0.25">
      <c r="A750" s="21"/>
      <c r="B750" s="21"/>
      <c r="C750" s="21"/>
      <c r="D750" s="23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</row>
    <row r="751" spans="1:21" ht="13.2" x14ac:dyDescent="0.25">
      <c r="A751" s="21"/>
      <c r="B751" s="21"/>
      <c r="C751" s="21"/>
      <c r="D751" s="23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</row>
    <row r="752" spans="1:21" ht="13.2" x14ac:dyDescent="0.25">
      <c r="A752" s="21"/>
      <c r="B752" s="21"/>
      <c r="C752" s="21"/>
      <c r="D752" s="23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</row>
    <row r="753" spans="1:21" ht="13.2" x14ac:dyDescent="0.25">
      <c r="A753" s="21"/>
      <c r="B753" s="21"/>
      <c r="C753" s="21"/>
      <c r="D753" s="23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</row>
    <row r="754" spans="1:21" ht="13.2" x14ac:dyDescent="0.25">
      <c r="A754" s="21"/>
      <c r="B754" s="21"/>
      <c r="C754" s="21"/>
      <c r="D754" s="23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</row>
    <row r="755" spans="1:21" ht="13.2" x14ac:dyDescent="0.25">
      <c r="A755" s="21"/>
      <c r="B755" s="21"/>
      <c r="C755" s="21"/>
      <c r="D755" s="23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</row>
    <row r="756" spans="1:21" ht="13.2" x14ac:dyDescent="0.25">
      <c r="A756" s="21"/>
      <c r="B756" s="21"/>
      <c r="C756" s="21"/>
      <c r="D756" s="23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</row>
    <row r="757" spans="1:21" ht="13.2" x14ac:dyDescent="0.25">
      <c r="A757" s="21"/>
      <c r="B757" s="21"/>
      <c r="C757" s="21"/>
      <c r="D757" s="23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</row>
    <row r="758" spans="1:21" ht="13.2" x14ac:dyDescent="0.25">
      <c r="A758" s="21"/>
      <c r="B758" s="21"/>
      <c r="C758" s="21"/>
      <c r="D758" s="23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</row>
    <row r="759" spans="1:21" ht="13.2" x14ac:dyDescent="0.25">
      <c r="A759" s="21"/>
      <c r="B759" s="21"/>
      <c r="C759" s="21"/>
      <c r="D759" s="23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</row>
    <row r="760" spans="1:21" ht="13.2" x14ac:dyDescent="0.25">
      <c r="A760" s="21"/>
      <c r="B760" s="21"/>
      <c r="C760" s="21"/>
      <c r="D760" s="23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</row>
    <row r="761" spans="1:21" ht="13.2" x14ac:dyDescent="0.25">
      <c r="A761" s="21"/>
      <c r="B761" s="21"/>
      <c r="C761" s="21"/>
      <c r="D761" s="23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</row>
    <row r="762" spans="1:21" ht="13.2" x14ac:dyDescent="0.25">
      <c r="A762" s="21"/>
      <c r="B762" s="21"/>
      <c r="C762" s="21"/>
      <c r="D762" s="23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</row>
    <row r="763" spans="1:21" ht="13.2" x14ac:dyDescent="0.25">
      <c r="A763" s="21"/>
      <c r="B763" s="21"/>
      <c r="C763" s="21"/>
      <c r="D763" s="23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</row>
    <row r="764" spans="1:21" ht="13.2" x14ac:dyDescent="0.25">
      <c r="A764" s="21"/>
      <c r="B764" s="21"/>
      <c r="C764" s="21"/>
      <c r="D764" s="23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</row>
    <row r="765" spans="1:21" ht="13.2" x14ac:dyDescent="0.25">
      <c r="A765" s="21"/>
      <c r="B765" s="21"/>
      <c r="C765" s="21"/>
      <c r="D765" s="23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</row>
    <row r="766" spans="1:21" ht="13.2" x14ac:dyDescent="0.25">
      <c r="A766" s="21"/>
      <c r="B766" s="21"/>
      <c r="C766" s="21"/>
      <c r="D766" s="23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</row>
    <row r="767" spans="1:21" ht="13.2" x14ac:dyDescent="0.25">
      <c r="A767" s="21"/>
      <c r="B767" s="21"/>
      <c r="C767" s="21"/>
      <c r="D767" s="23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</row>
    <row r="768" spans="1:21" ht="13.2" x14ac:dyDescent="0.25">
      <c r="A768" s="21"/>
      <c r="B768" s="21"/>
      <c r="C768" s="21"/>
      <c r="D768" s="23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</row>
    <row r="769" spans="1:21" ht="13.2" x14ac:dyDescent="0.25">
      <c r="A769" s="21"/>
      <c r="B769" s="21"/>
      <c r="C769" s="21"/>
      <c r="D769" s="23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</row>
    <row r="770" spans="1:21" ht="13.2" x14ac:dyDescent="0.25">
      <c r="A770" s="21"/>
      <c r="B770" s="21"/>
      <c r="C770" s="21"/>
      <c r="D770" s="23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</row>
    <row r="771" spans="1:21" ht="13.2" x14ac:dyDescent="0.25">
      <c r="A771" s="21"/>
      <c r="B771" s="21"/>
      <c r="C771" s="21"/>
      <c r="D771" s="23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</row>
    <row r="772" spans="1:21" ht="13.2" x14ac:dyDescent="0.25">
      <c r="A772" s="21"/>
      <c r="B772" s="21"/>
      <c r="C772" s="21"/>
      <c r="D772" s="23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</row>
    <row r="773" spans="1:21" ht="13.2" x14ac:dyDescent="0.25">
      <c r="A773" s="21"/>
      <c r="B773" s="21"/>
      <c r="C773" s="21"/>
      <c r="D773" s="23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</row>
    <row r="774" spans="1:21" ht="13.2" x14ac:dyDescent="0.25">
      <c r="A774" s="21"/>
      <c r="B774" s="21"/>
      <c r="C774" s="21"/>
      <c r="D774" s="23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</row>
    <row r="775" spans="1:21" ht="13.2" x14ac:dyDescent="0.25">
      <c r="A775" s="21"/>
      <c r="B775" s="21"/>
      <c r="C775" s="21"/>
      <c r="D775" s="23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</row>
    <row r="776" spans="1:21" ht="13.2" x14ac:dyDescent="0.25">
      <c r="A776" s="21"/>
      <c r="B776" s="21"/>
      <c r="C776" s="21"/>
      <c r="D776" s="23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</row>
    <row r="777" spans="1:21" ht="13.2" x14ac:dyDescent="0.25">
      <c r="A777" s="21"/>
      <c r="B777" s="21"/>
      <c r="C777" s="21"/>
      <c r="D777" s="23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</row>
    <row r="778" spans="1:21" ht="13.2" x14ac:dyDescent="0.25">
      <c r="A778" s="21"/>
      <c r="B778" s="21"/>
      <c r="C778" s="21"/>
      <c r="D778" s="23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</row>
    <row r="779" spans="1:21" ht="13.2" x14ac:dyDescent="0.25">
      <c r="A779" s="21"/>
      <c r="B779" s="21"/>
      <c r="C779" s="21"/>
      <c r="D779" s="23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</row>
    <row r="780" spans="1:21" ht="13.2" x14ac:dyDescent="0.25">
      <c r="A780" s="21"/>
      <c r="B780" s="21"/>
      <c r="C780" s="21"/>
      <c r="D780" s="23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</row>
    <row r="781" spans="1:21" ht="13.2" x14ac:dyDescent="0.25">
      <c r="A781" s="21"/>
      <c r="B781" s="21"/>
      <c r="C781" s="21"/>
      <c r="D781" s="23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</row>
    <row r="782" spans="1:21" ht="13.2" x14ac:dyDescent="0.25">
      <c r="A782" s="21"/>
      <c r="B782" s="21"/>
      <c r="C782" s="21"/>
      <c r="D782" s="23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</row>
    <row r="783" spans="1:21" ht="13.2" x14ac:dyDescent="0.25">
      <c r="A783" s="21"/>
      <c r="B783" s="21"/>
      <c r="C783" s="21"/>
      <c r="D783" s="23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</row>
    <row r="784" spans="1:21" ht="13.2" x14ac:dyDescent="0.25">
      <c r="A784" s="21"/>
      <c r="B784" s="21"/>
      <c r="C784" s="21"/>
      <c r="D784" s="23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</row>
    <row r="785" spans="1:21" ht="13.2" x14ac:dyDescent="0.25">
      <c r="A785" s="21"/>
      <c r="B785" s="21"/>
      <c r="C785" s="21"/>
      <c r="D785" s="23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</row>
    <row r="786" spans="1:21" ht="13.2" x14ac:dyDescent="0.25">
      <c r="A786" s="21"/>
      <c r="B786" s="21"/>
      <c r="C786" s="21"/>
      <c r="D786" s="23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</row>
    <row r="787" spans="1:21" ht="13.2" x14ac:dyDescent="0.25">
      <c r="A787" s="21"/>
      <c r="B787" s="21"/>
      <c r="C787" s="21"/>
      <c r="D787" s="23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</row>
    <row r="788" spans="1:21" ht="13.2" x14ac:dyDescent="0.25">
      <c r="A788" s="21"/>
      <c r="B788" s="21"/>
      <c r="C788" s="21"/>
      <c r="D788" s="23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</row>
    <row r="789" spans="1:21" ht="13.2" x14ac:dyDescent="0.25">
      <c r="A789" s="21"/>
      <c r="B789" s="21"/>
      <c r="C789" s="21"/>
      <c r="D789" s="23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</row>
    <row r="790" spans="1:21" ht="13.2" x14ac:dyDescent="0.25">
      <c r="A790" s="21"/>
      <c r="B790" s="21"/>
      <c r="C790" s="21"/>
      <c r="D790" s="23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</row>
    <row r="791" spans="1:21" ht="13.2" x14ac:dyDescent="0.25">
      <c r="A791" s="21"/>
      <c r="B791" s="21"/>
      <c r="C791" s="21"/>
      <c r="D791" s="23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</row>
    <row r="792" spans="1:21" ht="13.2" x14ac:dyDescent="0.25">
      <c r="A792" s="21"/>
      <c r="B792" s="21"/>
      <c r="C792" s="21"/>
      <c r="D792" s="23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</row>
    <row r="793" spans="1:21" ht="13.2" x14ac:dyDescent="0.25">
      <c r="A793" s="21"/>
      <c r="B793" s="21"/>
      <c r="C793" s="21"/>
      <c r="D793" s="23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</row>
    <row r="794" spans="1:21" ht="13.2" x14ac:dyDescent="0.25">
      <c r="A794" s="21"/>
      <c r="B794" s="21"/>
      <c r="C794" s="21"/>
      <c r="D794" s="23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</row>
    <row r="795" spans="1:21" ht="13.2" x14ac:dyDescent="0.25">
      <c r="A795" s="21"/>
      <c r="B795" s="21"/>
      <c r="C795" s="21"/>
      <c r="D795" s="23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</row>
    <row r="796" spans="1:21" ht="13.2" x14ac:dyDescent="0.25">
      <c r="A796" s="21"/>
      <c r="B796" s="21"/>
      <c r="C796" s="21"/>
      <c r="D796" s="23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</row>
    <row r="797" spans="1:21" ht="13.2" x14ac:dyDescent="0.25">
      <c r="A797" s="21"/>
      <c r="B797" s="21"/>
      <c r="C797" s="21"/>
      <c r="D797" s="23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</row>
    <row r="798" spans="1:21" ht="13.2" x14ac:dyDescent="0.25">
      <c r="A798" s="21"/>
      <c r="B798" s="21"/>
      <c r="C798" s="21"/>
      <c r="D798" s="23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</row>
    <row r="799" spans="1:21" ht="13.2" x14ac:dyDescent="0.25">
      <c r="A799" s="21"/>
      <c r="B799" s="21"/>
      <c r="C799" s="21"/>
      <c r="D799" s="23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</row>
    <row r="800" spans="1:21" ht="13.2" x14ac:dyDescent="0.25">
      <c r="A800" s="21"/>
      <c r="B800" s="21"/>
      <c r="C800" s="21"/>
      <c r="D800" s="23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</row>
    <row r="801" spans="1:21" ht="13.2" x14ac:dyDescent="0.25">
      <c r="A801" s="21"/>
      <c r="B801" s="21"/>
      <c r="C801" s="21"/>
      <c r="D801" s="23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</row>
    <row r="802" spans="1:21" ht="13.2" x14ac:dyDescent="0.25">
      <c r="A802" s="21"/>
      <c r="B802" s="21"/>
      <c r="C802" s="21"/>
      <c r="D802" s="23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</row>
    <row r="803" spans="1:21" ht="13.2" x14ac:dyDescent="0.25">
      <c r="A803" s="21"/>
      <c r="B803" s="21"/>
      <c r="C803" s="21"/>
      <c r="D803" s="23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</row>
    <row r="804" spans="1:21" ht="13.2" x14ac:dyDescent="0.25">
      <c r="A804" s="21"/>
      <c r="B804" s="21"/>
      <c r="C804" s="21"/>
      <c r="D804" s="23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</row>
    <row r="805" spans="1:21" ht="13.2" x14ac:dyDescent="0.25">
      <c r="A805" s="21"/>
      <c r="B805" s="21"/>
      <c r="C805" s="21"/>
      <c r="D805" s="23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</row>
    <row r="806" spans="1:21" ht="13.2" x14ac:dyDescent="0.25">
      <c r="A806" s="21"/>
      <c r="B806" s="21"/>
      <c r="C806" s="21"/>
      <c r="D806" s="23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</row>
    <row r="807" spans="1:21" ht="13.2" x14ac:dyDescent="0.25">
      <c r="A807" s="21"/>
      <c r="B807" s="21"/>
      <c r="C807" s="21"/>
      <c r="D807" s="23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</row>
    <row r="808" spans="1:21" ht="13.2" x14ac:dyDescent="0.25">
      <c r="A808" s="21"/>
      <c r="B808" s="21"/>
      <c r="C808" s="21"/>
      <c r="D808" s="23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</row>
    <row r="809" spans="1:21" ht="13.2" x14ac:dyDescent="0.25">
      <c r="A809" s="21"/>
      <c r="B809" s="21"/>
      <c r="C809" s="21"/>
      <c r="D809" s="23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</row>
    <row r="810" spans="1:21" ht="13.2" x14ac:dyDescent="0.25">
      <c r="A810" s="21"/>
      <c r="B810" s="21"/>
      <c r="C810" s="21"/>
      <c r="D810" s="23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</row>
    <row r="811" spans="1:21" ht="13.2" x14ac:dyDescent="0.25">
      <c r="A811" s="21"/>
      <c r="B811" s="21"/>
      <c r="C811" s="21"/>
      <c r="D811" s="23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</row>
    <row r="812" spans="1:21" ht="13.2" x14ac:dyDescent="0.25">
      <c r="A812" s="21"/>
      <c r="B812" s="21"/>
      <c r="C812" s="21"/>
      <c r="D812" s="23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</row>
    <row r="813" spans="1:21" ht="13.2" x14ac:dyDescent="0.25">
      <c r="A813" s="21"/>
      <c r="B813" s="21"/>
      <c r="C813" s="21"/>
      <c r="D813" s="23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</row>
    <row r="814" spans="1:21" ht="13.2" x14ac:dyDescent="0.25">
      <c r="A814" s="21"/>
      <c r="B814" s="21"/>
      <c r="C814" s="21"/>
      <c r="D814" s="23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</row>
    <row r="815" spans="1:21" ht="13.2" x14ac:dyDescent="0.25">
      <c r="A815" s="21"/>
      <c r="B815" s="21"/>
      <c r="C815" s="21"/>
      <c r="D815" s="23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</row>
    <row r="816" spans="1:21" ht="13.2" x14ac:dyDescent="0.25">
      <c r="A816" s="21"/>
      <c r="B816" s="21"/>
      <c r="C816" s="21"/>
      <c r="D816" s="23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</row>
    <row r="817" spans="1:21" ht="13.2" x14ac:dyDescent="0.25">
      <c r="A817" s="21"/>
      <c r="B817" s="21"/>
      <c r="C817" s="21"/>
      <c r="D817" s="23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</row>
    <row r="818" spans="1:21" ht="13.2" x14ac:dyDescent="0.25">
      <c r="A818" s="21"/>
      <c r="B818" s="21"/>
      <c r="C818" s="21"/>
      <c r="D818" s="23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</row>
    <row r="819" spans="1:21" ht="13.2" x14ac:dyDescent="0.25">
      <c r="A819" s="21"/>
      <c r="B819" s="21"/>
      <c r="C819" s="21"/>
      <c r="D819" s="23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</row>
    <row r="820" spans="1:21" ht="13.2" x14ac:dyDescent="0.25">
      <c r="A820" s="21"/>
      <c r="B820" s="21"/>
      <c r="C820" s="21"/>
      <c r="D820" s="23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</row>
    <row r="821" spans="1:21" ht="13.2" x14ac:dyDescent="0.25">
      <c r="A821" s="21"/>
      <c r="B821" s="21"/>
      <c r="C821" s="21"/>
      <c r="D821" s="23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</row>
    <row r="822" spans="1:21" ht="13.2" x14ac:dyDescent="0.25">
      <c r="A822" s="21"/>
      <c r="B822" s="21"/>
      <c r="C822" s="21"/>
      <c r="D822" s="23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</row>
    <row r="823" spans="1:21" ht="13.2" x14ac:dyDescent="0.25">
      <c r="A823" s="21"/>
      <c r="B823" s="21"/>
      <c r="C823" s="21"/>
      <c r="D823" s="23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</row>
    <row r="824" spans="1:21" ht="13.2" x14ac:dyDescent="0.25">
      <c r="A824" s="21"/>
      <c r="B824" s="21"/>
      <c r="C824" s="21"/>
      <c r="D824" s="23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</row>
    <row r="825" spans="1:21" ht="13.2" x14ac:dyDescent="0.25">
      <c r="A825" s="21"/>
      <c r="B825" s="21"/>
      <c r="C825" s="21"/>
      <c r="D825" s="23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</row>
    <row r="826" spans="1:21" ht="13.2" x14ac:dyDescent="0.25">
      <c r="A826" s="21"/>
      <c r="B826" s="21"/>
      <c r="C826" s="21"/>
      <c r="D826" s="23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</row>
    <row r="827" spans="1:21" ht="13.2" x14ac:dyDescent="0.25">
      <c r="A827" s="21"/>
      <c r="B827" s="21"/>
      <c r="C827" s="21"/>
      <c r="D827" s="23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</row>
    <row r="828" spans="1:21" ht="13.2" x14ac:dyDescent="0.25">
      <c r="A828" s="21"/>
      <c r="B828" s="21"/>
      <c r="C828" s="21"/>
      <c r="D828" s="23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</row>
    <row r="829" spans="1:21" ht="13.2" x14ac:dyDescent="0.25">
      <c r="A829" s="21"/>
      <c r="B829" s="21"/>
      <c r="C829" s="21"/>
      <c r="D829" s="23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</row>
    <row r="830" spans="1:21" ht="13.2" x14ac:dyDescent="0.25">
      <c r="A830" s="21"/>
      <c r="B830" s="21"/>
      <c r="C830" s="21"/>
      <c r="D830" s="23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</row>
    <row r="831" spans="1:21" ht="13.2" x14ac:dyDescent="0.25">
      <c r="A831" s="21"/>
      <c r="B831" s="21"/>
      <c r="C831" s="21"/>
      <c r="D831" s="23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</row>
    <row r="832" spans="1:21" ht="13.2" x14ac:dyDescent="0.25">
      <c r="A832" s="21"/>
      <c r="B832" s="21"/>
      <c r="C832" s="21"/>
      <c r="D832" s="23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</row>
    <row r="833" spans="1:21" ht="13.2" x14ac:dyDescent="0.25">
      <c r="A833" s="21"/>
      <c r="B833" s="21"/>
      <c r="C833" s="21"/>
      <c r="D833" s="23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</row>
    <row r="834" spans="1:21" ht="13.2" x14ac:dyDescent="0.25">
      <c r="A834" s="21"/>
      <c r="B834" s="21"/>
      <c r="C834" s="21"/>
      <c r="D834" s="23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</row>
    <row r="835" spans="1:21" ht="13.2" x14ac:dyDescent="0.25">
      <c r="A835" s="21"/>
      <c r="B835" s="21"/>
      <c r="C835" s="21"/>
      <c r="D835" s="23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</row>
    <row r="836" spans="1:21" ht="13.2" x14ac:dyDescent="0.25">
      <c r="A836" s="21"/>
      <c r="B836" s="21"/>
      <c r="C836" s="21"/>
      <c r="D836" s="23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</row>
    <row r="837" spans="1:21" ht="13.2" x14ac:dyDescent="0.25">
      <c r="A837" s="21"/>
      <c r="B837" s="21"/>
      <c r="C837" s="21"/>
      <c r="D837" s="23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</row>
    <row r="838" spans="1:21" ht="13.2" x14ac:dyDescent="0.25">
      <c r="A838" s="21"/>
      <c r="B838" s="21"/>
      <c r="C838" s="21"/>
      <c r="D838" s="23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</row>
    <row r="839" spans="1:21" ht="13.2" x14ac:dyDescent="0.25">
      <c r="A839" s="21"/>
      <c r="B839" s="21"/>
      <c r="C839" s="21"/>
      <c r="D839" s="23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</row>
    <row r="840" spans="1:21" ht="13.2" x14ac:dyDescent="0.25">
      <c r="A840" s="21"/>
      <c r="B840" s="21"/>
      <c r="C840" s="21"/>
      <c r="D840" s="23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</row>
    <row r="841" spans="1:21" ht="13.2" x14ac:dyDescent="0.25">
      <c r="A841" s="21"/>
      <c r="B841" s="21"/>
      <c r="C841" s="21"/>
      <c r="D841" s="23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</row>
    <row r="842" spans="1:21" ht="13.2" x14ac:dyDescent="0.25">
      <c r="A842" s="21"/>
      <c r="B842" s="21"/>
      <c r="C842" s="21"/>
      <c r="D842" s="23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</row>
    <row r="843" spans="1:21" ht="13.2" x14ac:dyDescent="0.25">
      <c r="A843" s="21"/>
      <c r="B843" s="21"/>
      <c r="C843" s="21"/>
      <c r="D843" s="23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</row>
    <row r="844" spans="1:21" ht="13.2" x14ac:dyDescent="0.25">
      <c r="A844" s="21"/>
      <c r="B844" s="21"/>
      <c r="C844" s="21"/>
      <c r="D844" s="23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</row>
    <row r="845" spans="1:21" ht="13.2" x14ac:dyDescent="0.25">
      <c r="A845" s="21"/>
      <c r="B845" s="21"/>
      <c r="C845" s="21"/>
      <c r="D845" s="23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</row>
    <row r="846" spans="1:21" ht="13.2" x14ac:dyDescent="0.25">
      <c r="A846" s="21"/>
      <c r="B846" s="21"/>
      <c r="C846" s="21"/>
      <c r="D846" s="23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</row>
    <row r="847" spans="1:21" ht="13.2" x14ac:dyDescent="0.25">
      <c r="A847" s="21"/>
      <c r="B847" s="21"/>
      <c r="C847" s="21"/>
      <c r="D847" s="23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</row>
    <row r="848" spans="1:21" ht="13.2" x14ac:dyDescent="0.25">
      <c r="A848" s="21"/>
      <c r="B848" s="21"/>
      <c r="C848" s="21"/>
      <c r="D848" s="23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</row>
    <row r="849" spans="1:21" ht="13.2" x14ac:dyDescent="0.25">
      <c r="A849" s="21"/>
      <c r="B849" s="21"/>
      <c r="C849" s="21"/>
      <c r="D849" s="23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</row>
    <row r="850" spans="1:21" ht="13.2" x14ac:dyDescent="0.25">
      <c r="A850" s="21"/>
      <c r="B850" s="21"/>
      <c r="C850" s="21"/>
      <c r="D850" s="23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</row>
    <row r="851" spans="1:21" ht="13.2" x14ac:dyDescent="0.25">
      <c r="A851" s="21"/>
      <c r="B851" s="21"/>
      <c r="C851" s="21"/>
      <c r="D851" s="23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</row>
    <row r="852" spans="1:21" ht="13.2" x14ac:dyDescent="0.25">
      <c r="A852" s="21"/>
      <c r="B852" s="21"/>
      <c r="C852" s="21"/>
      <c r="D852" s="23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</row>
    <row r="853" spans="1:21" ht="13.2" x14ac:dyDescent="0.25">
      <c r="A853" s="21"/>
      <c r="B853" s="21"/>
      <c r="C853" s="21"/>
      <c r="D853" s="23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</row>
    <row r="854" spans="1:21" ht="13.2" x14ac:dyDescent="0.25">
      <c r="A854" s="21"/>
      <c r="B854" s="21"/>
      <c r="C854" s="21"/>
      <c r="D854" s="23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</row>
    <row r="855" spans="1:21" ht="13.2" x14ac:dyDescent="0.25">
      <c r="A855" s="21"/>
      <c r="B855" s="21"/>
      <c r="C855" s="21"/>
      <c r="D855" s="23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</row>
    <row r="856" spans="1:21" ht="13.2" x14ac:dyDescent="0.25">
      <c r="A856" s="21"/>
      <c r="B856" s="21"/>
      <c r="C856" s="21"/>
      <c r="D856" s="23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</row>
    <row r="857" spans="1:21" ht="13.2" x14ac:dyDescent="0.25">
      <c r="A857" s="21"/>
      <c r="B857" s="21"/>
      <c r="C857" s="21"/>
      <c r="D857" s="23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</row>
    <row r="858" spans="1:21" ht="13.2" x14ac:dyDescent="0.25">
      <c r="A858" s="21"/>
      <c r="B858" s="21"/>
      <c r="C858" s="21"/>
      <c r="D858" s="23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</row>
    <row r="859" spans="1:21" ht="13.2" x14ac:dyDescent="0.25">
      <c r="A859" s="21"/>
      <c r="B859" s="21"/>
      <c r="C859" s="21"/>
      <c r="D859" s="23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</row>
    <row r="860" spans="1:21" ht="13.2" x14ac:dyDescent="0.25">
      <c r="A860" s="21"/>
      <c r="B860" s="21"/>
      <c r="C860" s="21"/>
      <c r="D860" s="23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</row>
    <row r="861" spans="1:21" ht="13.2" x14ac:dyDescent="0.25">
      <c r="A861" s="21"/>
      <c r="B861" s="21"/>
      <c r="C861" s="21"/>
      <c r="D861" s="23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</row>
    <row r="862" spans="1:21" ht="13.2" x14ac:dyDescent="0.25">
      <c r="A862" s="21"/>
      <c r="B862" s="21"/>
      <c r="C862" s="21"/>
      <c r="D862" s="23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</row>
    <row r="863" spans="1:21" ht="13.2" x14ac:dyDescent="0.25">
      <c r="A863" s="21"/>
      <c r="B863" s="21"/>
      <c r="C863" s="21"/>
      <c r="D863" s="23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</row>
    <row r="864" spans="1:21" ht="13.2" x14ac:dyDescent="0.25">
      <c r="A864" s="21"/>
      <c r="B864" s="21"/>
      <c r="C864" s="21"/>
      <c r="D864" s="23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</row>
    <row r="865" spans="1:21" ht="13.2" x14ac:dyDescent="0.25">
      <c r="A865" s="21"/>
      <c r="B865" s="21"/>
      <c r="C865" s="21"/>
      <c r="D865" s="23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</row>
    <row r="866" spans="1:21" ht="13.2" x14ac:dyDescent="0.25">
      <c r="A866" s="21"/>
      <c r="B866" s="21"/>
      <c r="C866" s="21"/>
      <c r="D866" s="23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</row>
    <row r="867" spans="1:21" ht="13.2" x14ac:dyDescent="0.25">
      <c r="A867" s="21"/>
      <c r="B867" s="21"/>
      <c r="C867" s="21"/>
      <c r="D867" s="23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</row>
    <row r="868" spans="1:21" ht="13.2" x14ac:dyDescent="0.25">
      <c r="A868" s="21"/>
      <c r="B868" s="21"/>
      <c r="C868" s="21"/>
      <c r="D868" s="23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</row>
    <row r="869" spans="1:21" ht="13.2" x14ac:dyDescent="0.25">
      <c r="A869" s="21"/>
      <c r="B869" s="21"/>
      <c r="C869" s="21"/>
      <c r="D869" s="23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</row>
    <row r="870" spans="1:21" ht="13.2" x14ac:dyDescent="0.25">
      <c r="A870" s="21"/>
      <c r="B870" s="21"/>
      <c r="C870" s="21"/>
      <c r="D870" s="23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</row>
    <row r="871" spans="1:21" ht="13.2" x14ac:dyDescent="0.25">
      <c r="A871" s="21"/>
      <c r="B871" s="21"/>
      <c r="C871" s="21"/>
      <c r="D871" s="23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</row>
    <row r="872" spans="1:21" ht="13.2" x14ac:dyDescent="0.25">
      <c r="A872" s="21"/>
      <c r="B872" s="21"/>
      <c r="C872" s="21"/>
      <c r="D872" s="23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</row>
    <row r="873" spans="1:21" ht="13.2" x14ac:dyDescent="0.25">
      <c r="A873" s="21"/>
      <c r="B873" s="21"/>
      <c r="C873" s="21"/>
      <c r="D873" s="23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</row>
    <row r="874" spans="1:21" ht="13.2" x14ac:dyDescent="0.25">
      <c r="A874" s="21"/>
      <c r="B874" s="21"/>
      <c r="C874" s="21"/>
      <c r="D874" s="23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</row>
    <row r="875" spans="1:21" ht="13.2" x14ac:dyDescent="0.25">
      <c r="A875" s="21"/>
      <c r="B875" s="21"/>
      <c r="C875" s="21"/>
      <c r="D875" s="23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</row>
    <row r="876" spans="1:21" ht="13.2" x14ac:dyDescent="0.25">
      <c r="A876" s="21"/>
      <c r="B876" s="21"/>
      <c r="C876" s="21"/>
      <c r="D876" s="23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</row>
    <row r="877" spans="1:21" ht="13.2" x14ac:dyDescent="0.25">
      <c r="A877" s="21"/>
      <c r="B877" s="21"/>
      <c r="C877" s="21"/>
      <c r="D877" s="23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</row>
    <row r="878" spans="1:21" ht="13.2" x14ac:dyDescent="0.25">
      <c r="A878" s="21"/>
      <c r="B878" s="21"/>
      <c r="C878" s="21"/>
      <c r="D878" s="23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</row>
    <row r="879" spans="1:21" ht="13.2" x14ac:dyDescent="0.25">
      <c r="A879" s="21"/>
      <c r="B879" s="21"/>
      <c r="C879" s="21"/>
      <c r="D879" s="23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</row>
    <row r="880" spans="1:21" ht="13.2" x14ac:dyDescent="0.25">
      <c r="A880" s="21"/>
      <c r="B880" s="21"/>
      <c r="C880" s="21"/>
      <c r="D880" s="23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</row>
    <row r="881" spans="1:21" ht="13.2" x14ac:dyDescent="0.25">
      <c r="A881" s="21"/>
      <c r="B881" s="21"/>
      <c r="C881" s="21"/>
      <c r="D881" s="23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</row>
    <row r="882" spans="1:21" ht="13.2" x14ac:dyDescent="0.25">
      <c r="A882" s="21"/>
      <c r="B882" s="21"/>
      <c r="C882" s="21"/>
      <c r="D882" s="23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</row>
    <row r="883" spans="1:21" ht="13.2" x14ac:dyDescent="0.25">
      <c r="A883" s="21"/>
      <c r="B883" s="21"/>
      <c r="C883" s="21"/>
      <c r="D883" s="23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</row>
    <row r="884" spans="1:21" ht="13.2" x14ac:dyDescent="0.25">
      <c r="A884" s="21"/>
      <c r="B884" s="21"/>
      <c r="C884" s="21"/>
      <c r="D884" s="23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</row>
    <row r="885" spans="1:21" ht="13.2" x14ac:dyDescent="0.25">
      <c r="A885" s="21"/>
      <c r="B885" s="21"/>
      <c r="C885" s="21"/>
      <c r="D885" s="23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</row>
    <row r="886" spans="1:21" ht="13.2" x14ac:dyDescent="0.25">
      <c r="A886" s="21"/>
      <c r="B886" s="21"/>
      <c r="C886" s="21"/>
      <c r="D886" s="23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</row>
    <row r="887" spans="1:21" ht="13.2" x14ac:dyDescent="0.25">
      <c r="A887" s="21"/>
      <c r="B887" s="21"/>
      <c r="C887" s="21"/>
      <c r="D887" s="23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</row>
    <row r="888" spans="1:21" ht="13.2" x14ac:dyDescent="0.25">
      <c r="A888" s="21"/>
      <c r="B888" s="21"/>
      <c r="C888" s="21"/>
      <c r="D888" s="23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</row>
    <row r="889" spans="1:21" ht="13.2" x14ac:dyDescent="0.25">
      <c r="A889" s="21"/>
      <c r="B889" s="21"/>
      <c r="C889" s="21"/>
      <c r="D889" s="23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</row>
    <row r="890" spans="1:21" ht="13.2" x14ac:dyDescent="0.25">
      <c r="A890" s="21"/>
      <c r="B890" s="21"/>
      <c r="C890" s="21"/>
      <c r="D890" s="23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</row>
    <row r="891" spans="1:21" ht="13.2" x14ac:dyDescent="0.25">
      <c r="A891" s="21"/>
      <c r="B891" s="21"/>
      <c r="C891" s="21"/>
      <c r="D891" s="23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</row>
    <row r="892" spans="1:21" ht="13.2" x14ac:dyDescent="0.25">
      <c r="A892" s="21"/>
      <c r="B892" s="21"/>
      <c r="C892" s="21"/>
      <c r="D892" s="23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</row>
    <row r="893" spans="1:21" ht="13.2" x14ac:dyDescent="0.25">
      <c r="A893" s="21"/>
      <c r="B893" s="21"/>
      <c r="C893" s="21"/>
      <c r="D893" s="23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</row>
    <row r="894" spans="1:21" ht="13.2" x14ac:dyDescent="0.25">
      <c r="A894" s="21"/>
      <c r="B894" s="21"/>
      <c r="C894" s="21"/>
      <c r="D894" s="23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</row>
    <row r="895" spans="1:21" ht="13.2" x14ac:dyDescent="0.25">
      <c r="A895" s="21"/>
      <c r="B895" s="21"/>
      <c r="C895" s="21"/>
      <c r="D895" s="23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</row>
    <row r="896" spans="1:21" ht="13.2" x14ac:dyDescent="0.25">
      <c r="A896" s="21"/>
      <c r="B896" s="21"/>
      <c r="C896" s="21"/>
      <c r="D896" s="23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</row>
    <row r="897" spans="1:21" ht="13.2" x14ac:dyDescent="0.25">
      <c r="A897" s="21"/>
      <c r="B897" s="21"/>
      <c r="C897" s="21"/>
      <c r="D897" s="23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</row>
    <row r="898" spans="1:21" ht="13.2" x14ac:dyDescent="0.25">
      <c r="A898" s="21"/>
      <c r="B898" s="21"/>
      <c r="C898" s="21"/>
      <c r="D898" s="23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</row>
    <row r="899" spans="1:21" ht="13.2" x14ac:dyDescent="0.25">
      <c r="A899" s="21"/>
      <c r="B899" s="21"/>
      <c r="C899" s="21"/>
      <c r="D899" s="23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</row>
    <row r="900" spans="1:21" ht="13.2" x14ac:dyDescent="0.25">
      <c r="A900" s="21"/>
      <c r="B900" s="21"/>
      <c r="C900" s="21"/>
      <c r="D900" s="23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</row>
    <row r="901" spans="1:21" ht="13.2" x14ac:dyDescent="0.25">
      <c r="A901" s="21"/>
      <c r="B901" s="21"/>
      <c r="C901" s="21"/>
      <c r="D901" s="23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</row>
    <row r="902" spans="1:21" ht="13.2" x14ac:dyDescent="0.25">
      <c r="A902" s="21"/>
      <c r="B902" s="21"/>
      <c r="C902" s="21"/>
      <c r="D902" s="23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</row>
    <row r="903" spans="1:21" ht="13.2" x14ac:dyDescent="0.25">
      <c r="A903" s="21"/>
      <c r="B903" s="21"/>
      <c r="C903" s="21"/>
      <c r="D903" s="23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</row>
    <row r="904" spans="1:21" ht="13.2" x14ac:dyDescent="0.25">
      <c r="A904" s="21"/>
      <c r="B904" s="21"/>
      <c r="C904" s="21"/>
      <c r="D904" s="23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</row>
    <row r="905" spans="1:21" ht="13.2" x14ac:dyDescent="0.25">
      <c r="A905" s="21"/>
      <c r="B905" s="21"/>
      <c r="C905" s="21"/>
      <c r="D905" s="23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</row>
    <row r="906" spans="1:21" ht="13.2" x14ac:dyDescent="0.25">
      <c r="A906" s="21"/>
      <c r="B906" s="21"/>
      <c r="C906" s="21"/>
      <c r="D906" s="23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</row>
    <row r="907" spans="1:21" ht="13.2" x14ac:dyDescent="0.25">
      <c r="A907" s="21"/>
      <c r="B907" s="21"/>
      <c r="C907" s="21"/>
      <c r="D907" s="23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</row>
    <row r="908" spans="1:21" ht="13.2" x14ac:dyDescent="0.25">
      <c r="A908" s="21"/>
      <c r="B908" s="21"/>
      <c r="C908" s="21"/>
      <c r="D908" s="23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</row>
    <row r="909" spans="1:21" ht="13.2" x14ac:dyDescent="0.25">
      <c r="A909" s="21"/>
      <c r="B909" s="21"/>
      <c r="C909" s="21"/>
      <c r="D909" s="23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</row>
    <row r="910" spans="1:21" ht="13.2" x14ac:dyDescent="0.25">
      <c r="A910" s="21"/>
      <c r="B910" s="21"/>
      <c r="C910" s="21"/>
      <c r="D910" s="23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</row>
    <row r="911" spans="1:21" ht="13.2" x14ac:dyDescent="0.25">
      <c r="A911" s="21"/>
      <c r="B911" s="21"/>
      <c r="C911" s="21"/>
      <c r="D911" s="23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</row>
    <row r="912" spans="1:21" ht="13.2" x14ac:dyDescent="0.25">
      <c r="A912" s="21"/>
      <c r="B912" s="21"/>
      <c r="C912" s="21"/>
      <c r="D912" s="23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</row>
    <row r="913" spans="1:21" ht="13.2" x14ac:dyDescent="0.25">
      <c r="A913" s="21"/>
      <c r="B913" s="21"/>
      <c r="C913" s="21"/>
      <c r="D913" s="23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</row>
    <row r="914" spans="1:21" ht="13.2" x14ac:dyDescent="0.25">
      <c r="A914" s="21"/>
      <c r="B914" s="21"/>
      <c r="C914" s="21"/>
      <c r="D914" s="23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</row>
    <row r="915" spans="1:21" ht="13.2" x14ac:dyDescent="0.25">
      <c r="A915" s="21"/>
      <c r="B915" s="21"/>
      <c r="C915" s="21"/>
      <c r="D915" s="23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</row>
    <row r="916" spans="1:21" ht="13.2" x14ac:dyDescent="0.25">
      <c r="A916" s="21"/>
      <c r="B916" s="21"/>
      <c r="C916" s="21"/>
      <c r="D916" s="23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</row>
    <row r="917" spans="1:21" ht="13.2" x14ac:dyDescent="0.25">
      <c r="A917" s="21"/>
      <c r="B917" s="21"/>
      <c r="C917" s="21"/>
      <c r="D917" s="23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</row>
    <row r="918" spans="1:21" ht="13.2" x14ac:dyDescent="0.25">
      <c r="A918" s="21"/>
      <c r="B918" s="21"/>
      <c r="C918" s="21"/>
      <c r="D918" s="23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</row>
    <row r="919" spans="1:21" ht="13.2" x14ac:dyDescent="0.25">
      <c r="A919" s="21"/>
      <c r="B919" s="21"/>
      <c r="C919" s="21"/>
      <c r="D919" s="23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</row>
    <row r="920" spans="1:21" ht="13.2" x14ac:dyDescent="0.25">
      <c r="A920" s="21"/>
      <c r="B920" s="21"/>
      <c r="C920" s="21"/>
      <c r="D920" s="23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</row>
    <row r="921" spans="1:21" ht="13.2" x14ac:dyDescent="0.25">
      <c r="A921" s="21"/>
      <c r="B921" s="21"/>
      <c r="C921" s="21"/>
      <c r="D921" s="23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</row>
    <row r="922" spans="1:21" ht="13.2" x14ac:dyDescent="0.25">
      <c r="A922" s="21"/>
      <c r="B922" s="21"/>
      <c r="C922" s="21"/>
      <c r="D922" s="23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</row>
    <row r="923" spans="1:21" ht="13.2" x14ac:dyDescent="0.25">
      <c r="A923" s="21"/>
      <c r="B923" s="21"/>
      <c r="C923" s="21"/>
      <c r="D923" s="23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</row>
    <row r="924" spans="1:21" ht="13.2" x14ac:dyDescent="0.25">
      <c r="A924" s="21"/>
      <c r="B924" s="21"/>
      <c r="C924" s="21"/>
      <c r="D924" s="23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</row>
    <row r="925" spans="1:21" ht="13.2" x14ac:dyDescent="0.25">
      <c r="A925" s="21"/>
      <c r="B925" s="21"/>
      <c r="C925" s="21"/>
      <c r="D925" s="23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</row>
    <row r="926" spans="1:21" ht="13.2" x14ac:dyDescent="0.25">
      <c r="A926" s="21"/>
      <c r="B926" s="21"/>
      <c r="C926" s="21"/>
      <c r="D926" s="23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</row>
    <row r="927" spans="1:21" ht="13.2" x14ac:dyDescent="0.25">
      <c r="A927" s="21"/>
      <c r="B927" s="21"/>
      <c r="C927" s="21"/>
      <c r="D927" s="23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</row>
    <row r="928" spans="1:21" ht="13.2" x14ac:dyDescent="0.25">
      <c r="A928" s="21"/>
      <c r="B928" s="21"/>
      <c r="C928" s="21"/>
      <c r="D928" s="23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</row>
    <row r="929" spans="1:21" ht="13.2" x14ac:dyDescent="0.25">
      <c r="A929" s="21"/>
      <c r="B929" s="21"/>
      <c r="C929" s="21"/>
      <c r="D929" s="23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</row>
    <row r="930" spans="1:21" ht="13.2" x14ac:dyDescent="0.25">
      <c r="A930" s="21"/>
      <c r="B930" s="21"/>
      <c r="C930" s="21"/>
      <c r="D930" s="23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</row>
    <row r="931" spans="1:21" ht="13.2" x14ac:dyDescent="0.25">
      <c r="A931" s="21"/>
      <c r="B931" s="21"/>
      <c r="C931" s="21"/>
      <c r="D931" s="23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</row>
    <row r="932" spans="1:21" ht="13.2" x14ac:dyDescent="0.25">
      <c r="A932" s="21"/>
      <c r="B932" s="21"/>
      <c r="C932" s="21"/>
      <c r="D932" s="23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</row>
    <row r="933" spans="1:21" ht="13.2" x14ac:dyDescent="0.25">
      <c r="A933" s="21"/>
      <c r="B933" s="21"/>
      <c r="C933" s="21"/>
      <c r="D933" s="23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</row>
    <row r="934" spans="1:21" ht="13.2" x14ac:dyDescent="0.25">
      <c r="A934" s="21"/>
      <c r="B934" s="21"/>
      <c r="C934" s="21"/>
      <c r="D934" s="23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</row>
    <row r="935" spans="1:21" ht="13.2" x14ac:dyDescent="0.25">
      <c r="A935" s="21"/>
      <c r="B935" s="21"/>
      <c r="C935" s="21"/>
      <c r="D935" s="23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</row>
    <row r="936" spans="1:21" ht="13.2" x14ac:dyDescent="0.25">
      <c r="A936" s="21"/>
      <c r="B936" s="21"/>
      <c r="C936" s="21"/>
      <c r="D936" s="23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</row>
    <row r="937" spans="1:21" ht="13.2" x14ac:dyDescent="0.25">
      <c r="A937" s="21"/>
      <c r="B937" s="21"/>
      <c r="C937" s="21"/>
      <c r="D937" s="23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</row>
    <row r="938" spans="1:21" ht="13.2" x14ac:dyDescent="0.25">
      <c r="A938" s="21"/>
      <c r="B938" s="21"/>
      <c r="C938" s="21"/>
      <c r="D938" s="23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</row>
    <row r="939" spans="1:21" ht="13.2" x14ac:dyDescent="0.25">
      <c r="A939" s="21"/>
      <c r="B939" s="21"/>
      <c r="C939" s="21"/>
      <c r="D939" s="23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</row>
    <row r="940" spans="1:21" ht="13.2" x14ac:dyDescent="0.25">
      <c r="A940" s="21"/>
      <c r="B940" s="21"/>
      <c r="C940" s="21"/>
      <c r="D940" s="23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</row>
    <row r="941" spans="1:21" ht="13.2" x14ac:dyDescent="0.25">
      <c r="A941" s="21"/>
      <c r="B941" s="21"/>
      <c r="C941" s="21"/>
      <c r="D941" s="23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</row>
    <row r="942" spans="1:21" ht="13.2" x14ac:dyDescent="0.25">
      <c r="A942" s="21"/>
      <c r="B942" s="21"/>
      <c r="C942" s="21"/>
      <c r="D942" s="23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</row>
    <row r="943" spans="1:21" ht="13.2" x14ac:dyDescent="0.25">
      <c r="A943" s="21"/>
      <c r="B943" s="21"/>
      <c r="C943" s="21"/>
      <c r="D943" s="23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</row>
    <row r="944" spans="1:21" ht="13.2" x14ac:dyDescent="0.25">
      <c r="A944" s="21"/>
      <c r="B944" s="21"/>
      <c r="C944" s="21"/>
      <c r="D944" s="23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</row>
    <row r="945" spans="1:21" ht="13.2" x14ac:dyDescent="0.25">
      <c r="A945" s="21"/>
      <c r="B945" s="21"/>
      <c r="C945" s="21"/>
      <c r="D945" s="23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</row>
    <row r="946" spans="1:21" ht="13.2" x14ac:dyDescent="0.25">
      <c r="A946" s="21"/>
      <c r="B946" s="21"/>
      <c r="C946" s="21"/>
      <c r="D946" s="23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</row>
    <row r="947" spans="1:21" ht="13.2" x14ac:dyDescent="0.25">
      <c r="A947" s="21"/>
      <c r="B947" s="21"/>
      <c r="C947" s="21"/>
      <c r="D947" s="23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</row>
    <row r="948" spans="1:21" ht="13.2" x14ac:dyDescent="0.25">
      <c r="A948" s="21"/>
      <c r="B948" s="21"/>
      <c r="C948" s="21"/>
      <c r="D948" s="23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</row>
    <row r="949" spans="1:21" ht="13.2" x14ac:dyDescent="0.25">
      <c r="A949" s="21"/>
      <c r="B949" s="21"/>
      <c r="C949" s="21"/>
      <c r="D949" s="23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</row>
    <row r="950" spans="1:21" ht="13.2" x14ac:dyDescent="0.25">
      <c r="A950" s="21"/>
      <c r="B950" s="21"/>
      <c r="C950" s="21"/>
      <c r="D950" s="23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</row>
    <row r="951" spans="1:21" ht="13.2" x14ac:dyDescent="0.25">
      <c r="A951" s="21"/>
      <c r="B951" s="21"/>
      <c r="C951" s="21"/>
      <c r="D951" s="23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</row>
    <row r="952" spans="1:21" ht="13.2" x14ac:dyDescent="0.25">
      <c r="A952" s="21"/>
      <c r="B952" s="21"/>
      <c r="C952" s="21"/>
      <c r="D952" s="23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</row>
    <row r="953" spans="1:21" ht="13.2" x14ac:dyDescent="0.25">
      <c r="A953" s="21"/>
      <c r="B953" s="21"/>
      <c r="C953" s="21"/>
      <c r="D953" s="23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</row>
    <row r="954" spans="1:21" ht="13.2" x14ac:dyDescent="0.25">
      <c r="A954" s="21"/>
      <c r="B954" s="21"/>
      <c r="C954" s="21"/>
      <c r="D954" s="23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</row>
    <row r="955" spans="1:21" ht="13.2" x14ac:dyDescent="0.25">
      <c r="A955" s="21"/>
      <c r="B955" s="21"/>
      <c r="C955" s="21"/>
      <c r="D955" s="23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</row>
    <row r="956" spans="1:21" ht="13.2" x14ac:dyDescent="0.25">
      <c r="A956" s="21"/>
      <c r="B956" s="21"/>
      <c r="C956" s="21"/>
      <c r="D956" s="23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</row>
    <row r="957" spans="1:21" ht="13.2" x14ac:dyDescent="0.25">
      <c r="A957" s="21"/>
      <c r="B957" s="21"/>
      <c r="C957" s="21"/>
      <c r="D957" s="23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</row>
    <row r="958" spans="1:21" ht="13.2" x14ac:dyDescent="0.25">
      <c r="A958" s="21"/>
      <c r="B958" s="21"/>
      <c r="C958" s="21"/>
      <c r="D958" s="23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</row>
    <row r="959" spans="1:21" ht="13.2" x14ac:dyDescent="0.25">
      <c r="A959" s="21"/>
      <c r="B959" s="21"/>
      <c r="C959" s="21"/>
      <c r="D959" s="23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</row>
    <row r="960" spans="1:21" ht="13.2" x14ac:dyDescent="0.25">
      <c r="A960" s="21"/>
      <c r="B960" s="21"/>
      <c r="C960" s="21"/>
      <c r="D960" s="23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</row>
    <row r="961" spans="1:21" ht="13.2" x14ac:dyDescent="0.25">
      <c r="A961" s="21"/>
      <c r="B961" s="21"/>
      <c r="C961" s="21"/>
      <c r="D961" s="23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</row>
    <row r="962" spans="1:21" ht="13.2" x14ac:dyDescent="0.25">
      <c r="A962" s="21"/>
      <c r="B962" s="21"/>
      <c r="C962" s="21"/>
      <c r="D962" s="23"/>
      <c r="E962" s="21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  <c r="U962" s="21"/>
    </row>
    <row r="963" spans="1:21" ht="13.2" x14ac:dyDescent="0.25">
      <c r="A963" s="21"/>
      <c r="B963" s="21"/>
      <c r="C963" s="21"/>
      <c r="D963" s="23"/>
      <c r="E963" s="21"/>
      <c r="F963" s="21"/>
      <c r="G963" s="21"/>
      <c r="H963" s="21"/>
      <c r="I963" s="21"/>
      <c r="J963" s="21"/>
      <c r="K963" s="21"/>
      <c r="L963" s="21"/>
      <c r="M963" s="21"/>
      <c r="N963" s="21"/>
      <c r="O963" s="21"/>
      <c r="P963" s="21"/>
      <c r="Q963" s="21"/>
      <c r="R963" s="21"/>
      <c r="S963" s="21"/>
      <c r="T963" s="21"/>
      <c r="U963" s="21"/>
    </row>
    <row r="964" spans="1:21" ht="13.2" x14ac:dyDescent="0.25">
      <c r="A964" s="21"/>
      <c r="B964" s="21"/>
      <c r="C964" s="21"/>
      <c r="D964" s="23"/>
      <c r="E964" s="21"/>
      <c r="F964" s="21"/>
      <c r="G964" s="21"/>
      <c r="H964" s="21"/>
      <c r="I964" s="21"/>
      <c r="J964" s="21"/>
      <c r="K964" s="21"/>
      <c r="L964" s="21"/>
      <c r="M964" s="21"/>
      <c r="N964" s="21"/>
      <c r="O964" s="21"/>
      <c r="P964" s="21"/>
      <c r="Q964" s="21"/>
      <c r="R964" s="21"/>
      <c r="S964" s="21"/>
      <c r="T964" s="21"/>
      <c r="U964" s="21"/>
    </row>
    <row r="965" spans="1:21" ht="13.2" x14ac:dyDescent="0.25">
      <c r="A965" s="21"/>
      <c r="B965" s="21"/>
      <c r="C965" s="21"/>
      <c r="D965" s="23"/>
      <c r="E965" s="21"/>
      <c r="F965" s="21"/>
      <c r="G965" s="21"/>
      <c r="H965" s="21"/>
      <c r="I965" s="21"/>
      <c r="J965" s="21"/>
      <c r="K965" s="21"/>
      <c r="L965" s="21"/>
      <c r="M965" s="21"/>
      <c r="N965" s="21"/>
      <c r="O965" s="21"/>
      <c r="P965" s="21"/>
      <c r="Q965" s="21"/>
      <c r="R965" s="21"/>
      <c r="S965" s="21"/>
      <c r="T965" s="21"/>
      <c r="U965" s="21"/>
    </row>
    <row r="966" spans="1:21" ht="13.2" x14ac:dyDescent="0.25">
      <c r="A966" s="21"/>
      <c r="B966" s="21"/>
      <c r="C966" s="21"/>
      <c r="D966" s="23"/>
      <c r="E966" s="21"/>
      <c r="F966" s="21"/>
      <c r="G966" s="21"/>
      <c r="H966" s="21"/>
      <c r="I966" s="21"/>
      <c r="J966" s="21"/>
      <c r="K966" s="21"/>
      <c r="L966" s="21"/>
      <c r="M966" s="21"/>
      <c r="N966" s="21"/>
      <c r="O966" s="21"/>
      <c r="P966" s="21"/>
      <c r="Q966" s="21"/>
      <c r="R966" s="21"/>
      <c r="S966" s="21"/>
      <c r="T966" s="21"/>
      <c r="U966" s="21"/>
    </row>
  </sheetData>
  <mergeCells count="5">
    <mergeCell ref="B1:B2"/>
    <mergeCell ref="D1:D2"/>
    <mergeCell ref="A1:A2"/>
    <mergeCell ref="C1:C2"/>
    <mergeCell ref="E1:E2"/>
  </mergeCells>
  <hyperlinks>
    <hyperlink ref="D20" r:id="rId1" xr:uid="{7FAAC11C-1028-4395-9DB5-D75E6B858DE8}"/>
    <hyperlink ref="D39" r:id="rId2" xr:uid="{47FDC99D-C961-467D-8FCA-78D07876971E}"/>
    <hyperlink ref="D40" r:id="rId3" xr:uid="{FD541276-6EA3-4AEC-82F6-B7E442F60F2A}"/>
    <hyperlink ref="D48" r:id="rId4" xr:uid="{96D7F5C1-3DA6-40BB-AB77-DF98F3BC2108}"/>
    <hyperlink ref="D49" r:id="rId5" xr:uid="{FFA538A3-0FFC-415E-9191-7284F202C761}"/>
    <hyperlink ref="D58" r:id="rId6" xr:uid="{5A13AEC1-C99E-4AFE-BD8B-CE28DE5A20BB}"/>
    <hyperlink ref="D61" r:id="rId7" xr:uid="{D3104EE4-E6ED-478F-A3DB-B6821A4222B4}"/>
    <hyperlink ref="D62" r:id="rId8" xr:uid="{E633AE15-DD8C-4726-A4F4-14977EAB99EC}"/>
    <hyperlink ref="D64" r:id="rId9" xr:uid="{006C7B7E-71BE-43B8-958A-1A9E1C23FFFB}"/>
    <hyperlink ref="D63" r:id="rId10" xr:uid="{B2C6296A-CB6D-478B-9598-D06506532D33}"/>
    <hyperlink ref="D65" r:id="rId11" xr:uid="{62C18383-8049-4E95-B968-2CD601445509}"/>
    <hyperlink ref="D67" r:id="rId12" xr:uid="{C3B54EDF-39D7-4F0B-B92D-901C623E9FA8}"/>
    <hyperlink ref="D68" r:id="rId13" xr:uid="{281AD9D3-EAF6-4327-AD59-E8B417424A56}"/>
    <hyperlink ref="D69" r:id="rId14" xr:uid="{A3783EF4-96D1-44A6-9328-1BB8A55BF763}"/>
    <hyperlink ref="D74" r:id="rId15" xr:uid="{AE03583D-EE9E-4F56-9C5C-182F3259A894}"/>
    <hyperlink ref="D75" r:id="rId16" xr:uid="{D57BE70A-B030-4175-9818-CEC2838EA643}"/>
    <hyperlink ref="D76" r:id="rId17" xr:uid="{9DB777AE-181D-4618-9256-133E0B20B7A1}"/>
    <hyperlink ref="D79" r:id="rId18" xr:uid="{DEF9AA0D-F8DD-40DB-A2A0-3A12C79DFF3F}"/>
    <hyperlink ref="D80" r:id="rId19" xr:uid="{B8D3BF58-BC3B-4832-B3FE-FD0442ABD899}"/>
    <hyperlink ref="D83" r:id="rId20" xr:uid="{4CB213F5-0790-4A0F-9C76-BC108DF2D4C2}"/>
    <hyperlink ref="D84" r:id="rId21" xr:uid="{38926802-637F-48A1-92F5-F0B09F577285}"/>
    <hyperlink ref="D86" r:id="rId22" xr:uid="{7E519438-B17C-432B-97A7-A4E4FAF55BF6}"/>
    <hyperlink ref="D87" r:id="rId23" xr:uid="{D68C67A5-D07A-4CB9-8663-66F0FC551391}"/>
    <hyperlink ref="D88" r:id="rId24" xr:uid="{7F90ED63-0ACB-41C0-8591-2B4C3842F445}"/>
    <hyperlink ref="D53" r:id="rId25" xr:uid="{37C292B1-CA4D-46B6-A9A6-326F23AD32DC}"/>
    <hyperlink ref="D93" r:id="rId26" xr:uid="{C06B87E4-A22A-4F98-B88D-4AC214381D45}"/>
    <hyperlink ref="D97" r:id="rId27" xr:uid="{319E150C-4DB8-4258-9344-7CC3EE82DA42}"/>
    <hyperlink ref="D98" r:id="rId28" xr:uid="{F465B8B1-B8FE-419C-970C-418703ABC9FF}"/>
    <hyperlink ref="D99" r:id="rId29" xr:uid="{DCDDCC9F-A7E5-4FA5-A8B3-C5CC8661C38D}"/>
    <hyperlink ref="D100" r:id="rId30" xr:uid="{4F79B7F3-740D-46F6-9AF0-A2E2E8E81296}"/>
    <hyperlink ref="D101" r:id="rId31" xr:uid="{54036C32-084E-4925-AD04-9A7788B33286}"/>
    <hyperlink ref="D102" r:id="rId32" xr:uid="{86498E82-DD69-4F63-9EC1-52BA50C6F2CC}"/>
    <hyperlink ref="D109" r:id="rId33" xr:uid="{4C2A624A-1B6B-47CD-B02F-AABE9D5E03A9}"/>
    <hyperlink ref="D112" r:id="rId34" xr:uid="{EF9A8E2A-2261-48FB-BF12-76243AB09AD2}"/>
    <hyperlink ref="D114" r:id="rId35" xr:uid="{3C55F331-CAC1-4FAB-A896-9777D08C8E4E}"/>
    <hyperlink ref="D115" r:id="rId36" xr:uid="{4EF6D5F3-7350-4FA5-8361-4EF18E9FF4EF}"/>
    <hyperlink ref="D116" r:id="rId37" xr:uid="{F3CA326A-7EA3-4C8B-ADBE-2D40C6C6B53C}"/>
    <hyperlink ref="D119" r:id="rId38" xr:uid="{87F4F511-5992-4AA1-AC3F-E2D773FDBB07}"/>
    <hyperlink ref="D120" r:id="rId39" xr:uid="{1EBB1370-22E1-4E38-BA96-A0839ECB7E99}"/>
    <hyperlink ref="D121" r:id="rId40" xr:uid="{5ECCB54B-218D-428D-A2F2-E192FDE0348B}"/>
    <hyperlink ref="D124" r:id="rId41" xr:uid="{60DD6312-45A4-48E2-ADC2-1B0071E9D6A4}"/>
    <hyperlink ref="D125" r:id="rId42" xr:uid="{B2DE9C0C-15C1-43C9-8579-EA8B5E157B1E}"/>
    <hyperlink ref="D126" r:id="rId43" xr:uid="{AE5F0BBF-8F61-4AAE-AD67-E53AA77B8CB1}"/>
    <hyperlink ref="D127" r:id="rId44" xr:uid="{EF0B87C1-93F8-4D73-A0DF-7B0A7FCE9220}"/>
    <hyperlink ref="D128" r:id="rId45" xr:uid="{0CF90A35-972A-485A-BF35-1868DC836363}"/>
    <hyperlink ref="D129" r:id="rId46" xr:uid="{39ACDB7B-B49E-4909-A47B-19ABEFF71E8F}"/>
    <hyperlink ref="D130" r:id="rId47" xr:uid="{718E2A8D-763E-4C1D-9AF7-8FC3B9BD3FE7}"/>
    <hyperlink ref="E132" r:id="rId48" xr:uid="{D7DB05FB-E035-458C-ADEA-B54BFCB55811}"/>
    <hyperlink ref="D132" r:id="rId49" xr:uid="{0E49DE2F-46DA-455F-9ACC-C2017A6A713F}"/>
    <hyperlink ref="D133" r:id="rId50" xr:uid="{660CAFDD-C71A-47FB-BEA2-9288AB047235}"/>
    <hyperlink ref="D134" r:id="rId51" xr:uid="{5770AD60-65DB-45DE-812F-0519BBCB55A8}"/>
    <hyperlink ref="D135" r:id="rId52" xr:uid="{2B21FA75-4EE4-4A8F-B57E-45F220F5FDE7}"/>
    <hyperlink ref="D136" r:id="rId53" xr:uid="{1F5252B2-E1D5-4034-A1E3-6F49879D1095}"/>
    <hyperlink ref="D145" r:id="rId54" xr:uid="{8E1D8A83-5FDA-4CA4-A8B0-355C0334DBC7}"/>
    <hyperlink ref="D146" r:id="rId55" xr:uid="{67CD05CB-302E-4B56-9786-A6E1D8A26F39}"/>
    <hyperlink ref="D148" r:id="rId56" xr:uid="{BB1AE8EB-4B2E-4365-927B-4635ED1FF47F}"/>
    <hyperlink ref="D153" r:id="rId57" xr:uid="{98E75B5B-447B-4115-887F-A448647EA070}"/>
    <hyperlink ref="D154" r:id="rId58" xr:uid="{44793AF2-707E-4F79-8FF9-B7C9674D2CD6}"/>
    <hyperlink ref="E154" r:id="rId59" display="https://www.geeksforgeeks.org/binary-search-tree-set-2-delete/" xr:uid="{4AC15BCA-AA4B-4FFA-884D-F7185E4632AE}"/>
    <hyperlink ref="D156" r:id="rId60" xr:uid="{F24A54DC-9A2C-456F-9D61-5979BBF09114}"/>
    <hyperlink ref="D157" r:id="rId61" xr:uid="{A252EAB1-33D7-46FE-9FB5-F5C8601E8602}"/>
    <hyperlink ref="D166" r:id="rId62" xr:uid="{E7769572-8392-45D7-9330-15B8A854AE32}"/>
    <hyperlink ref="D165" r:id="rId63" xr:uid="{73D9EDBD-E694-465F-95BA-8060242749D0}"/>
    <hyperlink ref="D23" r:id="rId64" xr:uid="{DF5F1725-9A60-4716-8ABF-1B3D71A052D3}"/>
    <hyperlink ref="D24" r:id="rId65" xr:uid="{A35CF745-FA0F-4843-81A7-E9A048CFDBF2}"/>
    <hyperlink ref="D31" r:id="rId66" xr:uid="{DBD79D19-D51E-4941-A97A-1EF71168906E}"/>
    <hyperlink ref="D33" r:id="rId67" xr:uid="{F3461153-7D51-4F4E-B71C-F60425DC8E1B}"/>
    <hyperlink ref="D159" r:id="rId68" xr:uid="{AEBFDEAB-7521-4A5B-82ED-3A2D41EBEEAC}"/>
    <hyperlink ref="D160" r:id="rId69" xr:uid="{46153F27-4300-4312-887A-7B279FFBC878}"/>
  </hyperlinks>
  <pageMargins left="0.7" right="0.7" top="0.75" bottom="0.75" header="0.3" footer="0.3"/>
  <pageSetup orientation="portrait" r:id="rId7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7C943-0DED-4BB0-8753-8222F01E2E6F}">
  <dimension ref="A1:E99"/>
  <sheetViews>
    <sheetView topLeftCell="A60" workbookViewId="0">
      <selection activeCell="B85" sqref="B85"/>
    </sheetView>
  </sheetViews>
  <sheetFormatPr defaultRowHeight="13.2" x14ac:dyDescent="0.25"/>
  <cols>
    <col min="1" max="1" width="67.6640625" bestFit="1" customWidth="1"/>
    <col min="2" max="2" width="14.33203125" customWidth="1"/>
    <col min="3" max="3" width="24.109375" bestFit="1" customWidth="1"/>
    <col min="4" max="4" width="49" bestFit="1" customWidth="1"/>
    <col min="5" max="5" width="46.6640625" bestFit="1" customWidth="1"/>
  </cols>
  <sheetData>
    <row r="1" spans="1:5" x14ac:dyDescent="0.25">
      <c r="A1" s="34" t="s">
        <v>627</v>
      </c>
      <c r="B1" s="32" t="s">
        <v>21</v>
      </c>
      <c r="C1" s="32" t="s">
        <v>2</v>
      </c>
      <c r="D1" s="32" t="s">
        <v>11</v>
      </c>
      <c r="E1" s="34" t="s">
        <v>629</v>
      </c>
    </row>
    <row r="2" spans="1:5" x14ac:dyDescent="0.25">
      <c r="A2" s="35"/>
      <c r="B2" s="32"/>
      <c r="C2" s="33"/>
      <c r="D2" s="33"/>
      <c r="E2" s="35"/>
    </row>
    <row r="3" spans="1:5" x14ac:dyDescent="0.25">
      <c r="A3" s="7" t="s">
        <v>396</v>
      </c>
      <c r="B3" s="7"/>
      <c r="C3" s="7"/>
      <c r="D3" s="14"/>
      <c r="E3" s="7"/>
    </row>
    <row r="4" spans="1:5" x14ac:dyDescent="0.25">
      <c r="A4" s="6" t="s">
        <v>397</v>
      </c>
      <c r="B4" s="6" t="s">
        <v>398</v>
      </c>
      <c r="C4" s="8">
        <v>44057</v>
      </c>
      <c r="D4" s="9"/>
      <c r="E4" s="6"/>
    </row>
    <row r="5" spans="1:5" x14ac:dyDescent="0.25">
      <c r="A5" s="6" t="s">
        <v>82</v>
      </c>
      <c r="B5" s="6" t="s">
        <v>83</v>
      </c>
      <c r="C5" s="8">
        <v>44057</v>
      </c>
      <c r="D5" s="9"/>
      <c r="E5" s="6"/>
    </row>
    <row r="6" spans="1:5" x14ac:dyDescent="0.25">
      <c r="A6" s="6" t="s">
        <v>399</v>
      </c>
      <c r="B6" s="6" t="s">
        <v>400</v>
      </c>
      <c r="C6" s="8">
        <v>44057</v>
      </c>
      <c r="D6" s="9"/>
      <c r="E6" s="6" t="s">
        <v>399</v>
      </c>
    </row>
    <row r="7" spans="1:5" x14ac:dyDescent="0.25">
      <c r="A7" s="6" t="s">
        <v>401</v>
      </c>
      <c r="B7" s="6" t="s">
        <v>402</v>
      </c>
      <c r="C7" s="8">
        <v>44058</v>
      </c>
      <c r="D7" s="9"/>
      <c r="E7" s="6"/>
    </row>
    <row r="8" spans="1:5" x14ac:dyDescent="0.25">
      <c r="A8" s="6" t="s">
        <v>274</v>
      </c>
      <c r="B8" s="6" t="s">
        <v>275</v>
      </c>
      <c r="C8" s="8">
        <v>44060</v>
      </c>
      <c r="D8" s="9"/>
      <c r="E8" s="6" t="s">
        <v>420</v>
      </c>
    </row>
    <row r="9" spans="1:5" x14ac:dyDescent="0.25">
      <c r="A9" s="6" t="s">
        <v>403</v>
      </c>
      <c r="B9" s="6" t="s">
        <v>404</v>
      </c>
      <c r="C9" s="8">
        <v>44065</v>
      </c>
      <c r="D9" s="9"/>
      <c r="E9" s="6" t="s">
        <v>405</v>
      </c>
    </row>
    <row r="10" spans="1:5" x14ac:dyDescent="0.25">
      <c r="A10" s="6" t="s">
        <v>406</v>
      </c>
      <c r="B10" s="6" t="s">
        <v>407</v>
      </c>
      <c r="C10" s="8">
        <v>44065</v>
      </c>
      <c r="D10" s="9"/>
      <c r="E10" s="6" t="s">
        <v>408</v>
      </c>
    </row>
    <row r="11" spans="1:5" x14ac:dyDescent="0.25">
      <c r="A11" s="6" t="s">
        <v>409</v>
      </c>
      <c r="B11" s="6" t="s">
        <v>410</v>
      </c>
      <c r="C11" s="8">
        <v>44066</v>
      </c>
      <c r="D11" s="9"/>
      <c r="E11" s="6"/>
    </row>
    <row r="12" spans="1:5" x14ac:dyDescent="0.25">
      <c r="A12" s="6" t="s">
        <v>411</v>
      </c>
      <c r="B12" s="6" t="s">
        <v>412</v>
      </c>
      <c r="C12" s="8">
        <v>44066</v>
      </c>
      <c r="D12" s="9"/>
      <c r="E12" s="6" t="s">
        <v>413</v>
      </c>
    </row>
    <row r="13" spans="1:5" x14ac:dyDescent="0.25">
      <c r="A13" s="6" t="s">
        <v>414</v>
      </c>
      <c r="B13" s="6" t="s">
        <v>415</v>
      </c>
      <c r="C13" s="8">
        <v>44066</v>
      </c>
      <c r="D13" s="9"/>
      <c r="E13" s="10" t="s">
        <v>416</v>
      </c>
    </row>
    <row r="14" spans="1:5" x14ac:dyDescent="0.25">
      <c r="A14" s="10" t="s">
        <v>417</v>
      </c>
      <c r="B14" s="10" t="s">
        <v>418</v>
      </c>
      <c r="C14" s="8">
        <v>44092</v>
      </c>
      <c r="D14" s="9"/>
      <c r="E14" s="6"/>
    </row>
    <row r="15" spans="1:5" x14ac:dyDescent="0.25">
      <c r="A15" s="16" t="s">
        <v>419</v>
      </c>
      <c r="B15" s="7"/>
      <c r="C15" s="7"/>
      <c r="D15" s="14"/>
      <c r="E15" s="7"/>
    </row>
    <row r="16" spans="1:5" x14ac:dyDescent="0.25">
      <c r="A16" s="6" t="s">
        <v>26</v>
      </c>
      <c r="B16" s="6" t="s">
        <v>27</v>
      </c>
      <c r="C16" s="8">
        <v>44067</v>
      </c>
      <c r="D16" s="9"/>
      <c r="E16" s="6" t="s">
        <v>449</v>
      </c>
    </row>
    <row r="17" spans="1:5" x14ac:dyDescent="0.25">
      <c r="A17" s="6" t="s">
        <v>451</v>
      </c>
      <c r="B17" s="6" t="s">
        <v>18</v>
      </c>
      <c r="C17" s="8">
        <v>44067</v>
      </c>
      <c r="D17" s="9"/>
      <c r="E17" s="6" t="s">
        <v>450</v>
      </c>
    </row>
    <row r="18" spans="1:5" x14ac:dyDescent="0.25">
      <c r="A18" s="20" t="s">
        <v>460</v>
      </c>
      <c r="B18" s="20" t="s">
        <v>461</v>
      </c>
      <c r="C18" s="8">
        <v>44070</v>
      </c>
      <c r="D18" s="29"/>
      <c r="E18" s="29" t="s">
        <v>459</v>
      </c>
    </row>
    <row r="19" spans="1:5" x14ac:dyDescent="0.25">
      <c r="A19" s="29" t="s">
        <v>462</v>
      </c>
      <c r="B19" s="29" t="s">
        <v>463</v>
      </c>
      <c r="C19" s="8">
        <v>44070</v>
      </c>
      <c r="D19" s="29"/>
      <c r="E19" s="29" t="s">
        <v>464</v>
      </c>
    </row>
    <row r="20" spans="1:5" x14ac:dyDescent="0.25">
      <c r="A20" s="29" t="s">
        <v>465</v>
      </c>
      <c r="B20" s="29" t="s">
        <v>466</v>
      </c>
      <c r="C20" s="8">
        <v>44070</v>
      </c>
      <c r="D20" s="29"/>
      <c r="E20" s="29"/>
    </row>
    <row r="21" spans="1:5" x14ac:dyDescent="0.25">
      <c r="A21" s="29" t="s">
        <v>467</v>
      </c>
      <c r="B21" s="29" t="s">
        <v>468</v>
      </c>
      <c r="C21" s="8">
        <v>44073</v>
      </c>
      <c r="D21" s="29"/>
      <c r="E21" s="29" t="s">
        <v>469</v>
      </c>
    </row>
    <row r="22" spans="1:5" x14ac:dyDescent="0.25">
      <c r="A22" s="29" t="s">
        <v>471</v>
      </c>
      <c r="B22" s="29" t="s">
        <v>472</v>
      </c>
      <c r="C22" s="8">
        <v>44073</v>
      </c>
      <c r="D22" s="29"/>
      <c r="E22" s="29" t="s">
        <v>470</v>
      </c>
    </row>
    <row r="23" spans="1:5" x14ac:dyDescent="0.25">
      <c r="A23" s="29" t="s">
        <v>473</v>
      </c>
      <c r="B23" s="29" t="s">
        <v>474</v>
      </c>
      <c r="C23" s="8">
        <v>44073</v>
      </c>
      <c r="D23" s="17" t="s">
        <v>475</v>
      </c>
      <c r="E23" s="29" t="s">
        <v>476</v>
      </c>
    </row>
    <row r="24" spans="1:5" x14ac:dyDescent="0.25">
      <c r="A24" s="29" t="s">
        <v>477</v>
      </c>
      <c r="B24" s="29" t="s">
        <v>478</v>
      </c>
      <c r="C24" s="8">
        <v>44073</v>
      </c>
      <c r="D24" s="29"/>
      <c r="E24" s="29" t="s">
        <v>479</v>
      </c>
    </row>
    <row r="25" spans="1:5" x14ac:dyDescent="0.25">
      <c r="A25" s="29" t="s">
        <v>481</v>
      </c>
      <c r="B25" s="29" t="s">
        <v>482</v>
      </c>
      <c r="C25" s="8">
        <v>44073</v>
      </c>
      <c r="D25" s="29"/>
      <c r="E25" s="29" t="s">
        <v>480</v>
      </c>
    </row>
    <row r="26" spans="1:5" x14ac:dyDescent="0.25">
      <c r="A26" s="16" t="s">
        <v>483</v>
      </c>
      <c r="B26" s="7"/>
      <c r="C26" s="7"/>
      <c r="D26" s="14"/>
      <c r="E26" s="7"/>
    </row>
    <row r="27" spans="1:5" x14ac:dyDescent="0.25">
      <c r="A27" s="26" t="s">
        <v>96</v>
      </c>
      <c r="B27" s="26" t="s">
        <v>97</v>
      </c>
      <c r="C27" s="8">
        <v>44074</v>
      </c>
      <c r="D27" s="29"/>
      <c r="E27" s="26" t="s">
        <v>484</v>
      </c>
    </row>
    <row r="28" spans="1:5" x14ac:dyDescent="0.25">
      <c r="A28" s="29" t="s">
        <v>485</v>
      </c>
      <c r="B28" s="29"/>
      <c r="C28" s="29"/>
      <c r="D28" s="29" t="s">
        <v>487</v>
      </c>
      <c r="E28" s="29"/>
    </row>
    <row r="29" spans="1:5" x14ac:dyDescent="0.25">
      <c r="A29" s="29" t="s">
        <v>98</v>
      </c>
      <c r="B29" s="29" t="s">
        <v>99</v>
      </c>
      <c r="C29" s="8">
        <v>44074</v>
      </c>
      <c r="D29" s="29"/>
      <c r="E29" s="29" t="s">
        <v>486</v>
      </c>
    </row>
    <row r="30" spans="1:5" x14ac:dyDescent="0.25">
      <c r="A30" s="29" t="s">
        <v>247</v>
      </c>
      <c r="B30" s="29" t="s">
        <v>248</v>
      </c>
      <c r="C30" s="8">
        <v>44074</v>
      </c>
      <c r="D30" s="29"/>
      <c r="E30" s="29"/>
    </row>
    <row r="31" spans="1:5" x14ac:dyDescent="0.25">
      <c r="A31" s="29" t="s">
        <v>488</v>
      </c>
      <c r="B31" s="29" t="s">
        <v>489</v>
      </c>
      <c r="C31" s="8">
        <v>44074</v>
      </c>
      <c r="D31" s="29"/>
      <c r="E31" s="29"/>
    </row>
    <row r="32" spans="1:5" x14ac:dyDescent="0.25">
      <c r="A32" s="29" t="s">
        <v>116</v>
      </c>
      <c r="B32" s="29" t="s">
        <v>117</v>
      </c>
      <c r="C32" s="8">
        <v>44074</v>
      </c>
      <c r="D32" s="29"/>
      <c r="E32" s="29"/>
    </row>
    <row r="33" spans="1:5" x14ac:dyDescent="0.25">
      <c r="A33" s="29" t="s">
        <v>490</v>
      </c>
      <c r="B33" s="29" t="s">
        <v>491</v>
      </c>
      <c r="C33" s="8">
        <v>44074</v>
      </c>
      <c r="D33" s="29"/>
      <c r="E33" s="29" t="s">
        <v>492</v>
      </c>
    </row>
    <row r="34" spans="1:5" x14ac:dyDescent="0.25">
      <c r="A34" s="26" t="s">
        <v>493</v>
      </c>
      <c r="B34" s="26" t="s">
        <v>494</v>
      </c>
      <c r="C34" s="8">
        <v>44095</v>
      </c>
      <c r="D34" s="17" t="s">
        <v>641</v>
      </c>
      <c r="E34" s="29" t="s">
        <v>495</v>
      </c>
    </row>
    <row r="35" spans="1:5" x14ac:dyDescent="0.25">
      <c r="A35" s="16" t="s">
        <v>496</v>
      </c>
      <c r="B35" s="7"/>
      <c r="C35" s="7"/>
      <c r="D35" s="14"/>
      <c r="E35" s="7"/>
    </row>
    <row r="36" spans="1:5" x14ac:dyDescent="0.25">
      <c r="A36" s="29" t="s">
        <v>497</v>
      </c>
      <c r="B36" s="29" t="s">
        <v>498</v>
      </c>
      <c r="C36" s="8">
        <v>44076</v>
      </c>
      <c r="D36" s="29"/>
      <c r="E36" s="29"/>
    </row>
    <row r="37" spans="1:5" x14ac:dyDescent="0.25">
      <c r="A37" s="29" t="s">
        <v>499</v>
      </c>
      <c r="B37" s="29" t="s">
        <v>500</v>
      </c>
      <c r="C37" s="8">
        <v>44076</v>
      </c>
      <c r="D37" s="29"/>
      <c r="E37" s="29"/>
    </row>
    <row r="38" spans="1:5" x14ac:dyDescent="0.25">
      <c r="A38" s="29" t="s">
        <v>501</v>
      </c>
      <c r="B38" s="29" t="s">
        <v>502</v>
      </c>
      <c r="C38" s="8">
        <v>44077</v>
      </c>
      <c r="D38" s="17" t="s">
        <v>504</v>
      </c>
      <c r="E38" s="29" t="s">
        <v>503</v>
      </c>
    </row>
    <row r="39" spans="1:5" x14ac:dyDescent="0.25">
      <c r="A39" s="16" t="s">
        <v>505</v>
      </c>
      <c r="B39" s="7"/>
      <c r="C39" s="7"/>
      <c r="D39" s="14"/>
      <c r="E39" s="7"/>
    </row>
    <row r="40" spans="1:5" x14ac:dyDescent="0.25">
      <c r="A40" s="29" t="s">
        <v>506</v>
      </c>
      <c r="B40" s="29"/>
      <c r="C40" s="8">
        <v>44077</v>
      </c>
      <c r="D40" s="29" t="s">
        <v>507</v>
      </c>
      <c r="E40" s="29"/>
    </row>
    <row r="41" spans="1:5" x14ac:dyDescent="0.25">
      <c r="A41" s="29" t="s">
        <v>426</v>
      </c>
      <c r="B41" s="29" t="s">
        <v>427</v>
      </c>
      <c r="C41" s="8">
        <v>44077</v>
      </c>
      <c r="D41" s="29"/>
      <c r="E41" s="29" t="s">
        <v>508</v>
      </c>
    </row>
    <row r="42" spans="1:5" x14ac:dyDescent="0.25">
      <c r="A42" s="29" t="s">
        <v>47</v>
      </c>
      <c r="B42" s="29" t="s">
        <v>48</v>
      </c>
      <c r="C42" s="8">
        <v>44077</v>
      </c>
      <c r="D42" s="29"/>
      <c r="E42" s="29" t="s">
        <v>510</v>
      </c>
    </row>
    <row r="43" spans="1:5" x14ac:dyDescent="0.25">
      <c r="A43" s="26" t="s">
        <v>509</v>
      </c>
      <c r="B43" s="29" t="s">
        <v>190</v>
      </c>
      <c r="C43" s="8">
        <v>44077</v>
      </c>
      <c r="D43" s="29"/>
      <c r="E43" s="29" t="s">
        <v>509</v>
      </c>
    </row>
    <row r="44" spans="1:5" x14ac:dyDescent="0.25">
      <c r="A44" s="29" t="s">
        <v>512</v>
      </c>
      <c r="B44" s="29" t="s">
        <v>513</v>
      </c>
      <c r="C44" s="8">
        <v>44077</v>
      </c>
      <c r="D44" s="29"/>
      <c r="E44" s="29" t="s">
        <v>511</v>
      </c>
    </row>
    <row r="45" spans="1:5" x14ac:dyDescent="0.25">
      <c r="A45" s="29" t="s">
        <v>514</v>
      </c>
      <c r="B45" s="29"/>
      <c r="C45" s="29"/>
      <c r="D45" s="29" t="s">
        <v>487</v>
      </c>
      <c r="E45" s="29"/>
    </row>
    <row r="46" spans="1:5" x14ac:dyDescent="0.25">
      <c r="A46" s="29" t="s">
        <v>515</v>
      </c>
      <c r="B46" s="29" t="s">
        <v>516</v>
      </c>
      <c r="C46" s="8">
        <v>44078</v>
      </c>
      <c r="D46" s="29"/>
      <c r="E46" s="29" t="s">
        <v>517</v>
      </c>
    </row>
    <row r="47" spans="1:5" x14ac:dyDescent="0.25">
      <c r="A47" s="29" t="s">
        <v>518</v>
      </c>
      <c r="B47" s="29"/>
      <c r="C47" s="29"/>
      <c r="D47" s="29" t="s">
        <v>487</v>
      </c>
      <c r="E47" s="29"/>
    </row>
    <row r="48" spans="1:5" x14ac:dyDescent="0.25">
      <c r="A48" s="16" t="s">
        <v>519</v>
      </c>
      <c r="B48" s="7"/>
      <c r="C48" s="7"/>
      <c r="D48" s="14"/>
      <c r="E48" s="7"/>
    </row>
    <row r="49" spans="1:5" x14ac:dyDescent="0.25">
      <c r="A49" s="29" t="s">
        <v>108</v>
      </c>
      <c r="B49" s="29" t="s">
        <v>109</v>
      </c>
      <c r="C49" s="8">
        <v>44080</v>
      </c>
      <c r="D49" s="29"/>
      <c r="E49" s="29"/>
    </row>
    <row r="50" spans="1:5" x14ac:dyDescent="0.25">
      <c r="A50" s="29" t="s">
        <v>520</v>
      </c>
      <c r="B50" s="29" t="s">
        <v>521</v>
      </c>
      <c r="C50" s="8">
        <v>44080</v>
      </c>
      <c r="D50" s="29"/>
      <c r="E50" s="29" t="s">
        <v>520</v>
      </c>
    </row>
    <row r="51" spans="1:5" x14ac:dyDescent="0.25">
      <c r="A51" s="26" t="s">
        <v>522</v>
      </c>
      <c r="B51" s="26" t="s">
        <v>523</v>
      </c>
      <c r="C51" s="8"/>
      <c r="D51" s="29"/>
      <c r="E51" s="29"/>
    </row>
    <row r="52" spans="1:5" x14ac:dyDescent="0.25">
      <c r="A52" s="29" t="s">
        <v>132</v>
      </c>
      <c r="B52" s="29" t="s">
        <v>134</v>
      </c>
      <c r="C52" s="8">
        <v>44081</v>
      </c>
      <c r="D52" s="29"/>
      <c r="E52" s="29" t="s">
        <v>524</v>
      </c>
    </row>
    <row r="53" spans="1:5" x14ac:dyDescent="0.25">
      <c r="A53" s="16" t="s">
        <v>525</v>
      </c>
      <c r="B53" s="7"/>
      <c r="C53" s="7"/>
      <c r="D53" s="14"/>
      <c r="E53" s="7"/>
    </row>
    <row r="54" spans="1:5" x14ac:dyDescent="0.25">
      <c r="A54" s="29" t="s">
        <v>292</v>
      </c>
      <c r="B54" s="29" t="s">
        <v>293</v>
      </c>
      <c r="C54" s="8">
        <v>44081</v>
      </c>
      <c r="D54" s="29"/>
      <c r="E54" s="29" t="s">
        <v>292</v>
      </c>
    </row>
    <row r="55" spans="1:5" x14ac:dyDescent="0.25">
      <c r="A55" s="29" t="s">
        <v>528</v>
      </c>
      <c r="B55" s="29" t="s">
        <v>527</v>
      </c>
      <c r="C55" s="8">
        <v>44081</v>
      </c>
      <c r="D55" s="29"/>
      <c r="E55" s="29" t="s">
        <v>526</v>
      </c>
    </row>
    <row r="56" spans="1:5" x14ac:dyDescent="0.25">
      <c r="A56" s="26" t="s">
        <v>531</v>
      </c>
      <c r="B56" s="26" t="s">
        <v>529</v>
      </c>
      <c r="C56" s="8">
        <v>44082</v>
      </c>
      <c r="D56" s="29"/>
      <c r="E56" s="26" t="s">
        <v>530</v>
      </c>
    </row>
    <row r="57" spans="1:5" x14ac:dyDescent="0.25">
      <c r="A57" s="26" t="s">
        <v>533</v>
      </c>
      <c r="B57" s="26" t="s">
        <v>534</v>
      </c>
      <c r="C57" s="8">
        <v>44082</v>
      </c>
      <c r="D57" s="29"/>
      <c r="E57" s="26" t="s">
        <v>532</v>
      </c>
    </row>
    <row r="58" spans="1:5" x14ac:dyDescent="0.25">
      <c r="A58" s="26" t="s">
        <v>535</v>
      </c>
      <c r="B58" s="26" t="s">
        <v>536</v>
      </c>
      <c r="C58" s="8">
        <v>44082</v>
      </c>
      <c r="D58" s="29"/>
      <c r="E58" s="26"/>
    </row>
    <row r="59" spans="1:5" x14ac:dyDescent="0.25">
      <c r="A59" s="29" t="s">
        <v>537</v>
      </c>
      <c r="B59" s="29"/>
      <c r="C59" s="8">
        <v>44083</v>
      </c>
      <c r="D59" s="29" t="s">
        <v>487</v>
      </c>
      <c r="E59" s="29"/>
    </row>
    <row r="60" spans="1:5" x14ac:dyDescent="0.25">
      <c r="A60" s="26" t="s">
        <v>310</v>
      </c>
      <c r="B60" s="26" t="s">
        <v>311</v>
      </c>
      <c r="C60" s="8">
        <v>44083</v>
      </c>
      <c r="D60" s="29"/>
      <c r="E60" s="26" t="s">
        <v>539</v>
      </c>
    </row>
    <row r="61" spans="1:5" x14ac:dyDescent="0.25">
      <c r="A61" s="29" t="s">
        <v>538</v>
      </c>
      <c r="B61" s="29"/>
      <c r="C61" s="8">
        <v>44083</v>
      </c>
      <c r="D61" s="29" t="s">
        <v>487</v>
      </c>
      <c r="E61" s="29"/>
    </row>
    <row r="62" spans="1:5" x14ac:dyDescent="0.25">
      <c r="A62" s="29" t="s">
        <v>540</v>
      </c>
      <c r="B62" s="29" t="s">
        <v>541</v>
      </c>
      <c r="C62" s="8">
        <v>44083</v>
      </c>
      <c r="D62" s="29"/>
      <c r="E62" s="29" t="s">
        <v>542</v>
      </c>
    </row>
    <row r="63" spans="1:5" x14ac:dyDescent="0.25">
      <c r="A63" s="16" t="s">
        <v>543</v>
      </c>
      <c r="B63" s="7"/>
      <c r="C63" s="7"/>
      <c r="D63" s="14"/>
      <c r="E63" s="7"/>
    </row>
    <row r="64" spans="1:5" x14ac:dyDescent="0.25">
      <c r="A64" s="26" t="s">
        <v>544</v>
      </c>
      <c r="B64" s="29" t="s">
        <v>302</v>
      </c>
      <c r="C64" s="8">
        <v>44083</v>
      </c>
      <c r="D64" s="29"/>
      <c r="E64" s="29" t="s">
        <v>545</v>
      </c>
    </row>
    <row r="65" spans="1:5" x14ac:dyDescent="0.25">
      <c r="A65" s="26" t="s">
        <v>547</v>
      </c>
      <c r="B65" s="29" t="s">
        <v>546</v>
      </c>
      <c r="C65" s="8">
        <v>44085</v>
      </c>
      <c r="D65" s="29"/>
      <c r="E65" s="29" t="s">
        <v>548</v>
      </c>
    </row>
    <row r="66" spans="1:5" x14ac:dyDescent="0.25">
      <c r="A66" s="29" t="s">
        <v>549</v>
      </c>
      <c r="B66" s="29" t="s">
        <v>550</v>
      </c>
      <c r="C66" s="8">
        <v>44085</v>
      </c>
      <c r="D66" s="29"/>
      <c r="E66" s="29" t="s">
        <v>551</v>
      </c>
    </row>
    <row r="67" spans="1:5" x14ac:dyDescent="0.25">
      <c r="A67" s="29" t="s">
        <v>553</v>
      </c>
      <c r="B67" s="29" t="s">
        <v>554</v>
      </c>
      <c r="C67" s="8">
        <v>44085</v>
      </c>
      <c r="D67" s="29"/>
      <c r="E67" s="29" t="s">
        <v>552</v>
      </c>
    </row>
    <row r="68" spans="1:5" x14ac:dyDescent="0.25">
      <c r="A68" s="29" t="s">
        <v>556</v>
      </c>
      <c r="B68" s="29" t="s">
        <v>555</v>
      </c>
      <c r="C68" s="8">
        <v>44086</v>
      </c>
      <c r="D68" s="17" t="s">
        <v>558</v>
      </c>
      <c r="E68" s="29" t="s">
        <v>557</v>
      </c>
    </row>
    <row r="69" spans="1:5" x14ac:dyDescent="0.25">
      <c r="A69" s="29" t="s">
        <v>559</v>
      </c>
      <c r="B69" s="29" t="s">
        <v>458</v>
      </c>
      <c r="C69" s="8">
        <v>44086</v>
      </c>
      <c r="D69" s="29"/>
      <c r="E69" s="29" t="s">
        <v>560</v>
      </c>
    </row>
    <row r="70" spans="1:5" x14ac:dyDescent="0.25">
      <c r="A70" s="29" t="s">
        <v>561</v>
      </c>
      <c r="B70" s="29" t="s">
        <v>562</v>
      </c>
      <c r="C70" s="8">
        <v>44086</v>
      </c>
      <c r="D70" s="29"/>
      <c r="E70" s="29" t="s">
        <v>563</v>
      </c>
    </row>
    <row r="71" spans="1:5" x14ac:dyDescent="0.25">
      <c r="A71" s="16" t="s">
        <v>569</v>
      </c>
      <c r="B71" s="7"/>
      <c r="C71" s="7"/>
      <c r="D71" s="14"/>
      <c r="E71" s="7"/>
    </row>
    <row r="72" spans="1:5" x14ac:dyDescent="0.25">
      <c r="A72" s="29" t="s">
        <v>570</v>
      </c>
      <c r="B72" s="29" t="s">
        <v>571</v>
      </c>
      <c r="C72" s="8">
        <v>44087</v>
      </c>
      <c r="D72" s="29"/>
      <c r="E72" s="29" t="s">
        <v>572</v>
      </c>
    </row>
    <row r="73" spans="1:5" x14ac:dyDescent="0.25">
      <c r="A73" s="16" t="s">
        <v>573</v>
      </c>
      <c r="B73" s="7"/>
      <c r="C73" s="7"/>
      <c r="D73" s="14"/>
      <c r="E73" s="7"/>
    </row>
    <row r="74" spans="1:5" x14ac:dyDescent="0.25">
      <c r="A74" s="29" t="s">
        <v>574</v>
      </c>
      <c r="B74" s="29"/>
      <c r="C74" s="8">
        <v>44087</v>
      </c>
      <c r="D74" s="29" t="s">
        <v>487</v>
      </c>
      <c r="E74" s="29"/>
    </row>
    <row r="75" spans="1:5" x14ac:dyDescent="0.25">
      <c r="A75" s="29" t="s">
        <v>575</v>
      </c>
      <c r="B75" s="29" t="s">
        <v>576</v>
      </c>
      <c r="C75" s="8">
        <v>44087</v>
      </c>
      <c r="D75" s="29"/>
      <c r="E75" s="29" t="s">
        <v>577</v>
      </c>
    </row>
    <row r="76" spans="1:5" x14ac:dyDescent="0.25">
      <c r="A76" s="29" t="s">
        <v>578</v>
      </c>
      <c r="B76" s="29" t="s">
        <v>579</v>
      </c>
      <c r="C76" s="8">
        <v>44088</v>
      </c>
      <c r="D76" s="29"/>
      <c r="E76" s="28" t="s">
        <v>580</v>
      </c>
    </row>
    <row r="77" spans="1:5" x14ac:dyDescent="0.25">
      <c r="A77" s="29" t="s">
        <v>582</v>
      </c>
      <c r="B77" s="20" t="s">
        <v>591</v>
      </c>
      <c r="C77" s="8">
        <v>44088</v>
      </c>
      <c r="D77" s="20" t="s">
        <v>592</v>
      </c>
      <c r="E77" s="20" t="s">
        <v>582</v>
      </c>
    </row>
    <row r="78" spans="1:5" x14ac:dyDescent="0.25">
      <c r="A78" s="29" t="s">
        <v>581</v>
      </c>
      <c r="B78" s="29" t="s">
        <v>583</v>
      </c>
      <c r="C78" s="8">
        <v>44088</v>
      </c>
      <c r="D78" s="29"/>
      <c r="E78" s="29" t="s">
        <v>584</v>
      </c>
    </row>
    <row r="79" spans="1:5" x14ac:dyDescent="0.25">
      <c r="A79" s="29" t="s">
        <v>585</v>
      </c>
      <c r="B79" s="29" t="s">
        <v>586</v>
      </c>
      <c r="C79" s="8">
        <v>44088</v>
      </c>
      <c r="D79" s="29"/>
      <c r="E79" s="29" t="s">
        <v>587</v>
      </c>
    </row>
    <row r="80" spans="1:5" x14ac:dyDescent="0.25">
      <c r="A80" s="20" t="s">
        <v>588</v>
      </c>
      <c r="B80" s="20" t="s">
        <v>589</v>
      </c>
      <c r="C80" s="8">
        <v>44088</v>
      </c>
      <c r="D80" s="29"/>
      <c r="E80" s="30" t="s">
        <v>590</v>
      </c>
    </row>
    <row r="81" spans="1:5" x14ac:dyDescent="0.25">
      <c r="A81" s="20" t="s">
        <v>593</v>
      </c>
      <c r="B81" s="20" t="s">
        <v>594</v>
      </c>
      <c r="C81" s="8">
        <v>44088</v>
      </c>
      <c r="D81" s="29"/>
      <c r="E81" s="20" t="s">
        <v>600</v>
      </c>
    </row>
    <row r="82" spans="1:5" x14ac:dyDescent="0.25">
      <c r="A82" s="29" t="s">
        <v>601</v>
      </c>
      <c r="B82" s="29"/>
      <c r="C82" s="29"/>
      <c r="D82" s="29" t="s">
        <v>487</v>
      </c>
      <c r="E82" s="29"/>
    </row>
    <row r="83" spans="1:5" x14ac:dyDescent="0.25">
      <c r="A83" s="29" t="s">
        <v>602</v>
      </c>
      <c r="B83" s="29"/>
      <c r="C83" s="29"/>
      <c r="D83" s="29" t="s">
        <v>487</v>
      </c>
      <c r="E83" s="29"/>
    </row>
    <row r="84" spans="1:5" x14ac:dyDescent="0.25">
      <c r="A84" s="20" t="s">
        <v>596</v>
      </c>
      <c r="B84" s="20" t="s">
        <v>597</v>
      </c>
      <c r="C84" s="8">
        <v>44089</v>
      </c>
      <c r="D84" s="29"/>
      <c r="E84" s="20" t="s">
        <v>595</v>
      </c>
    </row>
    <row r="85" spans="1:5" x14ac:dyDescent="0.25">
      <c r="A85" s="36" t="s">
        <v>643</v>
      </c>
      <c r="B85" s="20" t="s">
        <v>642</v>
      </c>
      <c r="C85" s="8">
        <v>44095</v>
      </c>
      <c r="D85" s="29"/>
      <c r="E85" s="29" t="s">
        <v>603</v>
      </c>
    </row>
    <row r="86" spans="1:5" x14ac:dyDescent="0.25">
      <c r="A86" s="29" t="s">
        <v>605</v>
      </c>
      <c r="B86" s="29" t="s">
        <v>606</v>
      </c>
      <c r="C86" s="8">
        <v>44089</v>
      </c>
      <c r="D86" s="17" t="s">
        <v>608</v>
      </c>
      <c r="E86" s="26" t="s">
        <v>604</v>
      </c>
    </row>
    <row r="87" spans="1:5" x14ac:dyDescent="0.25">
      <c r="A87" s="26" t="s">
        <v>609</v>
      </c>
      <c r="B87" s="29" t="s">
        <v>610</v>
      </c>
      <c r="C87" s="8">
        <v>44089</v>
      </c>
      <c r="D87" s="29"/>
      <c r="E87" t="s">
        <v>607</v>
      </c>
    </row>
    <row r="88" spans="1:5" x14ac:dyDescent="0.25">
      <c r="A88" s="16" t="s">
        <v>611</v>
      </c>
      <c r="B88" s="7"/>
      <c r="C88" s="7"/>
      <c r="D88" s="14"/>
      <c r="E88" s="7"/>
    </row>
    <row r="89" spans="1:5" x14ac:dyDescent="0.25">
      <c r="A89" s="31" t="s">
        <v>613</v>
      </c>
      <c r="B89" s="31" t="s">
        <v>612</v>
      </c>
      <c r="C89" s="8">
        <v>44090</v>
      </c>
      <c r="D89" s="31"/>
      <c r="E89" s="31" t="s">
        <v>614</v>
      </c>
    </row>
    <row r="90" spans="1:5" x14ac:dyDescent="0.25">
      <c r="A90" s="31" t="s">
        <v>617</v>
      </c>
      <c r="B90" s="31"/>
      <c r="C90" s="8">
        <v>44091</v>
      </c>
      <c r="D90" s="31" t="s">
        <v>487</v>
      </c>
      <c r="E90" s="31" t="s">
        <v>617</v>
      </c>
    </row>
    <row r="91" spans="1:5" x14ac:dyDescent="0.25">
      <c r="A91" s="31" t="s">
        <v>615</v>
      </c>
      <c r="B91" s="31" t="s">
        <v>616</v>
      </c>
      <c r="C91" s="8">
        <v>44091</v>
      </c>
      <c r="D91" s="31" t="s">
        <v>619</v>
      </c>
      <c r="E91" s="31" t="s">
        <v>618</v>
      </c>
    </row>
    <row r="92" spans="1:5" x14ac:dyDescent="0.25">
      <c r="A92" s="26" t="s">
        <v>620</v>
      </c>
      <c r="B92" s="31" t="s">
        <v>621</v>
      </c>
      <c r="C92" s="8">
        <v>44091</v>
      </c>
      <c r="D92" s="17" t="s">
        <v>623</v>
      </c>
      <c r="E92" s="26" t="s">
        <v>622</v>
      </c>
    </row>
    <row r="93" spans="1:5" x14ac:dyDescent="0.25">
      <c r="A93" s="26" t="s">
        <v>624</v>
      </c>
      <c r="B93" s="31" t="s">
        <v>625</v>
      </c>
      <c r="C93" s="8">
        <v>44092</v>
      </c>
      <c r="D93" s="31" t="s">
        <v>628</v>
      </c>
      <c r="E93" s="26" t="s">
        <v>626</v>
      </c>
    </row>
    <row r="94" spans="1:5" x14ac:dyDescent="0.25">
      <c r="A94" s="16" t="s">
        <v>567</v>
      </c>
      <c r="B94" s="7"/>
      <c r="C94" s="7"/>
      <c r="D94" s="14"/>
      <c r="E94" s="7"/>
    </row>
    <row r="95" spans="1:5" x14ac:dyDescent="0.25">
      <c r="A95" s="26" t="s">
        <v>568</v>
      </c>
      <c r="B95" s="26" t="s">
        <v>27</v>
      </c>
      <c r="C95" s="8">
        <v>44086</v>
      </c>
      <c r="D95" s="29"/>
      <c r="E95" s="26" t="s">
        <v>568</v>
      </c>
    </row>
    <row r="96" spans="1:5" x14ac:dyDescent="0.25">
      <c r="A96" s="27"/>
      <c r="B96" s="27"/>
      <c r="C96" s="27"/>
      <c r="D96" s="27"/>
      <c r="E96" s="27"/>
    </row>
    <row r="97" spans="1:5" x14ac:dyDescent="0.25">
      <c r="A97" s="27"/>
      <c r="B97" s="27"/>
      <c r="C97" s="27"/>
      <c r="D97" s="27"/>
      <c r="E97" s="27"/>
    </row>
    <row r="98" spans="1:5" x14ac:dyDescent="0.25">
      <c r="A98" s="27"/>
      <c r="B98" s="27"/>
      <c r="C98" s="27"/>
      <c r="D98" s="27"/>
      <c r="E98" s="27"/>
    </row>
    <row r="99" spans="1:5" x14ac:dyDescent="0.25">
      <c r="A99" s="27"/>
      <c r="B99" s="27"/>
      <c r="C99" s="27"/>
      <c r="D99" s="27"/>
      <c r="E99" s="27"/>
    </row>
  </sheetData>
  <mergeCells count="5">
    <mergeCell ref="E1:E2"/>
    <mergeCell ref="A1:A2"/>
    <mergeCell ref="B1:B2"/>
    <mergeCell ref="C1:C2"/>
    <mergeCell ref="D1:D2"/>
  </mergeCells>
  <hyperlinks>
    <hyperlink ref="D23" r:id="rId1" xr:uid="{0621A021-8EC5-4FFC-845E-7DE259E07CBE}"/>
    <hyperlink ref="D38" r:id="rId2" xr:uid="{CC13580E-14CB-49A6-B352-E8F6688C649E}"/>
    <hyperlink ref="D68" r:id="rId3" xr:uid="{FDCE631C-F7B9-49FA-B058-290FA7465B91}"/>
    <hyperlink ref="D86" r:id="rId4" xr:uid="{835CEF6C-A2D5-4712-A2EA-7A76B3DB8E40}"/>
    <hyperlink ref="D92" r:id="rId5" xr:uid="{EA5A3467-762F-44B7-914D-AEE603C45205}"/>
    <hyperlink ref="D34" r:id="rId6" xr:uid="{2D0DD278-0B6E-4157-9042-B31C18D8113B}"/>
  </hyperlinks>
  <pageMargins left="0.7" right="0.7" top="0.75" bottom="0.75" header="0.3" footer="0.3"/>
  <pageSetup orientation="portrait"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A5" sqref="A5"/>
    </sheetView>
  </sheetViews>
  <sheetFormatPr defaultColWidth="14.44140625" defaultRowHeight="15.75" customHeight="1" x14ac:dyDescent="0.25"/>
  <cols>
    <col min="1" max="1" width="11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IFERROR(__xludf.DUMMYFUNCTION("transpose(query(importrange(""https://docs.google.com/spreadsheets/d/1xC5K5VSAEebukTD2Rc9K88C_dPGW6O8Ec6TOnDYNafw/edit#gid=394995643"",""Coding!A:ZZ""),""select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 (Interviewer)")</f>
        <v>Your name (Interviewer)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 did you ask?")</f>
        <v>Which question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IFERROR(__xludf.DUMMYFUNCTION("""COMPUTED_VALUE"""),"Technical Score")</f>
        <v>Technical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IFERROR(__xludf.DUMMYFUNCTION("""COMPUTED_VALUE"""),"Behavioral Score")</f>
        <v>Behavioral Score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IFERROR(__xludf.DUMMYFUNCTION("""COMPUTED_VALUE"""),"Did they clearly understand the problem?")</f>
        <v>Did they clearly understand the problem?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IFERROR(__xludf.DUMMYFUNCTION("""COMPUTED_VALUE"""),"Did they arrive at the optimal (interview-appropriate) logical/algorithmic solution? (Regardless of whether code was written or how fast/slow it was written)")</f>
        <v>Did they arrive at the optimal (interview-appropriate) logical/algorithmic solution? (Regardless of whether code was written or how fast/slow it was written)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IFERROR(__xludf.DUMMYFUNCTION("""COMPUTED_VALUE"""),"How often did they appear to brain-freeze?")</f>
        <v>How often did they appear to brain-freeze?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IFERROR(__xludf.DUMMYFUNCTION("""COMPUTED_VALUE"""),"How many false starts and wrong/sub-optimal paths did they take?")</f>
        <v>How many false starts and wrong/sub-optimal paths did they take?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IFERROR(__xludf.DUMMYFUNCTION("""COMPUTED_VALUE"""),"How many hints did you have to give?")</f>
        <v>How many hints did you have to give?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IFERROR(__xludf.DUMMYFUNCTION("""COMPUTED_VALUE"""),"Did they clearly understand and communicate time and space complexity?")</f>
        <v>Did they clearly understand and communicate time and space complexity?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IFERROR(__xludf.DUMMYFUNCTION("""COMPUTED_VALUE"""),"Was the solution fully coded?")</f>
        <v>Was the solution fully coded?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IFERROR(__xludf.DUMMYFUNCTION("""COMPUTED_VALUE"""),"How fluent was their coding?")</f>
        <v>How fluent was their coding?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IFERROR(__xludf.DUMMYFUNCTION("""COMPUTED_VALUE"""),"Did they walk-through their code after writing it?")</f>
        <v>Did they walk-through their code after writing it?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IFERROR(__xludf.DUMMYFUNCTION("""COMPUTED_VALUE"""),"How many bugs did they have?")</f>
        <v>How many bugs did they have?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IFERROR(__xludf.DUMMYFUNCTION("""COMPUTED_VALUE"""),"If they had bugs, how many did they find on their own?")</f>
        <v>If they had bugs, how many did they find on their own?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IFERROR(__xludf.DUMMYFUNCTION("""COMPUTED_VALUE"""),"How confident did the candidate appear?")</f>
        <v>How confident did the candidate appear?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IFERROR(__xludf.DUMMYFUNCTION("""COMPUTED_VALUE"""),"Did they start writing code, before properly thinking the algorithm through?")</f>
        <v>Did they start writing code, before properly thinking the algorithm through?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IFERROR(__xludf.DUMMYFUNCTION("""COMPUTED_VALUE"""),"Were there periods of unexplained silence (no communication)?")</f>
        <v>Were there periods of unexplained silence (no communication)?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 t="str">
        <f ca="1">IFERROR(__xludf.DUMMYFUNCTION("""COMPUTED_VALUE"""),"What was the energy level?")</f>
        <v>What was the energy level?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 t="str">
        <f ca="1">IFERROR(__xludf.DUMMYFUNCTION("""COMPUTED_VALUE"""),"Curiosity level (perceived)")</f>
        <v>Curiosity level (perceived)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 t="str">
        <f ca="1">IFERROR(__xludf.DUMMYFUNCTION("""COMPUTED_VALUE"""),"Humility (perceived)")</f>
        <v>Humility (perceived)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 t="str">
        <f ca="1">IFERROR(__xludf.DUMMYFUNCTION("""COMPUTED_VALUE"""),"Did you feel that the candidate would work hard if they were hired?")</f>
        <v>Did you feel that the candidate would work hard if they were hired?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 t="str">
        <f ca="1">IFERROR(__xludf.DUMMYFUNCTION("""COMPUTED_VALUE"""),"How was the whiteboard (or editor) managed?")</f>
        <v>How was the whiteboard (or editor) managed?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 t="str">
        <f ca="1">IFERROR(__xludf.DUMMYFUNCTION("""COMPUTED_VALUE"""),"With this performance, would you recommend them to your team?")</f>
        <v>With this performance, would you recommend them to your team?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 t="str">
        <f ca="1">IFERROR(__xludf.DUMMYFUNCTION("""COMPUTED_VALUE"""),"Comments on the interview?")</f>
        <v>Comments on the interview?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 t="str">
        <f ca="1">IFERROR(__xludf.DUMMYFUNCTION("""COMPUTED_VALUE"""),"")</f>
        <v/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 t="str">
        <f ca="1">IFERROR(__xludf.DUMMYFUNCTION("""COMPUTED_VALUE"""),"")</f>
        <v/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 t="str">
        <f ca="1">IFERROR(__xludf.DUMMYFUNCTION("""COMPUTED_VALUE"""),"")</f>
        <v/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 t="str">
        <f ca="1">IFERROR(__xludf.DUMMYFUNCTION("""COMPUTED_VALUE"""),"")</f>
        <v/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 t="str">
        <f ca="1">IFERROR(__xludf.DUMMYFUNCTION("""COMPUTED_VALUE"""),"")</f>
        <v/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 t="str">
        <f ca="1">IFERROR(__xludf.DUMMYFUNCTION("""COMPUTED_VALUE"""),"")</f>
        <v/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C2" sqref="C2"/>
    </sheetView>
  </sheetViews>
  <sheetFormatPr defaultColWidth="14.44140625" defaultRowHeight="15.75" customHeight="1" x14ac:dyDescent="0.25"/>
  <cols>
    <col min="1" max="1" width="6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IFERROR(__xludf.DUMMYFUNCTION("transpose(query(importrange(""https://docs.google.com/spreadsheets/d/1xC5K5VSAEebukTD2Rc9K88C_dPGW6O8Ec6TOnDYNafw/edit#gid=210698368"",""SysD!A:ZZ""),""select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name")</f>
        <v>Your name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question(s) did you ask?")</f>
        <v>Which question(s)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IFERROR(__xludf.DUMMYFUNCTION("""COMPUTED_VALUE"""),"Technical Score")</f>
        <v>Technical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IFERROR(__xludf.DUMMYFUNCTION("""COMPUTED_VALUE"""),"Behavioral Score")</f>
        <v>Behavioral Score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IFERROR(__xludf.DUMMYFUNCTION("""COMPUTED_VALUE"""),"How systematic was their approach to problem(s)? (Consider the steps below)")</f>
        <v>How systematic was their approach to problem(s)? (Consider the steps below)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IFERROR(__xludf.DUMMYFUNCTION("""COMPUTED_VALUE"""),"How did you perceive the technical breadth and depth of this answer? (Consider the list below)")</f>
        <v>How did you perceive the technical breadth and depth of this answer? (Consider the list below)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IFERROR(__xludf.DUMMYFUNCTION("""COMPUTED_VALUE"""),"How often did they appear to brain-freeze?")</f>
        <v>How often did they appear to brain-freeze?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IFERROR(__xludf.DUMMYFUNCTION("""COMPUTED_VALUE"""),"How many hints did you have to give?")</f>
        <v>How many hints did you have to give?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IFERROR(__xludf.DUMMYFUNCTION("""COMPUTED_VALUE"""),"How confident did the candidate appear?")</f>
        <v>How confident did the candidate appear?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IFERROR(__xludf.DUMMYFUNCTION("""COMPUTED_VALUE"""),"Were there periods of unexplained silence (no communication)?")</f>
        <v>Were there periods of unexplained silence (no communication)?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IFERROR(__xludf.DUMMYFUNCTION("""COMPUTED_VALUE"""),"What was the energy level?")</f>
        <v>What was the energy level?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IFERROR(__xludf.DUMMYFUNCTION("""COMPUTED_VALUE"""),"Curiosity level (aka did they ask you enough questions to dissect the problem?)")</f>
        <v>Curiosity level (aka did they ask you enough questions to dissect the problem?)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IFERROR(__xludf.DUMMYFUNCTION("""COMPUTED_VALUE"""),"Humility (perceived)")</f>
        <v>Humility (perceived)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IFERROR(__xludf.DUMMYFUNCTION("""COMPUTED_VALUE"""),"Did you feel that the candidate would work hard if they were hired?")</f>
        <v>Did you feel that the candidate would work hard if they were hired?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IFERROR(__xludf.DUMMYFUNCTION("""COMPUTED_VALUE"""),"How was the whiteboard (or editor) managed?")</f>
        <v>How was the whiteboard (or editor) managed?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IFERROR(__xludf.DUMMYFUNCTION("""COMPUTED_VALUE"""),"With this performance, would you recommend them to your team?")</f>
        <v>With this performance, would you recommend them to your team?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IFERROR(__xludf.DUMMYFUNCTION("""COMPUTED_VALUE"""),"Comments on the interview?")</f>
        <v>Comments on the interview?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IFERROR(__xludf.DUMMYFUNCTION("""COMPUTED_VALUE"""),"")</f>
        <v/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 t="str">
        <f ca="1">IFERROR(__xludf.DUMMYFUNCTION("""COMPUTED_VALUE"""),"")</f>
        <v/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 t="str">
        <f ca="1">IFERROR(__xludf.DUMMYFUNCTION("""COMPUTED_VALUE"""),"")</f>
        <v/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 t="str">
        <f ca="1">IFERROR(__xludf.DUMMYFUNCTION("""COMPUTED_VALUE"""),"")</f>
        <v/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 t="str">
        <f ca="1">IFERROR(__xludf.DUMMYFUNCTION("""COMPUTED_VALUE"""),"")</f>
        <v/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 t="str">
        <f ca="1">IFERROR(__xludf.DUMMYFUNCTION("""COMPUTED_VALUE"""),"")</f>
        <v/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C2" sqref="C2"/>
    </sheetView>
  </sheetViews>
  <sheetFormatPr defaultColWidth="14.44140625" defaultRowHeight="15.75" customHeight="1" x14ac:dyDescent="0.25"/>
  <cols>
    <col min="1" max="1" width="6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IFERROR(__xludf.DUMMYFUNCTION("transpose(query(importrange(""https://docs.google.com/spreadsheets/d/1xC5K5VSAEebukTD2Rc9K88C_dPGW6O8Ec6TOnDYNafw/edit#gid=526563368"",""Behavioral!A:ZZ""),""select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name")</f>
        <v>Your name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questions did you ask?")</f>
        <v>Which questions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IFERROR(__xludf.DUMMYFUNCTION("""COMPUTED_VALUE"""),"Behavioral Score")</f>
        <v>Behavioral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IFERROR(__xludf.DUMMYFUNCTION("""COMPUTED_VALUE"""),"How confident did the candidate appear?")</f>
        <v>How confident did the candidate appear?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IFERROR(__xludf.DUMMYFUNCTION("""COMPUTED_VALUE"""),"How impressively did they describe what they do (and their career)?")</f>
        <v>How impressively did they describe what they do (and their career)?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IFERROR(__xludf.DUMMYFUNCTION("""COMPUTED_VALUE"""),"Were there periods of unexplained silence (no communication)?")</f>
        <v>Were there periods of unexplained silence (no communication)?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IFERROR(__xludf.DUMMYFUNCTION("""COMPUTED_VALUE"""),"What was the energy level?")</f>
        <v>What was the energy level?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IFERROR(__xludf.DUMMYFUNCTION("""COMPUTED_VALUE"""),"Curiosity level (aka did they ask enough questions to you?)")</f>
        <v>Curiosity level (aka did they ask enough questions to you?)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IFERROR(__xludf.DUMMYFUNCTION("""COMPUTED_VALUE"""),"Humility")</f>
        <v>Humility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IFERROR(__xludf.DUMMYFUNCTION("""COMPUTED_VALUE"""),"Did you feel that the candidate would work hard if they were hired?")</f>
        <v>Did you feel that the candidate would work hard if they were hired?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IFERROR(__xludf.DUMMYFUNCTION("""COMPUTED_VALUE"""),"With this performance, would you recommend them to your team?")</f>
        <v>With this performance, would you recommend them to your team?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IFERROR(__xludf.DUMMYFUNCTION("""COMPUTED_VALUE"""),"Comments on the interview?")</f>
        <v>Comments on the interview?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IFERROR(__xludf.DUMMYFUNCTION("""COMPUTED_VALUE"""),"")</f>
        <v/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IFERROR(__xludf.DUMMYFUNCTION("""COMPUTED_VALUE"""),"")</f>
        <v/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IFERROR(__xludf.DUMMYFUNCTION("""COMPUTED_VALUE"""),"")</f>
        <v/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IFERROR(__xludf.DUMMYFUNCTION("""COMPUTED_VALUE"""),"")</f>
        <v/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IFERROR(__xludf.DUMMYFUNCTION("""COMPUTED_VALUE"""),"")</f>
        <v/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IFERROR(__xludf.DUMMYFUNCTION("""COMPUTED_VALUE"""),"")</f>
        <v/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Leetcode Explore</vt:lpstr>
      <vt:lpstr>Educative Coding Patterns</vt:lpstr>
      <vt:lpstr>Coding Mock Interview Feedback </vt:lpstr>
      <vt:lpstr>System Design Mock Interview Fe</vt:lpstr>
      <vt:lpstr>Behavioral Mock Interview Feedb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Suhas Srivats Subburathinam</cp:lastModifiedBy>
  <dcterms:modified xsi:type="dcterms:W3CDTF">2020-09-22T07:45:11Z</dcterms:modified>
</cp:coreProperties>
</file>