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martpack/Desktop/Smart Pack/01. SATIŞ/01. İHRACAT/00. PRICE OFFERS/"/>
    </mc:Choice>
  </mc:AlternateContent>
  <xr:revisionPtr revIDLastSave="0" documentId="13_ncr:1_{922CEAEE-F6F2-1448-8F24-1A76163036BA}" xr6:coauthVersionLast="47" xr6:coauthVersionMax="47" xr10:uidLastSave="{00000000-0000-0000-0000-000000000000}"/>
  <bookViews>
    <workbookView xWindow="0" yWindow="600" windowWidth="28160" windowHeight="15260" xr2:uid="{EA7F6D2F-3A78-4BC4-8940-5711452E4E1E}"/>
  </bookViews>
  <sheets>
    <sheet name="Sayfa1" sheetId="1" r:id="rId1"/>
  </sheets>
  <definedNames>
    <definedName name="_xlnm.Print_Area" localSheetId="0">Sayfa1!$A$1:$O$38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9" i="1" l="1"/>
  <c r="V39" i="1"/>
  <c r="V34" i="1"/>
  <c r="V35" i="1"/>
  <c r="V10" i="1"/>
  <c r="V11" i="1"/>
  <c r="V12" i="1"/>
  <c r="V13" i="1"/>
  <c r="V14" i="1"/>
  <c r="V15" i="1"/>
  <c r="V16" i="1"/>
  <c r="R39" i="1"/>
  <c r="U35" i="1"/>
  <c r="S35" i="1"/>
  <c r="T35" i="1" s="1"/>
  <c r="Q35" i="1"/>
  <c r="V38" i="1"/>
  <c r="U38" i="1"/>
  <c r="T38" i="1"/>
  <c r="S38" i="1"/>
  <c r="Q38" i="1"/>
  <c r="W38" i="1" s="1"/>
  <c r="W35" i="1"/>
  <c r="W34" i="1"/>
  <c r="U34" i="1"/>
  <c r="T34" i="1"/>
  <c r="S34" i="1"/>
  <c r="Q34" i="1"/>
  <c r="W33" i="1"/>
  <c r="V33" i="1"/>
  <c r="U33" i="1"/>
  <c r="S33" i="1"/>
  <c r="T33" i="1" s="1"/>
  <c r="Q33" i="1"/>
  <c r="Q9" i="1"/>
  <c r="W9" i="1" s="1"/>
  <c r="S9" i="1"/>
  <c r="T9" i="1"/>
  <c r="U9" i="1"/>
  <c r="V9" i="1"/>
  <c r="Q10" i="1"/>
  <c r="W10" i="1" s="1"/>
  <c r="S10" i="1"/>
  <c r="T10" i="1"/>
  <c r="U10" i="1"/>
  <c r="Q11" i="1"/>
  <c r="W11" i="1" s="1"/>
  <c r="S11" i="1"/>
  <c r="T11" i="1" s="1"/>
  <c r="U11" i="1"/>
  <c r="V30" i="1"/>
  <c r="U30" i="1"/>
  <c r="T30" i="1"/>
  <c r="S30" i="1"/>
  <c r="Q30" i="1"/>
  <c r="W30" i="1" s="1"/>
  <c r="V27" i="1"/>
  <c r="U27" i="1"/>
  <c r="S27" i="1"/>
  <c r="T27" i="1" s="1"/>
  <c r="Q27" i="1"/>
  <c r="W27" i="1" s="1"/>
  <c r="S20" i="1"/>
  <c r="T20" i="1" s="1"/>
  <c r="U20" i="1"/>
  <c r="V20" i="1"/>
  <c r="S21" i="1"/>
  <c r="T21" i="1"/>
  <c r="U21" i="1"/>
  <c r="V21" i="1"/>
  <c r="S22" i="1"/>
  <c r="T22" i="1"/>
  <c r="U22" i="1"/>
  <c r="V22" i="1"/>
  <c r="S23" i="1"/>
  <c r="T23" i="1" s="1"/>
  <c r="U23" i="1"/>
  <c r="V23" i="1"/>
  <c r="S24" i="1"/>
  <c r="T24" i="1" s="1"/>
  <c r="U24" i="1"/>
  <c r="V24" i="1"/>
  <c r="W19" i="1"/>
  <c r="V19" i="1"/>
  <c r="U19" i="1"/>
  <c r="S19" i="1"/>
  <c r="T19" i="1" s="1"/>
  <c r="Q24" i="1"/>
  <c r="W24" i="1"/>
  <c r="Q19" i="1"/>
  <c r="Q20" i="1"/>
  <c r="W20" i="1" s="1"/>
  <c r="Q21" i="1"/>
  <c r="W21" i="1" s="1"/>
  <c r="Q22" i="1"/>
  <c r="W22" i="1" s="1"/>
  <c r="Q23" i="1"/>
  <c r="W23" i="1" s="1"/>
  <c r="S15" i="1"/>
  <c r="S16" i="1"/>
  <c r="T15" i="1"/>
  <c r="T16" i="1"/>
  <c r="U14" i="1"/>
  <c r="U15" i="1"/>
  <c r="U16" i="1"/>
  <c r="S12" i="1"/>
  <c r="S13" i="1"/>
  <c r="S14" i="1"/>
  <c r="T12" i="1"/>
  <c r="T13" i="1"/>
  <c r="T14" i="1"/>
  <c r="U12" i="1"/>
  <c r="U13" i="1"/>
  <c r="N23" i="1"/>
  <c r="J23" i="1"/>
  <c r="N21" i="1"/>
  <c r="J21" i="1"/>
  <c r="N20" i="1"/>
  <c r="J20" i="1"/>
  <c r="N16" i="1"/>
  <c r="J16" i="1"/>
  <c r="Q16" i="1" s="1"/>
  <c r="W16" i="1" s="1"/>
  <c r="N13" i="1"/>
  <c r="J13" i="1"/>
  <c r="Q13" i="1" s="1"/>
  <c r="W13" i="1" s="1"/>
  <c r="N12" i="1"/>
  <c r="J12" i="1"/>
  <c r="Q12" i="1" s="1"/>
  <c r="W12" i="1" s="1"/>
  <c r="N10" i="1"/>
  <c r="J10" i="1"/>
  <c r="N30" i="1"/>
  <c r="N38" i="1"/>
  <c r="N35" i="1"/>
  <c r="N34" i="1"/>
  <c r="N33" i="1"/>
  <c r="N27" i="1"/>
  <c r="N24" i="1"/>
  <c r="N22" i="1"/>
  <c r="N19" i="1"/>
  <c r="N11" i="1"/>
  <c r="N14" i="1"/>
  <c r="N15" i="1"/>
  <c r="N9" i="1"/>
  <c r="J38" i="1"/>
  <c r="J35" i="1"/>
  <c r="J34" i="1"/>
  <c r="J33" i="1"/>
  <c r="J30" i="1"/>
  <c r="J27" i="1"/>
  <c r="J22" i="1"/>
  <c r="J24" i="1"/>
  <c r="J19" i="1"/>
  <c r="J11" i="1"/>
  <c r="J14" i="1"/>
  <c r="J15" i="1"/>
  <c r="J9" i="1"/>
  <c r="T39" i="1" l="1"/>
  <c r="S39" i="1"/>
  <c r="U39" i="1"/>
  <c r="Q14" i="1" l="1"/>
  <c r="W14" i="1" s="1"/>
  <c r="Q15" i="1"/>
  <c r="W15" i="1" s="1"/>
</calcChain>
</file>

<file path=xl/sharedStrings.xml><?xml version="1.0" encoding="utf-8"?>
<sst xmlns="http://schemas.openxmlformats.org/spreadsheetml/2006/main" count="217" uniqueCount="57">
  <si>
    <t>PS PREMIUM CUTLERY</t>
  </si>
  <si>
    <t>NO</t>
  </si>
  <si>
    <t>PRODUCT PHOTO</t>
  </si>
  <si>
    <t>PRODUCT DESCRIPTION</t>
  </si>
  <si>
    <t>RAW MATERIAL</t>
  </si>
  <si>
    <t>COLOUR</t>
  </si>
  <si>
    <t>PRODUCT SIZE (mm)</t>
  </si>
  <si>
    <t>PRODUCT WEIGHT (gr)</t>
  </si>
  <si>
    <t>PIECES PER PACK</t>
  </si>
  <si>
    <t>PACKS PER BOX</t>
  </si>
  <si>
    <t>PIECES PER BOX</t>
  </si>
  <si>
    <t>BOX VOLUME
(m3)</t>
  </si>
  <si>
    <t>PREMIUM FORK</t>
  </si>
  <si>
    <t>PS</t>
  </si>
  <si>
    <t>TRANSPARENT
BLACK</t>
  </si>
  <si>
    <t>PREMIUM SPOON</t>
  </si>
  <si>
    <t>PREMIUM KNIFE</t>
  </si>
  <si>
    <t>PREMIUM DESSERT 
SPOON</t>
  </si>
  <si>
    <t>PS DIAMOND CUTLERY</t>
  </si>
  <si>
    <t>DIAMOND FORK</t>
  </si>
  <si>
    <t>DIAMOND SPOON</t>
  </si>
  <si>
    <t>DIAMOND KNIFE</t>
  </si>
  <si>
    <t>PS ICE CREAM SPOON</t>
  </si>
  <si>
    <t>WAVY ICE CREAM SPOON</t>
  </si>
  <si>
    <t>COLORED</t>
  </si>
  <si>
    <t>OTHER PRODUCTS</t>
  </si>
  <si>
    <t>PIZZA TRIPOD</t>
  </si>
  <si>
    <t>Ø 35 * 35</t>
  </si>
  <si>
    <t>PS CRYSTAL DRINKING CUPS</t>
  </si>
  <si>
    <t>120 CC CHAMPAGNE GLASS</t>
  </si>
  <si>
    <t>Ø 50 * 175</t>
  </si>
  <si>
    <t>PS SMART  FORK</t>
  </si>
  <si>
    <t>SMART FORK</t>
  </si>
  <si>
    <t>185 CC WINE GLASS</t>
  </si>
  <si>
    <r>
      <t xml:space="preserve">TRANSPARENT
</t>
    </r>
    <r>
      <rPr>
        <sz val="12"/>
        <color rgb="FF000000"/>
        <rFont val="Arial"/>
        <family val="2"/>
        <charset val="162"/>
      </rPr>
      <t>(FOOT COLORED)</t>
    </r>
  </si>
  <si>
    <t xml:space="preserve">Ø 65 x 144 </t>
  </si>
  <si>
    <t>TRANSPARENT
(FOOT COLORED)</t>
  </si>
  <si>
    <t>170 CC MINI WINE GLASS</t>
  </si>
  <si>
    <t>Ø 62 * 91</t>
  </si>
  <si>
    <t>PP</t>
  </si>
  <si>
    <r>
      <rPr>
        <b/>
        <u/>
        <sz val="16"/>
        <color theme="4" tint="-0.499984740745262"/>
        <rFont val="Arial Narrow"/>
        <family val="2"/>
        <charset val="162"/>
      </rPr>
      <t>OFFER DATE :</t>
    </r>
    <r>
      <rPr>
        <b/>
        <sz val="16"/>
        <color theme="4" tint="-0.499984740745262"/>
        <rFont val="Arial Narrow"/>
        <family val="2"/>
        <charset val="162"/>
      </rPr>
      <t xml:space="preserve"> </t>
    </r>
    <r>
      <rPr>
        <sz val="16"/>
        <color theme="4" tint="-0.499984740745262"/>
        <rFont val="Arial Narrow"/>
        <family val="2"/>
      </rPr>
      <t>10</t>
    </r>
    <r>
      <rPr>
        <sz val="16"/>
        <color theme="4" tint="-0.499984740745262"/>
        <rFont val="Arial Narrow"/>
        <family val="2"/>
        <charset val="162"/>
      </rPr>
      <t>.06.2026</t>
    </r>
    <r>
      <rPr>
        <b/>
        <u/>
        <sz val="16"/>
        <color theme="4" tint="-0.499984740745262"/>
        <rFont val="Arial Narrow"/>
        <family val="2"/>
        <charset val="162"/>
      </rPr>
      <t xml:space="preserve">
COMPANY NAME :</t>
    </r>
    <r>
      <rPr>
        <sz val="16"/>
        <color theme="4" tint="-0.499984740745262"/>
        <rFont val="Arial Narrow"/>
        <family val="2"/>
        <charset val="162"/>
      </rPr>
      <t xml:space="preserve"> NAVIPACK</t>
    </r>
    <r>
      <rPr>
        <b/>
        <u/>
        <sz val="16"/>
        <color theme="4" tint="-0.499984740745262"/>
        <rFont val="Arial Narrow"/>
        <family val="2"/>
        <charset val="162"/>
      </rPr>
      <t xml:space="preserve">
COUNTRY :</t>
    </r>
    <r>
      <rPr>
        <sz val="16"/>
        <color theme="4" tint="-0.499984740745262"/>
        <rFont val="Arial Narrow"/>
        <family val="2"/>
        <charset val="162"/>
      </rPr>
      <t xml:space="preserve">  UKRAINE</t>
    </r>
    <r>
      <rPr>
        <b/>
        <u/>
        <sz val="16"/>
        <color theme="4" tint="-0.499984740745262"/>
        <rFont val="Arial Narrow"/>
        <family val="2"/>
        <charset val="162"/>
      </rPr>
      <t xml:space="preserve">
DELIVERY TERM :</t>
    </r>
    <r>
      <rPr>
        <sz val="16"/>
        <color theme="4" tint="-0.499984740745262"/>
        <rFont val="Arial Narrow"/>
        <family val="2"/>
        <charset val="162"/>
      </rPr>
      <t xml:space="preserve"> EXW</t>
    </r>
  </si>
  <si>
    <t>WHITE</t>
  </si>
  <si>
    <t>ORDER CALCULATION</t>
  </si>
  <si>
    <t>BOX PRICE</t>
  </si>
  <si>
    <t>ORDER OF BOX</t>
  </si>
  <si>
    <t>ORDER OF QUANTITY</t>
  </si>
  <si>
    <t>ORDER
VOLUME (m3)</t>
  </si>
  <si>
    <t>TOTAL AMOUNT</t>
  </si>
  <si>
    <t>BOX QTY PER LAYER</t>
  </si>
  <si>
    <t>LAYER QTY PER PALLET</t>
  </si>
  <si>
    <t>BOX QTY PER PALLET</t>
  </si>
  <si>
    <r>
      <t xml:space="preserve">PRICE 
</t>
    </r>
    <r>
      <rPr>
        <sz val="16"/>
        <color rgb="FFFFFFFF"/>
        <rFont val="Arial"/>
        <family val="2"/>
      </rPr>
      <t>(1.000 pcs)</t>
    </r>
  </si>
  <si>
    <t>TRANSPARENT</t>
  </si>
  <si>
    <t>BLACK</t>
  </si>
  <si>
    <r>
      <rPr>
        <b/>
        <u/>
        <sz val="16"/>
        <color theme="3" tint="-0.249977111117893"/>
        <rFont val="Arial Narrow"/>
        <family val="2"/>
      </rPr>
      <t>COMPANY NAME</t>
    </r>
    <r>
      <rPr>
        <b/>
        <sz val="16"/>
        <color theme="3" tint="-0.249977111117893"/>
        <rFont val="Arial Narrow"/>
        <family val="2"/>
        <charset val="162"/>
      </rPr>
      <t xml:space="preserve"> : </t>
    </r>
    <r>
      <rPr>
        <sz val="16"/>
        <color theme="3" tint="-0.249977111117893"/>
        <rFont val="Arial Narrow"/>
        <family val="2"/>
        <charset val="162"/>
      </rPr>
      <t>RONESANS GLOBAL AMBALAJ</t>
    </r>
    <r>
      <rPr>
        <b/>
        <sz val="16"/>
        <color theme="3" tint="-0.249977111117893"/>
        <rFont val="Arial Narrow"/>
        <family val="2"/>
        <charset val="162"/>
      </rPr>
      <t xml:space="preserve">
</t>
    </r>
    <r>
      <rPr>
        <b/>
        <u/>
        <sz val="16"/>
        <color theme="3" tint="-0.249977111117893"/>
        <rFont val="Arial Narrow"/>
        <family val="2"/>
      </rPr>
      <t>PHONE NUMBER :</t>
    </r>
    <r>
      <rPr>
        <b/>
        <sz val="16"/>
        <color theme="3" tint="-0.249977111117893"/>
        <rFont val="Arial Narrow"/>
        <family val="2"/>
        <charset val="162"/>
      </rPr>
      <t xml:space="preserve"> </t>
    </r>
    <r>
      <rPr>
        <sz val="16"/>
        <color theme="3" tint="-0.249977111117893"/>
        <rFont val="Arial Narrow"/>
        <family val="2"/>
        <charset val="162"/>
      </rPr>
      <t>+90 507 313 30 17</t>
    </r>
    <r>
      <rPr>
        <b/>
        <sz val="16"/>
        <color theme="3" tint="-0.249977111117893"/>
        <rFont val="Arial Narrow"/>
        <family val="2"/>
        <charset val="162"/>
      </rPr>
      <t xml:space="preserve">
</t>
    </r>
    <r>
      <rPr>
        <b/>
        <u/>
        <sz val="16"/>
        <color theme="3" tint="-0.249977111117893"/>
        <rFont val="Arial Narrow"/>
        <family val="2"/>
      </rPr>
      <t xml:space="preserve">EMAIL </t>
    </r>
    <r>
      <rPr>
        <b/>
        <sz val="16"/>
        <color theme="3" tint="-0.249977111117893"/>
        <rFont val="Arial Narrow"/>
        <family val="2"/>
        <charset val="162"/>
      </rPr>
      <t>:</t>
    </r>
    <r>
      <rPr>
        <sz val="16"/>
        <color theme="3" tint="-0.249977111117893"/>
        <rFont val="Arial Narrow"/>
        <family val="2"/>
        <charset val="162"/>
      </rPr>
      <t xml:space="preserve"> export@smartpack.com.tr</t>
    </r>
  </si>
  <si>
    <t>ORDER NET WEIGHT (kg)</t>
  </si>
  <si>
    <t>ORDER PALLET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</si>
</sst>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6" formatCode="[$$-409]#,##0.00"/>
    <numFmt numFmtId="167" formatCode="_([$€-2]\ * #,##0.00_);_([$€-2]\ * \(#,##0.00\);_([$€-2]\ * &quot;-&quot;??_);_(@_)"/>
    <numFmt numFmtId="174" formatCode="#,##0.000"/>
  </numFmts>
  <fonts count="34" x14ac:knownFonts="1">
    <font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sz val="16"/>
      <color theme="4" tint="-0.499984740745262"/>
      <name val="Arial Narrow"/>
      <family val="2"/>
      <charset val="162"/>
    </font>
    <font>
      <b/>
      <u/>
      <sz val="16"/>
      <color theme="4" tint="-0.499984740745262"/>
      <name val="Arial Narrow"/>
      <family val="2"/>
      <charset val="162"/>
    </font>
    <font>
      <b/>
      <sz val="16"/>
      <color theme="4" tint="-0.499984740745262"/>
      <name val="Arial Narrow"/>
      <family val="2"/>
      <charset val="162"/>
    </font>
    <font>
      <sz val="14"/>
      <color theme="1"/>
      <name val="Arial Narrow"/>
      <family val="2"/>
      <charset val="162"/>
    </font>
    <font>
      <sz val="14"/>
      <color theme="1"/>
      <name val="Calibri (Body)"/>
    </font>
    <font>
      <b/>
      <sz val="16"/>
      <color theme="3" tint="-0.249977111117893"/>
      <name val="Arial Narrow"/>
      <family val="2"/>
      <charset val="162"/>
    </font>
    <font>
      <sz val="16"/>
      <color theme="3" tint="-0.249977111117893"/>
      <name val="Arial Narrow"/>
      <family val="2"/>
      <charset val="162"/>
    </font>
    <font>
      <sz val="10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13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sz val="16"/>
      <color theme="4" tint="-0.499984740745262"/>
      <name val="Arial Narrow"/>
      <family val="2"/>
    </font>
    <font>
      <sz val="12"/>
      <color rgb="FF000000"/>
      <name val="Arial"/>
      <family val="2"/>
      <charset val="162"/>
    </font>
    <font>
      <b/>
      <sz val="12"/>
      <color rgb="FFFFFFFF"/>
      <name val="Helvetica"/>
      <family val="2"/>
    </font>
    <font>
      <b/>
      <sz val="2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000000"/>
      <name val="Arial"/>
      <family val="2"/>
    </font>
    <font>
      <sz val="16"/>
      <color rgb="FF000000"/>
      <name val="Arial"/>
      <family val="2"/>
    </font>
    <font>
      <b/>
      <sz val="14"/>
      <color rgb="FFFFFFFF"/>
      <name val="Helvetica"/>
      <family val="2"/>
    </font>
    <font>
      <sz val="16"/>
      <color rgb="FFFFFFFF"/>
      <name val="Arial"/>
      <family val="2"/>
    </font>
    <font>
      <sz val="16"/>
      <color theme="1"/>
      <name val="Calibri"/>
      <family val="2"/>
      <charset val="162"/>
      <scheme val="minor"/>
    </font>
    <font>
      <b/>
      <sz val="16"/>
      <name val="Arial"/>
      <family val="2"/>
    </font>
    <font>
      <b/>
      <sz val="18"/>
      <color rgb="FF000000"/>
      <name val="Arial"/>
      <family val="2"/>
    </font>
    <font>
      <b/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u/>
      <sz val="16"/>
      <color theme="3" tint="-0.249977111117893"/>
      <name val="Arial Narrow"/>
      <family val="2"/>
    </font>
    <font>
      <b/>
      <sz val="16"/>
      <color theme="3" tint="-0.249977111117893"/>
      <name val="Arial Narrow"/>
      <family val="2"/>
    </font>
    <font>
      <sz val="16"/>
      <color theme="1"/>
      <name val="Calibri"/>
      <family val="2"/>
      <scheme val="minor"/>
    </font>
    <font>
      <b/>
      <sz val="20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3">
    <xf numFmtId="0" fontId="0" fillId="0" borderId="0" xfId="0"/>
    <xf numFmtId="0" fontId="9" fillId="0" borderId="0" xfId="0" applyFont="1"/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0" fillId="0" borderId="3" xfId="0" applyBorder="1"/>
    <xf numFmtId="0" fontId="13" fillId="3" borderId="3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 wrapText="1"/>
    </xf>
    <xf numFmtId="2" fontId="15" fillId="0" borderId="3" xfId="0" applyNumberFormat="1" applyFont="1" applyBorder="1" applyAlignment="1">
      <alignment horizontal="center" vertical="center"/>
    </xf>
    <xf numFmtId="1" fontId="15" fillId="0" borderId="3" xfId="0" applyNumberFormat="1" applyFont="1" applyBorder="1" applyAlignment="1">
      <alignment horizontal="center" vertical="center"/>
    </xf>
    <xf numFmtId="3" fontId="15" fillId="0" borderId="3" xfId="0" applyNumberFormat="1" applyFont="1" applyBorder="1" applyAlignment="1">
      <alignment horizontal="center" vertical="center"/>
    </xf>
    <xf numFmtId="164" fontId="15" fillId="0" borderId="3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  <xf numFmtId="0" fontId="13" fillId="3" borderId="4" xfId="0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 wrapText="1"/>
    </xf>
    <xf numFmtId="2" fontId="15" fillId="0" borderId="4" xfId="0" applyNumberFormat="1" applyFont="1" applyBorder="1" applyAlignment="1">
      <alignment horizontal="center" vertical="center"/>
    </xf>
    <xf numFmtId="1" fontId="15" fillId="0" borderId="4" xfId="0" applyNumberFormat="1" applyFont="1" applyBorder="1" applyAlignment="1">
      <alignment horizontal="center" vertical="center"/>
    </xf>
    <xf numFmtId="164" fontId="15" fillId="0" borderId="4" xfId="0" applyNumberFormat="1" applyFont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13" fillId="3" borderId="17" xfId="0" applyFont="1" applyFill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 wrapText="1"/>
    </xf>
    <xf numFmtId="2" fontId="15" fillId="0" borderId="17" xfId="0" applyNumberFormat="1" applyFont="1" applyBorder="1" applyAlignment="1">
      <alignment horizontal="center" vertical="center"/>
    </xf>
    <xf numFmtId="1" fontId="15" fillId="0" borderId="17" xfId="0" applyNumberFormat="1" applyFont="1" applyBorder="1" applyAlignment="1">
      <alignment horizontal="center" vertical="center"/>
    </xf>
    <xf numFmtId="164" fontId="15" fillId="0" borderId="17" xfId="0" applyNumberFormat="1" applyFont="1" applyBorder="1" applyAlignment="1">
      <alignment horizontal="center" vertical="center"/>
    </xf>
    <xf numFmtId="2" fontId="15" fillId="5" borderId="3" xfId="0" applyNumberFormat="1" applyFont="1" applyFill="1" applyBorder="1" applyAlignment="1">
      <alignment horizontal="center" vertical="center"/>
    </xf>
    <xf numFmtId="164" fontId="15" fillId="5" borderId="3" xfId="0" applyNumberFormat="1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 wrapText="1"/>
    </xf>
    <xf numFmtId="2" fontId="15" fillId="5" borderId="4" xfId="0" applyNumberFormat="1" applyFont="1" applyFill="1" applyBorder="1" applyAlignment="1">
      <alignment horizontal="center" vertical="center"/>
    </xf>
    <xf numFmtId="164" fontId="15" fillId="5" borderId="4" xfId="0" applyNumberFormat="1" applyFont="1" applyFill="1" applyBorder="1" applyAlignment="1">
      <alignment horizontal="center" vertical="center"/>
    </xf>
    <xf numFmtId="0" fontId="18" fillId="3" borderId="14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0" fontId="19" fillId="6" borderId="19" xfId="0" applyFont="1" applyFill="1" applyBorder="1" applyAlignment="1">
      <alignment horizontal="center" vertical="center" wrapText="1"/>
    </xf>
    <xf numFmtId="0" fontId="19" fillId="6" borderId="20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19" fillId="6" borderId="28" xfId="0" applyFont="1" applyFill="1" applyBorder="1" applyAlignment="1">
      <alignment horizontal="center" vertical="center" wrapText="1"/>
    </xf>
    <xf numFmtId="0" fontId="19" fillId="6" borderId="29" xfId="0" applyFont="1" applyFill="1" applyBorder="1" applyAlignment="1">
      <alignment horizontal="center" vertical="center" wrapText="1"/>
    </xf>
    <xf numFmtId="0" fontId="19" fillId="6" borderId="30" xfId="0" applyFont="1" applyFill="1" applyBorder="1" applyAlignment="1">
      <alignment horizontal="center" vertical="center" wrapText="1"/>
    </xf>
    <xf numFmtId="0" fontId="19" fillId="6" borderId="0" xfId="0" applyFont="1" applyFill="1" applyBorder="1" applyAlignment="1">
      <alignment horizontal="center" vertical="center" wrapText="1"/>
    </xf>
    <xf numFmtId="0" fontId="19" fillId="6" borderId="31" xfId="0" applyFont="1" applyFill="1" applyBorder="1" applyAlignment="1">
      <alignment horizontal="center" vertical="center" wrapText="1"/>
    </xf>
    <xf numFmtId="0" fontId="19" fillId="6" borderId="32" xfId="0" applyFont="1" applyFill="1" applyBorder="1" applyAlignment="1">
      <alignment horizontal="center" vertical="center" wrapText="1"/>
    </xf>
    <xf numFmtId="0" fontId="19" fillId="6" borderId="33" xfId="0" applyFont="1" applyFill="1" applyBorder="1" applyAlignment="1">
      <alignment horizontal="center" vertical="center" wrapText="1"/>
    </xf>
    <xf numFmtId="3" fontId="22" fillId="0" borderId="3" xfId="0" applyNumberFormat="1" applyFont="1" applyBorder="1" applyAlignment="1">
      <alignment horizontal="center" vertical="center"/>
    </xf>
    <xf numFmtId="3" fontId="21" fillId="0" borderId="3" xfId="0" applyNumberFormat="1" applyFont="1" applyBorder="1" applyAlignment="1">
      <alignment horizontal="center" vertical="center"/>
    </xf>
    <xf numFmtId="3" fontId="22" fillId="0" borderId="4" xfId="0" applyNumberFormat="1" applyFont="1" applyBorder="1" applyAlignment="1">
      <alignment horizontal="center" vertical="center"/>
    </xf>
    <xf numFmtId="3" fontId="22" fillId="0" borderId="34" xfId="0" applyNumberFormat="1" applyFont="1" applyBorder="1" applyAlignment="1">
      <alignment horizontal="center" vertical="center"/>
    </xf>
    <xf numFmtId="3" fontId="21" fillId="0" borderId="34" xfId="0" applyNumberFormat="1" applyFont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3" fontId="15" fillId="0" borderId="17" xfId="0" applyNumberFormat="1" applyFont="1" applyBorder="1" applyAlignment="1">
      <alignment horizontal="center" vertical="center"/>
    </xf>
    <xf numFmtId="3" fontId="22" fillId="0" borderId="17" xfId="0" applyNumberFormat="1" applyFont="1" applyBorder="1" applyAlignment="1">
      <alignment horizontal="center" vertical="center"/>
    </xf>
    <xf numFmtId="3" fontId="22" fillId="0" borderId="35" xfId="0" applyNumberFormat="1" applyFont="1" applyBorder="1" applyAlignment="1">
      <alignment horizontal="center" vertical="center"/>
    </xf>
    <xf numFmtId="3" fontId="21" fillId="0" borderId="35" xfId="0" applyNumberFormat="1" applyFont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23" fillId="3" borderId="16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 wrapText="1"/>
    </xf>
    <xf numFmtId="166" fontId="21" fillId="4" borderId="11" xfId="0" applyNumberFormat="1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 wrapText="1"/>
    </xf>
    <xf numFmtId="166" fontId="21" fillId="4" borderId="18" xfId="0" applyNumberFormat="1" applyFont="1" applyFill="1" applyBorder="1" applyAlignment="1">
      <alignment horizontal="center" vertical="center"/>
    </xf>
    <xf numFmtId="0" fontId="25" fillId="0" borderId="0" xfId="0" applyFont="1"/>
    <xf numFmtId="0" fontId="26" fillId="7" borderId="14" xfId="0" applyFont="1" applyFill="1" applyBorder="1" applyAlignment="1">
      <alignment horizontal="center" vertical="center" wrapText="1"/>
    </xf>
    <xf numFmtId="166" fontId="21" fillId="0" borderId="10" xfId="0" applyNumberFormat="1" applyFont="1" applyBorder="1" applyAlignment="1">
      <alignment horizontal="center" vertical="center" wrapText="1"/>
    </xf>
    <xf numFmtId="166" fontId="21" fillId="0" borderId="10" xfId="0" applyNumberFormat="1" applyFont="1" applyFill="1" applyBorder="1" applyAlignment="1">
      <alignment horizontal="center" vertical="center" wrapText="1"/>
    </xf>
    <xf numFmtId="166" fontId="21" fillId="0" borderId="16" xfId="0" applyNumberFormat="1" applyFont="1" applyBorder="1" applyAlignment="1">
      <alignment horizontal="center" vertical="center" wrapText="1"/>
    </xf>
    <xf numFmtId="0" fontId="25" fillId="0" borderId="0" xfId="0" applyFont="1" applyAlignment="1">
      <alignment wrapText="1"/>
    </xf>
    <xf numFmtId="0" fontId="26" fillId="7" borderId="5" xfId="0" applyFont="1" applyFill="1" applyBorder="1" applyAlignment="1">
      <alignment horizontal="center" vertical="center" wrapText="1"/>
    </xf>
    <xf numFmtId="0" fontId="26" fillId="7" borderId="15" xfId="0" applyFont="1" applyFill="1" applyBorder="1" applyAlignment="1">
      <alignment horizontal="right" vertical="center" wrapText="1"/>
    </xf>
    <xf numFmtId="0" fontId="14" fillId="11" borderId="4" xfId="0" applyFont="1" applyFill="1" applyBorder="1" applyAlignment="1">
      <alignment horizontal="center" vertical="center" wrapText="1"/>
    </xf>
    <xf numFmtId="0" fontId="14" fillId="11" borderId="4" xfId="0" applyFont="1" applyFill="1" applyBorder="1" applyAlignment="1">
      <alignment horizontal="center" vertical="center"/>
    </xf>
    <xf numFmtId="0" fontId="15" fillId="11" borderId="3" xfId="0" applyFont="1" applyFill="1" applyBorder="1" applyAlignment="1">
      <alignment horizontal="center" vertical="center" wrapText="1"/>
    </xf>
    <xf numFmtId="0" fontId="15" fillId="11" borderId="4" xfId="0" applyFont="1" applyFill="1" applyBorder="1" applyAlignment="1">
      <alignment horizontal="center" vertical="center" wrapText="1"/>
    </xf>
    <xf numFmtId="2" fontId="15" fillId="11" borderId="4" xfId="0" applyNumberFormat="1" applyFont="1" applyFill="1" applyBorder="1" applyAlignment="1">
      <alignment horizontal="center" vertical="center"/>
    </xf>
    <xf numFmtId="1" fontId="15" fillId="11" borderId="3" xfId="0" applyNumberFormat="1" applyFont="1" applyFill="1" applyBorder="1" applyAlignment="1">
      <alignment horizontal="center" vertical="center"/>
    </xf>
    <xf numFmtId="3" fontId="15" fillId="11" borderId="3" xfId="0" applyNumberFormat="1" applyFont="1" applyFill="1" applyBorder="1" applyAlignment="1">
      <alignment horizontal="center" vertical="center"/>
    </xf>
    <xf numFmtId="164" fontId="15" fillId="11" borderId="4" xfId="0" applyNumberFormat="1" applyFont="1" applyFill="1" applyBorder="1" applyAlignment="1">
      <alignment horizontal="center" vertical="center"/>
    </xf>
    <xf numFmtId="3" fontId="22" fillId="11" borderId="4" xfId="0" applyNumberFormat="1" applyFont="1" applyFill="1" applyBorder="1" applyAlignment="1">
      <alignment horizontal="center" vertical="center"/>
    </xf>
    <xf numFmtId="3" fontId="22" fillId="11" borderId="3" xfId="0" applyNumberFormat="1" applyFont="1" applyFill="1" applyBorder="1" applyAlignment="1">
      <alignment horizontal="center" vertical="center"/>
    </xf>
    <xf numFmtId="3" fontId="21" fillId="11" borderId="3" xfId="0" applyNumberFormat="1" applyFont="1" applyFill="1" applyBorder="1" applyAlignment="1">
      <alignment horizontal="center" vertical="center"/>
    </xf>
    <xf numFmtId="0" fontId="14" fillId="11" borderId="3" xfId="0" applyFont="1" applyFill="1" applyBorder="1" applyAlignment="1">
      <alignment horizontal="center" vertical="center"/>
    </xf>
    <xf numFmtId="2" fontId="15" fillId="11" borderId="3" xfId="0" applyNumberFormat="1" applyFont="1" applyFill="1" applyBorder="1" applyAlignment="1">
      <alignment horizontal="center" vertical="center"/>
    </xf>
    <xf numFmtId="164" fontId="15" fillId="11" borderId="3" xfId="0" applyNumberFormat="1" applyFont="1" applyFill="1" applyBorder="1" applyAlignment="1">
      <alignment horizontal="center" vertical="center"/>
    </xf>
    <xf numFmtId="0" fontId="29" fillId="0" borderId="3" xfId="0" applyFont="1" applyBorder="1" applyAlignment="1">
      <alignment horizontal="center" vertical="center" wrapText="1"/>
    </xf>
    <xf numFmtId="0" fontId="29" fillId="0" borderId="3" xfId="0" applyFont="1" applyFill="1" applyBorder="1" applyAlignment="1">
      <alignment horizontal="center" vertical="center" wrapText="1"/>
    </xf>
    <xf numFmtId="0" fontId="29" fillId="0" borderId="17" xfId="0" applyFont="1" applyBorder="1" applyAlignment="1">
      <alignment horizontal="center" vertical="center" wrapText="1"/>
    </xf>
    <xf numFmtId="166" fontId="21" fillId="11" borderId="10" xfId="0" applyNumberFormat="1" applyFont="1" applyFill="1" applyBorder="1" applyAlignment="1">
      <alignment horizontal="center" vertical="center" wrapText="1"/>
    </xf>
    <xf numFmtId="0" fontId="29" fillId="11" borderId="3" xfId="0" applyFont="1" applyFill="1" applyBorder="1" applyAlignment="1">
      <alignment horizontal="center" vertical="center" wrapText="1"/>
    </xf>
    <xf numFmtId="166" fontId="27" fillId="8" borderId="11" xfId="0" applyNumberFormat="1" applyFont="1" applyFill="1" applyBorder="1" applyAlignment="1">
      <alignment horizontal="right" vertical="center" wrapText="1"/>
    </xf>
    <xf numFmtId="166" fontId="27" fillId="8" borderId="18" xfId="0" applyNumberFormat="1" applyFont="1" applyFill="1" applyBorder="1" applyAlignment="1">
      <alignment horizontal="right" vertical="center" wrapText="1"/>
    </xf>
    <xf numFmtId="1" fontId="15" fillId="11" borderId="4" xfId="0" applyNumberFormat="1" applyFont="1" applyFill="1" applyBorder="1" applyAlignment="1">
      <alignment horizontal="center" vertical="center"/>
    </xf>
    <xf numFmtId="0" fontId="31" fillId="0" borderId="2" xfId="0" applyFont="1" applyBorder="1" applyAlignment="1">
      <alignment horizontal="left" vertical="center" wrapText="1"/>
    </xf>
    <xf numFmtId="3" fontId="20" fillId="0" borderId="3" xfId="0" applyNumberFormat="1" applyFont="1" applyBorder="1" applyAlignment="1">
      <alignment horizontal="center" vertical="center" wrapText="1"/>
    </xf>
    <xf numFmtId="4" fontId="20" fillId="0" borderId="3" xfId="0" applyNumberFormat="1" applyFont="1" applyBorder="1" applyAlignment="1">
      <alignment horizontal="center" vertical="center" wrapText="1"/>
    </xf>
    <xf numFmtId="2" fontId="32" fillId="0" borderId="3" xfId="0" applyNumberFormat="1" applyFont="1" applyBorder="1" applyAlignment="1">
      <alignment horizontal="center" vertical="center" wrapText="1"/>
    </xf>
    <xf numFmtId="4" fontId="20" fillId="11" borderId="3" xfId="0" applyNumberFormat="1" applyFont="1" applyFill="1" applyBorder="1" applyAlignment="1">
      <alignment horizontal="center" vertical="center" wrapText="1"/>
    </xf>
    <xf numFmtId="2" fontId="32" fillId="11" borderId="3" xfId="0" applyNumberFormat="1" applyFont="1" applyFill="1" applyBorder="1" applyAlignment="1">
      <alignment horizontal="center" vertical="center" wrapText="1"/>
    </xf>
    <xf numFmtId="3" fontId="20" fillId="11" borderId="3" xfId="0" applyNumberFormat="1" applyFont="1" applyFill="1" applyBorder="1" applyAlignment="1">
      <alignment horizontal="center" vertical="center" wrapText="1"/>
    </xf>
    <xf numFmtId="3" fontId="20" fillId="0" borderId="3" xfId="0" applyNumberFormat="1" applyFont="1" applyFill="1" applyBorder="1" applyAlignment="1">
      <alignment horizontal="center" vertical="center" wrapText="1"/>
    </xf>
    <xf numFmtId="4" fontId="20" fillId="0" borderId="3" xfId="0" applyNumberFormat="1" applyFont="1" applyFill="1" applyBorder="1" applyAlignment="1">
      <alignment horizontal="center" vertical="center" wrapText="1"/>
    </xf>
    <xf numFmtId="2" fontId="32" fillId="0" borderId="3" xfId="0" applyNumberFormat="1" applyFont="1" applyFill="1" applyBorder="1" applyAlignment="1">
      <alignment horizontal="center" vertical="center" wrapText="1"/>
    </xf>
    <xf numFmtId="3" fontId="20" fillId="0" borderId="17" xfId="0" applyNumberFormat="1" applyFont="1" applyBorder="1" applyAlignment="1">
      <alignment horizontal="center" vertical="center" wrapText="1"/>
    </xf>
    <xf numFmtId="4" fontId="20" fillId="0" borderId="17" xfId="0" applyNumberFormat="1" applyFont="1" applyBorder="1" applyAlignment="1">
      <alignment horizontal="center" vertical="center" wrapText="1"/>
    </xf>
    <xf numFmtId="2" fontId="32" fillId="0" borderId="17" xfId="0" applyNumberFormat="1" applyFont="1" applyBorder="1" applyAlignment="1">
      <alignment horizontal="center" vertical="center" wrapText="1"/>
    </xf>
    <xf numFmtId="164" fontId="32" fillId="0" borderId="26" xfId="0" applyNumberFormat="1" applyFont="1" applyBorder="1" applyAlignment="1">
      <alignment horizontal="center" vertical="center" wrapText="1"/>
    </xf>
    <xf numFmtId="164" fontId="32" fillId="11" borderId="26" xfId="0" applyNumberFormat="1" applyFont="1" applyFill="1" applyBorder="1" applyAlignment="1">
      <alignment horizontal="center" vertical="center" wrapText="1"/>
    </xf>
    <xf numFmtId="0" fontId="29" fillId="10" borderId="6" xfId="0" applyFont="1" applyFill="1" applyBorder="1" applyAlignment="1">
      <alignment horizontal="center" vertical="center" wrapText="1"/>
    </xf>
    <xf numFmtId="0" fontId="29" fillId="10" borderId="7" xfId="0" applyFont="1" applyFill="1" applyBorder="1" applyAlignment="1">
      <alignment horizontal="center" vertical="center" wrapText="1"/>
    </xf>
    <xf numFmtId="0" fontId="29" fillId="10" borderId="24" xfId="0" applyFont="1" applyFill="1" applyBorder="1" applyAlignment="1">
      <alignment horizontal="center" vertical="center" wrapText="1"/>
    </xf>
    <xf numFmtId="0" fontId="29" fillId="10" borderId="8" xfId="0" applyFont="1" applyFill="1" applyBorder="1" applyAlignment="1">
      <alignment horizontal="center" vertical="center" wrapText="1"/>
    </xf>
    <xf numFmtId="0" fontId="29" fillId="10" borderId="21" xfId="0" applyFont="1" applyFill="1" applyBorder="1" applyAlignment="1">
      <alignment horizontal="center" vertical="center" wrapText="1"/>
    </xf>
    <xf numFmtId="0" fontId="29" fillId="10" borderId="22" xfId="0" applyFont="1" applyFill="1" applyBorder="1" applyAlignment="1">
      <alignment horizontal="center" vertical="center" wrapText="1"/>
    </xf>
    <xf numFmtId="0" fontId="29" fillId="10" borderId="23" xfId="0" applyFont="1" applyFill="1" applyBorder="1" applyAlignment="1">
      <alignment horizontal="center" vertical="center" wrapText="1"/>
    </xf>
    <xf numFmtId="0" fontId="26" fillId="7" borderId="36" xfId="0" applyFont="1" applyFill="1" applyBorder="1" applyAlignment="1">
      <alignment horizontal="center" vertical="center" wrapText="1"/>
    </xf>
    <xf numFmtId="0" fontId="26" fillId="7" borderId="37" xfId="0" applyFont="1" applyFill="1" applyBorder="1" applyAlignment="1">
      <alignment horizontal="center" vertical="center" wrapText="1"/>
    </xf>
    <xf numFmtId="0" fontId="26" fillId="7" borderId="38" xfId="0" applyFont="1" applyFill="1" applyBorder="1" applyAlignment="1">
      <alignment horizontal="right" vertical="center" wrapText="1"/>
    </xf>
    <xf numFmtId="0" fontId="28" fillId="8" borderId="14" xfId="0" applyFont="1" applyFill="1" applyBorder="1" applyAlignment="1">
      <alignment horizontal="center" vertical="center"/>
    </xf>
    <xf numFmtId="3" fontId="28" fillId="8" borderId="5" xfId="0" applyNumberFormat="1" applyFont="1" applyFill="1" applyBorder="1" applyAlignment="1">
      <alignment horizontal="center" vertical="center"/>
    </xf>
    <xf numFmtId="4" fontId="28" fillId="8" borderId="5" xfId="0" applyNumberFormat="1" applyFont="1" applyFill="1" applyBorder="1" applyAlignment="1">
      <alignment horizontal="center" vertical="center"/>
    </xf>
    <xf numFmtId="174" fontId="28" fillId="8" borderId="25" xfId="0" applyNumberFormat="1" applyFont="1" applyFill="1" applyBorder="1" applyAlignment="1">
      <alignment horizontal="center" vertical="center"/>
    </xf>
    <xf numFmtId="167" fontId="33" fillId="9" borderId="15" xfId="0" applyNumberFormat="1" applyFont="1" applyFill="1" applyBorder="1" applyAlignment="1">
      <alignment horizontal="right" vertical="center"/>
    </xf>
    <xf numFmtId="164" fontId="32" fillId="0" borderId="27" xfId="0" applyNumberFormat="1" applyFont="1" applyBorder="1" applyAlignment="1">
      <alignment horizontal="center" vertical="center" wrapText="1"/>
    </xf>
    <xf numFmtId="166" fontId="21" fillId="0" borderId="14" xfId="0" applyNumberFormat="1" applyFont="1" applyBorder="1" applyAlignment="1">
      <alignment horizontal="center" vertical="center" wrapText="1"/>
    </xf>
    <xf numFmtId="0" fontId="29" fillId="0" borderId="5" xfId="0" applyFont="1" applyBorder="1" applyAlignment="1">
      <alignment horizontal="center" vertical="center" wrapText="1"/>
    </xf>
    <xf numFmtId="3" fontId="20" fillId="0" borderId="5" xfId="0" applyNumberFormat="1" applyFont="1" applyBorder="1" applyAlignment="1">
      <alignment horizontal="center" vertical="center" wrapText="1"/>
    </xf>
    <xf numFmtId="4" fontId="20" fillId="0" borderId="5" xfId="0" applyNumberFormat="1" applyFont="1" applyBorder="1" applyAlignment="1">
      <alignment horizontal="center" vertical="center" wrapText="1"/>
    </xf>
    <xf numFmtId="2" fontId="32" fillId="0" borderId="5" xfId="0" applyNumberFormat="1" applyFont="1" applyBorder="1" applyAlignment="1">
      <alignment horizontal="center" vertical="center" wrapText="1"/>
    </xf>
    <xf numFmtId="164" fontId="32" fillId="0" borderId="25" xfId="0" applyNumberFormat="1" applyFont="1" applyBorder="1" applyAlignment="1">
      <alignment horizontal="center" vertical="center" wrapText="1"/>
    </xf>
    <xf numFmtId="166" fontId="27" fillId="8" borderId="15" xfId="0" applyNumberFormat="1" applyFont="1" applyFill="1" applyBorder="1" applyAlignment="1">
      <alignment horizontal="right" vertical="center" wrapText="1"/>
    </xf>
    <xf numFmtId="0" fontId="26" fillId="7" borderId="6" xfId="0" applyFont="1" applyFill="1" applyBorder="1" applyAlignment="1">
      <alignment horizontal="center" vertical="center" wrapText="1"/>
    </xf>
    <xf numFmtId="0" fontId="26" fillId="7" borderId="7" xfId="0" applyFont="1" applyFill="1" applyBorder="1" applyAlignment="1">
      <alignment horizontal="center" vertical="center" wrapText="1"/>
    </xf>
    <xf numFmtId="0" fontId="26" fillId="7" borderId="8" xfId="0" applyFont="1" applyFill="1" applyBorder="1" applyAlignment="1">
      <alignment horizontal="right" vertical="center" wrapText="1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microsoft.com/office/2007/relationships/hdphoto" Target="../media/hdphoto3.wdp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5.png"/><Relationship Id="rId2" Type="http://schemas.openxmlformats.org/officeDocument/2006/relationships/image" Target="../media/image2.png"/><Relationship Id="rId16" Type="http://schemas.microsoft.com/office/2007/relationships/hdphoto" Target="../media/hdphoto2.wdp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4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microsoft.com/office/2007/relationships/hdphoto" Target="../media/hdphoto1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4</xdr:row>
      <xdr:rowOff>0</xdr:rowOff>
    </xdr:from>
    <xdr:to>
      <xdr:col>4</xdr:col>
      <xdr:colOff>304800</xdr:colOff>
      <xdr:row>7</xdr:row>
      <xdr:rowOff>45720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124659FA-CA44-4625-B571-0E0B3B6F1309}"/>
            </a:ext>
          </a:extLst>
        </xdr:cNvPr>
        <xdr:cNvSpPr>
          <a:spLocks noChangeAspect="1" noChangeArrowheads="1"/>
        </xdr:cNvSpPr>
      </xdr:nvSpPr>
      <xdr:spPr bwMode="auto">
        <a:xfrm>
          <a:off x="6736080" y="1310640"/>
          <a:ext cx="3048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304800</xdr:colOff>
      <xdr:row>6</xdr:row>
      <xdr:rowOff>365760</xdr:rowOff>
    </xdr:to>
    <xdr:sp macro="" textlink="">
      <xdr:nvSpPr>
        <xdr:cNvPr id="4" name="AutoShape 4">
          <a:extLst>
            <a:ext uri="{FF2B5EF4-FFF2-40B4-BE49-F238E27FC236}">
              <a16:creationId xmlns:a16="http://schemas.microsoft.com/office/drawing/2014/main" id="{DDE95288-2161-4B57-99BB-59A48D1D357D}"/>
            </a:ext>
          </a:extLst>
        </xdr:cNvPr>
        <xdr:cNvSpPr>
          <a:spLocks noChangeAspect="1" noChangeArrowheads="1"/>
        </xdr:cNvSpPr>
      </xdr:nvSpPr>
      <xdr:spPr bwMode="auto">
        <a:xfrm>
          <a:off x="7985760" y="525780"/>
          <a:ext cx="3048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304800</xdr:colOff>
      <xdr:row>8</xdr:row>
      <xdr:rowOff>50800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FFB9BFE3-558F-4745-AFBA-031D66850EB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533400"/>
          <a:ext cx="304800" cy="314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252759</xdr:colOff>
      <xdr:row>14</xdr:row>
      <xdr:rowOff>551909</xdr:rowOff>
    </xdr:from>
    <xdr:ext cx="1066492" cy="231557"/>
    <xdr:pic>
      <xdr:nvPicPr>
        <xdr:cNvPr id="16" name="Picture 122">
          <a:extLst>
            <a:ext uri="{FF2B5EF4-FFF2-40B4-BE49-F238E27FC236}">
              <a16:creationId xmlns:a16="http://schemas.microsoft.com/office/drawing/2014/main" id="{C485E62E-40C9-48B9-A343-9B63241C11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9302" r="30085" b="7382"/>
        <a:stretch/>
      </xdr:blipFill>
      <xdr:spPr>
        <a:xfrm rot="16200000">
          <a:off x="1284742" y="7447184"/>
          <a:ext cx="231557" cy="1066492"/>
        </a:xfrm>
        <a:prstGeom prst="rect">
          <a:avLst/>
        </a:prstGeom>
      </xdr:spPr>
    </xdr:pic>
    <xdr:clientData/>
  </xdr:oneCellAnchor>
  <xdr:twoCellAnchor editAs="oneCell">
    <xdr:from>
      <xdr:col>1</xdr:col>
      <xdr:colOff>9958</xdr:colOff>
      <xdr:row>10</xdr:row>
      <xdr:rowOff>476561</xdr:rowOff>
    </xdr:from>
    <xdr:to>
      <xdr:col>1</xdr:col>
      <xdr:colOff>1354121</xdr:colOff>
      <xdr:row>10</xdr:row>
      <xdr:rowOff>767846</xdr:rowOff>
    </xdr:to>
    <xdr:pic>
      <xdr:nvPicPr>
        <xdr:cNvPr id="17" name="Picture 47">
          <a:extLst>
            <a:ext uri="{FF2B5EF4-FFF2-40B4-BE49-F238E27FC236}">
              <a16:creationId xmlns:a16="http://schemas.microsoft.com/office/drawing/2014/main" id="{54E796AB-EF6A-4D64-9B64-800EA476FD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9302" r="30085" b="7382"/>
        <a:stretch/>
      </xdr:blipFill>
      <xdr:spPr>
        <a:xfrm rot="16200000">
          <a:off x="1150913" y="4755638"/>
          <a:ext cx="291285" cy="1344163"/>
        </a:xfrm>
        <a:prstGeom prst="rect">
          <a:avLst/>
        </a:prstGeom>
      </xdr:spPr>
    </xdr:pic>
    <xdr:clientData/>
  </xdr:twoCellAnchor>
  <xdr:twoCellAnchor editAs="oneCell">
    <xdr:from>
      <xdr:col>1</xdr:col>
      <xdr:colOff>60699</xdr:colOff>
      <xdr:row>8</xdr:row>
      <xdr:rowOff>563957</xdr:rowOff>
    </xdr:from>
    <xdr:to>
      <xdr:col>1</xdr:col>
      <xdr:colOff>1431540</xdr:colOff>
      <xdr:row>8</xdr:row>
      <xdr:rowOff>795187</xdr:rowOff>
    </xdr:to>
    <xdr:pic>
      <xdr:nvPicPr>
        <xdr:cNvPr id="18" name="Picture 48">
          <a:extLst>
            <a:ext uri="{FF2B5EF4-FFF2-40B4-BE49-F238E27FC236}">
              <a16:creationId xmlns:a16="http://schemas.microsoft.com/office/drawing/2014/main" id="{D3DFBF0F-CD54-4E7D-A32D-C1C5D3AC32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9984" r="33179"/>
        <a:stretch/>
      </xdr:blipFill>
      <xdr:spPr>
        <a:xfrm rot="16200000" flipH="1">
          <a:off x="1245021" y="3607506"/>
          <a:ext cx="231230" cy="1370841"/>
        </a:xfrm>
        <a:prstGeom prst="rect">
          <a:avLst/>
        </a:prstGeom>
      </xdr:spPr>
    </xdr:pic>
    <xdr:clientData/>
  </xdr:twoCellAnchor>
  <xdr:twoCellAnchor editAs="oneCell">
    <xdr:from>
      <xdr:col>1</xdr:col>
      <xdr:colOff>125093</xdr:colOff>
      <xdr:row>13</xdr:row>
      <xdr:rowOff>454889</xdr:rowOff>
    </xdr:from>
    <xdr:to>
      <xdr:col>1</xdr:col>
      <xdr:colOff>1424054</xdr:colOff>
      <xdr:row>13</xdr:row>
      <xdr:rowOff>718732</xdr:rowOff>
    </xdr:to>
    <xdr:pic>
      <xdr:nvPicPr>
        <xdr:cNvPr id="19" name="Picture 49">
          <a:extLst>
            <a:ext uri="{FF2B5EF4-FFF2-40B4-BE49-F238E27FC236}">
              <a16:creationId xmlns:a16="http://schemas.microsoft.com/office/drawing/2014/main" id="{440D11A0-2A66-4267-89E7-95432A0BC6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48988" t="-1077" r="30555" b="1077"/>
        <a:stretch/>
      </xdr:blipFill>
      <xdr:spPr>
        <a:xfrm rot="16200000">
          <a:off x="1257168" y="5996459"/>
          <a:ext cx="263843" cy="1298961"/>
        </a:xfrm>
        <a:prstGeom prst="rect">
          <a:avLst/>
        </a:prstGeom>
      </xdr:spPr>
    </xdr:pic>
    <xdr:clientData/>
  </xdr:twoCellAnchor>
  <xdr:oneCellAnchor>
    <xdr:from>
      <xdr:col>1</xdr:col>
      <xdr:colOff>185901</xdr:colOff>
      <xdr:row>18</xdr:row>
      <xdr:rowOff>496563</xdr:rowOff>
    </xdr:from>
    <xdr:ext cx="1358815" cy="227095"/>
    <xdr:pic>
      <xdr:nvPicPr>
        <xdr:cNvPr id="20" name="Picture 13">
          <a:extLst>
            <a:ext uri="{FF2B5EF4-FFF2-40B4-BE49-F238E27FC236}">
              <a16:creationId xmlns:a16="http://schemas.microsoft.com/office/drawing/2014/main" id="{3DF84799-C016-4833-A4E0-1E12DFBB4E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9984" r="33179"/>
        <a:stretch/>
      </xdr:blipFill>
      <xdr:spPr>
        <a:xfrm rot="16200000" flipH="1">
          <a:off x="1366277" y="9726090"/>
          <a:ext cx="227095" cy="1358815"/>
        </a:xfrm>
        <a:prstGeom prst="rect">
          <a:avLst/>
        </a:prstGeom>
      </xdr:spPr>
    </xdr:pic>
    <xdr:clientData/>
  </xdr:oneCellAnchor>
  <xdr:oneCellAnchor>
    <xdr:from>
      <xdr:col>1</xdr:col>
      <xdr:colOff>110613</xdr:colOff>
      <xdr:row>21</xdr:row>
      <xdr:rowOff>49161</xdr:rowOff>
    </xdr:from>
    <xdr:ext cx="1488637" cy="725373"/>
    <xdr:pic>
      <xdr:nvPicPr>
        <xdr:cNvPr id="21" name="Picture 11">
          <a:extLst>
            <a:ext uri="{FF2B5EF4-FFF2-40B4-BE49-F238E27FC236}">
              <a16:creationId xmlns:a16="http://schemas.microsoft.com/office/drawing/2014/main" id="{F4129B9C-3700-4227-A1AE-292CFD0C3B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0170"/>
        <a:stretch>
          <a:fillRect/>
        </a:stretch>
      </xdr:blipFill>
      <xdr:spPr>
        <a:xfrm rot="16200000">
          <a:off x="1106761" y="10655077"/>
          <a:ext cx="725373" cy="1488637"/>
        </a:xfrm>
        <a:prstGeom prst="rect">
          <a:avLst/>
        </a:prstGeom>
      </xdr:spPr>
    </xdr:pic>
    <xdr:clientData/>
  </xdr:oneCellAnchor>
  <xdr:oneCellAnchor>
    <xdr:from>
      <xdr:col>1</xdr:col>
      <xdr:colOff>235482</xdr:colOff>
      <xdr:row>23</xdr:row>
      <xdr:rowOff>472931</xdr:rowOff>
    </xdr:from>
    <xdr:ext cx="1289392" cy="263840"/>
    <xdr:pic>
      <xdr:nvPicPr>
        <xdr:cNvPr id="22" name="Picture 16">
          <a:extLst>
            <a:ext uri="{FF2B5EF4-FFF2-40B4-BE49-F238E27FC236}">
              <a16:creationId xmlns:a16="http://schemas.microsoft.com/office/drawing/2014/main" id="{3FA0B157-1E41-4CFB-B74E-1F371CD213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48988" t="-1077" r="30555" b="1077"/>
        <a:stretch/>
      </xdr:blipFill>
      <xdr:spPr>
        <a:xfrm rot="16200000">
          <a:off x="1362774" y="12201316"/>
          <a:ext cx="263840" cy="1289392"/>
        </a:xfrm>
        <a:prstGeom prst="rect">
          <a:avLst/>
        </a:prstGeom>
      </xdr:spPr>
    </xdr:pic>
    <xdr:clientData/>
  </xdr:oneCellAnchor>
  <xdr:twoCellAnchor>
    <xdr:from>
      <xdr:col>25</xdr:col>
      <xdr:colOff>46565</xdr:colOff>
      <xdr:row>8</xdr:row>
      <xdr:rowOff>1143000</xdr:rowOff>
    </xdr:from>
    <xdr:to>
      <xdr:col>37</xdr:col>
      <xdr:colOff>152399</xdr:colOff>
      <xdr:row>13</xdr:row>
      <xdr:rowOff>1086720</xdr:rowOff>
    </xdr:to>
    <xdr:grpSp>
      <xdr:nvGrpSpPr>
        <xdr:cNvPr id="6" name="Grup 5">
          <a:extLst>
            <a:ext uri="{FF2B5EF4-FFF2-40B4-BE49-F238E27FC236}">
              <a16:creationId xmlns:a16="http://schemas.microsoft.com/office/drawing/2014/main" id="{FA9279F8-49D2-764F-774C-DBC0733FECDC}"/>
            </a:ext>
          </a:extLst>
        </xdr:cNvPr>
        <xdr:cNvGrpSpPr/>
      </xdr:nvGrpSpPr>
      <xdr:grpSpPr>
        <a:xfrm>
          <a:off x="32888765" y="4775200"/>
          <a:ext cx="8335434" cy="6141320"/>
          <a:chOff x="4897965" y="0"/>
          <a:chExt cx="8335434" cy="2407520"/>
        </a:xfrm>
      </xdr:grpSpPr>
      <xdr:pic>
        <xdr:nvPicPr>
          <xdr:cNvPr id="23" name="Resim 22">
            <a:extLst>
              <a:ext uri="{FF2B5EF4-FFF2-40B4-BE49-F238E27FC236}">
                <a16:creationId xmlns:a16="http://schemas.microsoft.com/office/drawing/2014/main" id="{86589EFB-64EC-4FEE-ABF6-A58D0C85FB0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1692332" y="0"/>
            <a:ext cx="1541067" cy="2402361"/>
          </a:xfrm>
          <a:prstGeom prst="rect">
            <a:avLst/>
          </a:prstGeom>
        </xdr:spPr>
      </xdr:pic>
      <xdr:pic>
        <xdr:nvPicPr>
          <xdr:cNvPr id="24" name="Resim 23">
            <a:extLst>
              <a:ext uri="{FF2B5EF4-FFF2-40B4-BE49-F238E27FC236}">
                <a16:creationId xmlns:a16="http://schemas.microsoft.com/office/drawing/2014/main" id="{86367EB8-E7EF-45FC-A28B-6AB6A59264B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0550695" y="0"/>
            <a:ext cx="1836039" cy="2407520"/>
          </a:xfrm>
          <a:prstGeom prst="rect">
            <a:avLst/>
          </a:prstGeom>
        </xdr:spPr>
      </xdr:pic>
      <xdr:pic>
        <xdr:nvPicPr>
          <xdr:cNvPr id="25" name="Resim 24">
            <a:extLst>
              <a:ext uri="{FF2B5EF4-FFF2-40B4-BE49-F238E27FC236}">
                <a16:creationId xmlns:a16="http://schemas.microsoft.com/office/drawing/2014/main" id="{CB1D206D-EBFA-4D32-A512-95ACB8C0A5C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4897965" y="0"/>
            <a:ext cx="2497670" cy="2391976"/>
          </a:xfrm>
          <a:prstGeom prst="rect">
            <a:avLst/>
          </a:prstGeom>
        </xdr:spPr>
      </xdr:pic>
      <xdr:pic>
        <xdr:nvPicPr>
          <xdr:cNvPr id="26" name="Resim 25">
            <a:extLst>
              <a:ext uri="{FF2B5EF4-FFF2-40B4-BE49-F238E27FC236}">
                <a16:creationId xmlns:a16="http://schemas.microsoft.com/office/drawing/2014/main" id="{0060342C-FFC3-4FF9-AB20-798F834D09C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7"/>
          <a:srcRect l="13217"/>
          <a:stretch>
            <a:fillRect/>
          </a:stretch>
        </xdr:blipFill>
        <xdr:spPr>
          <a:xfrm>
            <a:off x="7078133" y="0"/>
            <a:ext cx="2644957" cy="2388665"/>
          </a:xfrm>
          <a:prstGeom prst="rect">
            <a:avLst/>
          </a:prstGeom>
        </xdr:spPr>
      </xdr:pic>
      <xdr:pic>
        <xdr:nvPicPr>
          <xdr:cNvPr id="27" name="Resim 26">
            <a:extLst>
              <a:ext uri="{FF2B5EF4-FFF2-40B4-BE49-F238E27FC236}">
                <a16:creationId xmlns:a16="http://schemas.microsoft.com/office/drawing/2014/main" id="{7D3C6874-4089-4970-9AA2-232E0A3FAFE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9359901" y="1"/>
            <a:ext cx="2003449" cy="2394016"/>
          </a:xfrm>
          <a:prstGeom prst="rect">
            <a:avLst/>
          </a:prstGeom>
        </xdr:spPr>
      </xdr:pic>
    </xdr:grpSp>
    <xdr:clientData/>
  </xdr:twoCellAnchor>
  <xdr:oneCellAnchor>
    <xdr:from>
      <xdr:col>1</xdr:col>
      <xdr:colOff>177029</xdr:colOff>
      <xdr:row>28</xdr:row>
      <xdr:rowOff>651387</xdr:rowOff>
    </xdr:from>
    <xdr:ext cx="1325075" cy="1364894"/>
    <xdr:pic>
      <xdr:nvPicPr>
        <xdr:cNvPr id="28" name="Picture 134">
          <a:extLst>
            <a:ext uri="{FF2B5EF4-FFF2-40B4-BE49-F238E27FC236}">
              <a16:creationId xmlns:a16="http://schemas.microsoft.com/office/drawing/2014/main" id="{92018A7E-ED2D-4972-8A7B-505E7C543F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16200000">
          <a:off x="771636" y="14583941"/>
          <a:ext cx="1364894" cy="1325075"/>
        </a:xfrm>
        <a:prstGeom prst="rect">
          <a:avLst/>
        </a:prstGeom>
      </xdr:spPr>
    </xdr:pic>
    <xdr:clientData/>
  </xdr:oneCellAnchor>
  <xdr:oneCellAnchor>
    <xdr:from>
      <xdr:col>1</xdr:col>
      <xdr:colOff>425643</xdr:colOff>
      <xdr:row>37</xdr:row>
      <xdr:rowOff>212051</xdr:rowOff>
    </xdr:from>
    <xdr:ext cx="965200" cy="962122"/>
    <xdr:pic>
      <xdr:nvPicPr>
        <xdr:cNvPr id="29" name="Picture 133">
          <a:extLst>
            <a:ext uri="{FF2B5EF4-FFF2-40B4-BE49-F238E27FC236}">
              <a16:creationId xmlns:a16="http://schemas.microsoft.com/office/drawing/2014/main" id="{037E6394-9476-4774-B855-E129C71C6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35243" y="36742331"/>
          <a:ext cx="965200" cy="962122"/>
        </a:xfrm>
        <a:prstGeom prst="rect">
          <a:avLst/>
        </a:prstGeom>
      </xdr:spPr>
    </xdr:pic>
    <xdr:clientData/>
  </xdr:oneCellAnchor>
  <xdr:twoCellAnchor editAs="oneCell">
    <xdr:from>
      <xdr:col>1</xdr:col>
      <xdr:colOff>357310</xdr:colOff>
      <xdr:row>32</xdr:row>
      <xdr:rowOff>118984</xdr:rowOff>
    </xdr:from>
    <xdr:to>
      <xdr:col>1</xdr:col>
      <xdr:colOff>1363104</xdr:colOff>
      <xdr:row>32</xdr:row>
      <xdr:rowOff>1116841</xdr:rowOff>
    </xdr:to>
    <xdr:pic>
      <xdr:nvPicPr>
        <xdr:cNvPr id="30" name="Picture 52">
          <a:extLst>
            <a:ext uri="{FF2B5EF4-FFF2-40B4-BE49-F238E27FC236}">
              <a16:creationId xmlns:a16="http://schemas.microsoft.com/office/drawing/2014/main" id="{7B811F0E-0F05-4B93-BC80-38E81F6E9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71826" y="17239403"/>
          <a:ext cx="1005794" cy="997857"/>
        </a:xfrm>
        <a:prstGeom prst="rect">
          <a:avLst/>
        </a:prstGeom>
      </xdr:spPr>
    </xdr:pic>
    <xdr:clientData/>
  </xdr:twoCellAnchor>
  <xdr:twoCellAnchor editAs="oneCell">
    <xdr:from>
      <xdr:col>0</xdr:col>
      <xdr:colOff>27975</xdr:colOff>
      <xdr:row>39</xdr:row>
      <xdr:rowOff>85770</xdr:rowOff>
    </xdr:from>
    <xdr:to>
      <xdr:col>2</xdr:col>
      <xdr:colOff>415317</xdr:colOff>
      <xdr:row>41</xdr:row>
      <xdr:rowOff>0</xdr:rowOff>
    </xdr:to>
    <xdr:pic>
      <xdr:nvPicPr>
        <xdr:cNvPr id="31" name="Picture 14">
          <a:extLst>
            <a:ext uri="{FF2B5EF4-FFF2-40B4-BE49-F238E27FC236}">
              <a16:creationId xmlns:a16="http://schemas.microsoft.com/office/drawing/2014/main" id="{0E43A24C-0CF9-4EC6-8329-C877F12FB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7975" y="26577970"/>
          <a:ext cx="2622542" cy="930230"/>
        </a:xfrm>
        <a:prstGeom prst="rect">
          <a:avLst/>
        </a:prstGeom>
      </xdr:spPr>
    </xdr:pic>
    <xdr:clientData/>
  </xdr:twoCellAnchor>
  <xdr:twoCellAnchor editAs="oneCell">
    <xdr:from>
      <xdr:col>1</xdr:col>
      <xdr:colOff>272777</xdr:colOff>
      <xdr:row>26</xdr:row>
      <xdr:rowOff>431799</xdr:rowOff>
    </xdr:from>
    <xdr:to>
      <xdr:col>1</xdr:col>
      <xdr:colOff>1663704</xdr:colOff>
      <xdr:row>26</xdr:row>
      <xdr:rowOff>711138</xdr:rowOff>
    </xdr:to>
    <xdr:pic>
      <xdr:nvPicPr>
        <xdr:cNvPr id="32" name="Picture 83">
          <a:extLst>
            <a:ext uri="{FF2B5EF4-FFF2-40B4-BE49-F238E27FC236}">
              <a16:creationId xmlns:a16="http://schemas.microsoft.com/office/drawing/2014/main" id="{D5D4CD7B-0A9F-48F4-8EC9-CAA875257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BEBA8EAE-BF5A-486C-A8C5-ECC9F3942E4B}">
              <a14:imgProps xmlns:a14="http://schemas.microsoft.com/office/drawing/2010/main">
                <a14:imgLayer r:embed="rId14">
                  <a14:imgEffect>
                    <a14:backgroundRemoval t="0" b="98729" l="9346" r="89720">
                      <a14:foregroundMark x1="46729" y1="94915" x2="46729" y2="94915"/>
                      <a14:foregroundMark x1="49533" y1="95551" x2="49533" y2="9555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 rot="16200000">
          <a:off x="1377211" y="25303945"/>
          <a:ext cx="279339" cy="1390927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457201</xdr:colOff>
      <xdr:row>34</xdr:row>
      <xdr:rowOff>83128</xdr:rowOff>
    </xdr:from>
    <xdr:to>
      <xdr:col>1</xdr:col>
      <xdr:colOff>1216865</xdr:colOff>
      <xdr:row>34</xdr:row>
      <xdr:rowOff>1173788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8B8A24C6-166C-8B47-82AC-3E400DA88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BEBA8EAE-BF5A-486C-A8C5-ECC9F3942E4B}">
              <a14:imgProps xmlns:a14="http://schemas.microsoft.com/office/drawing/2010/main">
                <a14:imgLayer r:embed="rId16">
                  <a14:imgEffect>
                    <a14:backgroundRemoval t="4229" b="97015" l="4643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30686" y="22134946"/>
          <a:ext cx="759664" cy="1090660"/>
        </a:xfrm>
        <a:prstGeom prst="rect">
          <a:avLst/>
        </a:prstGeom>
      </xdr:spPr>
    </xdr:pic>
    <xdr:clientData/>
  </xdr:twoCellAnchor>
  <xdr:oneCellAnchor>
    <xdr:from>
      <xdr:col>1</xdr:col>
      <xdr:colOff>575704</xdr:colOff>
      <xdr:row>33</xdr:row>
      <xdr:rowOff>231917</xdr:rowOff>
    </xdr:from>
    <xdr:ext cx="594436" cy="822266"/>
    <xdr:pic>
      <xdr:nvPicPr>
        <xdr:cNvPr id="8" name="Picture 57">
          <a:extLst>
            <a:ext uri="{FF2B5EF4-FFF2-40B4-BE49-F238E27FC236}">
              <a16:creationId xmlns:a16="http://schemas.microsoft.com/office/drawing/2014/main" id="{0869B411-3BCE-1C4E-ADDA-757B6BB63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BEBA8EAE-BF5A-486C-A8C5-ECC9F3942E4B}">
              <a14:imgProps xmlns:a14="http://schemas.microsoft.com/office/drawing/2010/main">
                <a14:imgLayer r:embed="rId18">
                  <a14:imgEffect>
                    <a14:backgroundRemoval t="3415" b="100000" l="0" r="10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261504" y="23752317"/>
          <a:ext cx="594436" cy="822266"/>
        </a:xfrm>
        <a:prstGeom prst="rect">
          <a:avLst/>
        </a:prstGeom>
      </xdr:spPr>
    </xdr:pic>
    <xdr:clientData/>
  </xdr:oneCellAnchor>
  <xdr:oneCellAnchor>
    <xdr:from>
      <xdr:col>1</xdr:col>
      <xdr:colOff>60699</xdr:colOff>
      <xdr:row>9</xdr:row>
      <xdr:rowOff>563957</xdr:rowOff>
    </xdr:from>
    <xdr:ext cx="1370841" cy="231230"/>
    <xdr:pic>
      <xdr:nvPicPr>
        <xdr:cNvPr id="35" name="Picture 48">
          <a:extLst>
            <a:ext uri="{FF2B5EF4-FFF2-40B4-BE49-F238E27FC236}">
              <a16:creationId xmlns:a16="http://schemas.microsoft.com/office/drawing/2014/main" id="{44A7BF4E-10EE-4746-8644-8DF022664F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9984" r="33179"/>
        <a:stretch/>
      </xdr:blipFill>
      <xdr:spPr>
        <a:xfrm rot="16200000" flipH="1">
          <a:off x="1163905" y="3626351"/>
          <a:ext cx="231230" cy="1370841"/>
        </a:xfrm>
        <a:prstGeom prst="rect">
          <a:avLst/>
        </a:prstGeom>
      </xdr:spPr>
    </xdr:pic>
    <xdr:clientData/>
  </xdr:oneCellAnchor>
  <xdr:oneCellAnchor>
    <xdr:from>
      <xdr:col>1</xdr:col>
      <xdr:colOff>9958</xdr:colOff>
      <xdr:row>11</xdr:row>
      <xdr:rowOff>476561</xdr:rowOff>
    </xdr:from>
    <xdr:ext cx="1344163" cy="291285"/>
    <xdr:pic>
      <xdr:nvPicPr>
        <xdr:cNvPr id="36" name="Picture 47">
          <a:extLst>
            <a:ext uri="{FF2B5EF4-FFF2-40B4-BE49-F238E27FC236}">
              <a16:creationId xmlns:a16="http://schemas.microsoft.com/office/drawing/2014/main" id="{D2767536-9940-3B4C-9169-D2D74A1BA6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9302" r="30085" b="7382"/>
        <a:stretch/>
      </xdr:blipFill>
      <xdr:spPr>
        <a:xfrm rot="16200000">
          <a:off x="1069797" y="5969922"/>
          <a:ext cx="291285" cy="1344163"/>
        </a:xfrm>
        <a:prstGeom prst="rect">
          <a:avLst/>
        </a:prstGeom>
      </xdr:spPr>
    </xdr:pic>
    <xdr:clientData/>
  </xdr:oneCellAnchor>
  <xdr:oneCellAnchor>
    <xdr:from>
      <xdr:col>1</xdr:col>
      <xdr:colOff>125093</xdr:colOff>
      <xdr:row>12</xdr:row>
      <xdr:rowOff>454889</xdr:rowOff>
    </xdr:from>
    <xdr:ext cx="1298961" cy="263843"/>
    <xdr:pic>
      <xdr:nvPicPr>
        <xdr:cNvPr id="37" name="Picture 49">
          <a:extLst>
            <a:ext uri="{FF2B5EF4-FFF2-40B4-BE49-F238E27FC236}">
              <a16:creationId xmlns:a16="http://schemas.microsoft.com/office/drawing/2014/main" id="{0AC171C8-7CCB-EE40-8746-611E675356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48988" t="-1077" r="30555" b="1077"/>
        <a:stretch/>
      </xdr:blipFill>
      <xdr:spPr>
        <a:xfrm rot="16200000">
          <a:off x="1176052" y="9767130"/>
          <a:ext cx="263843" cy="1298961"/>
        </a:xfrm>
        <a:prstGeom prst="rect">
          <a:avLst/>
        </a:prstGeom>
      </xdr:spPr>
    </xdr:pic>
    <xdr:clientData/>
  </xdr:oneCellAnchor>
  <xdr:oneCellAnchor>
    <xdr:from>
      <xdr:col>1</xdr:col>
      <xdr:colOff>252759</xdr:colOff>
      <xdr:row>15</xdr:row>
      <xdr:rowOff>551909</xdr:rowOff>
    </xdr:from>
    <xdr:ext cx="1066492" cy="231557"/>
    <xdr:pic>
      <xdr:nvPicPr>
        <xdr:cNvPr id="38" name="Picture 122">
          <a:extLst>
            <a:ext uri="{FF2B5EF4-FFF2-40B4-BE49-F238E27FC236}">
              <a16:creationId xmlns:a16="http://schemas.microsoft.com/office/drawing/2014/main" id="{09869D0E-93CE-4D4E-AD70-29F186AD39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9302" r="30085" b="7382"/>
        <a:stretch/>
      </xdr:blipFill>
      <xdr:spPr>
        <a:xfrm rot="16200000">
          <a:off x="1203626" y="11234242"/>
          <a:ext cx="231557" cy="1066492"/>
        </a:xfrm>
        <a:prstGeom prst="rect">
          <a:avLst/>
        </a:prstGeom>
      </xdr:spPr>
    </xdr:pic>
    <xdr:clientData/>
  </xdr:oneCellAnchor>
  <xdr:oneCellAnchor>
    <xdr:from>
      <xdr:col>1</xdr:col>
      <xdr:colOff>185901</xdr:colOff>
      <xdr:row>19</xdr:row>
      <xdr:rowOff>496563</xdr:rowOff>
    </xdr:from>
    <xdr:ext cx="1358815" cy="227095"/>
    <xdr:pic>
      <xdr:nvPicPr>
        <xdr:cNvPr id="39" name="Picture 13">
          <a:extLst>
            <a:ext uri="{FF2B5EF4-FFF2-40B4-BE49-F238E27FC236}">
              <a16:creationId xmlns:a16="http://schemas.microsoft.com/office/drawing/2014/main" id="{B15D36F5-01FA-9949-A65A-2C892E3DA9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9984" r="33179"/>
        <a:stretch/>
      </xdr:blipFill>
      <xdr:spPr>
        <a:xfrm rot="16200000" flipH="1">
          <a:off x="1285161" y="14815103"/>
          <a:ext cx="227095" cy="1358815"/>
        </a:xfrm>
        <a:prstGeom prst="rect">
          <a:avLst/>
        </a:prstGeom>
      </xdr:spPr>
    </xdr:pic>
    <xdr:clientData/>
  </xdr:oneCellAnchor>
  <xdr:oneCellAnchor>
    <xdr:from>
      <xdr:col>1</xdr:col>
      <xdr:colOff>110613</xdr:colOff>
      <xdr:row>20</xdr:row>
      <xdr:rowOff>49161</xdr:rowOff>
    </xdr:from>
    <xdr:ext cx="1488637" cy="725373"/>
    <xdr:pic>
      <xdr:nvPicPr>
        <xdr:cNvPr id="40" name="Picture 11">
          <a:extLst>
            <a:ext uri="{FF2B5EF4-FFF2-40B4-BE49-F238E27FC236}">
              <a16:creationId xmlns:a16="http://schemas.microsoft.com/office/drawing/2014/main" id="{9CB8300A-3224-1D44-A5EB-DBC7E88870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0170"/>
        <a:stretch>
          <a:fillRect/>
        </a:stretch>
      </xdr:blipFill>
      <xdr:spPr>
        <a:xfrm rot="16200000">
          <a:off x="1025645" y="18133329"/>
          <a:ext cx="725373" cy="1488637"/>
        </a:xfrm>
        <a:prstGeom prst="rect">
          <a:avLst/>
        </a:prstGeom>
      </xdr:spPr>
    </xdr:pic>
    <xdr:clientData/>
  </xdr:oneCellAnchor>
  <xdr:oneCellAnchor>
    <xdr:from>
      <xdr:col>1</xdr:col>
      <xdr:colOff>235482</xdr:colOff>
      <xdr:row>22</xdr:row>
      <xdr:rowOff>472931</xdr:rowOff>
    </xdr:from>
    <xdr:ext cx="1289392" cy="263840"/>
    <xdr:pic>
      <xdr:nvPicPr>
        <xdr:cNvPr id="41" name="Picture 16">
          <a:extLst>
            <a:ext uri="{FF2B5EF4-FFF2-40B4-BE49-F238E27FC236}">
              <a16:creationId xmlns:a16="http://schemas.microsoft.com/office/drawing/2014/main" id="{9397F888-4DF7-A04F-81A4-28EB37047B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48988" t="-1077" r="30555" b="1077"/>
        <a:stretch/>
      </xdr:blipFill>
      <xdr:spPr>
        <a:xfrm rot="16200000">
          <a:off x="1281658" y="21042155"/>
          <a:ext cx="263840" cy="128939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EDA3C-2D88-4856-A347-3240BDA3D536}">
  <sheetPr>
    <pageSetUpPr fitToPage="1"/>
  </sheetPr>
  <dimension ref="A1:W40"/>
  <sheetViews>
    <sheetView tabSelected="1" topLeftCell="A8" zoomScale="50" zoomScaleNormal="29" zoomScaleSheetLayoutView="50" workbookViewId="0">
      <selection activeCell="R9" sqref="R9"/>
    </sheetView>
  </sheetViews>
  <sheetFormatPr baseColWidth="10" defaultColWidth="8.83203125" defaultRowHeight="21" x14ac:dyDescent="0.25"/>
  <cols>
    <col min="1" max="1" width="6.83203125" style="37" customWidth="1"/>
    <col min="2" max="2" width="22.1640625" customWidth="1"/>
    <col min="3" max="3" width="32.5" customWidth="1"/>
    <col min="4" max="4" width="15.83203125" customWidth="1"/>
    <col min="5" max="5" width="21.33203125" customWidth="1"/>
    <col min="6" max="6" width="16.83203125" customWidth="1"/>
    <col min="7" max="7" width="15.5" customWidth="1"/>
    <col min="8" max="10" width="13.1640625" customWidth="1"/>
    <col min="11" max="11" width="18.6640625" customWidth="1"/>
    <col min="12" max="12" width="16.1640625" customWidth="1"/>
    <col min="13" max="13" width="17.6640625" customWidth="1"/>
    <col min="14" max="14" width="16.33203125" customWidth="1"/>
    <col min="15" max="15" width="21.1640625" style="82" customWidth="1"/>
    <col min="17" max="17" width="17.5" style="87" customWidth="1"/>
    <col min="18" max="22" width="20.5" style="38" customWidth="1"/>
    <col min="23" max="23" width="20.5" style="39" customWidth="1"/>
  </cols>
  <sheetData>
    <row r="1" spans="1:23" s="1" customFormat="1" ht="14" customHeight="1" x14ac:dyDescent="0.2">
      <c r="A1" s="45" t="s">
        <v>40</v>
      </c>
      <c r="B1" s="46"/>
      <c r="C1" s="46"/>
      <c r="D1" s="24"/>
      <c r="E1" s="24"/>
      <c r="F1" s="24"/>
      <c r="G1" s="24"/>
      <c r="H1" s="24"/>
      <c r="I1" s="24"/>
      <c r="J1" s="112" t="s">
        <v>54</v>
      </c>
      <c r="K1" s="51"/>
      <c r="L1" s="51"/>
      <c r="M1" s="51"/>
      <c r="N1" s="51"/>
      <c r="O1" s="52"/>
      <c r="Q1" s="57" t="s">
        <v>42</v>
      </c>
      <c r="R1" s="40"/>
      <c r="S1" s="40"/>
      <c r="T1" s="40"/>
      <c r="U1" s="40"/>
      <c r="V1" s="40"/>
      <c r="W1" s="58"/>
    </row>
    <row r="2" spans="1:23" s="1" customFormat="1" ht="14" customHeight="1" x14ac:dyDescent="0.2">
      <c r="A2" s="47"/>
      <c r="B2" s="48"/>
      <c r="C2" s="48"/>
      <c r="D2" s="5"/>
      <c r="E2" s="5"/>
      <c r="F2" s="5"/>
      <c r="G2" s="5"/>
      <c r="H2" s="5"/>
      <c r="I2" s="5"/>
      <c r="J2" s="53"/>
      <c r="K2" s="53"/>
      <c r="L2" s="53"/>
      <c r="M2" s="53"/>
      <c r="N2" s="53"/>
      <c r="O2" s="54"/>
      <c r="Q2" s="59"/>
      <c r="R2" s="60"/>
      <c r="S2" s="60"/>
      <c r="T2" s="60"/>
      <c r="U2" s="60"/>
      <c r="V2" s="60"/>
      <c r="W2" s="61"/>
    </row>
    <row r="3" spans="1:23" s="1" customFormat="1" ht="14" customHeight="1" x14ac:dyDescent="0.2">
      <c r="A3" s="47"/>
      <c r="B3" s="48"/>
      <c r="C3" s="48"/>
      <c r="D3" s="5"/>
      <c r="E3" s="5"/>
      <c r="F3" s="5"/>
      <c r="G3" s="5"/>
      <c r="H3" s="5"/>
      <c r="I3" s="5"/>
      <c r="J3" s="53"/>
      <c r="K3" s="53"/>
      <c r="L3" s="53"/>
      <c r="M3" s="53"/>
      <c r="N3" s="53"/>
      <c r="O3" s="54"/>
      <c r="Q3" s="59"/>
      <c r="R3" s="60"/>
      <c r="S3" s="60"/>
      <c r="T3" s="60"/>
      <c r="U3" s="60"/>
      <c r="V3" s="60"/>
      <c r="W3" s="61"/>
    </row>
    <row r="4" spans="1:23" s="1" customFormat="1" ht="62" customHeight="1" x14ac:dyDescent="0.2">
      <c r="A4" s="47"/>
      <c r="B4" s="48"/>
      <c r="C4" s="48"/>
      <c r="D4" s="5"/>
      <c r="E4" s="5"/>
      <c r="F4" s="5"/>
      <c r="G4" s="5"/>
      <c r="H4" s="5"/>
      <c r="I4" s="6"/>
      <c r="J4" s="53"/>
      <c r="K4" s="53"/>
      <c r="L4" s="53"/>
      <c r="M4" s="53"/>
      <c r="N4" s="53"/>
      <c r="O4" s="54"/>
      <c r="Q4" s="59"/>
      <c r="R4" s="60"/>
      <c r="S4" s="60"/>
      <c r="T4" s="60"/>
      <c r="U4" s="60"/>
      <c r="V4" s="60"/>
      <c r="W4" s="61"/>
    </row>
    <row r="5" spans="1:23" s="1" customFormat="1" ht="62" customHeight="1" x14ac:dyDescent="0.2">
      <c r="A5" s="47"/>
      <c r="B5" s="48"/>
      <c r="C5" s="48"/>
      <c r="D5" s="5"/>
      <c r="E5" s="5"/>
      <c r="F5" s="5"/>
      <c r="G5" s="6"/>
      <c r="H5" s="5"/>
      <c r="I5" s="5"/>
      <c r="J5" s="53"/>
      <c r="K5" s="53"/>
      <c r="L5" s="53"/>
      <c r="M5" s="53"/>
      <c r="N5" s="53"/>
      <c r="O5" s="54"/>
      <c r="Q5" s="59"/>
      <c r="R5" s="60"/>
      <c r="S5" s="60"/>
      <c r="T5" s="60"/>
      <c r="U5" s="60"/>
      <c r="V5" s="60"/>
      <c r="W5" s="61"/>
    </row>
    <row r="6" spans="1:23" s="1" customFormat="1" ht="22.75" customHeight="1" thickBot="1" x14ac:dyDescent="0.25">
      <c r="A6" s="49"/>
      <c r="B6" s="50"/>
      <c r="C6" s="50"/>
      <c r="D6" s="15"/>
      <c r="E6" s="15"/>
      <c r="F6" s="15"/>
      <c r="G6" s="15"/>
      <c r="H6" s="15"/>
      <c r="I6" s="15"/>
      <c r="J6" s="55"/>
      <c r="K6" s="55"/>
      <c r="L6" s="55"/>
      <c r="M6" s="55"/>
      <c r="N6" s="55"/>
      <c r="O6" s="56"/>
      <c r="Q6" s="62"/>
      <c r="R6" s="41"/>
      <c r="S6" s="41"/>
      <c r="T6" s="41"/>
      <c r="U6" s="41"/>
      <c r="V6" s="41"/>
      <c r="W6" s="63"/>
    </row>
    <row r="7" spans="1:23" s="3" customFormat="1" ht="40" customHeight="1" thickBot="1" x14ac:dyDescent="0.25">
      <c r="A7" s="42" t="s">
        <v>0</v>
      </c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4"/>
      <c r="P7" s="2"/>
      <c r="Q7" s="127" t="s">
        <v>0</v>
      </c>
      <c r="R7" s="128"/>
      <c r="S7" s="128"/>
      <c r="T7" s="128"/>
      <c r="U7" s="128"/>
      <c r="V7" s="129"/>
      <c r="W7" s="130"/>
    </row>
    <row r="8" spans="1:23" s="4" customFormat="1" ht="57" customHeight="1" thickBot="1" x14ac:dyDescent="0.25">
      <c r="A8" s="69" t="s">
        <v>1</v>
      </c>
      <c r="B8" s="70" t="s">
        <v>2</v>
      </c>
      <c r="C8" s="70" t="s">
        <v>3</v>
      </c>
      <c r="D8" s="70" t="s">
        <v>4</v>
      </c>
      <c r="E8" s="70" t="s">
        <v>5</v>
      </c>
      <c r="F8" s="70" t="s">
        <v>6</v>
      </c>
      <c r="G8" s="70" t="s">
        <v>7</v>
      </c>
      <c r="H8" s="70" t="s">
        <v>8</v>
      </c>
      <c r="I8" s="70" t="s">
        <v>9</v>
      </c>
      <c r="J8" s="70" t="s">
        <v>10</v>
      </c>
      <c r="K8" s="70" t="s">
        <v>11</v>
      </c>
      <c r="L8" s="70" t="s">
        <v>48</v>
      </c>
      <c r="M8" s="70" t="s">
        <v>49</v>
      </c>
      <c r="N8" s="70" t="s">
        <v>50</v>
      </c>
      <c r="O8" s="78" t="s">
        <v>51</v>
      </c>
      <c r="Q8" s="150" t="s">
        <v>43</v>
      </c>
      <c r="R8" s="151" t="s">
        <v>44</v>
      </c>
      <c r="S8" s="151" t="s">
        <v>45</v>
      </c>
      <c r="T8" s="151" t="s">
        <v>55</v>
      </c>
      <c r="U8" s="151" t="s">
        <v>56</v>
      </c>
      <c r="V8" s="151" t="s">
        <v>46</v>
      </c>
      <c r="W8" s="152" t="s">
        <v>47</v>
      </c>
    </row>
    <row r="9" spans="1:23" s="2" customFormat="1" ht="94" customHeight="1" x14ac:dyDescent="0.2">
      <c r="A9" s="75">
        <v>1</v>
      </c>
      <c r="B9" s="7"/>
      <c r="C9" s="8" t="s">
        <v>12</v>
      </c>
      <c r="D9" s="8" t="s">
        <v>13</v>
      </c>
      <c r="E9" s="9" t="s">
        <v>52</v>
      </c>
      <c r="F9" s="9">
        <v>175</v>
      </c>
      <c r="G9" s="10">
        <v>2.8</v>
      </c>
      <c r="H9" s="11">
        <v>50</v>
      </c>
      <c r="I9" s="11">
        <v>80</v>
      </c>
      <c r="J9" s="12">
        <f>H9*I9</f>
        <v>4000</v>
      </c>
      <c r="K9" s="13">
        <v>4.5999999999999999E-2</v>
      </c>
      <c r="L9" s="64">
        <v>7</v>
      </c>
      <c r="M9" s="64">
        <v>10</v>
      </c>
      <c r="N9" s="65">
        <f>L9*M9</f>
        <v>70</v>
      </c>
      <c r="O9" s="79">
        <v>7.5</v>
      </c>
      <c r="Q9" s="143">
        <f>O9/1000*J9</f>
        <v>30</v>
      </c>
      <c r="R9" s="144">
        <v>1</v>
      </c>
      <c r="S9" s="145">
        <f>R9*J9</f>
        <v>4000</v>
      </c>
      <c r="T9" s="146">
        <f>S9*G9/1000</f>
        <v>11.2</v>
      </c>
      <c r="U9" s="147">
        <f>R9/N9</f>
        <v>1.4285714285714285E-2</v>
      </c>
      <c r="V9" s="148">
        <f>K9*R9</f>
        <v>4.5999999999999999E-2</v>
      </c>
      <c r="W9" s="149">
        <f>Q9*R9</f>
        <v>30</v>
      </c>
    </row>
    <row r="10" spans="1:23" s="2" customFormat="1" ht="94" customHeight="1" x14ac:dyDescent="0.2">
      <c r="A10" s="75">
        <v>2</v>
      </c>
      <c r="B10" s="7"/>
      <c r="C10" s="101" t="s">
        <v>12</v>
      </c>
      <c r="D10" s="101" t="s">
        <v>13</v>
      </c>
      <c r="E10" s="92" t="s">
        <v>53</v>
      </c>
      <c r="F10" s="92">
        <v>175</v>
      </c>
      <c r="G10" s="102">
        <v>2.8</v>
      </c>
      <c r="H10" s="95">
        <v>50</v>
      </c>
      <c r="I10" s="95">
        <v>80</v>
      </c>
      <c r="J10" s="96">
        <f>H10*I10</f>
        <v>4000</v>
      </c>
      <c r="K10" s="103">
        <v>4.5999999999999999E-2</v>
      </c>
      <c r="L10" s="99">
        <v>7</v>
      </c>
      <c r="M10" s="99">
        <v>10</v>
      </c>
      <c r="N10" s="100">
        <f>L10*M10</f>
        <v>70</v>
      </c>
      <c r="O10" s="79">
        <v>7.5</v>
      </c>
      <c r="Q10" s="107">
        <f>O10/1000*J10</f>
        <v>30</v>
      </c>
      <c r="R10" s="108">
        <v>0</v>
      </c>
      <c r="S10" s="118">
        <f t="shared" ref="S10:S16" si="0">R10*J10</f>
        <v>0</v>
      </c>
      <c r="T10" s="116">
        <f t="shared" ref="T10:T16" si="1">S10*G10/1000</f>
        <v>0</v>
      </c>
      <c r="U10" s="117">
        <f t="shared" ref="U10:U16" si="2">R10/N10</f>
        <v>0</v>
      </c>
      <c r="V10" s="126">
        <f t="shared" ref="V10:V16" si="3">K10*R10</f>
        <v>0</v>
      </c>
      <c r="W10" s="109">
        <f>Q10*R10</f>
        <v>0</v>
      </c>
    </row>
    <row r="11" spans="1:23" s="2" customFormat="1" ht="99" customHeight="1" x14ac:dyDescent="0.2">
      <c r="A11" s="75">
        <v>3</v>
      </c>
      <c r="B11" s="7"/>
      <c r="C11" s="8" t="s">
        <v>15</v>
      </c>
      <c r="D11" s="8" t="s">
        <v>13</v>
      </c>
      <c r="E11" s="9" t="s">
        <v>52</v>
      </c>
      <c r="F11" s="9">
        <v>170</v>
      </c>
      <c r="G11" s="10">
        <v>2.8</v>
      </c>
      <c r="H11" s="11">
        <v>50</v>
      </c>
      <c r="I11" s="11">
        <v>80</v>
      </c>
      <c r="J11" s="12">
        <f t="shared" ref="J11:J15" si="4">H11*I11</f>
        <v>4000</v>
      </c>
      <c r="K11" s="13">
        <v>5.6000000000000001E-2</v>
      </c>
      <c r="L11" s="64">
        <v>7</v>
      </c>
      <c r="M11" s="64">
        <v>8</v>
      </c>
      <c r="N11" s="65">
        <f t="shared" ref="N11:N15" si="5">L11*M11</f>
        <v>56</v>
      </c>
      <c r="O11" s="79">
        <v>7.5</v>
      </c>
      <c r="Q11" s="84">
        <f>O11/1000*J11</f>
        <v>30</v>
      </c>
      <c r="R11" s="104">
        <v>0</v>
      </c>
      <c r="S11" s="113">
        <f t="shared" si="0"/>
        <v>0</v>
      </c>
      <c r="T11" s="114">
        <f t="shared" si="1"/>
        <v>0</v>
      </c>
      <c r="U11" s="115">
        <f t="shared" si="2"/>
        <v>0</v>
      </c>
      <c r="V11" s="125">
        <f t="shared" si="3"/>
        <v>0</v>
      </c>
      <c r="W11" s="109">
        <f>Q11*R11</f>
        <v>0</v>
      </c>
    </row>
    <row r="12" spans="1:23" s="2" customFormat="1" ht="99" customHeight="1" x14ac:dyDescent="0.2">
      <c r="A12" s="75">
        <v>4</v>
      </c>
      <c r="B12" s="7"/>
      <c r="C12" s="101" t="s">
        <v>15</v>
      </c>
      <c r="D12" s="101" t="s">
        <v>13</v>
      </c>
      <c r="E12" s="92" t="s">
        <v>53</v>
      </c>
      <c r="F12" s="92">
        <v>170</v>
      </c>
      <c r="G12" s="102">
        <v>2.8</v>
      </c>
      <c r="H12" s="95">
        <v>50</v>
      </c>
      <c r="I12" s="95">
        <v>80</v>
      </c>
      <c r="J12" s="96">
        <f t="shared" ref="J12:J13" si="6">H12*I12</f>
        <v>4000</v>
      </c>
      <c r="K12" s="103">
        <v>5.6000000000000001E-2</v>
      </c>
      <c r="L12" s="99">
        <v>7</v>
      </c>
      <c r="M12" s="99">
        <v>8</v>
      </c>
      <c r="N12" s="100">
        <f t="shared" ref="N12:N13" si="7">L12*M12</f>
        <v>56</v>
      </c>
      <c r="O12" s="79">
        <v>7.5</v>
      </c>
      <c r="Q12" s="107">
        <f>O12/1000*J12</f>
        <v>30</v>
      </c>
      <c r="R12" s="108">
        <v>0</v>
      </c>
      <c r="S12" s="118">
        <f t="shared" si="0"/>
        <v>0</v>
      </c>
      <c r="T12" s="116">
        <f t="shared" si="1"/>
        <v>0</v>
      </c>
      <c r="U12" s="117">
        <f t="shared" si="2"/>
        <v>0</v>
      </c>
      <c r="V12" s="126">
        <f t="shared" si="3"/>
        <v>0</v>
      </c>
      <c r="W12" s="109">
        <f>Q12*R12</f>
        <v>0</v>
      </c>
    </row>
    <row r="13" spans="1:23" s="2" customFormat="1" ht="99" customHeight="1" x14ac:dyDescent="0.2">
      <c r="A13" s="75">
        <v>5</v>
      </c>
      <c r="B13" s="7"/>
      <c r="C13" s="8" t="s">
        <v>16</v>
      </c>
      <c r="D13" s="8" t="s">
        <v>13</v>
      </c>
      <c r="E13" s="9" t="s">
        <v>52</v>
      </c>
      <c r="F13" s="9">
        <v>175</v>
      </c>
      <c r="G13" s="10">
        <v>2.8</v>
      </c>
      <c r="H13" s="11">
        <v>50</v>
      </c>
      <c r="I13" s="11">
        <v>80</v>
      </c>
      <c r="J13" s="12">
        <f t="shared" si="6"/>
        <v>4000</v>
      </c>
      <c r="K13" s="13">
        <v>3.5000000000000003E-2</v>
      </c>
      <c r="L13" s="64">
        <v>7</v>
      </c>
      <c r="M13" s="64">
        <v>11</v>
      </c>
      <c r="N13" s="65">
        <f t="shared" si="7"/>
        <v>77</v>
      </c>
      <c r="O13" s="79">
        <v>7.5</v>
      </c>
      <c r="Q13" s="85">
        <f>O13/1000*J13</f>
        <v>30</v>
      </c>
      <c r="R13" s="105">
        <v>0</v>
      </c>
      <c r="S13" s="119">
        <f t="shared" si="0"/>
        <v>0</v>
      </c>
      <c r="T13" s="120">
        <f t="shared" si="1"/>
        <v>0</v>
      </c>
      <c r="U13" s="121">
        <f t="shared" si="2"/>
        <v>0</v>
      </c>
      <c r="V13" s="125">
        <f t="shared" si="3"/>
        <v>0</v>
      </c>
      <c r="W13" s="109">
        <f>Q13*R13</f>
        <v>0</v>
      </c>
    </row>
    <row r="14" spans="1:23" s="2" customFormat="1" ht="99" customHeight="1" x14ac:dyDescent="0.2">
      <c r="A14" s="75">
        <v>6</v>
      </c>
      <c r="B14" s="7"/>
      <c r="C14" s="101" t="s">
        <v>16</v>
      </c>
      <c r="D14" s="101" t="s">
        <v>13</v>
      </c>
      <c r="E14" s="92" t="s">
        <v>53</v>
      </c>
      <c r="F14" s="92">
        <v>175</v>
      </c>
      <c r="G14" s="102">
        <v>2.8</v>
      </c>
      <c r="H14" s="95">
        <v>50</v>
      </c>
      <c r="I14" s="95">
        <v>80</v>
      </c>
      <c r="J14" s="96">
        <f t="shared" si="4"/>
        <v>4000</v>
      </c>
      <c r="K14" s="103">
        <v>3.5000000000000003E-2</v>
      </c>
      <c r="L14" s="99">
        <v>7</v>
      </c>
      <c r="M14" s="99">
        <v>11</v>
      </c>
      <c r="N14" s="100">
        <f t="shared" si="5"/>
        <v>77</v>
      </c>
      <c r="O14" s="79">
        <v>7.5</v>
      </c>
      <c r="Q14" s="107">
        <f>O14/1000*J14</f>
        <v>30</v>
      </c>
      <c r="R14" s="108">
        <v>0</v>
      </c>
      <c r="S14" s="118">
        <f t="shared" si="0"/>
        <v>0</v>
      </c>
      <c r="T14" s="116">
        <f t="shared" si="1"/>
        <v>0</v>
      </c>
      <c r="U14" s="117">
        <f t="shared" si="2"/>
        <v>0</v>
      </c>
      <c r="V14" s="126">
        <f t="shared" si="3"/>
        <v>0</v>
      </c>
      <c r="W14" s="109">
        <f>Q14*R14</f>
        <v>0</v>
      </c>
    </row>
    <row r="15" spans="1:23" s="2" customFormat="1" ht="99" customHeight="1" x14ac:dyDescent="0.2">
      <c r="A15" s="75">
        <v>7</v>
      </c>
      <c r="B15" s="16"/>
      <c r="C15" s="17" t="s">
        <v>17</v>
      </c>
      <c r="D15" s="18" t="s">
        <v>13</v>
      </c>
      <c r="E15" s="9" t="s">
        <v>52</v>
      </c>
      <c r="F15" s="19">
        <v>145</v>
      </c>
      <c r="G15" s="20">
        <v>2.5</v>
      </c>
      <c r="H15" s="11">
        <v>50</v>
      </c>
      <c r="I15" s="11">
        <v>80</v>
      </c>
      <c r="J15" s="12">
        <f t="shared" si="4"/>
        <v>4000</v>
      </c>
      <c r="K15" s="22">
        <v>3.5999999999999997E-2</v>
      </c>
      <c r="L15" s="66">
        <v>7</v>
      </c>
      <c r="M15" s="64">
        <v>9</v>
      </c>
      <c r="N15" s="65">
        <f t="shared" si="5"/>
        <v>63</v>
      </c>
      <c r="O15" s="79">
        <v>7.25</v>
      </c>
      <c r="Q15" s="85">
        <f>O15/1000*J15</f>
        <v>29</v>
      </c>
      <c r="R15" s="105">
        <v>0</v>
      </c>
      <c r="S15" s="119">
        <f t="shared" si="0"/>
        <v>0</v>
      </c>
      <c r="T15" s="120">
        <f t="shared" si="1"/>
        <v>0</v>
      </c>
      <c r="U15" s="121">
        <f t="shared" si="2"/>
        <v>0</v>
      </c>
      <c r="V15" s="125">
        <f t="shared" si="3"/>
        <v>0</v>
      </c>
      <c r="W15" s="109">
        <f>Q15*R15</f>
        <v>0</v>
      </c>
    </row>
    <row r="16" spans="1:23" s="2" customFormat="1" ht="99" customHeight="1" thickBot="1" x14ac:dyDescent="0.25">
      <c r="A16" s="75">
        <v>8</v>
      </c>
      <c r="B16" s="16"/>
      <c r="C16" s="90" t="s">
        <v>17</v>
      </c>
      <c r="D16" s="91" t="s">
        <v>13</v>
      </c>
      <c r="E16" s="92" t="s">
        <v>53</v>
      </c>
      <c r="F16" s="93">
        <v>145</v>
      </c>
      <c r="G16" s="94">
        <v>2.5</v>
      </c>
      <c r="H16" s="95">
        <v>50</v>
      </c>
      <c r="I16" s="95">
        <v>80</v>
      </c>
      <c r="J16" s="96">
        <f t="shared" ref="J16" si="8">H16*I16</f>
        <v>4000</v>
      </c>
      <c r="K16" s="97">
        <v>3.5999999999999997E-2</v>
      </c>
      <c r="L16" s="98">
        <v>7</v>
      </c>
      <c r="M16" s="99">
        <v>9</v>
      </c>
      <c r="N16" s="100">
        <f t="shared" ref="N16" si="9">L16*M16</f>
        <v>63</v>
      </c>
      <c r="O16" s="79">
        <v>7.25</v>
      </c>
      <c r="Q16" s="107">
        <f>O16/1000*J16</f>
        <v>29</v>
      </c>
      <c r="R16" s="108">
        <v>0</v>
      </c>
      <c r="S16" s="118">
        <f t="shared" si="0"/>
        <v>0</v>
      </c>
      <c r="T16" s="116">
        <f t="shared" si="1"/>
        <v>0</v>
      </c>
      <c r="U16" s="117">
        <f t="shared" si="2"/>
        <v>0</v>
      </c>
      <c r="V16" s="126">
        <f t="shared" si="3"/>
        <v>0</v>
      </c>
      <c r="W16" s="109">
        <f>Q16*R16</f>
        <v>0</v>
      </c>
    </row>
    <row r="17" spans="1:23" s="3" customFormat="1" ht="40" customHeight="1" thickBot="1" x14ac:dyDescent="0.25">
      <c r="A17" s="42" t="s">
        <v>18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4"/>
      <c r="Q17" s="131" t="s">
        <v>18</v>
      </c>
      <c r="R17" s="132"/>
      <c r="S17" s="132"/>
      <c r="T17" s="132"/>
      <c r="U17" s="132"/>
      <c r="V17" s="132"/>
      <c r="W17" s="133"/>
    </row>
    <row r="18" spans="1:23" s="4" customFormat="1" ht="57" customHeight="1" thickBot="1" x14ac:dyDescent="0.25">
      <c r="A18" s="36" t="s">
        <v>1</v>
      </c>
      <c r="B18" s="23" t="s">
        <v>2</v>
      </c>
      <c r="C18" s="23" t="s">
        <v>3</v>
      </c>
      <c r="D18" s="23" t="s">
        <v>4</v>
      </c>
      <c r="E18" s="23" t="s">
        <v>5</v>
      </c>
      <c r="F18" s="23" t="s">
        <v>6</v>
      </c>
      <c r="G18" s="23" t="s">
        <v>7</v>
      </c>
      <c r="H18" s="23" t="s">
        <v>8</v>
      </c>
      <c r="I18" s="23" t="s">
        <v>9</v>
      </c>
      <c r="J18" s="23" t="s">
        <v>10</v>
      </c>
      <c r="K18" s="23" t="s">
        <v>11</v>
      </c>
      <c r="L18" s="23" t="s">
        <v>48</v>
      </c>
      <c r="M18" s="23" t="s">
        <v>49</v>
      </c>
      <c r="N18" s="23" t="s">
        <v>50</v>
      </c>
      <c r="O18" s="80" t="s">
        <v>51</v>
      </c>
      <c r="Q18" s="150" t="s">
        <v>43</v>
      </c>
      <c r="R18" s="151" t="s">
        <v>44</v>
      </c>
      <c r="S18" s="151" t="s">
        <v>45</v>
      </c>
      <c r="T18" s="151" t="s">
        <v>55</v>
      </c>
      <c r="U18" s="151" t="s">
        <v>56</v>
      </c>
      <c r="V18" s="151" t="s">
        <v>46</v>
      </c>
      <c r="W18" s="152" t="s">
        <v>47</v>
      </c>
    </row>
    <row r="19" spans="1:23" s="2" customFormat="1" ht="94" customHeight="1" x14ac:dyDescent="0.2">
      <c r="A19" s="75">
        <v>9</v>
      </c>
      <c r="B19" s="7"/>
      <c r="C19" s="8" t="s">
        <v>19</v>
      </c>
      <c r="D19" s="8" t="s">
        <v>13</v>
      </c>
      <c r="E19" s="9" t="s">
        <v>52</v>
      </c>
      <c r="F19" s="9">
        <v>175</v>
      </c>
      <c r="G19" s="10">
        <v>3.8</v>
      </c>
      <c r="H19" s="11">
        <v>50</v>
      </c>
      <c r="I19" s="11">
        <v>40</v>
      </c>
      <c r="J19" s="12">
        <f>H19*I19</f>
        <v>2000</v>
      </c>
      <c r="K19" s="13">
        <v>2.4E-2</v>
      </c>
      <c r="L19" s="64">
        <v>12</v>
      </c>
      <c r="M19" s="64">
        <v>10</v>
      </c>
      <c r="N19" s="65">
        <f>L19*M19</f>
        <v>120</v>
      </c>
      <c r="O19" s="79">
        <v>10</v>
      </c>
      <c r="Q19" s="143">
        <f>O19/1000*J19</f>
        <v>20</v>
      </c>
      <c r="R19" s="144">
        <v>0</v>
      </c>
      <c r="S19" s="145">
        <f>R19*J19</f>
        <v>0</v>
      </c>
      <c r="T19" s="146">
        <f>S19*G19/1000</f>
        <v>0</v>
      </c>
      <c r="U19" s="147">
        <f>R19/N19</f>
        <v>0</v>
      </c>
      <c r="V19" s="148">
        <f>K19*R19</f>
        <v>0</v>
      </c>
      <c r="W19" s="149">
        <f>Q19*R19</f>
        <v>0</v>
      </c>
    </row>
    <row r="20" spans="1:23" s="2" customFormat="1" ht="94" customHeight="1" x14ac:dyDescent="0.2">
      <c r="A20" s="75">
        <v>10</v>
      </c>
      <c r="B20" s="7"/>
      <c r="C20" s="101" t="s">
        <v>19</v>
      </c>
      <c r="D20" s="101" t="s">
        <v>13</v>
      </c>
      <c r="E20" s="92" t="s">
        <v>53</v>
      </c>
      <c r="F20" s="92">
        <v>175</v>
      </c>
      <c r="G20" s="102">
        <v>3.8</v>
      </c>
      <c r="H20" s="95">
        <v>50</v>
      </c>
      <c r="I20" s="95">
        <v>40</v>
      </c>
      <c r="J20" s="96">
        <f>H20*I20</f>
        <v>2000</v>
      </c>
      <c r="K20" s="103">
        <v>2.4E-2</v>
      </c>
      <c r="L20" s="99">
        <v>12</v>
      </c>
      <c r="M20" s="99">
        <v>10</v>
      </c>
      <c r="N20" s="100">
        <f>L20*M20</f>
        <v>120</v>
      </c>
      <c r="O20" s="79">
        <v>10</v>
      </c>
      <c r="Q20" s="107">
        <f>O20/1000*J20</f>
        <v>20</v>
      </c>
      <c r="R20" s="108">
        <v>0</v>
      </c>
      <c r="S20" s="118">
        <f t="shared" ref="S20:S24" si="10">R20*J20</f>
        <v>0</v>
      </c>
      <c r="T20" s="116">
        <f t="shared" ref="T20:T24" si="11">S20*G20/1000</f>
        <v>0</v>
      </c>
      <c r="U20" s="117">
        <f t="shared" ref="U20:U24" si="12">R20/N20</f>
        <v>0</v>
      </c>
      <c r="V20" s="126">
        <f t="shared" ref="V20:V24" si="13">K20*R20</f>
        <v>0</v>
      </c>
      <c r="W20" s="109">
        <f t="shared" ref="W20" si="14">Q20*R20</f>
        <v>0</v>
      </c>
    </row>
    <row r="21" spans="1:23" s="2" customFormat="1" ht="99" customHeight="1" x14ac:dyDescent="0.2">
      <c r="A21" s="75">
        <v>11</v>
      </c>
      <c r="B21" s="7"/>
      <c r="C21" s="8" t="s">
        <v>20</v>
      </c>
      <c r="D21" s="8" t="s">
        <v>13</v>
      </c>
      <c r="E21" s="9" t="s">
        <v>52</v>
      </c>
      <c r="F21" s="9">
        <v>175</v>
      </c>
      <c r="G21" s="10">
        <v>3.8</v>
      </c>
      <c r="H21" s="11">
        <v>50</v>
      </c>
      <c r="I21" s="11">
        <v>40</v>
      </c>
      <c r="J21" s="12">
        <f>H21*I21</f>
        <v>2000</v>
      </c>
      <c r="K21" s="13">
        <v>3.1E-2</v>
      </c>
      <c r="L21" s="64">
        <v>12</v>
      </c>
      <c r="M21" s="64">
        <v>8</v>
      </c>
      <c r="N21" s="65">
        <f>L21*M21</f>
        <v>96</v>
      </c>
      <c r="O21" s="79">
        <v>10</v>
      </c>
      <c r="Q21" s="84">
        <f>O21/1000*J21</f>
        <v>20</v>
      </c>
      <c r="R21" s="104">
        <v>0</v>
      </c>
      <c r="S21" s="113">
        <f t="shared" si="10"/>
        <v>0</v>
      </c>
      <c r="T21" s="114">
        <f t="shared" si="11"/>
        <v>0</v>
      </c>
      <c r="U21" s="115">
        <f t="shared" si="12"/>
        <v>0</v>
      </c>
      <c r="V21" s="125">
        <f t="shared" si="13"/>
        <v>0</v>
      </c>
      <c r="W21" s="109">
        <f>Q21*R21</f>
        <v>0</v>
      </c>
    </row>
    <row r="22" spans="1:23" s="2" customFormat="1" ht="99" customHeight="1" x14ac:dyDescent="0.2">
      <c r="A22" s="75">
        <v>12</v>
      </c>
      <c r="B22" s="7"/>
      <c r="C22" s="101" t="s">
        <v>20</v>
      </c>
      <c r="D22" s="101" t="s">
        <v>13</v>
      </c>
      <c r="E22" s="92" t="s">
        <v>53</v>
      </c>
      <c r="F22" s="92">
        <v>175</v>
      </c>
      <c r="G22" s="102">
        <v>3.8</v>
      </c>
      <c r="H22" s="95">
        <v>50</v>
      </c>
      <c r="I22" s="95">
        <v>40</v>
      </c>
      <c r="J22" s="96">
        <f>H22*I22</f>
        <v>2000</v>
      </c>
      <c r="K22" s="103">
        <v>3.1E-2</v>
      </c>
      <c r="L22" s="99">
        <v>12</v>
      </c>
      <c r="M22" s="99">
        <v>8</v>
      </c>
      <c r="N22" s="100">
        <f>L22*M22</f>
        <v>96</v>
      </c>
      <c r="O22" s="79">
        <v>10</v>
      </c>
      <c r="Q22" s="107">
        <f>O22/1000*J22</f>
        <v>20</v>
      </c>
      <c r="R22" s="108">
        <v>0</v>
      </c>
      <c r="S22" s="118">
        <f t="shared" si="10"/>
        <v>0</v>
      </c>
      <c r="T22" s="116">
        <f t="shared" si="11"/>
        <v>0</v>
      </c>
      <c r="U22" s="117">
        <f t="shared" si="12"/>
        <v>0</v>
      </c>
      <c r="V22" s="126">
        <f t="shared" si="13"/>
        <v>0</v>
      </c>
      <c r="W22" s="109">
        <f>Q22*R22</f>
        <v>0</v>
      </c>
    </row>
    <row r="23" spans="1:23" s="2" customFormat="1" ht="92" customHeight="1" x14ac:dyDescent="0.2">
      <c r="A23" s="75">
        <v>13</v>
      </c>
      <c r="B23" s="16"/>
      <c r="C23" s="18" t="s">
        <v>21</v>
      </c>
      <c r="D23" s="18" t="s">
        <v>13</v>
      </c>
      <c r="E23" s="9" t="s">
        <v>52</v>
      </c>
      <c r="F23" s="19">
        <v>175</v>
      </c>
      <c r="G23" s="20">
        <v>3.8</v>
      </c>
      <c r="H23" s="21">
        <v>50</v>
      </c>
      <c r="I23" s="11">
        <v>40</v>
      </c>
      <c r="J23" s="12">
        <f t="shared" ref="J23" si="15">H23*I23</f>
        <v>2000</v>
      </c>
      <c r="K23" s="22">
        <v>0.02</v>
      </c>
      <c r="L23" s="64">
        <v>12</v>
      </c>
      <c r="M23" s="64">
        <v>12</v>
      </c>
      <c r="N23" s="65">
        <f>L23*M23</f>
        <v>144</v>
      </c>
      <c r="O23" s="79">
        <v>10</v>
      </c>
      <c r="Q23" s="84">
        <f>O23/1000*J23</f>
        <v>20</v>
      </c>
      <c r="R23" s="104">
        <v>0</v>
      </c>
      <c r="S23" s="113">
        <f t="shared" si="10"/>
        <v>0</v>
      </c>
      <c r="T23" s="114">
        <f t="shared" si="11"/>
        <v>0</v>
      </c>
      <c r="U23" s="115">
        <f t="shared" si="12"/>
        <v>0</v>
      </c>
      <c r="V23" s="125">
        <f t="shared" si="13"/>
        <v>0</v>
      </c>
      <c r="W23" s="109">
        <f>Q23*R23</f>
        <v>0</v>
      </c>
    </row>
    <row r="24" spans="1:23" s="2" customFormat="1" ht="92" customHeight="1" thickBot="1" x14ac:dyDescent="0.25">
      <c r="A24" s="75">
        <v>14</v>
      </c>
      <c r="B24" s="16"/>
      <c r="C24" s="91" t="s">
        <v>21</v>
      </c>
      <c r="D24" s="91" t="s">
        <v>13</v>
      </c>
      <c r="E24" s="92" t="s">
        <v>53</v>
      </c>
      <c r="F24" s="93">
        <v>175</v>
      </c>
      <c r="G24" s="94">
        <v>3.8</v>
      </c>
      <c r="H24" s="111">
        <v>50</v>
      </c>
      <c r="I24" s="95">
        <v>40</v>
      </c>
      <c r="J24" s="96">
        <f t="shared" ref="J24" si="16">H24*I24</f>
        <v>2000</v>
      </c>
      <c r="K24" s="97">
        <v>0.02</v>
      </c>
      <c r="L24" s="99">
        <v>12</v>
      </c>
      <c r="M24" s="99">
        <v>12</v>
      </c>
      <c r="N24" s="100">
        <f>L24*M24</f>
        <v>144</v>
      </c>
      <c r="O24" s="79">
        <v>10</v>
      </c>
      <c r="Q24" s="107">
        <f>O24/1000*J24</f>
        <v>20</v>
      </c>
      <c r="R24" s="108">
        <v>0</v>
      </c>
      <c r="S24" s="118">
        <f t="shared" si="10"/>
        <v>0</v>
      </c>
      <c r="T24" s="116">
        <f t="shared" si="11"/>
        <v>0</v>
      </c>
      <c r="U24" s="117">
        <f t="shared" si="12"/>
        <v>0</v>
      </c>
      <c r="V24" s="126">
        <f t="shared" si="13"/>
        <v>0</v>
      </c>
      <c r="W24" s="109">
        <f>Q24*R24</f>
        <v>0</v>
      </c>
    </row>
    <row r="25" spans="1:23" s="3" customFormat="1" ht="40" customHeight="1" thickBot="1" x14ac:dyDescent="0.25">
      <c r="A25" s="42" t="s">
        <v>31</v>
      </c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4"/>
      <c r="Q25" s="131" t="s">
        <v>31</v>
      </c>
      <c r="R25" s="132"/>
      <c r="S25" s="132"/>
      <c r="T25" s="132"/>
      <c r="U25" s="132"/>
      <c r="V25" s="132"/>
      <c r="W25" s="133"/>
    </row>
    <row r="26" spans="1:23" s="4" customFormat="1" ht="57" customHeight="1" x14ac:dyDescent="0.2">
      <c r="A26" s="36" t="s">
        <v>1</v>
      </c>
      <c r="B26" s="23" t="s">
        <v>2</v>
      </c>
      <c r="C26" s="23" t="s">
        <v>3</v>
      </c>
      <c r="D26" s="23" t="s">
        <v>4</v>
      </c>
      <c r="E26" s="23" t="s">
        <v>5</v>
      </c>
      <c r="F26" s="23" t="s">
        <v>6</v>
      </c>
      <c r="G26" s="23" t="s">
        <v>7</v>
      </c>
      <c r="H26" s="23" t="s">
        <v>8</v>
      </c>
      <c r="I26" s="23" t="s">
        <v>9</v>
      </c>
      <c r="J26" s="23" t="s">
        <v>10</v>
      </c>
      <c r="K26" s="23" t="s">
        <v>11</v>
      </c>
      <c r="L26" s="23" t="s">
        <v>48</v>
      </c>
      <c r="M26" s="23" t="s">
        <v>49</v>
      </c>
      <c r="N26" s="23" t="s">
        <v>50</v>
      </c>
      <c r="O26" s="80" t="s">
        <v>51</v>
      </c>
      <c r="Q26" s="83" t="s">
        <v>43</v>
      </c>
      <c r="R26" s="88" t="s">
        <v>44</v>
      </c>
      <c r="S26" s="88" t="s">
        <v>45</v>
      </c>
      <c r="T26" s="88" t="s">
        <v>55</v>
      </c>
      <c r="U26" s="88" t="s">
        <v>56</v>
      </c>
      <c r="V26" s="88" t="s">
        <v>46</v>
      </c>
      <c r="W26" s="89" t="s">
        <v>47</v>
      </c>
    </row>
    <row r="27" spans="1:23" s="2" customFormat="1" ht="94" customHeight="1" thickBot="1" x14ac:dyDescent="0.25">
      <c r="A27" s="76">
        <v>15</v>
      </c>
      <c r="B27" s="16"/>
      <c r="C27" s="17" t="s">
        <v>32</v>
      </c>
      <c r="D27" s="18" t="s">
        <v>13</v>
      </c>
      <c r="E27" s="19" t="s">
        <v>14</v>
      </c>
      <c r="F27" s="19">
        <v>175</v>
      </c>
      <c r="G27" s="20">
        <v>3.7</v>
      </c>
      <c r="H27" s="21">
        <v>50</v>
      </c>
      <c r="I27" s="21">
        <v>40</v>
      </c>
      <c r="J27" s="12">
        <f t="shared" ref="J27" si="17">H27*I27</f>
        <v>2000</v>
      </c>
      <c r="K27" s="22">
        <v>2.5000000000000001E-2</v>
      </c>
      <c r="L27" s="64">
        <v>12</v>
      </c>
      <c r="M27" s="64">
        <v>10</v>
      </c>
      <c r="N27" s="65">
        <f>L27*M27</f>
        <v>120</v>
      </c>
      <c r="O27" s="79">
        <v>9.75</v>
      </c>
      <c r="Q27" s="84">
        <f>O27/1000*J27</f>
        <v>19.5</v>
      </c>
      <c r="R27" s="104">
        <v>0</v>
      </c>
      <c r="S27" s="113">
        <f>R27*J27</f>
        <v>0</v>
      </c>
      <c r="T27" s="114">
        <f>S27*G27/1000</f>
        <v>0</v>
      </c>
      <c r="U27" s="115">
        <f>R27/N27</f>
        <v>0</v>
      </c>
      <c r="V27" s="125">
        <f>K27*R27</f>
        <v>0</v>
      </c>
      <c r="W27" s="109">
        <f>Q27*R27</f>
        <v>0</v>
      </c>
    </row>
    <row r="28" spans="1:23" s="3" customFormat="1" ht="39.5" customHeight="1" thickBot="1" x14ac:dyDescent="0.25">
      <c r="A28" s="42" t="s">
        <v>22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4"/>
      <c r="P28" s="2"/>
      <c r="Q28" s="131" t="s">
        <v>22</v>
      </c>
      <c r="R28" s="132"/>
      <c r="S28" s="132"/>
      <c r="T28" s="132"/>
      <c r="U28" s="132"/>
      <c r="V28" s="132"/>
      <c r="W28" s="133"/>
    </row>
    <row r="29" spans="1:23" s="4" customFormat="1" ht="57" customHeight="1" x14ac:dyDescent="0.2">
      <c r="A29" s="36" t="s">
        <v>1</v>
      </c>
      <c r="B29" s="23" t="s">
        <v>2</v>
      </c>
      <c r="C29" s="23" t="s">
        <v>3</v>
      </c>
      <c r="D29" s="23" t="s">
        <v>4</v>
      </c>
      <c r="E29" s="23" t="s">
        <v>5</v>
      </c>
      <c r="F29" s="23" t="s">
        <v>6</v>
      </c>
      <c r="G29" s="23" t="s">
        <v>7</v>
      </c>
      <c r="H29" s="23" t="s">
        <v>8</v>
      </c>
      <c r="I29" s="23" t="s">
        <v>9</v>
      </c>
      <c r="J29" s="23" t="s">
        <v>10</v>
      </c>
      <c r="K29" s="23" t="s">
        <v>11</v>
      </c>
      <c r="L29" s="23" t="s">
        <v>48</v>
      </c>
      <c r="M29" s="23" t="s">
        <v>49</v>
      </c>
      <c r="N29" s="23" t="s">
        <v>50</v>
      </c>
      <c r="O29" s="80" t="s">
        <v>51</v>
      </c>
      <c r="Q29" s="83" t="s">
        <v>43</v>
      </c>
      <c r="R29" s="88" t="s">
        <v>44</v>
      </c>
      <c r="S29" s="88" t="s">
        <v>45</v>
      </c>
      <c r="T29" s="88" t="s">
        <v>55</v>
      </c>
      <c r="U29" s="88" t="s">
        <v>56</v>
      </c>
      <c r="V29" s="88" t="s">
        <v>46</v>
      </c>
      <c r="W29" s="89" t="s">
        <v>47</v>
      </c>
    </row>
    <row r="30" spans="1:23" s="2" customFormat="1" ht="99" customHeight="1" thickBot="1" x14ac:dyDescent="0.25">
      <c r="A30" s="76">
        <v>16</v>
      </c>
      <c r="B30" s="16"/>
      <c r="C30" s="17" t="s">
        <v>23</v>
      </c>
      <c r="D30" s="18" t="s">
        <v>13</v>
      </c>
      <c r="E30" s="19" t="s">
        <v>24</v>
      </c>
      <c r="F30" s="19">
        <v>125</v>
      </c>
      <c r="G30" s="20">
        <v>2.4</v>
      </c>
      <c r="H30" s="21">
        <v>50</v>
      </c>
      <c r="I30" s="21">
        <v>40</v>
      </c>
      <c r="J30" s="12">
        <f t="shared" ref="J30" si="18">H30*I30</f>
        <v>2000</v>
      </c>
      <c r="K30" s="22">
        <v>2.5000000000000001E-2</v>
      </c>
      <c r="L30" s="64">
        <v>9</v>
      </c>
      <c r="M30" s="67">
        <v>9</v>
      </c>
      <c r="N30" s="68">
        <f>L30*M30</f>
        <v>81</v>
      </c>
      <c r="O30" s="79">
        <v>8.5</v>
      </c>
      <c r="Q30" s="84">
        <f>O30/1000*J30</f>
        <v>17</v>
      </c>
      <c r="R30" s="104">
        <v>0</v>
      </c>
      <c r="S30" s="113">
        <f>R30*J30</f>
        <v>0</v>
      </c>
      <c r="T30" s="114">
        <f>S30*G30/1000</f>
        <v>0</v>
      </c>
      <c r="U30" s="115">
        <f>R30/N30</f>
        <v>0</v>
      </c>
      <c r="V30" s="125">
        <f>K30*R30</f>
        <v>0</v>
      </c>
      <c r="W30" s="109">
        <f>Q30*R30</f>
        <v>0</v>
      </c>
    </row>
    <row r="31" spans="1:23" s="3" customFormat="1" ht="40" customHeight="1" thickBot="1" x14ac:dyDescent="0.25">
      <c r="A31" s="42" t="s">
        <v>28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4"/>
      <c r="P31" s="2"/>
      <c r="Q31" s="131" t="s">
        <v>28</v>
      </c>
      <c r="R31" s="132"/>
      <c r="S31" s="132"/>
      <c r="T31" s="132"/>
      <c r="U31" s="132"/>
      <c r="V31" s="132"/>
      <c r="W31" s="133"/>
    </row>
    <row r="32" spans="1:23" s="4" customFormat="1" ht="57" customHeight="1" x14ac:dyDescent="0.2">
      <c r="A32" s="36" t="s">
        <v>1</v>
      </c>
      <c r="B32" s="23" t="s">
        <v>2</v>
      </c>
      <c r="C32" s="23" t="s">
        <v>3</v>
      </c>
      <c r="D32" s="23" t="s">
        <v>4</v>
      </c>
      <c r="E32" s="23" t="s">
        <v>5</v>
      </c>
      <c r="F32" s="23" t="s">
        <v>6</v>
      </c>
      <c r="G32" s="23" t="s">
        <v>7</v>
      </c>
      <c r="H32" s="23" t="s">
        <v>8</v>
      </c>
      <c r="I32" s="23" t="s">
        <v>9</v>
      </c>
      <c r="J32" s="23" t="s">
        <v>10</v>
      </c>
      <c r="K32" s="23" t="s">
        <v>11</v>
      </c>
      <c r="L32" s="23" t="s">
        <v>48</v>
      </c>
      <c r="M32" s="23" t="s">
        <v>49</v>
      </c>
      <c r="N32" s="23" t="s">
        <v>50</v>
      </c>
      <c r="O32" s="80" t="s">
        <v>51</v>
      </c>
      <c r="Q32" s="83" t="s">
        <v>43</v>
      </c>
      <c r="R32" s="88" t="s">
        <v>44</v>
      </c>
      <c r="S32" s="88" t="s">
        <v>45</v>
      </c>
      <c r="T32" s="88" t="s">
        <v>55</v>
      </c>
      <c r="U32" s="88" t="s">
        <v>56</v>
      </c>
      <c r="V32" s="88" t="s">
        <v>46</v>
      </c>
      <c r="W32" s="89" t="s">
        <v>47</v>
      </c>
    </row>
    <row r="33" spans="1:23" s="2" customFormat="1" ht="99" customHeight="1" x14ac:dyDescent="0.2">
      <c r="A33" s="75">
        <v>17</v>
      </c>
      <c r="B33" s="7"/>
      <c r="C33" s="14" t="s">
        <v>29</v>
      </c>
      <c r="D33" s="8" t="s">
        <v>13</v>
      </c>
      <c r="E33" s="9" t="s">
        <v>36</v>
      </c>
      <c r="F33" s="9" t="s">
        <v>30</v>
      </c>
      <c r="G33" s="10">
        <v>12.5</v>
      </c>
      <c r="H33" s="11">
        <v>6</v>
      </c>
      <c r="I33" s="11">
        <v>50</v>
      </c>
      <c r="J33" s="12">
        <f t="shared" ref="J33:J35" si="19">H33*I33</f>
        <v>300</v>
      </c>
      <c r="K33" s="13">
        <v>5.2999999999999999E-2</v>
      </c>
      <c r="L33" s="64">
        <v>6</v>
      </c>
      <c r="M33" s="67">
        <v>6</v>
      </c>
      <c r="N33" s="68">
        <f>L33*M33</f>
        <v>36</v>
      </c>
      <c r="O33" s="79">
        <v>100</v>
      </c>
      <c r="Q33" s="84">
        <f>O33/1000*J33</f>
        <v>30</v>
      </c>
      <c r="R33" s="104">
        <v>0</v>
      </c>
      <c r="S33" s="113">
        <f>R33*J33</f>
        <v>0</v>
      </c>
      <c r="T33" s="114">
        <f>S33*G33/1000</f>
        <v>0</v>
      </c>
      <c r="U33" s="115">
        <f>R33/N33</f>
        <v>0</v>
      </c>
      <c r="V33" s="125">
        <f>K33*R33</f>
        <v>0</v>
      </c>
      <c r="W33" s="109">
        <f>Q33*R33</f>
        <v>0</v>
      </c>
    </row>
    <row r="34" spans="1:23" s="2" customFormat="1" ht="99" customHeight="1" x14ac:dyDescent="0.2">
      <c r="A34" s="75">
        <v>18</v>
      </c>
      <c r="B34" s="7"/>
      <c r="C34" s="14" t="s">
        <v>37</v>
      </c>
      <c r="D34" s="8" t="s">
        <v>13</v>
      </c>
      <c r="E34" s="9" t="s">
        <v>34</v>
      </c>
      <c r="F34" s="9" t="s">
        <v>38</v>
      </c>
      <c r="G34" s="31">
        <v>12.5</v>
      </c>
      <c r="H34" s="11">
        <v>6</v>
      </c>
      <c r="I34" s="11">
        <v>50</v>
      </c>
      <c r="J34" s="12">
        <f t="shared" si="19"/>
        <v>300</v>
      </c>
      <c r="K34" s="32">
        <v>4.9000000000000002E-2</v>
      </c>
      <c r="L34" s="64">
        <v>6</v>
      </c>
      <c r="M34" s="67">
        <v>10</v>
      </c>
      <c r="N34" s="68">
        <f>L34*M34</f>
        <v>60</v>
      </c>
      <c r="O34" s="79">
        <v>100</v>
      </c>
      <c r="Q34" s="107">
        <f>O34/1000*J34</f>
        <v>30</v>
      </c>
      <c r="R34" s="108">
        <v>0</v>
      </c>
      <c r="S34" s="118">
        <f t="shared" ref="S34:S35" si="20">R34*J34</f>
        <v>0</v>
      </c>
      <c r="T34" s="116">
        <f t="shared" ref="T34:T35" si="21">S34*G34/1000</f>
        <v>0</v>
      </c>
      <c r="U34" s="117">
        <f t="shared" ref="U34:U35" si="22">R34/N34</f>
        <v>0</v>
      </c>
      <c r="V34" s="126">
        <f t="shared" ref="V34:V35" si="23">K34*R34</f>
        <v>0</v>
      </c>
      <c r="W34" s="109">
        <f>Q34*R34</f>
        <v>0</v>
      </c>
    </row>
    <row r="35" spans="1:23" s="2" customFormat="1" ht="99" customHeight="1" thickBot="1" x14ac:dyDescent="0.25">
      <c r="A35" s="75">
        <v>19</v>
      </c>
      <c r="B35" s="16"/>
      <c r="C35" s="18" t="s">
        <v>33</v>
      </c>
      <c r="D35" s="18" t="s">
        <v>13</v>
      </c>
      <c r="E35" s="19" t="s">
        <v>34</v>
      </c>
      <c r="F35" s="33" t="s">
        <v>35</v>
      </c>
      <c r="G35" s="34">
        <v>14.5</v>
      </c>
      <c r="H35" s="21">
        <v>6</v>
      </c>
      <c r="I35" s="21">
        <v>50</v>
      </c>
      <c r="J35" s="12">
        <f t="shared" si="19"/>
        <v>300</v>
      </c>
      <c r="K35" s="35">
        <v>6.7000000000000004E-2</v>
      </c>
      <c r="L35" s="64">
        <v>6</v>
      </c>
      <c r="M35" s="67">
        <v>7</v>
      </c>
      <c r="N35" s="68">
        <f>L35*M35</f>
        <v>42</v>
      </c>
      <c r="O35" s="79">
        <v>110</v>
      </c>
      <c r="Q35" s="84">
        <f>O35/1000*J35</f>
        <v>33</v>
      </c>
      <c r="R35" s="104">
        <v>0</v>
      </c>
      <c r="S35" s="113">
        <f>R35*J35</f>
        <v>0</v>
      </c>
      <c r="T35" s="114">
        <f>S35*G35/1000</f>
        <v>0</v>
      </c>
      <c r="U35" s="115">
        <f>R35/N35</f>
        <v>0</v>
      </c>
      <c r="V35" s="125">
        <f t="shared" si="23"/>
        <v>0</v>
      </c>
      <c r="W35" s="109">
        <f>Q35*R35</f>
        <v>0</v>
      </c>
    </row>
    <row r="36" spans="1:23" s="3" customFormat="1" ht="45" customHeight="1" thickBot="1" x14ac:dyDescent="0.25">
      <c r="A36" s="42" t="s">
        <v>25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4"/>
      <c r="P36" s="2"/>
      <c r="Q36" s="131" t="s">
        <v>25</v>
      </c>
      <c r="R36" s="132"/>
      <c r="S36" s="132"/>
      <c r="T36" s="132"/>
      <c r="U36" s="132"/>
      <c r="V36" s="132"/>
      <c r="W36" s="133"/>
    </row>
    <row r="37" spans="1:23" s="4" customFormat="1" ht="57" customHeight="1" x14ac:dyDescent="0.2">
      <c r="A37" s="36" t="s">
        <v>1</v>
      </c>
      <c r="B37" s="23" t="s">
        <v>2</v>
      </c>
      <c r="C37" s="23" t="s">
        <v>3</v>
      </c>
      <c r="D37" s="23" t="s">
        <v>4</v>
      </c>
      <c r="E37" s="23" t="s">
        <v>5</v>
      </c>
      <c r="F37" s="23" t="s">
        <v>6</v>
      </c>
      <c r="G37" s="23" t="s">
        <v>7</v>
      </c>
      <c r="H37" s="23" t="s">
        <v>8</v>
      </c>
      <c r="I37" s="23" t="s">
        <v>9</v>
      </c>
      <c r="J37" s="23" t="s">
        <v>10</v>
      </c>
      <c r="K37" s="23" t="s">
        <v>11</v>
      </c>
      <c r="L37" s="23" t="s">
        <v>48</v>
      </c>
      <c r="M37" s="23" t="s">
        <v>49</v>
      </c>
      <c r="N37" s="23" t="s">
        <v>50</v>
      </c>
      <c r="O37" s="80" t="s">
        <v>51</v>
      </c>
      <c r="Q37" s="83" t="s">
        <v>43</v>
      </c>
      <c r="R37" s="88" t="s">
        <v>44</v>
      </c>
      <c r="S37" s="88" t="s">
        <v>45</v>
      </c>
      <c r="T37" s="88" t="s">
        <v>55</v>
      </c>
      <c r="U37" s="88" t="s">
        <v>56</v>
      </c>
      <c r="V37" s="88" t="s">
        <v>46</v>
      </c>
      <c r="W37" s="89" t="s">
        <v>47</v>
      </c>
    </row>
    <row r="38" spans="1:23" s="2" customFormat="1" ht="108" customHeight="1" thickBot="1" x14ac:dyDescent="0.25">
      <c r="A38" s="77">
        <v>20</v>
      </c>
      <c r="B38" s="25"/>
      <c r="C38" s="26" t="s">
        <v>26</v>
      </c>
      <c r="D38" s="26" t="s">
        <v>39</v>
      </c>
      <c r="E38" s="27" t="s">
        <v>41</v>
      </c>
      <c r="F38" s="27" t="s">
        <v>27</v>
      </c>
      <c r="G38" s="28">
        <v>1.85</v>
      </c>
      <c r="H38" s="29">
        <v>100</v>
      </c>
      <c r="I38" s="29">
        <v>10</v>
      </c>
      <c r="J38" s="71">
        <f t="shared" ref="J38" si="24">H38*I38</f>
        <v>1000</v>
      </c>
      <c r="K38" s="30">
        <v>2.7E-2</v>
      </c>
      <c r="L38" s="72">
        <v>9</v>
      </c>
      <c r="M38" s="73">
        <v>11</v>
      </c>
      <c r="N38" s="74">
        <f>L38*M38</f>
        <v>99</v>
      </c>
      <c r="O38" s="81">
        <v>8.5</v>
      </c>
      <c r="Q38" s="86">
        <f>O38/1000*J38</f>
        <v>8.5</v>
      </c>
      <c r="R38" s="106">
        <v>0</v>
      </c>
      <c r="S38" s="122">
        <f>R38*J38</f>
        <v>0</v>
      </c>
      <c r="T38" s="123">
        <f>S38*G38/1000</f>
        <v>0</v>
      </c>
      <c r="U38" s="124">
        <f>R38/N38</f>
        <v>0</v>
      </c>
      <c r="V38" s="142">
        <f>K38*R38</f>
        <v>0</v>
      </c>
      <c r="W38" s="110">
        <f>Q38*R38</f>
        <v>0</v>
      </c>
    </row>
    <row r="39" spans="1:23" ht="45" customHeight="1" x14ac:dyDescent="0.25">
      <c r="R39" s="137">
        <f>SUM(R9:R16,R19:R24,R27,R30,R33:R35,R38)</f>
        <v>1</v>
      </c>
      <c r="S39" s="138">
        <f>SUM(S9:S16,S19:S24,S27,S30,S33:S35,S38)</f>
        <v>4000</v>
      </c>
      <c r="T39" s="139">
        <f>SUM(T9:T16,T19:T24,T27,T30,T33:T35,T38)</f>
        <v>11.2</v>
      </c>
      <c r="U39" s="139">
        <f>SUM(U19:U24,U9:U16,U27,U30,U33:U35,U38)</f>
        <v>1.4285714285714285E-2</v>
      </c>
      <c r="V39" s="140">
        <f>SUM(V9:V15,V16,V19:V24,V27,V30,V33:V35,V38)</f>
        <v>4.5999999999999999E-2</v>
      </c>
      <c r="W39" s="141">
        <f>SUM(W9:W16,W19:W24,W27,W30,W33:W35,W38)</f>
        <v>30</v>
      </c>
    </row>
    <row r="40" spans="1:23" ht="58" customHeight="1" thickBot="1" x14ac:dyDescent="0.3">
      <c r="R40" s="134" t="s">
        <v>44</v>
      </c>
      <c r="S40" s="135" t="s">
        <v>45</v>
      </c>
      <c r="T40" s="135" t="s">
        <v>55</v>
      </c>
      <c r="U40" s="135" t="s">
        <v>56</v>
      </c>
      <c r="V40" s="135" t="s">
        <v>46</v>
      </c>
      <c r="W40" s="136" t="s">
        <v>47</v>
      </c>
    </row>
  </sheetData>
  <mergeCells count="15">
    <mergeCell ref="A1:C6"/>
    <mergeCell ref="A7:O7"/>
    <mergeCell ref="J1:O6"/>
    <mergeCell ref="A17:O17"/>
    <mergeCell ref="A28:O28"/>
    <mergeCell ref="Q36:W36"/>
    <mergeCell ref="Q7:W7"/>
    <mergeCell ref="A36:O36"/>
    <mergeCell ref="A31:O31"/>
    <mergeCell ref="A25:O25"/>
    <mergeCell ref="Q1:W6"/>
    <mergeCell ref="Q17:W17"/>
    <mergeCell ref="Q25:W25"/>
    <mergeCell ref="Q28:W28"/>
    <mergeCell ref="Q31:W31"/>
  </mergeCells>
  <dataValidations count="20">
    <dataValidation type="custom" allowBlank="1" showInputMessage="1" showErrorMessage="1" errorStyle="stop" errorTitle="GECERSIZ ADET" error="Bu urunde 1 palet sirasi = 7 koli. Siparis 7'nin kati olmali: 7, 14, 21 ... Lutfen en yakin kati girin." promptTitle="ORDER OF BOX" prompt="Siparisi KOLI cinsinden girin. Sadece BOX QTY PER LAYER katlari: 7, 14, 21, 28 ... Minimum siparis = 7 koli (1 tam palet sirasi). 0 = siparis yok." sqref="R9">
      <formula1>AND(R9&gt;=0,MOD(R9,L9)=0)</formula1>
    </dataValidation>
    <dataValidation type="custom" allowBlank="1" showInputMessage="1" showErrorMessage="1" errorStyle="stop" errorTitle="GECERSIZ ADET" error="Bu urunde 1 palet sirasi = 7 koli. Siparis 7'nin kati olmali: 7, 14, 21 ... Lutfen en yakin kati girin." promptTitle="ORDER OF BOX" prompt="Siparisi KOLI cinsinden girin. Sadece BOX QTY PER LAYER katlari: 7, 14, 21, 28 ... Minimum siparis = 7 koli (1 tam palet sirasi). 0 = siparis yok." sqref="R10">
      <formula1>AND(R10&gt;=0,MOD(R10,L10)=0)</formula1>
    </dataValidation>
    <dataValidation type="custom" allowBlank="1" showInputMessage="1" showErrorMessage="1" errorStyle="stop" errorTitle="GECERSIZ ADET" error="Bu urunde 1 palet sirasi = 7 koli. Siparis 7'nin kati olmali: 7, 14, 21 ... Lutfen en yakin kati girin." promptTitle="ORDER OF BOX" prompt="Siparisi KOLI cinsinden girin. Sadece BOX QTY PER LAYER katlari: 7, 14, 21, 28 ... Minimum siparis = 7 koli (1 tam palet sirasi). 0 = siparis yok." sqref="R11">
      <formula1>AND(R11&gt;=0,MOD(R11,L11)=0)</formula1>
    </dataValidation>
    <dataValidation type="custom" allowBlank="1" showInputMessage="1" showErrorMessage="1" errorStyle="stop" errorTitle="GECERSIZ ADET" error="Bu urunde 1 palet sirasi = 7 koli. Siparis 7'nin kati olmali: 7, 14, 21 ... Lutfen en yakin kati girin." promptTitle="ORDER OF BOX" prompt="Siparisi KOLI cinsinden girin. Sadece BOX QTY PER LAYER katlari: 7, 14, 21, 28 ... Minimum siparis = 7 koli (1 tam palet sirasi). 0 = siparis yok." sqref="R12">
      <formula1>AND(R12&gt;=0,MOD(R12,L12)=0)</formula1>
    </dataValidation>
    <dataValidation type="custom" allowBlank="1" showInputMessage="1" showErrorMessage="1" errorStyle="stop" errorTitle="GECERSIZ ADET" error="Bu urunde 1 palet sirasi = 7 koli. Siparis 7'nin kati olmali: 7, 14, 21 ... Lutfen en yakin kati girin." promptTitle="ORDER OF BOX" prompt="Siparisi KOLI cinsinden girin. Sadece BOX QTY PER LAYER katlari: 7, 14, 21, 28 ... Minimum siparis = 7 koli (1 tam palet sirasi). 0 = siparis yok." sqref="R13">
      <formula1>AND(R13&gt;=0,MOD(R13,L13)=0)</formula1>
    </dataValidation>
    <dataValidation type="custom" allowBlank="1" showInputMessage="1" showErrorMessage="1" errorStyle="stop" errorTitle="GECERSIZ ADET" error="Bu urunde 1 palet sirasi = 7 koli. Siparis 7'nin kati olmali: 7, 14, 21 ... Lutfen en yakin kati girin." promptTitle="ORDER OF BOX" prompt="Siparisi KOLI cinsinden girin. Sadece BOX QTY PER LAYER katlari: 7, 14, 21, 28 ... Minimum siparis = 7 koli (1 tam palet sirasi). 0 = siparis yok." sqref="R14">
      <formula1>AND(R14&gt;=0,MOD(R14,L14)=0)</formula1>
    </dataValidation>
    <dataValidation type="custom" allowBlank="1" showInputMessage="1" showErrorMessage="1" errorStyle="stop" errorTitle="GECERSIZ ADET" error="Bu urunde 1 palet sirasi = 7 koli. Siparis 7'nin kati olmali: 7, 14, 21 ... Lutfen en yakin kati girin." promptTitle="ORDER OF BOX" prompt="Siparisi KOLI cinsinden girin. Sadece BOX QTY PER LAYER katlari: 7, 14, 21, 28 ... Minimum siparis = 7 koli (1 tam palet sirasi). 0 = siparis yok." sqref="R15">
      <formula1>AND(R15&gt;=0,MOD(R15,L15)=0)</formula1>
    </dataValidation>
    <dataValidation type="custom" allowBlank="1" showInputMessage="1" showErrorMessage="1" errorStyle="stop" errorTitle="GECERSIZ ADET" error="Bu urunde 1 palet sirasi = 7 koli. Siparis 7'nin kati olmali: 7, 14, 21 ... Lutfen en yakin kati girin." promptTitle="ORDER OF BOX" prompt="Siparisi KOLI cinsinden girin. Sadece BOX QTY PER LAYER katlari: 7, 14, 21, 28 ... Minimum siparis = 7 koli (1 tam palet sirasi). 0 = siparis yok." sqref="R16">
      <formula1>AND(R16&gt;=0,MOD(R16,L16)=0)</formula1>
    </dataValidation>
    <dataValidation type="custom" allowBlank="1" showInputMessage="1" showErrorMessage="1" errorStyle="stop" errorTitle="GECERSIZ ADET" error="Bu urunde 1 palet sirasi = 12 koli. Siparis 12'nin kati olmali: 12, 24, 36 ... Lutfen en yakin kati girin." promptTitle="ORDER OF BOX" prompt="Siparisi KOLI cinsinden girin. Sadece BOX QTY PER LAYER katlari: 12, 24, 36, 48 ... Minimum siparis = 12 koli (1 tam palet sirasi). 0 = siparis yok." sqref="R19">
      <formula1>AND(R19&gt;=0,MOD(R19,L19)=0)</formula1>
    </dataValidation>
    <dataValidation type="custom" allowBlank="1" showInputMessage="1" showErrorMessage="1" errorStyle="stop" errorTitle="GECERSIZ ADET" error="Bu urunde 1 palet sirasi = 12 koli. Siparis 12'nin kati olmali: 12, 24, 36 ... Lutfen en yakin kati girin." promptTitle="ORDER OF BOX" prompt="Siparisi KOLI cinsinden girin. Sadece BOX QTY PER LAYER katlari: 12, 24, 36, 48 ... Minimum siparis = 12 koli (1 tam palet sirasi). 0 = siparis yok." sqref="R20">
      <formula1>AND(R20&gt;=0,MOD(R20,L20)=0)</formula1>
    </dataValidation>
    <dataValidation type="custom" allowBlank="1" showInputMessage="1" showErrorMessage="1" errorStyle="stop" errorTitle="GECERSIZ ADET" error="Bu urunde 1 palet sirasi = 12 koli. Siparis 12'nin kati olmali: 12, 24, 36 ... Lutfen en yakin kati girin." promptTitle="ORDER OF BOX" prompt="Siparisi KOLI cinsinden girin. Sadece BOX QTY PER LAYER katlari: 12, 24, 36, 48 ... Minimum siparis = 12 koli (1 tam palet sirasi). 0 = siparis yok." sqref="R21">
      <formula1>AND(R21&gt;=0,MOD(R21,L21)=0)</formula1>
    </dataValidation>
    <dataValidation type="custom" allowBlank="1" showInputMessage="1" showErrorMessage="1" errorStyle="stop" errorTitle="GECERSIZ ADET" error="Bu urunde 1 palet sirasi = 12 koli. Siparis 12'nin kati olmali: 12, 24, 36 ... Lutfen en yakin kati girin." promptTitle="ORDER OF BOX" prompt="Siparisi KOLI cinsinden girin. Sadece BOX QTY PER LAYER katlari: 12, 24, 36, 48 ... Minimum siparis = 12 koli (1 tam palet sirasi). 0 = siparis yok." sqref="R22">
      <formula1>AND(R22&gt;=0,MOD(R22,L22)=0)</formula1>
    </dataValidation>
    <dataValidation type="custom" allowBlank="1" showInputMessage="1" showErrorMessage="1" errorStyle="stop" errorTitle="GECERSIZ ADET" error="Bu urunde 1 palet sirasi = 12 koli. Siparis 12'nin kati olmali: 12, 24, 36 ... Lutfen en yakin kati girin." promptTitle="ORDER OF BOX" prompt="Siparisi KOLI cinsinden girin. Sadece BOX QTY PER LAYER katlari: 12, 24, 36, 48 ... Minimum siparis = 12 koli (1 tam palet sirasi). 0 = siparis yok." sqref="R23">
      <formula1>AND(R23&gt;=0,MOD(R23,L23)=0)</formula1>
    </dataValidation>
    <dataValidation type="custom" allowBlank="1" showInputMessage="1" showErrorMessage="1" errorStyle="stop" errorTitle="GECERSIZ ADET" error="Bu urunde 1 palet sirasi = 12 koli. Siparis 12'nin kati olmali: 12, 24, 36 ... Lutfen en yakin kati girin." promptTitle="ORDER OF BOX" prompt="Siparisi KOLI cinsinden girin. Sadece BOX QTY PER LAYER katlari: 12, 24, 36, 48 ... Minimum siparis = 12 koli (1 tam palet sirasi). 0 = siparis yok." sqref="R24">
      <formula1>AND(R24&gt;=0,MOD(R24,L24)=0)</formula1>
    </dataValidation>
    <dataValidation type="custom" allowBlank="1" showInputMessage="1" showErrorMessage="1" errorStyle="stop" errorTitle="GECERSIZ ADET" error="Bu urunde 1 palet sirasi = 12 koli. Siparis 12'nin kati olmali: 12, 24, 36 ... Lutfen en yakin kati girin." promptTitle="ORDER OF BOX" prompt="Siparisi KOLI cinsinden girin. Sadece BOX QTY PER LAYER katlari: 12, 24, 36, 48 ... Minimum siparis = 12 koli (1 tam palet sirasi). 0 = siparis yok." sqref="R27">
      <formula1>AND(R27&gt;=0,MOD(R27,L27)=0)</formula1>
    </dataValidation>
    <dataValidation type="custom" allowBlank="1" showInputMessage="1" showErrorMessage="1" errorStyle="stop" errorTitle="GECERSIZ ADET" error="Bu urunde 1 palet sirasi = 9 koli. Siparis 9'nin kati olmali: 9, 18, 27 ... Lutfen en yakin kati girin." promptTitle="ORDER OF BOX" prompt="Siparisi KOLI cinsinden girin. Sadece BOX QTY PER LAYER katlari: 9, 18, 27, 36 ... Minimum siparis = 9 koli (1 tam palet sirasi). 0 = siparis yok." sqref="R30">
      <formula1>AND(R30&gt;=0,MOD(R30,L30)=0)</formula1>
    </dataValidation>
    <dataValidation type="custom" allowBlank="1" showInputMessage="1" showErrorMessage="1" errorStyle="stop" errorTitle="GECERSIZ ADET" error="Bu urunde 1 palet sirasi = 6 koli. Siparis 6'nin kati olmali: 6, 12, 18 ... Lutfen en yakin kati girin." promptTitle="ORDER OF BOX" prompt="Siparisi KOLI cinsinden girin. Sadece BOX QTY PER LAYER katlari: 6, 12, 18, 24 ... Minimum siparis = 6 koli (1 tam palet sirasi). 0 = siparis yok." sqref="R33">
      <formula1>AND(R33&gt;=0,MOD(R33,L33)=0)</formula1>
    </dataValidation>
    <dataValidation type="custom" allowBlank="1" showInputMessage="1" showErrorMessage="1" errorStyle="stop" errorTitle="GECERSIZ ADET" error="Bu urunde 1 palet sirasi = 6 koli. Siparis 6'nin kati olmali: 6, 12, 18 ... Lutfen en yakin kati girin." promptTitle="ORDER OF BOX" prompt="Siparisi KOLI cinsinden girin. Sadece BOX QTY PER LAYER katlari: 6, 12, 18, 24 ... Minimum siparis = 6 koli (1 tam palet sirasi). 0 = siparis yok." sqref="R34">
      <formula1>AND(R34&gt;=0,MOD(R34,L34)=0)</formula1>
    </dataValidation>
    <dataValidation type="custom" allowBlank="1" showInputMessage="1" showErrorMessage="1" errorStyle="stop" errorTitle="GECERSIZ ADET" error="Bu urunde 1 palet sirasi = 6 koli. Siparis 6'nin kati olmali: 6, 12, 18 ... Lutfen en yakin kati girin." promptTitle="ORDER OF BOX" prompt="Siparisi KOLI cinsinden girin. Sadece BOX QTY PER LAYER katlari: 6, 12, 18, 24 ... Minimum siparis = 6 koli (1 tam palet sirasi). 0 = siparis yok." sqref="R35">
      <formula1>AND(R35&gt;=0,MOD(R35,L35)=0)</formula1>
    </dataValidation>
    <dataValidation type="custom" allowBlank="1" showInputMessage="1" showErrorMessage="1" errorStyle="stop" errorTitle="GECERSIZ ADET" error="Bu urunde 1 palet sirasi = 9 koli. Siparis 9'nin kati olmali: 9, 18, 27 ... Lutfen en yakin kati girin." promptTitle="ORDER OF BOX" prompt="Siparisi KOLI cinsinden girin. Sadece BOX QTY PER LAYER katlari: 9, 18, 27, 36 ... Minimum siparis = 9 koli (1 tam palet sirasi). 0 = siparis yok." sqref="R38">
      <formula1>AND(R38&gt;=0,MOD(R38,L38)=0)</formula1>
    </dataValidation>
  </dataValidations>
  <pageMargins left="0.7" right="0.7" top="0.75" bottom="0.75" header="0.3" footer="0.3"/>
  <pageSetup paperSize="9" scale="3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Şüheda Gül</cp:lastModifiedBy>
  <cp:lastPrinted>2026-06-10T10:57:37Z</cp:lastPrinted>
  <dcterms:created xsi:type="dcterms:W3CDTF">2026-02-13T12:40:37Z</dcterms:created>
  <dcterms:modified xsi:type="dcterms:W3CDTF">2026-07-20T13:52:17Z</dcterms:modified>
</cp:coreProperties>
</file>