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95" windowHeight="5670" tabRatio="578" activeTab="2"/>
  </bookViews>
  <sheets>
    <sheet name="Movie Revenue" sheetId="2" r:id="rId1"/>
    <sheet name="Upcoming Movies" sheetId="5" r:id="rId2"/>
    <sheet name="Social Media" sheetId="12" r:id="rId3"/>
  </sheets>
  <calcPr calcId="125725"/>
</workbook>
</file>

<file path=xl/calcChain.xml><?xml version="1.0" encoding="utf-8"?>
<calcChain xmlns="http://schemas.openxmlformats.org/spreadsheetml/2006/main">
  <c r="I274" i="12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A33"/>
  <c r="I32"/>
  <c r="A32"/>
  <c r="I31"/>
  <c r="A31"/>
  <c r="I30"/>
  <c r="A30"/>
  <c r="I29"/>
  <c r="A29"/>
  <c r="I28"/>
  <c r="A28"/>
  <c r="I27"/>
  <c r="A27"/>
  <c r="I26"/>
  <c r="A26"/>
  <c r="I25"/>
  <c r="A25"/>
  <c r="I24"/>
  <c r="A24"/>
  <c r="I23"/>
  <c r="A23"/>
  <c r="I22"/>
  <c r="A22"/>
  <c r="I21"/>
  <c r="A21"/>
  <c r="I20"/>
  <c r="A20"/>
  <c r="I19"/>
  <c r="A19"/>
  <c r="I18"/>
  <c r="A18"/>
  <c r="I17"/>
  <c r="A17"/>
  <c r="I16"/>
  <c r="A16"/>
  <c r="I15"/>
  <c r="A15"/>
  <c r="I14"/>
  <c r="A14"/>
  <c r="I13"/>
  <c r="A13"/>
  <c r="I12"/>
  <c r="A12"/>
  <c r="I11"/>
  <c r="A11"/>
  <c r="I10"/>
  <c r="A10"/>
  <c r="I9"/>
  <c r="A9"/>
  <c r="I8"/>
  <c r="A8"/>
  <c r="I7"/>
  <c r="A7"/>
  <c r="I6"/>
  <c r="A6"/>
  <c r="I5"/>
  <c r="A5"/>
  <c r="I4"/>
  <c r="A4"/>
  <c r="I3"/>
  <c r="A3"/>
  <c r="I2"/>
  <c r="A2"/>
  <c r="A2" i="2" l="1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<sst xmlns="http://schemas.openxmlformats.org/spreadsheetml/2006/main" count="2161" uniqueCount="959">
  <si>
    <t>Movie</t>
  </si>
  <si>
    <t>Verified FB Page</t>
  </si>
  <si>
    <t>FB Following</t>
  </si>
  <si>
    <t>Trailer Thumbs Down</t>
  </si>
  <si>
    <t>Trailer Thumbs Up</t>
  </si>
  <si>
    <t>Youtube Trailer hits</t>
  </si>
  <si>
    <t>Jukebox Hits</t>
  </si>
  <si>
    <t>Opening Day</t>
  </si>
  <si>
    <t>Opening Weekend</t>
  </si>
  <si>
    <t>Lifetime</t>
  </si>
  <si>
    <t>Year</t>
  </si>
  <si>
    <t>Genre</t>
  </si>
  <si>
    <t>Cast</t>
  </si>
  <si>
    <t>Director</t>
  </si>
  <si>
    <t>  10.53</t>
  </si>
  <si>
    <t> 37.05</t>
  </si>
  <si>
    <t>   42.82*</t>
  </si>
  <si>
    <t>--</t>
  </si>
  <si>
    <t> 08.85</t>
  </si>
  <si>
    <t>Blockbuster</t>
  </si>
  <si>
    <t>Y</t>
  </si>
  <si>
    <t> 01.68</t>
  </si>
  <si>
    <t> 08.00</t>
  </si>
  <si>
    <t>Flop</t>
  </si>
  <si>
    <t> 41.40</t>
  </si>
  <si>
    <t>  79.00</t>
  </si>
  <si>
    <t>Hit</t>
  </si>
  <si>
    <t> 56.75</t>
  </si>
  <si>
    <t>  86.00</t>
  </si>
  <si>
    <t> 05.20</t>
  </si>
  <si>
    <t> 22.27</t>
  </si>
  <si>
    <t>  23.67</t>
  </si>
  <si>
    <t>Disaster</t>
  </si>
  <si>
    <t> 03.00</t>
  </si>
  <si>
    <t> 04.00</t>
  </si>
  <si>
    <t>  04.00</t>
  </si>
  <si>
    <t> 22.75</t>
  </si>
  <si>
    <t>  24.79</t>
  </si>
  <si>
    <t> 03.28</t>
  </si>
  <si>
    <t>Comedy / Drama</t>
  </si>
  <si>
    <t> 24.00</t>
  </si>
  <si>
    <t>  26.57</t>
  </si>
  <si>
    <t>N</t>
  </si>
  <si>
    <t>Average</t>
  </si>
  <si>
    <t>Zoya Akhtar</t>
  </si>
  <si>
    <t> 10.00</t>
  </si>
  <si>
    <t> 20.00</t>
  </si>
  <si>
    <t>  26.68</t>
  </si>
  <si>
    <t> 13.50</t>
  </si>
  <si>
    <t> 32.10</t>
  </si>
  <si>
    <t> 30.00</t>
  </si>
  <si>
    <t>Aanand L. Rai</t>
  </si>
  <si>
    <t>NP</t>
  </si>
  <si>
    <t> 02.50</t>
  </si>
  <si>
    <t>Ugly</t>
  </si>
  <si>
    <t> 07.00</t>
  </si>
  <si>
    <t>Ashish R Mohan</t>
  </si>
  <si>
    <t>Horror</t>
  </si>
  <si>
    <t>PK</t>
  </si>
  <si>
    <t>Drama</t>
  </si>
  <si>
    <t>Shoojit Sircar</t>
  </si>
  <si>
    <t>Action Jackson</t>
  </si>
  <si>
    <t>Ungli</t>
  </si>
  <si>
    <t>Zid</t>
  </si>
  <si>
    <t> 41.77</t>
  </si>
  <si>
    <t>Zed Plus</t>
  </si>
  <si>
    <t>Happy Ending</t>
  </si>
  <si>
    <t>Action</t>
  </si>
  <si>
    <t>Kill Dil</t>
  </si>
  <si>
    <t>Krish</t>
  </si>
  <si>
    <t>The Shaukeens</t>
  </si>
  <si>
    <t>Rang Rasiya</t>
  </si>
  <si>
    <t>Super Nani</t>
  </si>
  <si>
    <t>Roar</t>
  </si>
  <si>
    <t>Happy New Year</t>
  </si>
  <si>
    <t>Haider</t>
  </si>
  <si>
    <t>Bang Bang</t>
  </si>
  <si>
    <t>Daawat-e-Ishq</t>
  </si>
  <si>
    <t>Anurag Kashyap</t>
  </si>
  <si>
    <t>Khoobsurat</t>
  </si>
  <si>
    <t>Finding Fanny</t>
  </si>
  <si>
    <t>Creature 3D</t>
  </si>
  <si>
    <t>Mary Kom</t>
  </si>
  <si>
    <t>Raja Natwarlal</t>
  </si>
  <si>
    <t>Mardaani</t>
  </si>
  <si>
    <t>Singham Returns</t>
  </si>
  <si>
    <t> 35.90</t>
  </si>
  <si>
    <t>Entertainment</t>
  </si>
  <si>
    <t> 95.50</t>
  </si>
  <si>
    <t>Comedy</t>
  </si>
  <si>
    <t>Kick</t>
  </si>
  <si>
    <t>Hate Story 2</t>
  </si>
  <si>
    <t>Semi Hit</t>
  </si>
  <si>
    <t>Pizza 3D</t>
  </si>
  <si>
    <t xml:space="preserve">Amit Sahni Ki List </t>
  </si>
  <si>
    <t>Humpty Sharma Ki Dulhania</t>
  </si>
  <si>
    <t>Bobby Jasoos</t>
  </si>
  <si>
    <t>Lekar Hum Deewana Dil</t>
  </si>
  <si>
    <t>Ek Villain</t>
  </si>
  <si>
    <t>Humshakals</t>
  </si>
  <si>
    <t>Thriller</t>
  </si>
  <si>
    <t>Vikram Bhatt</t>
  </si>
  <si>
    <t> 02.00</t>
  </si>
  <si>
    <t>Fugly</t>
  </si>
  <si>
    <t>Holiday</t>
  </si>
  <si>
    <t>Filmistaan</t>
  </si>
  <si>
    <t>Citylights</t>
  </si>
  <si>
    <t>-Flop</t>
  </si>
  <si>
    <t>Heropanti</t>
  </si>
  <si>
    <t>The Xpose</t>
  </si>
  <si>
    <t>Hawaa Hawaai</t>
  </si>
  <si>
    <t>Mastram</t>
  </si>
  <si>
    <t>Yeh Hai Bakrapur</t>
  </si>
  <si>
    <t>Manjunath</t>
  </si>
  <si>
    <t>Purani Jeans</t>
  </si>
  <si>
    <t>Bobby Khan</t>
  </si>
  <si>
    <t>Kya Dilli Kya Lahore</t>
  </si>
  <si>
    <t>Revolver Rani</t>
  </si>
  <si>
    <t>Kaanchi</t>
  </si>
  <si>
    <t>Samrat &amp; Co.</t>
  </si>
  <si>
    <t>2 States</t>
  </si>
  <si>
    <t>Bhoothnath Returns</t>
  </si>
  <si>
    <t>Main Tera Hero</t>
  </si>
  <si>
    <t> 22.00</t>
  </si>
  <si>
    <t>Youngistaan</t>
  </si>
  <si>
    <t>Dishkiyaoon</t>
  </si>
  <si>
    <t>O Teri</t>
  </si>
  <si>
    <t>Ragini MMS 2</t>
  </si>
  <si>
    <t>Bewakoofiyaan</t>
  </si>
  <si>
    <t>Fuwad Khan</t>
  </si>
  <si>
    <t>Queen</t>
  </si>
  <si>
    <t>Total Siyapaa</t>
  </si>
  <si>
    <t>Gulaab Gang</t>
  </si>
  <si>
    <t>Shaadi Ke Side Effects</t>
  </si>
  <si>
    <t>Highway</t>
  </si>
  <si>
    <t>Darr @ The Mall</t>
  </si>
  <si>
    <t>Gunday</t>
  </si>
  <si>
    <t>Hasee Toh Phasee</t>
  </si>
  <si>
    <t>One By Two</t>
  </si>
  <si>
    <t>Dibakar Banerjee</t>
  </si>
  <si>
    <t>Jai Ho</t>
  </si>
  <si>
    <t>Miss Lovely</t>
  </si>
  <si>
    <t>Karle Pyaar Karle</t>
  </si>
  <si>
    <t>Dedh Ishqiya</t>
  </si>
  <si>
    <t>Yaariyan</t>
  </si>
  <si>
    <t>Sholay 3D</t>
  </si>
  <si>
    <t>Adult Comedy</t>
  </si>
  <si>
    <t>Mr Joe B. Carvalho</t>
  </si>
  <si>
    <t>Harshavardhan Kulkarni</t>
  </si>
  <si>
    <t>Dhoom 3</t>
  </si>
  <si>
    <t>Jackpot</t>
  </si>
  <si>
    <t>R… Rajkumar</t>
  </si>
  <si>
    <t>Bullett Raja</t>
  </si>
  <si>
    <t>Singh Saab The Great</t>
  </si>
  <si>
    <t>Gori Tere Pyaar Mein!</t>
  </si>
  <si>
    <t>Ramleela</t>
  </si>
  <si>
    <t>Rajjo</t>
  </si>
  <si>
    <t>Navdeep Singh</t>
  </si>
  <si>
    <t>Satya 2</t>
  </si>
  <si>
    <t>Krrish 3</t>
  </si>
  <si>
    <t>Mickey Virus</t>
  </si>
  <si>
    <t>Shahid</t>
  </si>
  <si>
    <t>Boss</t>
  </si>
  <si>
    <t>War Chhod Na Yaar</t>
  </si>
  <si>
    <t>Besharam</t>
  </si>
  <si>
    <t>Shadaab Mirza</t>
  </si>
  <si>
    <t>Warning 3D</t>
  </si>
  <si>
    <t>Prague</t>
  </si>
  <si>
    <t>Phata Poster Nikhla Hero</t>
  </si>
  <si>
    <t>The Lunchbox</t>
  </si>
  <si>
    <t>Horror Story</t>
  </si>
  <si>
    <t>John Day</t>
  </si>
  <si>
    <t>Grand Masti</t>
  </si>
  <si>
    <t>Shuddh Desi Romance</t>
  </si>
  <si>
    <t>Zanjeer</t>
  </si>
  <si>
    <t>Satyagraha</t>
  </si>
  <si>
    <t>Madras Cafe</t>
  </si>
  <si>
    <t>Rom-Com</t>
  </si>
  <si>
    <t>Sharat Katariya</t>
  </si>
  <si>
    <t>Once Upon A Time In Mumbaai Dobaara!</t>
  </si>
  <si>
    <t>Chennai Express</t>
  </si>
  <si>
    <t>B.A. Pass</t>
  </si>
  <si>
    <t>Bajatey Raho</t>
  </si>
  <si>
    <t>Issaq</t>
  </si>
  <si>
    <t>Japinder Kaur</t>
  </si>
  <si>
    <t>Nasha</t>
  </si>
  <si>
    <t>D Day</t>
  </si>
  <si>
    <t>Ramaiya Vastavaiya</t>
  </si>
  <si>
    <t>Bhaag Milkha Bhaag</t>
  </si>
  <si>
    <t>Lootera</t>
  </si>
  <si>
    <t>Policegiri</t>
  </si>
  <si>
    <t>Ghanchakkar</t>
  </si>
  <si>
    <t>KC Bokadia</t>
  </si>
  <si>
    <t>Raanjhanaa</t>
  </si>
  <si>
    <t>Fukrey</t>
  </si>
  <si>
    <t>Yamla Pagla Deewana 2</t>
  </si>
  <si>
    <t>Yeh Jawaani Hai Deewani</t>
  </si>
  <si>
    <t>Aurangzeb</t>
  </si>
  <si>
    <t>Go Goa Gone</t>
  </si>
  <si>
    <t>Ajay Chandhok</t>
  </si>
  <si>
    <t>Gippi</t>
  </si>
  <si>
    <t>Shootout At Wadala</t>
  </si>
  <si>
    <t>Bombay Talkies</t>
  </si>
  <si>
    <t>Aashiqui 2</t>
  </si>
  <si>
    <t>Ek Thi Daayan</t>
  </si>
  <si>
    <t>Amit Khanna</t>
  </si>
  <si>
    <t>Nautanki Saala</t>
  </si>
  <si>
    <t>Commando</t>
  </si>
  <si>
    <t>Chashme Baddoor</t>
  </si>
  <si>
    <t>Himmatwala</t>
  </si>
  <si>
    <t>Aatma</t>
  </si>
  <si>
    <t>Rangrezz</t>
  </si>
  <si>
    <t>Aejaz Gulab</t>
  </si>
  <si>
    <t>Mere Dad Ki Maruti</t>
  </si>
  <si>
    <t>Jolly LLB</t>
  </si>
  <si>
    <t>3G</t>
  </si>
  <si>
    <t>Saheb Biwi Aur Gangster Returns</t>
  </si>
  <si>
    <t>The Attacks Of 26/11</t>
  </si>
  <si>
    <t>I Me Aur Main</t>
  </si>
  <si>
    <t>Kai Po Che!</t>
  </si>
  <si>
    <t xml:space="preserve">Crime </t>
  </si>
  <si>
    <t>Zila Ghaziabad</t>
  </si>
  <si>
    <t>Murder 3</t>
  </si>
  <si>
    <t>Sriram Raghavan</t>
  </si>
  <si>
    <t>Jayantabhai Ki Luv Story</t>
  </si>
  <si>
    <t>Special Chabbis (26)</t>
  </si>
  <si>
    <t>ABCD – Any Body Can Dance</t>
  </si>
  <si>
    <t>David</t>
  </si>
  <si>
    <t>Race 2</t>
  </si>
  <si>
    <t>Inkaar</t>
  </si>
  <si>
    <t>Matru Ki Bijlee Ka Mandola</t>
  </si>
  <si>
    <t>Table no. 21</t>
  </si>
  <si>
    <t>Dabangg 2</t>
  </si>
  <si>
    <t>Khiladi 786</t>
  </si>
  <si>
    <t>Talaash</t>
  </si>
  <si>
    <t>Vikramjit Singh</t>
  </si>
  <si>
    <t>Jab Tak Hai Jaan</t>
  </si>
  <si>
    <t>Son Of Sardaar</t>
  </si>
  <si>
    <t>Luv Shuv Tey Chicken Khurana</t>
  </si>
  <si>
    <t>1920 – Evil Returns</t>
  </si>
  <si>
    <t>Rush</t>
  </si>
  <si>
    <t>Ajab Gazabb Love</t>
  </si>
  <si>
    <t>Chakravyuh</t>
  </si>
  <si>
    <t>Student Of The Year</t>
  </si>
  <si>
    <t>Aiyyaa</t>
  </si>
  <si>
    <t>Bhoot Returns</t>
  </si>
  <si>
    <t>English Vinglish</t>
  </si>
  <si>
    <t>Kismet Love Paisa Dilli</t>
  </si>
  <si>
    <t>OMG Oh My God!</t>
  </si>
  <si>
    <t>Kamaal Dhamaal Malamaal</t>
  </si>
  <si>
    <t>Heroine</t>
  </si>
  <si>
    <t>Barfi!</t>
  </si>
  <si>
    <t>Raaz 3</t>
  </si>
  <si>
    <t>Joker</t>
  </si>
  <si>
    <t>Shirin Farhad Ki Toh Nikal Padi</t>
  </si>
  <si>
    <t>Ek Tha Tiger</t>
  </si>
  <si>
    <t>Gangs Of Wasseypur 2</t>
  </si>
  <si>
    <t>Jism 2</t>
  </si>
  <si>
    <t>Kyaa Super Kool Hain Hum</t>
  </si>
  <si>
    <t>Cocktail</t>
  </si>
  <si>
    <t>Bol Bachchan</t>
  </si>
  <si>
    <t>Gangs Of Wasseypur</t>
  </si>
  <si>
    <t>Teri Meri Kahaani</t>
  </si>
  <si>
    <t>Ferrari Ki Sawaari</t>
  </si>
  <si>
    <t>Shanghai</t>
  </si>
  <si>
    <t>Rowdy Rathore</t>
  </si>
  <si>
    <t>Department</t>
  </si>
  <si>
    <t>Ishaqzaade</t>
  </si>
  <si>
    <t>Dangerous Ishhq</t>
  </si>
  <si>
    <t>Jannat 2</t>
  </si>
  <si>
    <t>Tezz</t>
  </si>
  <si>
    <t>Vicky Donor</t>
  </si>
  <si>
    <t>Hate Story</t>
  </si>
  <si>
    <t>Bittoo Boss</t>
  </si>
  <si>
    <t>Housefull 2</t>
  </si>
  <si>
    <t>Blood Money</t>
  </si>
  <si>
    <t>Agent Vinod</t>
  </si>
  <si>
    <t>None</t>
  </si>
  <si>
    <t>Kahaani</t>
  </si>
  <si>
    <t>Chaar Din Ki Chandni</t>
  </si>
  <si>
    <t>London Paris New York</t>
  </si>
  <si>
    <t>Paan Singh Tomar</t>
  </si>
  <si>
    <t>Tere Naal Love Ho Gaya</t>
  </si>
  <si>
    <t>Jodi Breakers</t>
  </si>
  <si>
    <t>Ekk Deewana Tha</t>
  </si>
  <si>
    <t>Ek Main Aur Ekk Tu</t>
  </si>
  <si>
    <t>Agneepath</t>
  </si>
  <si>
    <t>Players</t>
  </si>
  <si>
    <t>Losing</t>
  </si>
  <si>
    <t> 182.39</t>
  </si>
  <si>
    <t> 339.50</t>
  </si>
  <si>
    <t>Super-Hit</t>
  </si>
  <si>
    <t> 45.75</t>
  </si>
  <si>
    <t> 55.25</t>
  </si>
  <si>
    <t> Flop</t>
  </si>
  <si>
    <t> 19.00</t>
  </si>
  <si>
    <t> 02.82</t>
  </si>
  <si>
    <t> 14.00</t>
  </si>
  <si>
    <t>  21.89</t>
  </si>
  <si>
    <t> 31.15</t>
  </si>
  <si>
    <t>T-Series</t>
  </si>
  <si>
    <t> 32.36</t>
  </si>
  <si>
    <t>  Average</t>
  </si>
  <si>
    <t> 00.70</t>
  </si>
  <si>
    <t> 05.00</t>
  </si>
  <si>
    <t> 00.45</t>
  </si>
  <si>
    <t> 01.70</t>
  </si>
  <si>
    <t>    08.00</t>
  </si>
  <si>
    <t> Average</t>
  </si>
  <si>
    <t>Plus</t>
  </si>
  <si>
    <t> 94.13</t>
  </si>
  <si>
    <t> 19.90</t>
  </si>
  <si>
    <t> Hit</t>
  </si>
  <si>
    <t>  11.34</t>
  </si>
  <si>
    <t> 30.60</t>
  </si>
  <si>
    <t> 46.00</t>
  </si>
  <si>
    <t> 05.75</t>
  </si>
  <si>
    <t> 17.00</t>
  </si>
  <si>
    <t> 26.00</t>
  </si>
  <si>
    <t> Losing</t>
  </si>
  <si>
    <t> 32.00</t>
  </si>
  <si>
    <t> 141.00</t>
  </si>
  <si>
    <t> Plus</t>
  </si>
  <si>
    <t> 41.00</t>
  </si>
  <si>
    <t> 06.00</t>
  </si>
  <si>
    <t> 01.75</t>
  </si>
  <si>
    <t>Sai Kabir</t>
  </si>
  <si>
    <t>Subhash Ghai</t>
  </si>
  <si>
    <t>Mukta Arts</t>
  </si>
  <si>
    <t> 55.00</t>
  </si>
  <si>
    <t> 01.10</t>
  </si>
  <si>
    <t> 01.25</t>
  </si>
  <si>
    <t> 03.60</t>
  </si>
  <si>
    <t> 00.75</t>
  </si>
  <si>
    <t> 03.75</t>
  </si>
  <si>
    <t> 47.00</t>
  </si>
  <si>
    <t> 61.00</t>
  </si>
  <si>
    <t> 01.05</t>
  </si>
  <si>
    <t> 02.30</t>
  </si>
  <si>
    <t> 05.40</t>
  </si>
  <si>
    <t> 31.00</t>
  </si>
  <si>
    <t> 21.00</t>
  </si>
  <si>
    <t>Divya Khosla Kumar</t>
  </si>
  <si>
    <t>Bhushan Kumar &amp; Krishan Kumar</t>
  </si>
  <si>
    <t> 11.00</t>
  </si>
  <si>
    <t> 09.50</t>
  </si>
  <si>
    <t> 64.00</t>
  </si>
  <si>
    <t>Romance</t>
  </si>
  <si>
    <t> 13.00</t>
  </si>
  <si>
    <t> 42.50</t>
  </si>
  <si>
    <t> 06.75</t>
  </si>
  <si>
    <t> 00.90</t>
  </si>
  <si>
    <t> 01.50</t>
  </si>
  <si>
    <t> 04.90</t>
  </si>
  <si>
    <t>Action / Drama</t>
  </si>
  <si>
    <t> 10.30</t>
  </si>
  <si>
    <t> 34.10</t>
  </si>
  <si>
    <t> 14</t>
  </si>
  <si>
    <t>Amit Sharma</t>
  </si>
  <si>
    <t>Bhushan Patel</t>
  </si>
  <si>
    <t>Neeraj Pandey</t>
  </si>
  <si>
    <t xml:space="preserve">Action / Thriller </t>
  </si>
  <si>
    <t>Karan Dara</t>
  </si>
  <si>
    <t>Vibhu Puri</t>
  </si>
  <si>
    <t>Abhishek Dogra</t>
  </si>
  <si>
    <t>Release</t>
  </si>
  <si>
    <t xml:space="preserve">Youtube Trailer </t>
  </si>
  <si>
    <t>Brothers</t>
  </si>
  <si>
    <t>14th August, 2015</t>
  </si>
  <si>
    <t>Karan Malhotra</t>
  </si>
  <si>
    <t>Farah Khan</t>
  </si>
  <si>
    <t>Rohan Sippy</t>
  </si>
  <si>
    <t>Kamal Sadanah</t>
  </si>
  <si>
    <t>Comedy / Action</t>
  </si>
  <si>
    <t>Jimmy Shergill</t>
  </si>
  <si>
    <t>Salman Khan</t>
  </si>
  <si>
    <t>Sunny Deol</t>
  </si>
  <si>
    <t>Kangana Ranaut</t>
  </si>
  <si>
    <t>Action / Sci -Fi</t>
  </si>
  <si>
    <t>Akshay Kumar</t>
  </si>
  <si>
    <t>Ranbir Kapoor</t>
  </si>
  <si>
    <t>Shahid Kapoor</t>
  </si>
  <si>
    <t>Rani Mukherjee</t>
  </si>
  <si>
    <t>Manisha Koirala</t>
  </si>
  <si>
    <t>Sridevi</t>
  </si>
  <si>
    <t>Vidya Balan</t>
  </si>
  <si>
    <t>Sachin Yardi</t>
  </si>
  <si>
    <t>Production House</t>
  </si>
  <si>
    <t xml:space="preserve"> Illuminati Films</t>
  </si>
  <si>
    <t xml:space="preserve"> Homi Adajania</t>
  </si>
  <si>
    <t>Katti Batti</t>
  </si>
  <si>
    <t>UTV</t>
  </si>
  <si>
    <t>Dharma Productions</t>
  </si>
  <si>
    <t>Colour Yellow Pictures</t>
  </si>
  <si>
    <t>Distributors</t>
  </si>
  <si>
    <t>Eros International</t>
  </si>
  <si>
    <t>AA Films</t>
  </si>
  <si>
    <t>Puja Entertainment</t>
  </si>
  <si>
    <t>Yash Raj Films</t>
  </si>
  <si>
    <t>Crime</t>
  </si>
  <si>
    <t>Trailer Release</t>
  </si>
  <si>
    <t>Nikhil Advani</t>
  </si>
  <si>
    <t>   171.05</t>
  </si>
  <si>
    <t>Vivek Agnihotri</t>
  </si>
  <si>
    <t>Supavitra Babul</t>
  </si>
  <si>
    <t>Samir Karnik</t>
  </si>
  <si>
    <t>Kumar S. Taurani</t>
  </si>
  <si>
    <t>Mandeep Kumar</t>
  </si>
  <si>
    <t>Gautham Vasudev Menon</t>
  </si>
  <si>
    <t>Viacom 18</t>
  </si>
  <si>
    <t>Anybody Can Dance 2</t>
  </si>
  <si>
    <t>Remo D'Souza</t>
  </si>
  <si>
    <t>Popular Song Hits</t>
  </si>
  <si>
    <t>FB Page likes</t>
  </si>
  <si>
    <t>Shraddha Kapoor</t>
  </si>
  <si>
    <t>Thumbs Up</t>
  </si>
  <si>
    <t>Thumbs Down</t>
  </si>
  <si>
    <t>NA</t>
  </si>
  <si>
    <t>Dharma</t>
  </si>
  <si>
    <t>Dance / Drama</t>
  </si>
  <si>
    <t>Abbas-Mustan</t>
  </si>
  <si>
    <t>Shakun Batra</t>
  </si>
  <si>
    <t>Ashwini Chaudhary</t>
  </si>
  <si>
    <t>Prasar Visions Pvt. Ltd.</t>
  </si>
  <si>
    <t>Rajesh Rajilal</t>
  </si>
  <si>
    <t>UTV Motion Pictures</t>
  </si>
  <si>
    <t>Anu Menon</t>
  </si>
  <si>
    <t>Goldie Behl</t>
  </si>
  <si>
    <t>Fox Star Studios</t>
  </si>
  <si>
    <t>Sujoy Ghosh</t>
  </si>
  <si>
    <t>Top Angle Productions</t>
  </si>
  <si>
    <t>Vishal Mahadkar</t>
  </si>
  <si>
    <t>Sajid Khan</t>
  </si>
  <si>
    <t>Nadiadwala Grandson Entertainment</t>
  </si>
  <si>
    <t>Wide Frame Pictures</t>
  </si>
  <si>
    <t>BVG Films</t>
  </si>
  <si>
    <t>ASA Productions and Enterprises</t>
  </si>
  <si>
    <t>Rising Sun Films</t>
  </si>
  <si>
    <t>Priyadarshan</t>
  </si>
  <si>
    <t>Ratan Jain</t>
  </si>
  <si>
    <t>Reliance Entertainment
ASA Productions and Enterprises Pvt. Ltd.</t>
  </si>
  <si>
    <t>Karisma Kapoor</t>
  </si>
  <si>
    <t>Habib Faisal</t>
  </si>
  <si>
    <t>Ram Gopal Varma</t>
  </si>
  <si>
    <t>Priyanka Chopra</t>
  </si>
  <si>
    <t>John Abraham</t>
  </si>
  <si>
    <t>Farhan Akhtar</t>
  </si>
  <si>
    <t>Milan Luthria</t>
  </si>
  <si>
    <t>Ekta Kapoor</t>
  </si>
  <si>
    <t>Balaji Motion Pictures</t>
  </si>
  <si>
    <t>Rohit Shetty</t>
  </si>
  <si>
    <t>Neo Noir</t>
  </si>
  <si>
    <t>Ajay Bahl</t>
  </si>
  <si>
    <t>VIP Films</t>
  </si>
  <si>
    <t>Dilip Ghosh</t>
  </si>
  <si>
    <t>Reliance Entertainment</t>
  </si>
  <si>
    <t xml:space="preserve"> Anurag Kashyap</t>
  </si>
  <si>
    <t>DAR Motion Pictures</t>
  </si>
  <si>
    <t>Phantom Films</t>
  </si>
  <si>
    <t>SLB Films</t>
  </si>
  <si>
    <t>Prabhu Deva</t>
  </si>
  <si>
    <t>Rajkumar Hirani</t>
  </si>
  <si>
    <t>PVR Pictures</t>
  </si>
  <si>
    <t>studio green</t>
  </si>
  <si>
    <t>Rajesh Mapuskar</t>
  </si>
  <si>
    <t>Vinod Chopra Productions</t>
  </si>
  <si>
    <t>Vidhu Vinod Chopra</t>
  </si>
  <si>
    <t>Kunal Kohli</t>
  </si>
  <si>
    <t>Kunal Kohli Productions</t>
  </si>
  <si>
    <t>Pooja Bhatt</t>
  </si>
  <si>
    <t>Kunal Deshmukh</t>
  </si>
  <si>
    <t>Vishesh Films</t>
  </si>
  <si>
    <t>Clockwork Films Private Limited</t>
  </si>
  <si>
    <t>Kabir Khan</t>
  </si>
  <si>
    <t>Bela Bhansali Sehgal</t>
  </si>
  <si>
    <t>Shirish Kunder</t>
  </si>
  <si>
    <t>Three's Company</t>
  </si>
  <si>
    <t>Viacom18</t>
  </si>
  <si>
    <t>Sudhir Mishra</t>
  </si>
  <si>
    <t>Getaway Films</t>
  </si>
  <si>
    <t>Bejoy Nambiar</t>
  </si>
  <si>
    <t>Anurag Basu</t>
  </si>
  <si>
    <t>Ishana Movies</t>
  </si>
  <si>
    <t>Madhur Bhandarkar</t>
  </si>
  <si>
    <t>Bhandarkar Entertainment</t>
  </si>
  <si>
    <t>Umesh Shukla</t>
  </si>
  <si>
    <t>Grazing Goat Pictures</t>
  </si>
  <si>
    <t>Percept Picture Company</t>
  </si>
  <si>
    <t>Sanjay Khanduri</t>
  </si>
  <si>
    <t>Gauri Shinde</t>
  </si>
  <si>
    <t>Hope Productions</t>
  </si>
  <si>
    <t>Karan Johar</t>
  </si>
  <si>
    <t>Vinnil Markan</t>
  </si>
  <si>
    <t>Tips Music Films</t>
  </si>
  <si>
    <t>Friday Filmworks</t>
  </si>
  <si>
    <t>UTV Spotboy</t>
  </si>
  <si>
    <t>Vishesh Bhatt</t>
  </si>
  <si>
    <t>Anand Kumar</t>
  </si>
  <si>
    <t>Showman International</t>
  </si>
  <si>
    <t>Soundrya Production</t>
  </si>
  <si>
    <t>Alumbra Entertainment</t>
  </si>
  <si>
    <t>Prakash Jha</t>
  </si>
  <si>
    <t>Base Industries Groups</t>
  </si>
  <si>
    <t>Prakash Jha Productions
Eros International</t>
  </si>
  <si>
    <t>Vijay Krishna Acharya</t>
  </si>
  <si>
    <t>Next Gen Films</t>
  </si>
  <si>
    <t>Movie Temple Productions</t>
  </si>
  <si>
    <t>Abhinav Kashyap</t>
  </si>
  <si>
    <t>Gurmmeet Singh</t>
  </si>
  <si>
    <t>Anubhav Sinha</t>
  </si>
  <si>
    <t>Ritesh Batra</t>
  </si>
  <si>
    <t>Kaizad Gustad</t>
  </si>
  <si>
    <t>Viiking Media &amp; Entertainment</t>
  </si>
  <si>
    <t>Ashwin Varde Production</t>
  </si>
  <si>
    <t>Anthony D'Souza</t>
  </si>
  <si>
    <t>Abhishek Varman</t>
  </si>
  <si>
    <t>Bipasha Basu</t>
  </si>
  <si>
    <t>Amitabh Bachchan</t>
  </si>
  <si>
    <t>    08.30</t>
  </si>
  <si>
    <t>Bhansali Productions</t>
  </si>
  <si>
    <t>Fox STAR Studios</t>
  </si>
  <si>
    <t>Religious</t>
  </si>
  <si>
    <t>Biopic</t>
  </si>
  <si>
    <t>Excel Entertainment</t>
  </si>
  <si>
    <t>Mrighdeep Singh Lamba</t>
  </si>
  <si>
    <t>Sangeeth Sivan</t>
  </si>
  <si>
    <t>Sunny Sounds Pvt. Ltd.
YPD Films Ltd UK</t>
  </si>
  <si>
    <t>Dharmendra</t>
  </si>
  <si>
    <t>Ayan Mukerji</t>
  </si>
  <si>
    <t>Sunny Leone</t>
  </si>
  <si>
    <t>Baba Films</t>
  </si>
  <si>
    <t>Arshad Warsi</t>
  </si>
  <si>
    <t>Shamin Desai
Priyanka Desai</t>
  </si>
  <si>
    <t>Percept Pictures</t>
  </si>
  <si>
    <t>Sameer Sharma</t>
  </si>
  <si>
    <t>ASA Productions and Enterprises Pvt. Ltd.</t>
  </si>
  <si>
    <t>Aditya Datt</t>
  </si>
  <si>
    <t>David Dhawan</t>
  </si>
  <si>
    <t>ShowMaker Pictures</t>
  </si>
  <si>
    <t>Pooja Entertainment</t>
  </si>
  <si>
    <t>Rensil D'Silva</t>
  </si>
  <si>
    <t>Chandra Prakash Dwivedi</t>
  </si>
  <si>
    <t>Benaras Media Works</t>
  </si>
  <si>
    <t>Abhishek Sharma</t>
  </si>
  <si>
    <t> 00.47</t>
  </si>
  <si>
    <t>Ketan Mehta</t>
  </si>
  <si>
    <t>Indra Kumar</t>
  </si>
  <si>
    <t>Vishal Bhardwaj</t>
  </si>
  <si>
    <t>Vijay Raaz</t>
  </si>
  <si>
    <t>Wave Cinemas</t>
  </si>
  <si>
    <t>Picture Thoughts Production</t>
  </si>
  <si>
    <t>Nitin Kakkar</t>
  </si>
  <si>
    <t>Hansal Mehta</t>
  </si>
  <si>
    <t>Vishal Pandya</t>
  </si>
  <si>
    <t>T-Series Film</t>
  </si>
  <si>
    <t>Sabbir Khan</t>
  </si>
  <si>
    <t>Anant Mahadevan</t>
  </si>
  <si>
    <t>HR Musik Limited</t>
  </si>
  <si>
    <t>Amole Gupte</t>
  </si>
  <si>
    <t>Amole Gupte Cinema</t>
  </si>
  <si>
    <t>Akhilesh Jaiswal</t>
  </si>
  <si>
    <t>Janaki Vishwanathan</t>
  </si>
  <si>
    <t>Shruthikkaa Films</t>
  </si>
  <si>
    <t>Tanushri Chattrji Bassu</t>
  </si>
  <si>
    <t>Syed Ahmad Afzal</t>
  </si>
  <si>
    <t>Umesh Bist</t>
  </si>
  <si>
    <t>Reel Life Productions</t>
  </si>
  <si>
    <t>Samir Tewari</t>
  </si>
  <si>
    <t>B.R Entertainment</t>
  </si>
  <si>
    <t>Ashish R Shukla</t>
  </si>
  <si>
    <t>Ayush Raina</t>
  </si>
  <si>
    <t>Ahishor Solomon</t>
  </si>
  <si>
    <t>Tips Industries Limited</t>
  </si>
  <si>
    <t>Tips Films</t>
  </si>
  <si>
    <t>Manish Tiwary</t>
  </si>
  <si>
    <t>Pen India Pvt. Ltd</t>
  </si>
  <si>
    <t>K.S. Ravikumar</t>
  </si>
  <si>
    <t>Atul Sabharwal</t>
  </si>
  <si>
    <t>Sonam Nair</t>
  </si>
  <si>
    <t>Abhishek Kapoor</t>
  </si>
  <si>
    <t>Kapil Sharma</t>
  </si>
  <si>
    <t>Tigmanshu Dhulia</t>
  </si>
  <si>
    <t>Sheershak Anand</t>
  </si>
  <si>
    <t>Ashima Chibber</t>
  </si>
  <si>
    <t>Y-Films</t>
  </si>
  <si>
    <t>Suparn Verma</t>
  </si>
  <si>
    <t>Kannan Iyer</t>
  </si>
  <si>
    <t>Sony Music India</t>
  </si>
  <si>
    <t>Don 2</t>
  </si>
  <si>
    <t>Ladies Vs Ricky Bahl</t>
  </si>
  <si>
    <t>The Dirty Picture</t>
  </si>
  <si>
    <t>Super-hit</t>
  </si>
  <si>
    <t>Desi Boyz</t>
  </si>
  <si>
    <t>Rockstar</t>
  </si>
  <si>
    <t>Ra.One</t>
  </si>
  <si>
    <t>Mujhse Fraaandship Karoge</t>
  </si>
  <si>
    <t>Love Breakups Zindagi</t>
  </si>
  <si>
    <t>Rascals</t>
  </si>
  <si>
    <t>Hum Tum Shabana</t>
  </si>
  <si>
    <t>Saheb Biwi Aur Gangster</t>
  </si>
  <si>
    <t>Force</t>
  </si>
  <si>
    <t>Speedy Singhs</t>
  </si>
  <si>
    <t>Mausam</t>
  </si>
  <si>
    <t>Mere Brother Ki Dulhan</t>
  </si>
  <si>
    <t>Bodyguard</t>
  </si>
  <si>
    <t>Aarakshan</t>
  </si>
  <si>
    <t>Singham</t>
  </si>
  <si>
    <t>Zindagi Na Milegi Dobara</t>
  </si>
  <si>
    <t>Murder 2</t>
  </si>
  <si>
    <t>Bbuddah Hoga Terra Baap</t>
  </si>
  <si>
    <t>Delhi Belly</t>
  </si>
  <si>
    <t>Double Dhamaal</t>
  </si>
  <si>
    <t>Bheja Fry 2</t>
  </si>
  <si>
    <t>Shaitan</t>
  </si>
  <si>
    <t>Ready</t>
  </si>
  <si>
    <t>Pyaar Ka Punchnama</t>
  </si>
  <si>
    <t>Ragini MMS</t>
  </si>
  <si>
    <t>Luv Ka The End</t>
  </si>
  <si>
    <t>Haunted</t>
  </si>
  <si>
    <t>Shor In The City</t>
  </si>
  <si>
    <t>Chalo Dilli</t>
  </si>
  <si>
    <t>Dum Maaro Dum</t>
  </si>
  <si>
    <t>Thank You</t>
  </si>
  <si>
    <t>Game</t>
  </si>
  <si>
    <t>F.A.L.T.U.</t>
  </si>
  <si>
    <t>Tanu Weds Manu</t>
  </si>
  <si>
    <t>7 Khoon Maaf</t>
  </si>
  <si>
    <t>Patiala House</t>
  </si>
  <si>
    <t>Yeh Saali Zindagi</t>
  </si>
  <si>
    <t>Dil Toh Baccha Hai Ji</t>
  </si>
  <si>
    <t>Dhobi Ghat</t>
  </si>
  <si>
    <t>Yamla Pagla Deewana</t>
  </si>
  <si>
    <t>No One Killed Jessica</t>
  </si>
  <si>
    <t>Rohit Dhawan</t>
  </si>
  <si>
    <t>Imtiaz Ali</t>
  </si>
  <si>
    <t>Shree Ashtavinayak Cine Vision Ltd</t>
  </si>
  <si>
    <t>Red Chillies Entertainment</t>
  </si>
  <si>
    <t>Born Free Entertainment</t>
  </si>
  <si>
    <t>Sahil Sangha</t>
  </si>
  <si>
    <t>Action / Sci Fi</t>
  </si>
  <si>
    <t>Eros Entertainment</t>
  </si>
  <si>
    <t>Nupur Asthana</t>
  </si>
  <si>
    <t>Nishikanth Kamath</t>
  </si>
  <si>
    <t>Sports</t>
  </si>
  <si>
    <t>Eros International Media Ltd.</t>
  </si>
  <si>
    <t>Siddique</t>
  </si>
  <si>
    <t xml:space="preserve">Comedy </t>
  </si>
  <si>
    <t xml:space="preserve">Sports </t>
  </si>
  <si>
    <t>Ali Abbas Zafar</t>
  </si>
  <si>
    <t>Flying Unicorn Entertainment</t>
  </si>
  <si>
    <t>Punit Malhotra</t>
  </si>
  <si>
    <t>Vishwas Patil</t>
  </si>
  <si>
    <t>Puneet Singh Ratn</t>
  </si>
  <si>
    <t>Anil Sharma</t>
  </si>
  <si>
    <t>Faraz Haider</t>
  </si>
  <si>
    <t>UTV Spot Boy</t>
  </si>
  <si>
    <t>Rajkumar Gupta</t>
  </si>
  <si>
    <t>Sanjay Gadhvi</t>
  </si>
  <si>
    <t>Jacky Bhagani</t>
  </si>
  <si>
    <t>Mohit Suri</t>
  </si>
  <si>
    <t>Sagar Ballary</t>
  </si>
  <si>
    <t>Abhinay Deo</t>
  </si>
  <si>
    <t>Anees Bazmee</t>
  </si>
  <si>
    <t>Luv Ranjan</t>
  </si>
  <si>
    <t>Pawan Kripalani</t>
  </si>
  <si>
    <t>Bumpy</t>
  </si>
  <si>
    <t>Raj Nidimoru</t>
  </si>
  <si>
    <t>Ajay Devgn</t>
  </si>
  <si>
    <t xml:space="preserve"> Thriller</t>
  </si>
  <si>
    <t>War</t>
  </si>
  <si>
    <t>Period</t>
  </si>
  <si>
    <t>Dance</t>
  </si>
  <si>
    <t>Kids</t>
  </si>
  <si>
    <t>Vir Das</t>
  </si>
  <si>
    <t>Poonam Pandey</t>
  </si>
  <si>
    <t xml:space="preserve"> Rajeev Khandelwal</t>
  </si>
  <si>
    <t>Release_Date</t>
  </si>
  <si>
    <t>Opening Week</t>
  </si>
  <si>
    <t>V</t>
  </si>
  <si>
    <t>Budget</t>
  </si>
  <si>
    <t>SubGenre</t>
  </si>
  <si>
    <t>Production</t>
  </si>
  <si>
    <t>Trailer Date</t>
  </si>
  <si>
    <t>Irrfan Khan</t>
  </si>
  <si>
    <t>Anil Kapoor,Priyanka Chopra,Ranveer Singh,Anushka Sharma,Shefali Shah,Rahul Bose,Farhan Akhtar</t>
  </si>
  <si>
    <t>Excel Entertainment,Junglee Films</t>
  </si>
  <si>
    <t>Kangana Ranaut,R. Madhavan,Jimmy Shergill,Deepak Dobriyal</t>
  </si>
  <si>
    <t>Arshad Warsi,Jackky Bhagnani,Lauren Gottlieb,Dalip Tahil</t>
  </si>
  <si>
    <t>Amitabh Bachchan,Deepika Padukone,Irrfan Khan,Moushumi Chatterjee</t>
  </si>
  <si>
    <t>MSM Motion Pictures,
Saraswati Entertainment,Creations Limited,
Rising Sun Films</t>
  </si>
  <si>
    <t>Akshay Kumar,Shruti Haasan,Suman Talwar,Sunil Grover,Kareena Kapoor Khan Khan</t>
  </si>
  <si>
    <t>Ranbir Kapoor,Anushka Sharma,Karan Johar,Kay Kay Menon,Manish Chaudhary,Satyadeep Misra,Siddharth Basu,Vivaan Shah</t>
  </si>
  <si>
    <t>Emraan Hashmi,Amyra Dastur,Arunoday Singh,Tanmay Bhatt</t>
  </si>
  <si>
    <t>Kalki Koechlin,Revathi,Sayani Gupta,Kuljeet Singh,Malhar Khushu,William Moseley</t>
  </si>
  <si>
    <t>Shonali Bose,Nilesh Maniyar</t>
  </si>
  <si>
    <t>Sunny Leone,Jay Bhanushali,Rajneesh Duggal,Rahul Dev,Mohit Ahlawat,Jas Arora</t>
  </si>
  <si>
    <t>Paresh Rawal,Annu Kapoor,Naseeruddin Shah</t>
  </si>
  <si>
    <t>Sushant Singh Rajput,Anand Tiwari,Swastika Mukherjee,Divya Menon,Meiyang Chang,Neeraj Kabi</t>
  </si>
  <si>
    <t>Gulshan Devaiah,Radhika Apte,Sai Tamhankar,Veera Saxena,Sagar Deshmukh</t>
  </si>
  <si>
    <t>Anushka Sharma,Neil Bhoopalam,Darshan Kumaar,Deepti Naval</t>
  </si>
  <si>
    <t>Sara Loren,Taaha Shah,Priyanshu Chatterjee,Shweta Pandit,Puneet Issar</t>
  </si>
  <si>
    <t>Ayushmann Khurrana,Bhumi Pednekar,Sanjay Mishra,Seema Pahwa,Sheeba Chaddha,Alka Amin</t>
  </si>
  <si>
    <t>Divyendu Sharma,Pradhuman Singh,Jackie Shroff,Ira Dubey,Prachi Mishra</t>
  </si>
  <si>
    <t>Mallika Sherawat,Jackie Shroff,Ashutosh Rana,Anupam Kher,Om Puri,Naseeruddin Shah</t>
  </si>
  <si>
    <t>Ganesh Acharya,Maninder Singh,Nupur Sharma,Hanif Hilal,Indira Krishnan,Prem Chopra</t>
  </si>
  <si>
    <t>Siddhant Gupta,Suzanna Mukherjee,Karan Mehra,Sharib Hashmi,Gunjan Malhotra</t>
  </si>
  <si>
    <t>Nana Patekar,Vikram Gokhale,Mohan Agashe,Raj Zutshi,Gul Panag,Ashutosh Rana,Dilip Prabhawalkar</t>
  </si>
  <si>
    <t>Varun Dhawan,Nawazuddin Siddiqui,Huma Qureshi,Divya Dutta,Radhika Apte,Yami Gautam,Kumud Mishra,Vinay Pathak</t>
  </si>
  <si>
    <t>Arjun Rampal,Jacqueline Fernandez,Ranbir Kapoor</t>
  </si>
  <si>
    <t>Gurmeet Ram Rahim Singh Ji Insan,Jayshree Soni,Flora Asha Saini,Gaurav Gera</t>
  </si>
  <si>
    <t>Jeetu Arora Insan,Gurmeet Ram Rahim Singh Ji Insan</t>
  </si>
  <si>
    <t>Amitabh Bachchan,Dhanush,Akshara</t>
  </si>
  <si>
    <t>Amitabh Bachchan,Dhanush</t>
  </si>
  <si>
    <t>Akshay Kumar,Taapsee Pannu,Rana Daggubati,Anupam Kher,Kay Kay Menon,Danny Denzongpa</t>
  </si>
  <si>
    <t>Ali Fazal,Gurmeet Choudhary,Sapna Pabbi</t>
  </si>
  <si>
    <t>Ayushmann Khurrana,Pallavi Sharda</t>
  </si>
  <si>
    <t>Sonam Kapoor,Pulkit Samrat,Rajkummar Rao,Varun Sharma</t>
  </si>
  <si>
    <t>Arjun Kapoor,Sonakshi Sinha,Raj Babbar,Manoj Bajpai</t>
  </si>
  <si>
    <t>Bipasha Basu,Karan Singh Grover</t>
  </si>
  <si>
    <t>Rahul Bhat,Ronit Roy</t>
  </si>
  <si>
    <t>Aamir Khan,Anushka Sharma,Sushant Singh Rajput</t>
  </si>
  <si>
    <t>Vinod Chopra Films,
Rajkumar Hirani Films</t>
  </si>
  <si>
    <t>Ajay Devgn,Sonakshi Sinha,Yami Gautam</t>
  </si>
  <si>
    <t>Karanvir Sharma,Mannara,Shraddha Das</t>
  </si>
  <si>
    <t xml:space="preserve"> Mona Singh,Mukesh Tiwari,Kulbhushan Kharbanda,Sanjay Mishra,Shivani Tanksale</t>
  </si>
  <si>
    <t>Saif Ali Khan,Govinda,Ileana D'Cruz,Kalki Koechlin</t>
  </si>
  <si>
    <t>Ranveer Singh,Ali Zafar,Govinda,Parineeti Chopra</t>
  </si>
  <si>
    <t>Anupam Kher,Annu Kapoor,Piyush Mishra,Lisa Haydon</t>
  </si>
  <si>
    <t>Randeep Hooda,Nandana Sen</t>
  </si>
  <si>
    <t>Rekha,Sharman Joshi,Randhir Kapoor,Anupam Kher</t>
  </si>
  <si>
    <t>Abhinav Shukla,Himarsha Venkatsamy,Achint Kaur,Subrat Dutta,Nora Fatehi,Ali Quli Mirza,Aadil Chahal,Varinder Singh,Ghuman</t>
  </si>
  <si>
    <t>Shah Rukh Khan,Deepika Padukone,Abhishek Bachchan,Boman Irani,Sonu Sood,Vivaan Shah,Jackie Shroff</t>
  </si>
  <si>
    <t>Shahid Kapoor,Tabu,Shraddha Kapoor,Kay Kay Menon</t>
  </si>
  <si>
    <t>UTV Motion Pictures,
VB Pictures</t>
  </si>
  <si>
    <t>Hrithik Roshan,Katrina Kaif,Danny Denzongpa,Javed Jaffrey,Jimmy Shergill</t>
  </si>
  <si>
    <t>Aditya Roy Kapoor,Parineeti Chopra,Anupam Kher</t>
  </si>
  <si>
    <t>Sonam Kapoor,Fawad Khan</t>
  </si>
  <si>
    <t>Deepika Padukone,Arjun Kapoor,Pankaj Kapoor,Naseeruddin Shah,Dimple Kapadia</t>
  </si>
  <si>
    <t>Emraan Hashmi,Paresh Rawal,Kay Kay Menon</t>
  </si>
  <si>
    <t>Salman Khan,Sonakshi Sinha</t>
  </si>
  <si>
    <t>Akshay Kumar,Mithun Chakraborty,Tamannaah Bhatia,Johnny Lever</t>
  </si>
  <si>
    <t>Salman Khan,Jacquline Fernandez</t>
  </si>
  <si>
    <t>Sushant Singh,Surveen Chawla,Jay Bhanushali</t>
  </si>
  <si>
    <t xml:space="preserve"> Akshay Oberoi,Parvathy Omanakuttan,Dipannita Sharma</t>
  </si>
  <si>
    <t>Alia Bhatt,Varun Dhawan</t>
  </si>
  <si>
    <t xml:space="preserve"> Armaan Jain,Deeksha Seth</t>
  </si>
  <si>
    <t>Siddharth Malhotra,Ritesh Deshmukh,Shraddha Kapoor</t>
  </si>
  <si>
    <t>Saif Ali Khan,Ritesh Deshmukh</t>
  </si>
  <si>
    <t>Jimmy Shergill,Mohit Marwah,Kiara Advani,Vijender Singh</t>
  </si>
  <si>
    <t>Akshay Kumar,Sonakshi Sinha</t>
  </si>
  <si>
    <t>Sharib Hashmi,Inaamulhaq</t>
  </si>
  <si>
    <t>Rajkummar Rao,Patralekha</t>
  </si>
  <si>
    <t>Tiger Shroff,Kriti Sanon</t>
  </si>
  <si>
    <t>Himesh Reshammiya,Zoya Afroz,Sonali Raut,Honey Singh</t>
  </si>
  <si>
    <t>Partho Gupte,Saqib Saleem</t>
  </si>
  <si>
    <t>Kapil Dubey,Harshith D,Rahul Bagga,Tara Alisha</t>
  </si>
  <si>
    <t>Bohra Bros Productions,Jar Productions</t>
  </si>
  <si>
    <t>Anshuman Jha,Asif Basra,Suruchi Aulakh</t>
  </si>
  <si>
    <t>Vijay Raaz,Manu Rishi,Raj Zutshi</t>
  </si>
  <si>
    <t>Tanuj Virwani,Aditya Seal,Izabelle Leite</t>
  </si>
  <si>
    <t>Kangana Ranaut,Vir Das,Piyush Mishra,Zakir Hussain</t>
  </si>
  <si>
    <t>Mishti,Karthik Aryan</t>
  </si>
  <si>
    <t>Alia Bhatt,Arjun Kapoor,Ronit Roy</t>
  </si>
  <si>
    <t>Varun Dhawan,Ileana D'Cruz,Nargis Fakhri</t>
  </si>
  <si>
    <t>Jackky Bhagnani,Neha Sharma,Farooq Sheikh</t>
  </si>
  <si>
    <t>Harman Baweja,Sunny Deol</t>
  </si>
  <si>
    <t>Kangana Ranaut,Lisa Haydon</t>
  </si>
  <si>
    <t>Ali Zafar,Yami Gautam</t>
  </si>
  <si>
    <t>Juhi Chawla,Madhuri Dixit</t>
  </si>
  <si>
    <t>Farhan Akhtar,Vidya Balan</t>
  </si>
  <si>
    <t>Alia Bhatt,Randeep Hooda</t>
  </si>
  <si>
    <t>Ranveer Singh,Priyanka Chopra,Arjun Kapoor</t>
  </si>
  <si>
    <t>Parineeti Chopra,Siddharth Malhotra</t>
  </si>
  <si>
    <t>Abhay Deol,Preeti Desai</t>
  </si>
  <si>
    <t>Nawazuddin Siddiqui,Niharika Singh,Menaka Lalwani</t>
  </si>
  <si>
    <t>Shiv Darshan,Hasleen Kaur</t>
  </si>
  <si>
    <t>Himansh Kohli,Rakul Preet,Nicole Faria,Dev Sharma</t>
  </si>
  <si>
    <t>Amitabh Bachchan,Dharmendra</t>
  </si>
  <si>
    <t>Arshad Warsi,Soha Ali Khan,Javed Jaffrey,Vijay Raaz</t>
  </si>
  <si>
    <t>Aamir Khan,Katrina Kaif,Abhishek Bachchan</t>
  </si>
  <si>
    <t>Sunny Leone,Naseeruddin Shah, Sachiin J Joshi</t>
  </si>
  <si>
    <t>Shahid Kapoor,Sonakshi Sinha</t>
  </si>
  <si>
    <t>Sonakshi Sinha,Saif Ali Khan</t>
  </si>
  <si>
    <t>Imran Khan,Kareena Kapoor Khan</t>
  </si>
  <si>
    <t>Ranveer Singh,Deepika Padukone</t>
  </si>
  <si>
    <t>Hrithik Roshan,Priyanka Chopra,Kangana Ranaut</t>
  </si>
  <si>
    <t xml:space="preserve"> Manish Paul,Elli Avram</t>
  </si>
  <si>
    <t>Cape Of Good Films,
Viacom 18</t>
  </si>
  <si>
    <t>Sharman Joshi,Soha Ali Khan,Javed Jaffrey</t>
  </si>
  <si>
    <t>Santosh Barmola,Suzana Rodrigues,Manjari Fadnis,Varun Sharma</t>
  </si>
  <si>
    <t>Eros International,
Alumbra Entertainment,
Benaras Media Works</t>
  </si>
  <si>
    <t>Chandan Roy Sanyal,Elena Kazan</t>
  </si>
  <si>
    <t>DAR Motion Pictures,
UTV Motion Pictures,
Dharma Productions
Sikhya,Entertainment
NFDC</t>
  </si>
  <si>
    <t>Karan Kundra,Nishant Malkani,Ravish Desai,Hasan Zaidi</t>
  </si>
  <si>
    <t>Naseeruddin Shah,Randeep Hooda</t>
  </si>
  <si>
    <t>Ritesh Deshmukh,Vivek Oberoi,Aftab Shivdasani,Sonalee Kulkarni,Karishma Tanna,Manjari Fadnis</t>
  </si>
  <si>
    <t>Sushant Singh Rajput,Parineeti Chopra,Vaani Kapoor</t>
  </si>
  <si>
    <t>Amitabh Bachchan,Kareena Kapoor Khan,Ajay Devgn</t>
  </si>
  <si>
    <t>Ajay Devgn,Emraan Hashmi,Kangana Ranaut,Prachi Desai,Randeep Hooda</t>
  </si>
  <si>
    <t>Shah Rukh Khan,Deepika Padukone</t>
  </si>
  <si>
    <t>Narendra Singh,Ajay Bahl</t>
  </si>
  <si>
    <t>Tusshar Kapoor,Dolly Ahluwalia,Ranvir Shorey,Vinay Pathak</t>
  </si>
  <si>
    <t>Prateik Babbar,Amyra Dastur</t>
  </si>
  <si>
    <t>Arjun Rampal,Shruti Haasan,Irrfan Khan,Rishi Kapoor,Huma Qureshi</t>
  </si>
  <si>
    <t>DAR Motion Pictures,Yash Raj Films</t>
  </si>
  <si>
    <t>Girish Kumar,Shruti Haasan</t>
  </si>
  <si>
    <t>Sonakshi Sinha,Ranveer Singh</t>
  </si>
  <si>
    <t>Sanjay Dutt,Prakash Raj,Prachi Desai</t>
  </si>
  <si>
    <t>Emraan Hashmi,Vidya Balan</t>
  </si>
  <si>
    <t>Dhanush,Sonam Kapoor,Abhay Deol</t>
  </si>
  <si>
    <t>Pulkit Samrat,Ali Fazal,Manjot Singh,Priya Anand,Richa Chadda</t>
  </si>
  <si>
    <t>Sunny Deol,Bobby Deol,Dharmendra</t>
  </si>
  <si>
    <t>Ranbir Kapoor,Deepika Padukone,Kalki Koechlin,Aditya Roy Kapoor</t>
  </si>
  <si>
    <t>Prithviraj Sukumaran,Arjun Kapoor,Sasha Agha,Rishi Kapoor,Jackie Shroff</t>
  </si>
  <si>
    <t>Saif Ali Khan,Vir Das,Kunal Khemu,</t>
  </si>
  <si>
    <t>Riya Vij,Taaha Shah,Divya Dutta</t>
  </si>
  <si>
    <t>John Abraham,Anil Kapoor,Kangana Ranaut,Sonu Sood,Manoj Bajpai,Ronit Roy,Mahesh Manjrekar,Tusshar Kapoor</t>
  </si>
  <si>
    <t>Rani Mukerji,Randeep Hooda,Saqib Saleem,Vineet Kumar Singh,Nawazuddin Siddiqui,Sadashiv Amrapurkar,Naman Jain,Katrina Kaif,Amitabh Bachchan</t>
  </si>
  <si>
    <t>Karan Johar,
Dibakar Banerjee,
Zoya Akhtar,
Anurag Kashyap</t>
  </si>
  <si>
    <t>Shraddha Kapoor,Aditya Roy Kapoor</t>
  </si>
  <si>
    <t>Emraan Hashmi,Huma Qureshi,Konkona Sen Sharma,Kalki Koechlin</t>
  </si>
  <si>
    <t>ALT Entertainment,
VB Pictures</t>
  </si>
  <si>
    <t>Ayushmann Khurrana,Kunaal Roy Kapur,Pooja Salvi,Gaelyn Mendonca,Evelyn Sharma,Sanjeev Bhatt</t>
  </si>
  <si>
    <t>Vidyut Jamwal,Pooja Chopra</t>
  </si>
  <si>
    <t>Ali Zafar,Siddharth,Taapsee Pannu,Divyendu Sharma</t>
  </si>
  <si>
    <t>Bipasha Basu,Nawazuddin Siddiqui</t>
  </si>
  <si>
    <t>Jackky Bhagnani,Priya Anand,Rajpal Yadav</t>
  </si>
  <si>
    <t>Saqib Saleem,Rhea Chakraborty,Ram Kapoor</t>
  </si>
  <si>
    <t>Neil Nitin Mukesh,Sonal Chauhan</t>
  </si>
  <si>
    <t>Jimmy Shergill,Mahi Gill,Irrfan Khan,Soha Ali Khan</t>
  </si>
  <si>
    <t>Brandsmith Motion Pictures,
Viacom 18</t>
  </si>
  <si>
    <t>Nana Patekar,Sanjeev Jaiswal</t>
  </si>
  <si>
    <t>John Abraham,Prachi Desai,Chitrangada Singh</t>
  </si>
  <si>
    <t>Sushant Singh Rajput,Asif Basra,Amit Sadh,Rajkummar Rao</t>
  </si>
  <si>
    <t>Sanjay Dutt,Arshad Warsi,Vivek Oberoi</t>
  </si>
  <si>
    <t>Randeep Hooda,Aditi Rao Hydari,Sara Loren</t>
  </si>
  <si>
    <t>Vivek Oberoi,Neha Sharma</t>
  </si>
  <si>
    <t>Akshay Kumar,Anupam Kher,Jimmy Shergill,Manoj Bajpai</t>
  </si>
  <si>
    <t>Prabhudeva,Kay Kay Menon</t>
  </si>
  <si>
    <t>Vikram,Neil Nitin Mukesh,Vinay Virmani,Tabu,Lara Dutta,Isha Sharvani</t>
  </si>
  <si>
    <t>Anil Kapoor,Saif Ali Khan,Deepika Padukone,John Abraham,Jacqueline Fernandez,Ameesha Patel</t>
  </si>
  <si>
    <t>Arjun Rampal,Chitrangada Singh</t>
  </si>
  <si>
    <t>Viacom18,Tipping Point Films</t>
  </si>
  <si>
    <t>Anushka Sharma,Imran Khan,Pankaj Kapoor</t>
  </si>
  <si>
    <t>Paresh Rawal,Rajeev Khandelwal,Tena Desae</t>
  </si>
  <si>
    <t>Akshay Kumar,Asin</t>
  </si>
  <si>
    <t>Aamir Khan,Rani Mukherjee,Kareena Kapoor Khan</t>
  </si>
  <si>
    <t>Shah Rukh Khan,Katrina Kaif,Anushka Sharma</t>
  </si>
  <si>
    <t>Ajay Devgn,Sonakshi Sinha</t>
  </si>
  <si>
    <t>Kunal Kapoor,Huma Qureshi</t>
  </si>
  <si>
    <t>Anurag Kashyap Films,
Jar Pictures,
UTV Spotboy</t>
  </si>
  <si>
    <t>Emraan Hashmi,Neha Dhupia</t>
  </si>
  <si>
    <t>Arjun Rampal,Esha Gupta,Manoj Bajpayee,Kabir Bedi,Om Puri,Anjali Patil,Abhay Deol,Sameera Reddy</t>
  </si>
  <si>
    <t>Siddharth Malhotra,Varun Dhawan,Alia Bhatt</t>
  </si>
  <si>
    <t>Dharma Productions,
Red Chillies Entertainment</t>
  </si>
  <si>
    <t>Dharma Productions (India),
Eros Entertainment (International)[2]</t>
  </si>
  <si>
    <t>Vivek Oberoi,Mallika Sherawat</t>
  </si>
  <si>
    <t>Akshay Kumar,Paresh Rawal</t>
  </si>
  <si>
    <t>Nana Patekar,Paresh Rawal,Om Puri,Shreyas Talpade</t>
  </si>
  <si>
    <t>Kareena Kapoor Khan,Arjun Rampal</t>
  </si>
  <si>
    <t>Emraan Hashmi,Bipasha Basu,Esha Gupta</t>
  </si>
  <si>
    <t>Hari Om Entertainment,
UTV Motion Pictures</t>
  </si>
  <si>
    <t>Farah Khan,Boman Irani</t>
  </si>
  <si>
    <t>Bhansali Productions,
Eros International</t>
  </si>
  <si>
    <t>Salman Khan,Katrina Kaif</t>
  </si>
  <si>
    <t>Aditya Kumar,Nawazuddin Siddiqui,Vineet Kumar Singh,Huma Qureshi,Richa Chadda,Tigmanshu Dhulia</t>
  </si>
  <si>
    <t>Anurag Kashyap Films,
Jar Pictures</t>
  </si>
  <si>
    <t>Sunny Leone,Randeep Hooda</t>
  </si>
  <si>
    <t>Fish Eye Network Pvt. Ltd.,
Vishesh Films</t>
  </si>
  <si>
    <t>ALT Entertainment,
Balaji Motion Pictures</t>
  </si>
  <si>
    <t>Deepika Padukone,Diana Penty,Saif Ali Khan</t>
  </si>
  <si>
    <t>Abhishek Bachchan,Ajay Devgn</t>
  </si>
  <si>
    <t>Ajay Devgn Films,
Shree Ashtavinayak Cine Vision Ltd</t>
  </si>
  <si>
    <t>Manoj Bajpai,Tigmanshu Dhulia,Nawazuddin Siddiqui,Reemma Sen,Huma Qureshi,Richa Chadda,Syed Zeeshan Qadri,Jaideep Ahlawat</t>
  </si>
  <si>
    <t>Shahid Kapoor,Priyanka Chopra</t>
  </si>
  <si>
    <t>Nadiadwala Grandson Entertainment,
Eros International</t>
  </si>
  <si>
    <t>Sharman Joshi,Boman Irani</t>
  </si>
  <si>
    <t>Abhay Deol,Emraan Hashmi,Kalki Koechlin,Prosenjit Chatterjee</t>
  </si>
  <si>
    <t xml:space="preserve"> Amitabh Bachchan,Sanjay Dutt</t>
  </si>
  <si>
    <t>Siddhant Oberoi,
Amit Sharma</t>
  </si>
  <si>
    <t>Viacom 18 Motion Pictures,
Oberoi Line Productions</t>
  </si>
  <si>
    <t>Parineeti Chopra,Arjun Kapoor</t>
  </si>
  <si>
    <t>Reliance Entertainment,
Dar Motion Pictures,
BVG Films Present</t>
  </si>
  <si>
    <t>Emraan Hashmi,Esha Gupta,Randeep Hooda</t>
  </si>
  <si>
    <t>Anil Kapoor,Kangana Ranaut,Zayed Khan,Mallika Sherawat,Sameera Reddy,Boman Irani,Ajay Devgn</t>
  </si>
  <si>
    <t>United 7 Entertainment,
Eros Entertainment</t>
  </si>
  <si>
    <t>John Abraham Entertainment,
Eros Entertainment</t>
  </si>
  <si>
    <t>Nikhil Dwivedi,Gulshan Devaiya,Paoli Dam</t>
  </si>
  <si>
    <t>Pulkit Samrat,Amrita Pathak</t>
  </si>
  <si>
    <t>Kunal Khemu,Amrita Puri</t>
  </si>
  <si>
    <t>Saif Ali Khan,Kareena Kapoor Khan</t>
  </si>
  <si>
    <t>Illuminati Films,
Eros Entertainment</t>
  </si>
  <si>
    <t xml:space="preserve"> Tusshar Kapoor,Kulraj Randhawa</t>
  </si>
  <si>
    <t>Ali Zafar,Aditi Rao Hydari</t>
  </si>
  <si>
    <t>Reitesh Deshmukh,Genelia D'Souza</t>
  </si>
  <si>
    <t>Bipasha Basu,R Madhavan</t>
  </si>
  <si>
    <t>Prateik Babbar,Amy Jackson</t>
  </si>
  <si>
    <t>Kareena Kapoor Khan,Imran Khan</t>
  </si>
  <si>
    <t>Hrithik Roshan,Sanjay Dutt,Priyanka Chopra</t>
  </si>
  <si>
    <t>Abhishek Bachchan,Sonam Kapoor,Bipasha Basu,Neil Nitin Mukesh,Bobby Deol</t>
  </si>
  <si>
    <t>Shah Rukh Khan,Priyanka Chopra,Lara Dutta,Kunal Kapoor,Boman Irani,Om Puri</t>
  </si>
  <si>
    <t>Ranveer Singh,Parineeti Chopra,Anushka Sharma,Dipannita Sharma,Aditi Sharma</t>
  </si>
  <si>
    <t>Vidya Balan,Naseeruddin Shah,Tusshar Kapoor,Emraan Hashmi</t>
  </si>
  <si>
    <t>Akshay Kumar,John Abraham,Deepika Padukone,Chitrangada Singh</t>
  </si>
  <si>
    <t>Ranbir Kapoor,Nargis Fakhri</t>
  </si>
  <si>
    <t>Eros International Ltd.,
Red Chillies Entertainment</t>
  </si>
  <si>
    <t>Saqib Saleem,Saba Azad,Nishant Dahiya,Tara D’Souza</t>
  </si>
  <si>
    <t>Zayed Khan,Dia Mirza</t>
  </si>
  <si>
    <t>Tusshar Kapoor,Shreyas Talpade,Minissha Lamba</t>
  </si>
  <si>
    <t>Jimmy Shergill,Mahi Gill,Randeep Hooda</t>
  </si>
  <si>
    <t>John Abraham,Genelia D'Souza,Raj Babbar</t>
  </si>
  <si>
    <t>Vinay Virmani,Camilla Belle,Anupam Kher</t>
  </si>
  <si>
    <t>Shahid Kapoor,Sonam Kapoor</t>
  </si>
  <si>
    <t>Imran Khan,Katrina Kaif,Ali Zafar,Tara D’Souza</t>
  </si>
  <si>
    <t>Salman Khan,Kareena Kapoor Khan,Raj Babbar</t>
  </si>
  <si>
    <t>Amitabh Bachchan,Saif Ali Khan,Manoj Bajpayee,Deepika Padukone,Prateik Babbar</t>
  </si>
  <si>
    <t>Base Industries Group,
Prakash Jha Productions</t>
  </si>
  <si>
    <t>Hrithik Roshan,Abhay Deol,Farhan Akhtar,Katrina Kaif,Kalki Koechlin</t>
  </si>
  <si>
    <t>Emraan Hashmi,Jacqueline Fernandez</t>
  </si>
  <si>
    <t>Vishesh Films,
T series</t>
  </si>
  <si>
    <t>Imran Khan,Vir Das,Kunaal Roy Kapur</t>
  </si>
  <si>
    <t>Sanjay Dutt,Mallika Sherawat,Kangana Ranaut,Arshad Warsi</t>
  </si>
  <si>
    <t>Vinay Pathak,Kay Kay Menon</t>
  </si>
  <si>
    <t>Rajit Kapoor,Rajeev Khandelwal,Kalki Koechlin,Pawan Malhotra</t>
  </si>
  <si>
    <t>Sohail Khan Productions,
Eros International</t>
  </si>
  <si>
    <t>Kartik Tiwari,Raayo S Bakhirta,Divyendu Sharma</t>
  </si>
  <si>
    <t>Rajkummar Rao,Kainaz Motivala</t>
  </si>
  <si>
    <t>Mahaakshay Chakraborty,Twinkle Bajpai</t>
  </si>
  <si>
    <t>Sendhil Ramamurthy,Preeti Desai,Tusshar Kapoor</t>
  </si>
  <si>
    <t>Lara Dutta,Vinay Pathak,Akshay Kumar</t>
  </si>
  <si>
    <t>Abhishek Bachchan,Bipasha Basu,Rana Daggubati,Prateik Babbar</t>
  </si>
  <si>
    <t>Akshay Kumar,Sunil Shetty,Sonam Kapoor,Bobby Deol,Rimi Sen,Celina Jaitley,Irrfan Khan</t>
  </si>
  <si>
    <t>Abhishek Bachchan,Kangana Ranaut,Gauhar Khan,Jimmy Shergill,Boman Irani,Anupam Kher</t>
  </si>
  <si>
    <t>Kangana Ranaut,R Madhavan</t>
  </si>
  <si>
    <t>Akshay Kumar,Anushka Sharma,Rishi Kapoor</t>
  </si>
  <si>
    <t>Irrfan Khan,Arunoday Singh,Chitrangada Singh,Aditi Rao Hydari</t>
  </si>
  <si>
    <t>Ajay Devgn,Emraan Hashmi,Omi Vaidya,Shruti Haasan</t>
  </si>
  <si>
    <t>Rani Mukherjee,Vidya Balan</t>
  </si>
  <si>
    <t>Varun Dhawan,Shraddha Kapoor, Prabhudeva</t>
  </si>
  <si>
    <t>Kangana Ranaut, Imraan Khan</t>
  </si>
  <si>
    <t>Akshay Kumar, Siddharth Malhotra</t>
  </si>
  <si>
    <t>Aamir Khan,Prateik Babbar</t>
  </si>
  <si>
    <t>Ajay Devgn,Tamannaah Bhatia,Paresh Rawal</t>
  </si>
  <si>
    <t>Ajay Devgn,Sanjay Dutt,Kangana Ranaut,Lisa Haydon,Arjun Rampal</t>
  </si>
  <si>
    <t>Sonam Kapoor,Ayushmann Khurrana</t>
  </si>
  <si>
    <t>Shah Rukh Khan,Arjun Rampal,Kareena Kapoor Khan</t>
  </si>
  <si>
    <t>Pulkit Samrat,Bilal Amrohi,Sarah Jane Dias,Mandira Bedi</t>
  </si>
  <si>
    <t>Tusshar Kapoor,Ritesh Deshmukh,Sarah Jane Dias,Neha Sharma,Anupam Kher,Chunky Pandey</t>
  </si>
  <si>
    <t>Arshad Warsi,Ritesh Deshmukh,Jackky Bhagnani,Puja Gupta</t>
  </si>
  <si>
    <t>Rajkummar Rao,Tigmanshu Dhulia,K K Menon</t>
  </si>
  <si>
    <t>Ranbir Kapoor,Priyanka Chopra,Ileana D'Cruz</t>
  </si>
  <si>
    <t>Madhuri Dixit,Naseeruddin Shah,Arhsad Warsi,Huma Qureshi</t>
  </si>
  <si>
    <t>Priyanka Chopra,Neil Nitin Mukesh,John Abraham,Irrfan Khan,Naseeruddin Shah</t>
  </si>
  <si>
    <t>Akshay Kumar,Sonakshi Sinha,Minissha Lamba</t>
  </si>
  <si>
    <t>Emraan Hashmi,Randeep Hooda,Kangana Ranaut,Neha Dhupia, Sanjay Dutt</t>
  </si>
  <si>
    <t>Ayushmann Khurrana,Yami Gautam,Annu Kapoor</t>
  </si>
  <si>
    <t>Shilpa Shukla,Shadab Kamal,Rajesh Sharma,Dibyendu Bhattacharya</t>
  </si>
  <si>
    <t>Aftab Shivdasani,Tia Bajpai,Vidya Malvade</t>
  </si>
  <si>
    <t>Days between Releases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</si>
</sst>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6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333333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4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15" fontId="0" fillId="0" borderId="0" xfId="0" applyNumberFormat="1" applyFont="1" applyAlignment="1"/>
    <xf numFmtId="0" fontId="2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Font="1" applyAlignment="1"/>
    <xf numFmtId="16" fontId="0" fillId="0" borderId="0" xfId="0" applyNumberFormat="1" applyFont="1" applyAlignment="1"/>
    <xf numFmtId="3" fontId="2" fillId="0" borderId="0" xfId="0" applyNumberFormat="1" applyFont="1" applyAlignment="1">
      <alignment wrapText="1"/>
    </xf>
    <xf numFmtId="0" fontId="0" fillId="0" borderId="0" xfId="0"/>
    <xf numFmtId="49" fontId="2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3" fontId="0" fillId="0" borderId="0" xfId="0" applyNumberFormat="1" applyBorder="1"/>
    <xf numFmtId="0" fontId="0" fillId="0" borderId="2" xfId="0" applyBorder="1" applyAlignment="1">
      <alignment wrapText="1"/>
    </xf>
    <xf numFmtId="0" fontId="0" fillId="0" borderId="3" xfId="0" applyBorder="1"/>
    <xf numFmtId="164" fontId="2" fillId="0" borderId="0" xfId="1" applyNumberFormat="1" applyFont="1" applyBorder="1"/>
    <xf numFmtId="0" fontId="0" fillId="0" borderId="0" xfId="1" applyNumberFormat="1" applyFont="1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/>
    <xf numFmtId="0" fontId="2" fillId="0" borderId="5" xfId="0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0" fontId="2" fillId="0" borderId="0" xfId="1" applyNumberFormat="1" applyFont="1" applyBorder="1"/>
    <xf numFmtId="0" fontId="0" fillId="0" borderId="5" xfId="0" applyNumberFormat="1" applyFont="1" applyFill="1" applyBorder="1" applyAlignment="1" applyProtection="1"/>
    <xf numFmtId="0" fontId="4" fillId="0" borderId="5" xfId="0" applyFont="1" applyBorder="1" applyAlignment="1"/>
    <xf numFmtId="0" fontId="0" fillId="0" borderId="0" xfId="0" applyNumberFormat="1" applyBorder="1"/>
    <xf numFmtId="0" fontId="2" fillId="0" borderId="0" xfId="0" quotePrefix="1" applyFont="1" applyBorder="1" applyAlignment="1">
      <alignment wrapText="1"/>
    </xf>
    <xf numFmtId="0" fontId="2" fillId="0" borderId="5" xfId="0" quotePrefix="1" applyFont="1" applyBorder="1" applyAlignment="1">
      <alignment wrapText="1"/>
    </xf>
    <xf numFmtId="0" fontId="0" fillId="0" borderId="5" xfId="0" applyBorder="1"/>
    <xf numFmtId="0" fontId="2" fillId="0" borderId="5" xfId="0" applyFont="1" applyBorder="1"/>
    <xf numFmtId="0" fontId="0" fillId="0" borderId="0" xfId="0" applyNumberFormat="1" applyFont="1" applyBorder="1" applyAlignment="1"/>
    <xf numFmtId="0" fontId="2" fillId="0" borderId="0" xfId="0" applyFont="1" applyFill="1"/>
    <xf numFmtId="0" fontId="0" fillId="0" borderId="0" xfId="0" applyFont="1" applyFill="1" applyBorder="1"/>
    <xf numFmtId="0" fontId="0" fillId="0" borderId="5" xfId="0" applyNumberFormat="1" applyFont="1" applyFill="1" applyBorder="1" applyAlignment="1" applyProtection="1">
      <alignment wrapText="1"/>
    </xf>
    <xf numFmtId="165" fontId="1" fillId="2" borderId="0" xfId="0" applyNumberFormat="1" applyFont="1" applyFill="1" applyBorder="1" applyAlignment="1">
      <alignment wrapText="1"/>
    </xf>
    <xf numFmtId="165" fontId="0" fillId="3" borderId="0" xfId="0" applyNumberFormat="1" applyFont="1" applyFill="1" applyBorder="1"/>
    <xf numFmtId="165" fontId="0" fillId="2" borderId="0" xfId="0" applyNumberFormat="1" applyFont="1" applyFill="1" applyBorder="1"/>
    <xf numFmtId="165" fontId="0" fillId="3" borderId="0" xfId="0" applyNumberFormat="1" applyFill="1" applyBorder="1"/>
    <xf numFmtId="165" fontId="2" fillId="3" borderId="0" xfId="0" applyNumberFormat="1" applyFont="1" applyFill="1" applyBorder="1"/>
    <xf numFmtId="165" fontId="0" fillId="0" borderId="0" xfId="0" applyNumberFormat="1" applyFont="1" applyBorder="1"/>
    <xf numFmtId="165" fontId="2" fillId="0" borderId="0" xfId="0" applyNumberFormat="1" applyFon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0" xfId="0" applyNumberFormat="1" applyFill="1" applyBorder="1"/>
    <xf numFmtId="0" fontId="0" fillId="0" borderId="0" xfId="0" applyNumberFormat="1" applyFill="1" applyBorder="1" applyAlignment="1"/>
    <xf numFmtId="1" fontId="0" fillId="0" borderId="0" xfId="0" applyNumberFormat="1" applyBorder="1"/>
    <xf numFmtId="1" fontId="0" fillId="0" borderId="0" xfId="0" applyNumberFormat="1" applyFont="1" applyAlignment="1"/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0" formatCode="d\-mmm\-yy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M8" totalsRowShown="0" headerRowDxfId="10">
  <autoFilter ref="A1:M8"/>
  <tableColumns count="13">
    <tableColumn id="1" name="Movie" dataDxfId="9"/>
    <tableColumn id="2" name="Release"/>
    <tableColumn id="3" name="Cast" dataDxfId="8"/>
    <tableColumn id="4" name="Genre" dataDxfId="7"/>
    <tableColumn id="5" name="Director" dataDxfId="6"/>
    <tableColumn id="6" name="Production House" dataDxfId="5"/>
    <tableColumn id="7" name="Youtube Trailer " dataDxfId="4"/>
    <tableColumn id="8" name="Thumbs Up" dataDxfId="3"/>
    <tableColumn id="9" name="Thumbs Down" dataDxfId="2"/>
    <tableColumn id="10" name="Jukebox Hits" dataDxfId="1"/>
    <tableColumn id="11" name="Popular Song Hits"/>
    <tableColumn id="13" name="FB Page likes"/>
    <tableColumn id="17" name="Trailer Releas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llymoviereviewz.com/2015/04/ek-paheli-leela-first-day-box-office.html" TargetMode="External"/><Relationship Id="rId13" Type="http://schemas.openxmlformats.org/officeDocument/2006/relationships/hyperlink" Target="http://www.bollymoviereviewz.com/2015/03/barkhaa-review.html" TargetMode="External"/><Relationship Id="rId18" Type="http://schemas.openxmlformats.org/officeDocument/2006/relationships/hyperlink" Target="http://www.bollymoviereviewz.com/2015/03/hey-bro-and-badmashiyan-box-office.html" TargetMode="External"/><Relationship Id="rId26" Type="http://schemas.openxmlformats.org/officeDocument/2006/relationships/hyperlink" Target="http://www.bollymoviereviewz.com/2015/01/hawaizaada-first-day-box-office.html" TargetMode="External"/><Relationship Id="rId3" Type="http://schemas.openxmlformats.org/officeDocument/2006/relationships/hyperlink" Target="http://www.bollymoviereviewz.com/2015/05/gabbar-is-back-12-days-second-tuesday.html" TargetMode="External"/><Relationship Id="rId21" Type="http://schemas.openxmlformats.org/officeDocument/2006/relationships/hyperlink" Target="http://www.bollymoviereviewz.com/2015/02/roy-first-day-box-office-collection.html" TargetMode="External"/><Relationship Id="rId7" Type="http://schemas.openxmlformats.org/officeDocument/2006/relationships/hyperlink" Target="http://www.bollymoviereviewz.com/2015/04/margarita-with-straw-movie-review.html" TargetMode="External"/><Relationship Id="rId12" Type="http://schemas.openxmlformats.org/officeDocument/2006/relationships/hyperlink" Target="http://www.bollymoviereviewz.com/2015/03/nh10-saturday-2nd-day-box-office.html" TargetMode="External"/><Relationship Id="rId17" Type="http://schemas.openxmlformats.org/officeDocument/2006/relationships/hyperlink" Target="http://www.bollymoviereviewz.com/2015/03/hey-bro-and-badmashiyan-box-office.html" TargetMode="External"/><Relationship Id="rId25" Type="http://schemas.openxmlformats.org/officeDocument/2006/relationships/hyperlink" Target="http://www.bollymoviereviewz.com/2015/01/khamoshiyan-first-day-box-office.html" TargetMode="External"/><Relationship Id="rId2" Type="http://schemas.openxmlformats.org/officeDocument/2006/relationships/hyperlink" Target="http://www.bollymoviereviewz.com/2015/05/welcome-to-karachi-first-day-box-office.html" TargetMode="External"/><Relationship Id="rId16" Type="http://schemas.openxmlformats.org/officeDocument/2006/relationships/hyperlink" Target="http://www.bollymoviereviewz.com/2015/03/dirty-politics-first-day-box-office.html" TargetMode="External"/><Relationship Id="rId20" Type="http://schemas.openxmlformats.org/officeDocument/2006/relationships/hyperlink" Target="http://www.bollymoviereviewz.com/2015/02/badlapur-box-office-opening-amongst-top.html" TargetMode="External"/><Relationship Id="rId29" Type="http://schemas.openxmlformats.org/officeDocument/2006/relationships/hyperlink" Target="http://www.bollymoviereviewz.com/2015/01/alone-second-day-box-office-collection.html" TargetMode="External"/><Relationship Id="rId1" Type="http://schemas.openxmlformats.org/officeDocument/2006/relationships/hyperlink" Target="http://www.bollymoviereviewz.com/2015/06/tanu-weds-manu-returns-17-days-box.html" TargetMode="External"/><Relationship Id="rId6" Type="http://schemas.openxmlformats.org/officeDocument/2006/relationships/hyperlink" Target="http://www.bollymoviereviewz.com/2015/04/mr-x-first-day-box-office-collection.html" TargetMode="External"/><Relationship Id="rId11" Type="http://schemas.openxmlformats.org/officeDocument/2006/relationships/hyperlink" Target="http://www.bollymoviereviewz.com/2015/03/hunterrr-first-day-box-office.html" TargetMode="External"/><Relationship Id="rId24" Type="http://schemas.openxmlformats.org/officeDocument/2006/relationships/hyperlink" Target="http://www.bollymoviereviewz.com/2015/01/baby-first-day-box-office-collection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bollymoviereviewz.com/2015/05/kuch-kuch-locha-hai-first-day-box.html" TargetMode="External"/><Relationship Id="rId15" Type="http://schemas.openxmlformats.org/officeDocument/2006/relationships/hyperlink" Target="http://www.bollymoviereviewz.com/2015/03/dilliwaali-zaalim-girlfriend-first-day.html" TargetMode="External"/><Relationship Id="rId23" Type="http://schemas.openxmlformats.org/officeDocument/2006/relationships/hyperlink" Target="http://www.bollymoviereviewz.com/2015/02/shamitabh-first-day-box-office.html" TargetMode="External"/><Relationship Id="rId28" Type="http://schemas.openxmlformats.org/officeDocument/2006/relationships/hyperlink" Target="http://www.bollymoviereviewz.com/2015/01/tevar-second-day-box-office-collection.html" TargetMode="External"/><Relationship Id="rId10" Type="http://schemas.openxmlformats.org/officeDocument/2006/relationships/hyperlink" Target="http://www.bollymoviereviewz.com/2015/04/detective-byomkesh-bakshi-first-day-box.html" TargetMode="External"/><Relationship Id="rId19" Type="http://schemas.openxmlformats.org/officeDocument/2006/relationships/hyperlink" Target="http://www.bollymoviereviewz.com/2015/02/ab-tak-chappan-2-box-office-collection.html" TargetMode="External"/><Relationship Id="rId31" Type="http://schemas.openxmlformats.org/officeDocument/2006/relationships/hyperlink" Target="http://www.bollymoviereviewz.com/2015/06/dil-dhadakne-do-first-weekend-box-office-collections.html" TargetMode="External"/><Relationship Id="rId4" Type="http://schemas.openxmlformats.org/officeDocument/2006/relationships/hyperlink" Target="http://www.bollymoviereviewz.com/2015/05/bombay-velvet-1st-saturday-day-2-box.html" TargetMode="External"/><Relationship Id="rId9" Type="http://schemas.openxmlformats.org/officeDocument/2006/relationships/hyperlink" Target="http://www.bollymoviereviewz.com/2015/04/leela-review-ek-paheli-leela.html" TargetMode="External"/><Relationship Id="rId14" Type="http://schemas.openxmlformats.org/officeDocument/2006/relationships/hyperlink" Target="http://www.bollymoviereviewz.com/2015/02/dum-laga-ke-haisha-box-office.html" TargetMode="External"/><Relationship Id="rId22" Type="http://schemas.openxmlformats.org/officeDocument/2006/relationships/hyperlink" Target="http://www.bollymoviereviewz.com/2015/02/msg-messenger-of-god-box-office.html" TargetMode="External"/><Relationship Id="rId27" Type="http://schemas.openxmlformats.org/officeDocument/2006/relationships/hyperlink" Target="http://www.bollymoviereviewz.com/2015/01/dolly-ki-doli-first-day-box-office.html" TargetMode="External"/><Relationship Id="rId30" Type="http://schemas.openxmlformats.org/officeDocument/2006/relationships/hyperlink" Target="http://en.wikipedia.org/wiki/Farah_Kh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llymoviereviewz.com/2015/04/mr-x-first-day-box-office-collection.html" TargetMode="External"/><Relationship Id="rId13" Type="http://schemas.openxmlformats.org/officeDocument/2006/relationships/hyperlink" Target="http://www.bollymoviereviewz.com/2015/03/hunterrr-first-day-box-office.html" TargetMode="External"/><Relationship Id="rId18" Type="http://schemas.openxmlformats.org/officeDocument/2006/relationships/hyperlink" Target="http://www.bollymoviereviewz.com/2015/03/dirty-politics-first-day-box-office.html" TargetMode="External"/><Relationship Id="rId26" Type="http://schemas.openxmlformats.org/officeDocument/2006/relationships/hyperlink" Target="http://www.bollymoviereviewz.com/2015/01/baby-first-day-box-office-collection.html" TargetMode="External"/><Relationship Id="rId3" Type="http://schemas.openxmlformats.org/officeDocument/2006/relationships/hyperlink" Target="http://www.bollymoviereviewz.com/2015/05/welcome-to-karachi-first-day-box-office.html" TargetMode="External"/><Relationship Id="rId21" Type="http://schemas.openxmlformats.org/officeDocument/2006/relationships/hyperlink" Target="http://www.bollymoviereviewz.com/2015/02/ab-tak-chappan-2-box-office-collection.html" TargetMode="External"/><Relationship Id="rId7" Type="http://schemas.openxmlformats.org/officeDocument/2006/relationships/hyperlink" Target="http://www.bollymoviereviewz.com/2015/05/kuch-kuch-locha-hai-first-day-box.html" TargetMode="External"/><Relationship Id="rId12" Type="http://schemas.openxmlformats.org/officeDocument/2006/relationships/hyperlink" Target="http://www.bollymoviereviewz.com/2015/04/detective-byomkesh-bakshi-first-day-box.html" TargetMode="External"/><Relationship Id="rId17" Type="http://schemas.openxmlformats.org/officeDocument/2006/relationships/hyperlink" Target="http://www.bollymoviereviewz.com/2015/03/dilliwaali-zaalim-girlfriend-first-day.html" TargetMode="External"/><Relationship Id="rId25" Type="http://schemas.openxmlformats.org/officeDocument/2006/relationships/hyperlink" Target="http://www.bollymoviereviewz.com/2015/02/shamitabh-first-day-box-office.html" TargetMode="External"/><Relationship Id="rId2" Type="http://schemas.openxmlformats.org/officeDocument/2006/relationships/hyperlink" Target="http://www.bollymoviereviewz.com/2015/06/tanu-weds-manu-returns-17-days-box.html" TargetMode="External"/><Relationship Id="rId16" Type="http://schemas.openxmlformats.org/officeDocument/2006/relationships/hyperlink" Target="http://www.bollymoviereviewz.com/2015/02/dum-laga-ke-haisha-box-office.html" TargetMode="External"/><Relationship Id="rId20" Type="http://schemas.openxmlformats.org/officeDocument/2006/relationships/hyperlink" Target="http://www.bollymoviereviewz.com/2015/03/hey-bro-and-badmashiyan-box-office.html" TargetMode="External"/><Relationship Id="rId29" Type="http://schemas.openxmlformats.org/officeDocument/2006/relationships/hyperlink" Target="http://www.bollymoviereviewz.com/2015/01/dolly-ki-doli-first-day-box-office.html" TargetMode="External"/><Relationship Id="rId1" Type="http://schemas.openxmlformats.org/officeDocument/2006/relationships/hyperlink" Target="http://www.bollymoviereviewz.com/2015/06/dil-dhadakne-do-first-weekend-box-office-collections.html" TargetMode="External"/><Relationship Id="rId6" Type="http://schemas.openxmlformats.org/officeDocument/2006/relationships/hyperlink" Target="http://www.bollymoviereviewz.com/2015/05/bombay-velvet-1st-saturday-day-2-box.html" TargetMode="External"/><Relationship Id="rId11" Type="http://schemas.openxmlformats.org/officeDocument/2006/relationships/hyperlink" Target="http://www.bollymoviereviewz.com/2015/04/leela-review-ek-paheli-leela.html" TargetMode="External"/><Relationship Id="rId24" Type="http://schemas.openxmlformats.org/officeDocument/2006/relationships/hyperlink" Target="http://www.bollymoviereviewz.com/2015/02/msg-messenger-of-god-box-office.html" TargetMode="External"/><Relationship Id="rId32" Type="http://schemas.openxmlformats.org/officeDocument/2006/relationships/hyperlink" Target="http://www.bollymoviereviewz.com/2015/01/alone-second-day-box-office-collection.html" TargetMode="External"/><Relationship Id="rId5" Type="http://schemas.openxmlformats.org/officeDocument/2006/relationships/hyperlink" Target="http://www.bollymoviereviewz.com/2015/05/gabbar-is-back-12-days-second-tuesday.html" TargetMode="External"/><Relationship Id="rId15" Type="http://schemas.openxmlformats.org/officeDocument/2006/relationships/hyperlink" Target="http://www.bollymoviereviewz.com/2015/03/barkhaa-review.html" TargetMode="External"/><Relationship Id="rId23" Type="http://schemas.openxmlformats.org/officeDocument/2006/relationships/hyperlink" Target="http://www.bollymoviereviewz.com/2015/02/roy-first-day-box-office-collection.html" TargetMode="External"/><Relationship Id="rId28" Type="http://schemas.openxmlformats.org/officeDocument/2006/relationships/hyperlink" Target="http://www.bollymoviereviewz.com/2015/01/hawaizaada-first-day-box-office.html" TargetMode="External"/><Relationship Id="rId10" Type="http://schemas.openxmlformats.org/officeDocument/2006/relationships/hyperlink" Target="http://www.bollymoviereviewz.com/2015/04/ek-paheli-leela-first-day-box-office.html" TargetMode="External"/><Relationship Id="rId19" Type="http://schemas.openxmlformats.org/officeDocument/2006/relationships/hyperlink" Target="http://www.bollymoviereviewz.com/2015/03/hey-bro-and-badmashiyan-box-office.html" TargetMode="External"/><Relationship Id="rId31" Type="http://schemas.openxmlformats.org/officeDocument/2006/relationships/hyperlink" Target="http://www.bollymoviereviewz.com/2015/01/tevar-second-day-box-office-collection.html" TargetMode="External"/><Relationship Id="rId4" Type="http://schemas.openxmlformats.org/officeDocument/2006/relationships/hyperlink" Target="http://www.bollymoviereviewz.com/2015/05/piku-first-weekend-box-office.html" TargetMode="External"/><Relationship Id="rId9" Type="http://schemas.openxmlformats.org/officeDocument/2006/relationships/hyperlink" Target="http://www.bollymoviereviewz.com/2015/04/margarita-with-straw-movie-review.html" TargetMode="External"/><Relationship Id="rId14" Type="http://schemas.openxmlformats.org/officeDocument/2006/relationships/hyperlink" Target="http://www.bollymoviereviewz.com/2015/03/nh10-saturday-2nd-day-box-office.html" TargetMode="External"/><Relationship Id="rId22" Type="http://schemas.openxmlformats.org/officeDocument/2006/relationships/hyperlink" Target="http://www.bollymoviereviewz.com/2015/02/badlapur-box-office-opening-amongst-top.html" TargetMode="External"/><Relationship Id="rId27" Type="http://schemas.openxmlformats.org/officeDocument/2006/relationships/hyperlink" Target="http://www.bollymoviereviewz.com/2015/01/khamoshiyan-first-day-box-office.html" TargetMode="External"/><Relationship Id="rId30" Type="http://schemas.openxmlformats.org/officeDocument/2006/relationships/hyperlink" Target="http://www.bollymoviereviewz.com/2015/01/pk-first-indian-movie-to-reach-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4"/>
  <sheetViews>
    <sheetView workbookViewId="0">
      <selection activeCell="B1" sqref="B1:B1048576"/>
    </sheetView>
  </sheetViews>
  <sheetFormatPr defaultColWidth="15.140625" defaultRowHeight="20.100000000000001" customHeight="1"/>
  <cols>
    <col min="1" max="1" width="35" style="24" bestFit="1" customWidth="1"/>
    <col min="2" max="2" width="18" style="59" bestFit="1" customWidth="1"/>
    <col min="3" max="3" width="11.28515625" style="18" bestFit="1" customWidth="1"/>
    <col min="4" max="4" width="11.42578125" style="18" customWidth="1"/>
    <col min="5" max="6" width="11" style="18" customWidth="1"/>
    <col min="7" max="7" width="8.7109375" style="18" customWidth="1"/>
    <col min="8" max="8" width="6.7109375" style="18" customWidth="1"/>
    <col min="9" max="9" width="8" style="18" customWidth="1"/>
    <col min="10" max="10" width="12.85546875" style="18" customWidth="1"/>
    <col min="11" max="11" width="10.140625" style="18" customWidth="1"/>
    <col min="12" max="12" width="46.42578125" style="18" customWidth="1"/>
    <col min="13" max="13" width="28.7109375" style="18" customWidth="1"/>
    <col min="14" max="14" width="24.28515625" style="30" customWidth="1"/>
    <col min="15" max="15" width="20.85546875" style="45" customWidth="1"/>
    <col min="16" max="16" width="17.140625" style="8" customWidth="1"/>
    <col min="17" max="17" width="5.7109375" style="12" customWidth="1"/>
    <col min="18" max="18" width="7.140625" style="12" customWidth="1"/>
    <col min="19" max="23" width="7.7109375" style="7" customWidth="1"/>
    <col min="24" max="16384" width="15.140625" style="7"/>
  </cols>
  <sheetData>
    <row r="1" spans="1:18" s="12" customFormat="1" ht="20.100000000000001" customHeight="1">
      <c r="A1" s="22" t="s">
        <v>0</v>
      </c>
      <c r="B1" s="58" t="s">
        <v>676</v>
      </c>
      <c r="C1" s="23" t="s">
        <v>7</v>
      </c>
      <c r="D1" s="23" t="s">
        <v>8</v>
      </c>
      <c r="E1" s="23" t="s">
        <v>677</v>
      </c>
      <c r="F1" s="23" t="s">
        <v>9</v>
      </c>
      <c r="G1" s="23" t="s">
        <v>678</v>
      </c>
      <c r="H1" s="23" t="s">
        <v>10</v>
      </c>
      <c r="I1" s="23" t="s">
        <v>679</v>
      </c>
      <c r="J1" s="23" t="s">
        <v>11</v>
      </c>
      <c r="K1" s="23" t="s">
        <v>680</v>
      </c>
      <c r="L1" s="23" t="s">
        <v>12</v>
      </c>
      <c r="M1" s="23" t="s">
        <v>13</v>
      </c>
      <c r="N1" s="26" t="s">
        <v>681</v>
      </c>
      <c r="O1" s="27" t="s">
        <v>394</v>
      </c>
      <c r="P1" s="8"/>
    </row>
    <row r="2" spans="1:18" s="12" customFormat="1" ht="20.100000000000001" customHeight="1">
      <c r="A2" s="24" t="str">
        <f>HYPERLINK("http://www.bollymoviereviewz.com/2015/06/dil-dhadakne-do-first-weekend-box-office-collections.html","Dil Dhadakne Do")</f>
        <v>Dil Dhadakne Do</v>
      </c>
      <c r="B2" s="59">
        <v>42160</v>
      </c>
      <c r="C2" s="18" t="s">
        <v>14</v>
      </c>
      <c r="D2" s="18" t="s">
        <v>15</v>
      </c>
      <c r="E2" s="18" t="s">
        <v>16</v>
      </c>
      <c r="F2" s="28">
        <v>79</v>
      </c>
      <c r="G2" s="18" t="s">
        <v>17</v>
      </c>
      <c r="H2" s="18">
        <v>2015</v>
      </c>
      <c r="I2" s="29">
        <v>86</v>
      </c>
      <c r="J2" s="30" t="s">
        <v>39</v>
      </c>
      <c r="K2" s="30"/>
      <c r="L2" s="13" t="s">
        <v>684</v>
      </c>
      <c r="M2" s="30" t="s">
        <v>44</v>
      </c>
      <c r="N2" s="14" t="s">
        <v>685</v>
      </c>
      <c r="O2" s="31"/>
      <c r="P2" s="2"/>
    </row>
    <row r="3" spans="1:18" ht="20.100000000000001" customHeight="1">
      <c r="A3" s="24" t="str">
        <f>HYPERLINK("http://www.bollymoviereviewz.com/2015/06/tanu-weds-manu-returns-17-days-box.html","Tanu Weds Manu Returns")</f>
        <v>Tanu Weds Manu Returns</v>
      </c>
      <c r="B3" s="59">
        <v>42146</v>
      </c>
      <c r="C3" s="18" t="s">
        <v>18</v>
      </c>
      <c r="D3" s="18">
        <v>38.1</v>
      </c>
      <c r="E3" s="18">
        <v>70</v>
      </c>
      <c r="F3" s="28" t="s">
        <v>402</v>
      </c>
      <c r="G3" s="18" t="s">
        <v>19</v>
      </c>
      <c r="H3" s="18">
        <v>2015</v>
      </c>
      <c r="I3" s="29">
        <v>30</v>
      </c>
      <c r="J3" s="30" t="s">
        <v>39</v>
      </c>
      <c r="K3" s="30"/>
      <c r="L3" s="13" t="s">
        <v>686</v>
      </c>
      <c r="M3" s="30" t="s">
        <v>51</v>
      </c>
      <c r="N3" s="32" t="s">
        <v>393</v>
      </c>
      <c r="O3" s="33" t="s">
        <v>395</v>
      </c>
      <c r="P3" s="2"/>
      <c r="Q3" s="7"/>
      <c r="R3" s="7"/>
    </row>
    <row r="4" spans="1:18" ht="20.100000000000001" customHeight="1">
      <c r="A4" s="24" t="str">
        <f>HYPERLINK("http://www.bollymoviereviewz.com/2015/05/welcome-to-karachi-first-day-box-office.html","Welcome To Karachi")</f>
        <v>Welcome To Karachi</v>
      </c>
      <c r="B4" s="59">
        <v>42152</v>
      </c>
      <c r="C4" s="18" t="s">
        <v>21</v>
      </c>
      <c r="D4" s="18">
        <v>5.4</v>
      </c>
      <c r="E4" s="18" t="s">
        <v>22</v>
      </c>
      <c r="F4" s="28" t="s">
        <v>307</v>
      </c>
      <c r="G4" s="18" t="s">
        <v>23</v>
      </c>
      <c r="H4" s="18">
        <v>2015</v>
      </c>
      <c r="I4" s="29">
        <v>20</v>
      </c>
      <c r="J4" s="30" t="s">
        <v>89</v>
      </c>
      <c r="K4" s="30"/>
      <c r="L4" s="13" t="s">
        <v>687</v>
      </c>
      <c r="M4" s="30" t="s">
        <v>56</v>
      </c>
      <c r="N4" s="34" t="s">
        <v>397</v>
      </c>
      <c r="O4" s="33" t="s">
        <v>396</v>
      </c>
      <c r="P4" s="2"/>
      <c r="Q4" s="7"/>
      <c r="R4" s="7"/>
    </row>
    <row r="5" spans="1:18" ht="20.100000000000001" customHeight="1">
      <c r="A5" s="24" t="str">
        <f>HYPERLINK("http://www.bollymoviereviewz.com/2015/05/piku-first-weekend-box-office.html","Piku")</f>
        <v>Piku</v>
      </c>
      <c r="B5" s="59">
        <v>42132</v>
      </c>
      <c r="C5" s="18">
        <v>5.32</v>
      </c>
      <c r="D5" s="18">
        <v>25.22</v>
      </c>
      <c r="E5" s="18" t="s">
        <v>24</v>
      </c>
      <c r="F5" s="19" t="s">
        <v>25</v>
      </c>
      <c r="G5" s="18" t="s">
        <v>26</v>
      </c>
      <c r="H5" s="18">
        <v>2015</v>
      </c>
      <c r="I5" s="29">
        <v>35</v>
      </c>
      <c r="J5" s="30" t="s">
        <v>59</v>
      </c>
      <c r="K5" s="30"/>
      <c r="L5" s="13" t="s">
        <v>688</v>
      </c>
      <c r="M5" s="30" t="s">
        <v>60</v>
      </c>
      <c r="N5" s="17" t="s">
        <v>689</v>
      </c>
      <c r="O5" s="33" t="s">
        <v>398</v>
      </c>
      <c r="P5" s="2"/>
      <c r="Q5" s="7"/>
      <c r="R5" s="7"/>
    </row>
    <row r="6" spans="1:18" ht="20.100000000000001" customHeight="1">
      <c r="A6" s="24" t="str">
        <f>HYPERLINK("http://www.bollymoviereviewz.com/2015/05/gabbar-is-back-12-days-second-tuesday.html","Gabbar is Back")</f>
        <v>Gabbar is Back</v>
      </c>
      <c r="B6" s="59">
        <v>42125</v>
      </c>
      <c r="C6" s="18">
        <v>13.05</v>
      </c>
      <c r="D6" s="18">
        <v>40</v>
      </c>
      <c r="E6" s="18" t="s">
        <v>27</v>
      </c>
      <c r="F6" s="19" t="s">
        <v>28</v>
      </c>
      <c r="G6" s="18" t="s">
        <v>26</v>
      </c>
      <c r="H6" s="18">
        <v>2015</v>
      </c>
      <c r="I6" s="29">
        <v>72</v>
      </c>
      <c r="J6" s="30" t="s">
        <v>67</v>
      </c>
      <c r="K6" s="30"/>
      <c r="L6" s="13" t="s">
        <v>690</v>
      </c>
      <c r="M6" s="30" t="s">
        <v>69</v>
      </c>
      <c r="N6" s="30" t="s">
        <v>519</v>
      </c>
      <c r="O6" s="31" t="s">
        <v>409</v>
      </c>
      <c r="P6" s="2"/>
      <c r="Q6" s="7"/>
      <c r="R6" s="7"/>
    </row>
    <row r="7" spans="1:18" ht="20.100000000000001" customHeight="1">
      <c r="A7" s="24" t="str">
        <f>HYPERLINK("http://www.bollymoviereviewz.com/2015/05/bombay-velvet-1st-saturday-day-2-box.html","Bombay Velvet")</f>
        <v>Bombay Velvet</v>
      </c>
      <c r="B7" s="59">
        <v>42139</v>
      </c>
      <c r="C7" s="18" t="s">
        <v>29</v>
      </c>
      <c r="D7" s="18">
        <v>16.100000000000001</v>
      </c>
      <c r="E7" s="18" t="s">
        <v>30</v>
      </c>
      <c r="F7" s="19" t="s">
        <v>31</v>
      </c>
      <c r="G7" s="18" t="s">
        <v>32</v>
      </c>
      <c r="H7" s="18">
        <v>2015</v>
      </c>
      <c r="I7" s="29">
        <v>110</v>
      </c>
      <c r="J7" s="30" t="s">
        <v>67</v>
      </c>
      <c r="K7" s="30"/>
      <c r="L7" s="13" t="s">
        <v>691</v>
      </c>
      <c r="M7" s="30" t="s">
        <v>78</v>
      </c>
      <c r="N7" s="30" t="s">
        <v>458</v>
      </c>
      <c r="O7" s="31" t="s">
        <v>520</v>
      </c>
      <c r="P7" s="2"/>
      <c r="Q7" s="7"/>
      <c r="R7" s="7"/>
    </row>
    <row r="8" spans="1:18" ht="20.100000000000001" customHeight="1">
      <c r="A8" s="24" t="str">
        <f>HYPERLINK("http://www.bollymoviereviewz.com/2015/05/kuch-kuch-locha-hai-first-day-box.html","Kuch Kuch Locha Hain")</f>
        <v>Kuch Kuch Locha Hain</v>
      </c>
      <c r="B8" s="59">
        <v>42132</v>
      </c>
      <c r="C8" s="18">
        <v>0.75</v>
      </c>
      <c r="D8" s="18" t="s">
        <v>33</v>
      </c>
      <c r="E8" s="18" t="s">
        <v>34</v>
      </c>
      <c r="F8" s="19" t="s">
        <v>35</v>
      </c>
      <c r="G8" s="18" t="s">
        <v>23</v>
      </c>
      <c r="H8" s="18">
        <v>2015</v>
      </c>
      <c r="I8" s="29">
        <v>16</v>
      </c>
      <c r="J8" s="30" t="s">
        <v>89</v>
      </c>
      <c r="K8" s="30"/>
      <c r="L8" s="13" t="s">
        <v>691</v>
      </c>
      <c r="M8" s="30" t="s">
        <v>78</v>
      </c>
      <c r="O8" s="31"/>
      <c r="P8" s="2"/>
      <c r="Q8" s="7"/>
      <c r="R8" s="7"/>
    </row>
    <row r="9" spans="1:18" ht="20.100000000000001" customHeight="1">
      <c r="A9" s="24" t="str">
        <f>HYPERLINK("http://www.bollymoviereviewz.com/2015/04/mr-x-first-day-box-office-collection.html","Mr X ")</f>
        <v>Mr X </v>
      </c>
      <c r="B9" s="59">
        <v>42111</v>
      </c>
      <c r="C9" s="18">
        <v>4.5</v>
      </c>
      <c r="D9" s="18">
        <v>13.99</v>
      </c>
      <c r="E9" s="18" t="s">
        <v>36</v>
      </c>
      <c r="F9" s="19" t="s">
        <v>37</v>
      </c>
      <c r="G9" s="18" t="s">
        <v>23</v>
      </c>
      <c r="H9" s="18">
        <v>2015</v>
      </c>
      <c r="I9" s="29">
        <v>39</v>
      </c>
      <c r="J9" s="30" t="s">
        <v>100</v>
      </c>
      <c r="K9" s="30"/>
      <c r="L9" s="13" t="s">
        <v>692</v>
      </c>
      <c r="M9" s="30" t="s">
        <v>101</v>
      </c>
      <c r="O9" s="31"/>
      <c r="P9" s="2"/>
      <c r="Q9" s="7"/>
      <c r="R9" s="7"/>
    </row>
    <row r="10" spans="1:18" ht="20.100000000000001" customHeight="1">
      <c r="A10" s="24" t="str">
        <f>HYPERLINK("http://www.bollymoviereviewz.com/2015/04/margarita-with-straw-movie-review.html","Margarita With a Straw")</f>
        <v>Margarita With a Straw</v>
      </c>
      <c r="B10" s="59">
        <v>42111</v>
      </c>
      <c r="C10" s="18">
        <v>0.5</v>
      </c>
      <c r="D10" s="18">
        <v>2.12</v>
      </c>
      <c r="E10" s="18" t="s">
        <v>38</v>
      </c>
      <c r="F10" s="19" t="s">
        <v>35</v>
      </c>
      <c r="G10" s="18" t="s">
        <v>17</v>
      </c>
      <c r="H10" s="18">
        <v>2015</v>
      </c>
      <c r="I10" s="29">
        <v>0.54</v>
      </c>
      <c r="J10" s="30" t="s">
        <v>59</v>
      </c>
      <c r="K10" s="30"/>
      <c r="L10" s="13" t="s">
        <v>693</v>
      </c>
      <c r="M10" s="14" t="s">
        <v>694</v>
      </c>
      <c r="O10" s="31"/>
      <c r="P10" s="2"/>
      <c r="Q10" s="7"/>
      <c r="R10" s="7"/>
    </row>
    <row r="11" spans="1:18" ht="20.100000000000001" customHeight="1">
      <c r="A11" s="24" t="str">
        <f>HYPERLINK("http://www.bollymoviereviewz.com/2015/04/ek-paheli-leela-first-day-box-office.html","Leela ")</f>
        <v>Leela </v>
      </c>
      <c r="B11" s="59">
        <v>42104</v>
      </c>
      <c r="C11" s="18">
        <v>5.3</v>
      </c>
      <c r="D11" s="18">
        <v>15.85</v>
      </c>
      <c r="E11" s="18" t="s">
        <v>40</v>
      </c>
      <c r="F11" s="19" t="s">
        <v>41</v>
      </c>
      <c r="G11" s="18" t="s">
        <v>43</v>
      </c>
      <c r="H11" s="18">
        <v>2015</v>
      </c>
      <c r="I11" s="29">
        <v>18</v>
      </c>
      <c r="J11" s="30" t="s">
        <v>100</v>
      </c>
      <c r="K11" s="30"/>
      <c r="L11" s="13" t="s">
        <v>695</v>
      </c>
      <c r="M11" s="30" t="s">
        <v>115</v>
      </c>
      <c r="O11" s="31"/>
      <c r="P11" s="2"/>
      <c r="Q11" s="7"/>
      <c r="R11" s="7"/>
    </row>
    <row r="12" spans="1:18" ht="20.100000000000001" customHeight="1">
      <c r="A12" s="24" t="str">
        <f>HYPERLINK("http://www.bollymoviereviewz.com/2015/04/leela-review-ek-paheli-leela.html","Dharam Sankat Mein ")</f>
        <v>Dharam Sankat Mein </v>
      </c>
      <c r="B12" s="59">
        <v>42104</v>
      </c>
      <c r="C12" s="18">
        <v>1.3</v>
      </c>
      <c r="D12" s="18">
        <v>5</v>
      </c>
      <c r="E12" s="18">
        <v>10</v>
      </c>
      <c r="F12" s="19" t="s">
        <v>45</v>
      </c>
      <c r="G12" s="18" t="s">
        <v>23</v>
      </c>
      <c r="H12" s="18">
        <v>2015</v>
      </c>
      <c r="I12" s="29">
        <v>16</v>
      </c>
      <c r="J12" s="30" t="s">
        <v>89</v>
      </c>
      <c r="K12" s="30"/>
      <c r="L12" s="13" t="s">
        <v>696</v>
      </c>
      <c r="M12" s="30" t="s">
        <v>129</v>
      </c>
      <c r="O12" s="31"/>
      <c r="P12" s="2"/>
      <c r="Q12" s="7"/>
      <c r="R12" s="7"/>
    </row>
    <row r="13" spans="1:18" ht="20.100000000000001" customHeight="1">
      <c r="A13" s="24" t="str">
        <f>HYPERLINK("http://www.bollymoviereviewz.com/2015/04/detective-byomkesh-bakshi-first-day-box.html","Byomkesh Bakshi ")</f>
        <v>Byomkesh Bakshi </v>
      </c>
      <c r="B13" s="59">
        <v>42097</v>
      </c>
      <c r="C13" s="18">
        <v>4.2</v>
      </c>
      <c r="D13" s="18">
        <v>14</v>
      </c>
      <c r="E13" s="18" t="s">
        <v>46</v>
      </c>
      <c r="F13" s="19" t="s">
        <v>47</v>
      </c>
      <c r="G13" s="18" t="s">
        <v>43</v>
      </c>
      <c r="H13" s="18">
        <v>2015</v>
      </c>
      <c r="I13" s="29">
        <v>19</v>
      </c>
      <c r="J13" s="30" t="s">
        <v>100</v>
      </c>
      <c r="K13" s="30"/>
      <c r="L13" s="13" t="s">
        <v>697</v>
      </c>
      <c r="M13" s="30" t="s">
        <v>139</v>
      </c>
      <c r="O13" s="31"/>
      <c r="P13" s="2"/>
      <c r="Q13" s="7"/>
      <c r="R13" s="7"/>
    </row>
    <row r="14" spans="1:18" ht="20.100000000000001" customHeight="1">
      <c r="A14" s="24" t="str">
        <f>HYPERLINK("http://www.bollymoviereviewz.com/2015/03/hunterrr-first-day-box-office.html","Hunterr")</f>
        <v>Hunterr</v>
      </c>
      <c r="B14" s="59">
        <v>42083</v>
      </c>
      <c r="C14" s="18">
        <v>1.6</v>
      </c>
      <c r="D14" s="18">
        <v>5.0999999999999996</v>
      </c>
      <c r="E14" s="18">
        <v>10</v>
      </c>
      <c r="F14" s="19" t="s">
        <v>48</v>
      </c>
      <c r="G14" s="18" t="s">
        <v>43</v>
      </c>
      <c r="H14" s="18">
        <v>2015</v>
      </c>
      <c r="I14" s="29">
        <v>13.4</v>
      </c>
      <c r="J14" s="30" t="s">
        <v>146</v>
      </c>
      <c r="K14" s="30"/>
      <c r="L14" s="13" t="s">
        <v>698</v>
      </c>
      <c r="M14" s="30" t="s">
        <v>148</v>
      </c>
      <c r="O14" s="31"/>
      <c r="P14" s="2"/>
      <c r="Q14" s="7"/>
      <c r="R14" s="7"/>
    </row>
    <row r="15" spans="1:18" ht="20.100000000000001" customHeight="1">
      <c r="A15" s="24" t="str">
        <f>HYPERLINK("http://www.bollymoviereviewz.com/2015/03/nh10-saturday-2nd-day-box-office.html","NH 10")</f>
        <v>NH 10</v>
      </c>
      <c r="B15" s="59">
        <v>42076</v>
      </c>
      <c r="C15" s="18">
        <v>3.35</v>
      </c>
      <c r="D15" s="18">
        <v>13.3</v>
      </c>
      <c r="E15" s="18">
        <v>20.5</v>
      </c>
      <c r="F15" s="19" t="s">
        <v>49</v>
      </c>
      <c r="G15" s="18" t="s">
        <v>26</v>
      </c>
      <c r="H15" s="18">
        <v>2015</v>
      </c>
      <c r="I15" s="29">
        <v>23</v>
      </c>
      <c r="J15" s="30" t="s">
        <v>100</v>
      </c>
      <c r="K15" s="30"/>
      <c r="L15" s="13" t="s">
        <v>699</v>
      </c>
      <c r="M15" s="30" t="s">
        <v>157</v>
      </c>
      <c r="O15" s="31"/>
      <c r="P15" s="2"/>
      <c r="Q15" s="7"/>
      <c r="R15" s="7"/>
    </row>
    <row r="16" spans="1:18" ht="20.100000000000001" customHeight="1">
      <c r="A16" s="24" t="str">
        <f>HYPERLINK("http://www.bollymoviereviewz.com/2015/03/barkhaa-review.html","Barkhaa")</f>
        <v>Barkhaa</v>
      </c>
      <c r="B16" s="59">
        <v>42090</v>
      </c>
      <c r="C16" s="18">
        <v>0.47</v>
      </c>
      <c r="D16" s="18">
        <v>0.91</v>
      </c>
      <c r="E16" s="18">
        <v>0.96</v>
      </c>
      <c r="F16" s="19">
        <v>0.98</v>
      </c>
      <c r="G16" s="18" t="s">
        <v>23</v>
      </c>
      <c r="H16" s="18">
        <v>2015</v>
      </c>
      <c r="I16" s="29">
        <v>7</v>
      </c>
      <c r="J16" s="30" t="s">
        <v>347</v>
      </c>
      <c r="K16" s="30"/>
      <c r="L16" s="13" t="s">
        <v>700</v>
      </c>
      <c r="M16" s="30" t="s">
        <v>165</v>
      </c>
      <c r="O16" s="31"/>
      <c r="P16" s="2"/>
      <c r="Q16" s="7"/>
      <c r="R16" s="7"/>
    </row>
    <row r="17" spans="1:18" ht="20.100000000000001" customHeight="1">
      <c r="A17" s="24" t="str">
        <f>HYPERLINK("http://www.bollymoviereviewz.com/2015/02/dum-laga-ke-haisha-box-office.html","Dum Laga Ke Haisha")</f>
        <v>Dum Laga Ke Haisha</v>
      </c>
      <c r="B17" s="59">
        <v>42062</v>
      </c>
      <c r="C17" s="18">
        <v>1.1000000000000001</v>
      </c>
      <c r="D17" s="18">
        <v>6</v>
      </c>
      <c r="E17" s="18">
        <v>10.65</v>
      </c>
      <c r="F17" s="19" t="s">
        <v>50</v>
      </c>
      <c r="G17" s="18" t="s">
        <v>26</v>
      </c>
      <c r="H17" s="18">
        <v>2015</v>
      </c>
      <c r="I17" s="29">
        <v>13</v>
      </c>
      <c r="J17" s="30" t="s">
        <v>177</v>
      </c>
      <c r="K17" s="30"/>
      <c r="L17" s="13" t="s">
        <v>701</v>
      </c>
      <c r="M17" s="30" t="s">
        <v>178</v>
      </c>
      <c r="O17" s="31"/>
      <c r="P17" s="2"/>
      <c r="Q17" s="7"/>
      <c r="R17" s="7"/>
    </row>
    <row r="18" spans="1:18" ht="20.100000000000001" customHeight="1">
      <c r="A18" s="24" t="str">
        <f>HYPERLINK("http://www.bollymoviereviewz.com/2015/03/dilliwaali-zaalim-girlfriend-first-day.html","Dilliwali Zaalim Girlfriend")</f>
        <v>Dilliwali Zaalim Girlfriend</v>
      </c>
      <c r="B18" s="59">
        <v>42083</v>
      </c>
      <c r="C18" s="18">
        <v>0.6</v>
      </c>
      <c r="D18" s="18">
        <v>1.75</v>
      </c>
      <c r="E18" s="18">
        <v>2.5</v>
      </c>
      <c r="F18" s="19" t="s">
        <v>53</v>
      </c>
      <c r="G18" s="18" t="s">
        <v>23</v>
      </c>
      <c r="H18" s="18">
        <v>2015</v>
      </c>
      <c r="I18" s="29">
        <v>12</v>
      </c>
      <c r="J18" s="30" t="s">
        <v>177</v>
      </c>
      <c r="K18" s="30"/>
      <c r="L18" s="13" t="s">
        <v>702</v>
      </c>
      <c r="M18" s="30" t="s">
        <v>184</v>
      </c>
      <c r="O18" s="31"/>
      <c r="P18" s="2"/>
      <c r="Q18" s="7"/>
      <c r="R18" s="7"/>
    </row>
    <row r="19" spans="1:18" ht="20.100000000000001" customHeight="1">
      <c r="A19" s="24" t="str">
        <f>HYPERLINK("http://www.bollymoviereviewz.com/2015/03/dirty-politics-first-day-box-office.html","Dirty Politics")</f>
        <v>Dirty Politics</v>
      </c>
      <c r="B19" s="59">
        <v>42069</v>
      </c>
      <c r="C19" s="18">
        <v>1.3</v>
      </c>
      <c r="D19" s="18">
        <v>3.94</v>
      </c>
      <c r="E19" s="18">
        <v>7</v>
      </c>
      <c r="F19" s="19" t="s">
        <v>55</v>
      </c>
      <c r="G19" s="18" t="s">
        <v>23</v>
      </c>
      <c r="H19" s="18">
        <v>2015</v>
      </c>
      <c r="I19" s="29">
        <v>15</v>
      </c>
      <c r="J19" s="30" t="s">
        <v>59</v>
      </c>
      <c r="K19" s="30"/>
      <c r="L19" s="13" t="s">
        <v>703</v>
      </c>
      <c r="M19" s="30" t="s">
        <v>192</v>
      </c>
      <c r="O19" s="31"/>
      <c r="P19" s="2"/>
      <c r="Q19" s="7"/>
      <c r="R19" s="7"/>
    </row>
    <row r="20" spans="1:18" ht="20.100000000000001" customHeight="1">
      <c r="A20" s="24" t="str">
        <f>HYPERLINK("http://www.bollymoviereviewz.com/2015/03/hey-bro-and-badmashiyan-box-office.html","Hey Bro")</f>
        <v>Hey Bro</v>
      </c>
      <c r="B20" s="59">
        <v>42069</v>
      </c>
      <c r="C20" s="18">
        <v>0.25</v>
      </c>
      <c r="E20" s="18">
        <v>1.06</v>
      </c>
      <c r="F20" s="19">
        <v>1.06</v>
      </c>
      <c r="G20" s="18" t="s">
        <v>23</v>
      </c>
      <c r="H20" s="18">
        <v>2015</v>
      </c>
      <c r="I20" s="29">
        <v>25</v>
      </c>
      <c r="J20" s="30" t="s">
        <v>89</v>
      </c>
      <c r="K20" s="30"/>
      <c r="L20" s="13" t="s">
        <v>704</v>
      </c>
      <c r="M20" s="30" t="s">
        <v>199</v>
      </c>
      <c r="O20" s="31"/>
      <c r="P20" s="2"/>
      <c r="Q20" s="7"/>
      <c r="R20" s="7"/>
    </row>
    <row r="21" spans="1:18" ht="20.100000000000001" customHeight="1">
      <c r="A21" s="24" t="str">
        <f>HYPERLINK("http://www.bollymoviereviewz.com/2015/03/hey-bro-and-badmashiyan-box-office.html","Badmashiyan")</f>
        <v>Badmashiyan</v>
      </c>
      <c r="B21" s="59">
        <v>42069</v>
      </c>
      <c r="C21" s="18">
        <v>0.12</v>
      </c>
      <c r="E21" s="18">
        <v>0.54</v>
      </c>
      <c r="F21" s="19">
        <v>0.54</v>
      </c>
      <c r="G21" s="18" t="s">
        <v>17</v>
      </c>
      <c r="H21" s="18">
        <v>2015</v>
      </c>
      <c r="I21" s="29">
        <v>3</v>
      </c>
      <c r="J21" s="30" t="s">
        <v>177</v>
      </c>
      <c r="K21" s="30"/>
      <c r="L21" s="13" t="s">
        <v>705</v>
      </c>
      <c r="M21" s="30" t="s">
        <v>205</v>
      </c>
      <c r="O21" s="31"/>
      <c r="P21" s="2"/>
      <c r="Q21" s="7"/>
      <c r="R21" s="7"/>
    </row>
    <row r="22" spans="1:18" ht="20.100000000000001" customHeight="1">
      <c r="A22" s="24" t="str">
        <f>HYPERLINK("http://www.bollymoviereviewz.com/2015/02/ab-tak-chappan-2-box-office-collection.html","Ab Tak Chappan 2 ")</f>
        <v>Ab Tak Chappan 2 </v>
      </c>
      <c r="B22" s="59">
        <v>42061</v>
      </c>
      <c r="C22" s="18">
        <v>1.25</v>
      </c>
      <c r="D22" s="18">
        <v>3.1</v>
      </c>
      <c r="F22" s="19">
        <v>6.61</v>
      </c>
      <c r="G22" s="18" t="s">
        <v>17</v>
      </c>
      <c r="H22" s="18">
        <v>2015</v>
      </c>
      <c r="I22" s="29">
        <v>3</v>
      </c>
      <c r="J22" s="30" t="s">
        <v>399</v>
      </c>
      <c r="K22" s="30"/>
      <c r="L22" s="13" t="s">
        <v>706</v>
      </c>
      <c r="M22" s="30" t="s">
        <v>212</v>
      </c>
      <c r="O22" s="31"/>
      <c r="P22" s="2"/>
      <c r="Q22" s="7"/>
      <c r="R22" s="7"/>
    </row>
    <row r="23" spans="1:18" ht="20.100000000000001" customHeight="1">
      <c r="A23" s="24" t="str">
        <f>HYPERLINK("http://www.bollymoviereviewz.com/2015/02/badlapur-box-office-opening-amongst-top.html","Badlapur ")</f>
        <v xml:space="preserve">Badlapur </v>
      </c>
      <c r="B23" s="59">
        <v>42055</v>
      </c>
      <c r="C23" s="18">
        <v>7.12</v>
      </c>
      <c r="D23" s="18">
        <v>24</v>
      </c>
      <c r="E23" s="18">
        <v>37</v>
      </c>
      <c r="F23" s="19">
        <v>51.4</v>
      </c>
      <c r="G23" s="18" t="s">
        <v>26</v>
      </c>
      <c r="H23" s="18">
        <v>2015</v>
      </c>
      <c r="I23" s="29">
        <v>25</v>
      </c>
      <c r="J23" s="30" t="s">
        <v>220</v>
      </c>
      <c r="K23" s="30"/>
      <c r="L23" s="13" t="s">
        <v>707</v>
      </c>
      <c r="M23" s="30" t="s">
        <v>223</v>
      </c>
      <c r="O23" s="31"/>
      <c r="P23" s="2"/>
      <c r="Q23" s="7"/>
      <c r="R23" s="7"/>
    </row>
    <row r="24" spans="1:18" ht="20.100000000000001" customHeight="1">
      <c r="A24" s="24" t="str">
        <f>HYPERLINK("http://www.bollymoviereviewz.com/2015/02/roy-first-day-box-office-collection.html","Roy ")</f>
        <v xml:space="preserve">Roy </v>
      </c>
      <c r="B24" s="59">
        <v>42048</v>
      </c>
      <c r="C24" s="18">
        <v>10.4</v>
      </c>
      <c r="D24" s="18">
        <v>28.68</v>
      </c>
      <c r="E24" s="18" t="s">
        <v>64</v>
      </c>
      <c r="F24" s="19">
        <v>44.5</v>
      </c>
      <c r="G24" s="18" t="s">
        <v>23</v>
      </c>
      <c r="H24" s="18">
        <v>2015</v>
      </c>
      <c r="I24" s="29">
        <v>40</v>
      </c>
      <c r="J24" s="30" t="s">
        <v>100</v>
      </c>
      <c r="K24" s="30"/>
      <c r="L24" s="13" t="s">
        <v>708</v>
      </c>
      <c r="M24" s="30" t="s">
        <v>235</v>
      </c>
      <c r="O24" s="31"/>
      <c r="P24" s="2"/>
      <c r="Q24" s="7"/>
      <c r="R24" s="7"/>
    </row>
    <row r="25" spans="1:18" ht="20.100000000000001" customHeight="1">
      <c r="A25" s="24" t="str">
        <f>HYPERLINK("http://www.bollymoviereviewz.com/2015/02/msg-messenger-of-god-box-office.html","MSG")</f>
        <v>MSG</v>
      </c>
      <c r="B25" s="59">
        <v>42048</v>
      </c>
      <c r="C25" s="18">
        <v>2</v>
      </c>
      <c r="D25" s="18">
        <v>10</v>
      </c>
      <c r="E25" s="18">
        <v>20</v>
      </c>
      <c r="F25" s="19">
        <v>27</v>
      </c>
      <c r="G25" s="18" t="s">
        <v>17</v>
      </c>
      <c r="H25" s="18">
        <v>2015</v>
      </c>
      <c r="I25" s="29">
        <v>20</v>
      </c>
      <c r="J25" s="30" t="s">
        <v>521</v>
      </c>
      <c r="K25" s="30"/>
      <c r="L25" s="13" t="s">
        <v>709</v>
      </c>
      <c r="M25" s="14" t="s">
        <v>710</v>
      </c>
      <c r="O25" s="31"/>
      <c r="P25" s="2"/>
      <c r="Q25" s="7"/>
      <c r="R25" s="7"/>
    </row>
    <row r="26" spans="1:18" ht="20.100000000000001" customHeight="1">
      <c r="A26" s="24" t="str">
        <f>HYPERLINK("http://www.bollymoviereviewz.com/2015/02/shamitabh-first-day-box-office.html","Shamitabh ")</f>
        <v>Shamitabh </v>
      </c>
      <c r="B26" s="59">
        <v>42034</v>
      </c>
      <c r="C26" s="18">
        <v>3.5</v>
      </c>
      <c r="D26" s="18">
        <v>13.25</v>
      </c>
      <c r="E26" s="18">
        <v>19</v>
      </c>
      <c r="F26" s="19">
        <v>22.45</v>
      </c>
      <c r="G26" s="18" t="s">
        <v>23</v>
      </c>
      <c r="H26" s="18">
        <v>2015</v>
      </c>
      <c r="I26" s="29">
        <v>45</v>
      </c>
      <c r="J26" s="30" t="s">
        <v>59</v>
      </c>
      <c r="K26" s="30"/>
      <c r="L26" s="13" t="s">
        <v>711</v>
      </c>
      <c r="M26" s="14" t="s">
        <v>712</v>
      </c>
      <c r="O26" s="31"/>
      <c r="P26" s="2"/>
      <c r="Q26" s="7"/>
      <c r="R26" s="7"/>
    </row>
    <row r="27" spans="1:18" ht="20.100000000000001" customHeight="1">
      <c r="A27" s="24" t="str">
        <f>HYPERLINK("http://www.bollymoviereviewz.com/2015/01/baby-first-day-box-office-collection.html","Baby")</f>
        <v>Baby</v>
      </c>
      <c r="B27" s="59">
        <v>42027</v>
      </c>
      <c r="C27" s="18">
        <v>9.3000000000000007</v>
      </c>
      <c r="D27" s="18" t="s">
        <v>86</v>
      </c>
      <c r="E27" s="18">
        <v>63.82</v>
      </c>
      <c r="F27" s="19" t="s">
        <v>88</v>
      </c>
      <c r="G27" s="18" t="s">
        <v>92</v>
      </c>
      <c r="H27" s="18">
        <v>2015</v>
      </c>
      <c r="I27" s="29">
        <v>75</v>
      </c>
      <c r="J27" s="30" t="s">
        <v>361</v>
      </c>
      <c r="K27" s="30"/>
      <c r="L27" s="13" t="s">
        <v>713</v>
      </c>
      <c r="M27" s="30" t="s">
        <v>360</v>
      </c>
      <c r="O27" s="31"/>
      <c r="P27" s="2"/>
      <c r="Q27" s="7"/>
      <c r="R27" s="7"/>
    </row>
    <row r="28" spans="1:18" ht="20.100000000000001" customHeight="1">
      <c r="A28" s="24" t="str">
        <f>HYPERLINK("http://www.bollymoviereviewz.com/2015/01/khamoshiyan-first-day-box-office.html","Khamoshiyan ")</f>
        <v>Khamoshiyan </v>
      </c>
      <c r="B28" s="59">
        <v>42034</v>
      </c>
      <c r="C28" s="18">
        <v>1.92</v>
      </c>
      <c r="D28" s="18">
        <v>6.67</v>
      </c>
      <c r="E28" s="18">
        <v>11.3</v>
      </c>
      <c r="F28" s="19">
        <v>14.02</v>
      </c>
      <c r="G28" s="18" t="s">
        <v>43</v>
      </c>
      <c r="H28" s="18">
        <v>2015</v>
      </c>
      <c r="I28" s="29">
        <v>11</v>
      </c>
      <c r="J28" s="30" t="s">
        <v>57</v>
      </c>
      <c r="K28" s="30"/>
      <c r="L28" s="13" t="s">
        <v>714</v>
      </c>
      <c r="M28" s="30" t="s">
        <v>362</v>
      </c>
      <c r="O28" s="31"/>
      <c r="P28" s="2"/>
      <c r="Q28" s="7"/>
      <c r="R28" s="7"/>
    </row>
    <row r="29" spans="1:18" ht="20.100000000000001" customHeight="1">
      <c r="A29" s="24" t="str">
        <f>HYPERLINK("http://www.bollymoviereviewz.com/2015/01/hawaizaada-first-day-box-office.html","Hawaizaada")</f>
        <v>Hawaizaada</v>
      </c>
      <c r="B29" s="59">
        <v>42034</v>
      </c>
      <c r="C29" s="18">
        <v>0.56999999999999995</v>
      </c>
      <c r="D29" s="18" t="s">
        <v>102</v>
      </c>
      <c r="E29" s="18" t="s">
        <v>33</v>
      </c>
      <c r="F29" s="19">
        <v>3</v>
      </c>
      <c r="G29" s="18" t="s">
        <v>32</v>
      </c>
      <c r="H29" s="18">
        <v>2015</v>
      </c>
      <c r="I29" s="29">
        <v>25</v>
      </c>
      <c r="J29" s="30" t="s">
        <v>59</v>
      </c>
      <c r="K29" s="30" t="s">
        <v>670</v>
      </c>
      <c r="L29" s="13" t="s">
        <v>715</v>
      </c>
      <c r="M29" s="30" t="s">
        <v>363</v>
      </c>
      <c r="O29" s="31"/>
      <c r="P29" s="2"/>
      <c r="Q29" s="7"/>
      <c r="R29" s="7"/>
    </row>
    <row r="30" spans="1:18" ht="20.100000000000001" customHeight="1">
      <c r="A30" s="24" t="str">
        <f>HYPERLINK("http://www.bollymoviereviewz.com/2015/01/dolly-ki-doli-first-day-box-office.html","Dolly Ki Doli")</f>
        <v>Dolly Ki Doli</v>
      </c>
      <c r="B30" s="59">
        <v>42027</v>
      </c>
      <c r="C30" s="18">
        <v>2</v>
      </c>
      <c r="D30" s="18">
        <v>10.3</v>
      </c>
      <c r="E30" s="18">
        <v>18.66</v>
      </c>
      <c r="F30" s="19">
        <v>19.260000000000002</v>
      </c>
      <c r="G30" s="18" t="s">
        <v>107</v>
      </c>
      <c r="H30" s="18">
        <v>2015</v>
      </c>
      <c r="I30" s="29">
        <v>25</v>
      </c>
      <c r="J30" s="30" t="s">
        <v>177</v>
      </c>
      <c r="K30" s="30"/>
      <c r="L30" s="13" t="s">
        <v>716</v>
      </c>
      <c r="M30" s="30" t="s">
        <v>364</v>
      </c>
      <c r="O30" s="31"/>
      <c r="P30" s="2"/>
      <c r="Q30" s="7"/>
      <c r="R30" s="7"/>
    </row>
    <row r="31" spans="1:18" ht="20.100000000000001" customHeight="1">
      <c r="A31" s="24" t="str">
        <f>HYPERLINK("http://www.bollymoviereviewz.com/2015/01/tevar-second-day-box-office-collection.html","Tevar ")</f>
        <v>Tevar </v>
      </c>
      <c r="B31" s="59">
        <v>42013</v>
      </c>
      <c r="C31" s="18">
        <v>7.05</v>
      </c>
      <c r="D31" s="18">
        <v>22.05</v>
      </c>
      <c r="E31" s="18">
        <v>35</v>
      </c>
      <c r="F31" s="19">
        <v>39</v>
      </c>
      <c r="G31" s="18" t="s">
        <v>23</v>
      </c>
      <c r="H31" s="18">
        <v>2015</v>
      </c>
      <c r="I31" s="29">
        <v>60</v>
      </c>
      <c r="J31" s="30" t="s">
        <v>67</v>
      </c>
      <c r="K31" s="30"/>
      <c r="L31" s="13" t="s">
        <v>717</v>
      </c>
      <c r="M31" s="30" t="s">
        <v>358</v>
      </c>
      <c r="O31" s="31"/>
      <c r="P31" s="2"/>
      <c r="Q31" s="7"/>
      <c r="R31" s="7"/>
    </row>
    <row r="32" spans="1:18" ht="20.100000000000001" customHeight="1">
      <c r="A32" s="24" t="str">
        <f>HYPERLINK("http://www.bollymoviereviewz.com/2015/01/alone-second-day-box-office-collection.html","Alone ")</f>
        <v>Alone </v>
      </c>
      <c r="B32" s="59">
        <v>42020</v>
      </c>
      <c r="C32" s="18">
        <v>3.5</v>
      </c>
      <c r="D32" s="18">
        <v>14</v>
      </c>
      <c r="E32" s="18">
        <v>22</v>
      </c>
      <c r="F32" s="19" t="s">
        <v>123</v>
      </c>
      <c r="G32" s="18" t="s">
        <v>23</v>
      </c>
      <c r="H32" s="18">
        <v>2015</v>
      </c>
      <c r="I32" s="29">
        <v>18</v>
      </c>
      <c r="J32" s="30" t="s">
        <v>57</v>
      </c>
      <c r="K32" s="30"/>
      <c r="L32" s="13" t="s">
        <v>718</v>
      </c>
      <c r="M32" s="30" t="s">
        <v>359</v>
      </c>
      <c r="O32" s="31"/>
      <c r="P32" s="2"/>
      <c r="Q32" s="7"/>
      <c r="R32" s="7"/>
    </row>
    <row r="33" spans="1:18" ht="20.100000000000001" customHeight="1">
      <c r="A33" s="24" t="s">
        <v>54</v>
      </c>
      <c r="B33" s="59">
        <v>41999</v>
      </c>
      <c r="C33" s="18">
        <v>0.4</v>
      </c>
      <c r="D33" s="18">
        <v>1.65</v>
      </c>
      <c r="E33" s="18">
        <v>2</v>
      </c>
      <c r="F33" s="19">
        <v>13.8</v>
      </c>
      <c r="G33" s="20" t="s">
        <v>26</v>
      </c>
      <c r="H33" s="18">
        <v>2014</v>
      </c>
      <c r="I33" s="29">
        <v>4.5</v>
      </c>
      <c r="J33" s="30" t="s">
        <v>100</v>
      </c>
      <c r="K33" s="30"/>
      <c r="L33" s="13" t="s">
        <v>719</v>
      </c>
      <c r="M33" s="34" t="s">
        <v>456</v>
      </c>
      <c r="N33" s="35" t="s">
        <v>458</v>
      </c>
      <c r="O33" s="36" t="s">
        <v>457</v>
      </c>
      <c r="P33" s="2"/>
      <c r="Q33" s="7"/>
      <c r="R33" s="7"/>
    </row>
    <row r="34" spans="1:18" ht="20.100000000000001" customHeight="1">
      <c r="A34" s="24" t="s">
        <v>58</v>
      </c>
      <c r="B34" s="59">
        <v>41992</v>
      </c>
      <c r="C34" s="18">
        <v>26.63</v>
      </c>
      <c r="D34" s="18">
        <v>95.21</v>
      </c>
      <c r="E34" s="18" t="s">
        <v>289</v>
      </c>
      <c r="F34" s="19" t="s">
        <v>290</v>
      </c>
      <c r="G34" s="18" t="s">
        <v>291</v>
      </c>
      <c r="H34" s="18">
        <v>2014</v>
      </c>
      <c r="I34" s="29">
        <v>85</v>
      </c>
      <c r="J34" s="30" t="s">
        <v>89</v>
      </c>
      <c r="K34" s="30"/>
      <c r="L34" s="13" t="s">
        <v>720</v>
      </c>
      <c r="M34" s="34" t="s">
        <v>461</v>
      </c>
      <c r="N34" s="17" t="s">
        <v>721</v>
      </c>
      <c r="O34" s="36" t="s">
        <v>425</v>
      </c>
      <c r="P34" s="2"/>
      <c r="Q34" s="7"/>
      <c r="R34" s="7"/>
    </row>
    <row r="35" spans="1:18" ht="20.100000000000001" customHeight="1">
      <c r="A35" s="24" t="s">
        <v>61</v>
      </c>
      <c r="B35" s="59">
        <v>41978</v>
      </c>
      <c r="C35" s="18">
        <v>9.25</v>
      </c>
      <c r="D35" s="18">
        <v>29</v>
      </c>
      <c r="E35" s="18" t="s">
        <v>292</v>
      </c>
      <c r="F35" s="19" t="s">
        <v>293</v>
      </c>
      <c r="G35" s="18" t="s">
        <v>294</v>
      </c>
      <c r="H35" s="18">
        <v>2014</v>
      </c>
      <c r="I35" s="29">
        <v>70</v>
      </c>
      <c r="J35" s="30" t="s">
        <v>67</v>
      </c>
      <c r="K35" s="30"/>
      <c r="L35" s="13" t="s">
        <v>722</v>
      </c>
      <c r="M35" s="30" t="s">
        <v>460</v>
      </c>
      <c r="N35" s="30" t="s">
        <v>530</v>
      </c>
      <c r="O35" s="31" t="s">
        <v>395</v>
      </c>
      <c r="P35" s="2"/>
      <c r="Q35" s="7"/>
      <c r="R35" s="7"/>
    </row>
    <row r="36" spans="1:18" ht="20.100000000000001" customHeight="1">
      <c r="A36" s="24" t="s">
        <v>62</v>
      </c>
      <c r="B36" s="59">
        <v>41971</v>
      </c>
      <c r="C36" s="18">
        <v>3.6</v>
      </c>
      <c r="D36" s="18">
        <v>12.65</v>
      </c>
      <c r="E36" s="18">
        <v>19</v>
      </c>
      <c r="F36" s="19" t="s">
        <v>295</v>
      </c>
      <c r="G36" s="18" t="s">
        <v>294</v>
      </c>
      <c r="H36" s="18">
        <v>2014</v>
      </c>
      <c r="I36" s="29">
        <v>15</v>
      </c>
      <c r="J36" s="30" t="s">
        <v>399</v>
      </c>
      <c r="K36" s="30"/>
      <c r="L36" s="13" t="s">
        <v>954</v>
      </c>
      <c r="M36" s="30" t="s">
        <v>540</v>
      </c>
      <c r="N36" s="30" t="s">
        <v>392</v>
      </c>
      <c r="O36" s="31" t="s">
        <v>396</v>
      </c>
      <c r="P36" s="2"/>
      <c r="Q36" s="7"/>
      <c r="R36" s="7"/>
    </row>
    <row r="37" spans="1:18" ht="20.100000000000001" customHeight="1">
      <c r="A37" s="24" t="s">
        <v>63</v>
      </c>
      <c r="B37" s="59">
        <v>41971</v>
      </c>
      <c r="C37" s="18" t="s">
        <v>296</v>
      </c>
      <c r="D37" s="18">
        <v>8.6</v>
      </c>
      <c r="E37" s="18" t="s">
        <v>297</v>
      </c>
      <c r="F37" s="19">
        <v>14</v>
      </c>
      <c r="G37" s="18" t="s">
        <v>294</v>
      </c>
      <c r="H37" s="18">
        <v>2014</v>
      </c>
      <c r="I37" s="29">
        <v>15</v>
      </c>
      <c r="J37" s="30" t="s">
        <v>100</v>
      </c>
      <c r="K37" s="30"/>
      <c r="L37" s="13" t="s">
        <v>723</v>
      </c>
      <c r="M37" s="30" t="s">
        <v>403</v>
      </c>
      <c r="N37" s="30" t="s">
        <v>542</v>
      </c>
      <c r="O37" s="31"/>
      <c r="P37" s="2"/>
      <c r="Q37" s="7"/>
      <c r="R37" s="7"/>
    </row>
    <row r="38" spans="1:18" ht="20.100000000000001" customHeight="1">
      <c r="A38" s="24" t="s">
        <v>65</v>
      </c>
      <c r="B38" s="59">
        <v>41971</v>
      </c>
      <c r="C38" s="18">
        <v>0.12</v>
      </c>
      <c r="D38" s="18">
        <v>0.4</v>
      </c>
      <c r="E38" s="18">
        <v>0.4</v>
      </c>
      <c r="F38" s="19" t="s">
        <v>544</v>
      </c>
      <c r="G38" s="18" t="s">
        <v>294</v>
      </c>
      <c r="H38" s="18">
        <v>2014</v>
      </c>
      <c r="I38" s="29">
        <v>5</v>
      </c>
      <c r="J38" s="34" t="s">
        <v>59</v>
      </c>
      <c r="K38" s="34"/>
      <c r="L38" s="13" t="s">
        <v>724</v>
      </c>
      <c r="M38" s="30" t="s">
        <v>541</v>
      </c>
      <c r="N38" s="32"/>
      <c r="O38" s="31"/>
      <c r="P38" s="2"/>
      <c r="Q38" s="7"/>
      <c r="R38" s="7"/>
    </row>
    <row r="39" spans="1:18" ht="20.100000000000001" customHeight="1">
      <c r="A39" s="24" t="s">
        <v>66</v>
      </c>
      <c r="B39" s="59">
        <v>41964</v>
      </c>
      <c r="C39" s="18">
        <v>4</v>
      </c>
      <c r="D39" s="18">
        <v>14.5</v>
      </c>
      <c r="E39" s="18">
        <v>20.85</v>
      </c>
      <c r="F39" s="19" t="s">
        <v>298</v>
      </c>
      <c r="G39" s="18" t="s">
        <v>294</v>
      </c>
      <c r="H39" s="18">
        <v>2014</v>
      </c>
      <c r="I39" s="29">
        <v>55</v>
      </c>
      <c r="J39" s="30" t="s">
        <v>177</v>
      </c>
      <c r="K39" s="30"/>
      <c r="L39" s="13" t="s">
        <v>725</v>
      </c>
      <c r="M39" s="34"/>
      <c r="O39" s="31"/>
      <c r="P39" s="2"/>
      <c r="Q39" s="7"/>
      <c r="R39" s="7"/>
    </row>
    <row r="40" spans="1:18" ht="20.100000000000001" customHeight="1">
      <c r="A40" s="24" t="s">
        <v>68</v>
      </c>
      <c r="B40" s="59">
        <v>41957</v>
      </c>
      <c r="C40" s="18">
        <v>6.85</v>
      </c>
      <c r="D40" s="18">
        <v>20</v>
      </c>
      <c r="E40" s="18">
        <v>29</v>
      </c>
      <c r="F40" s="19" t="s">
        <v>299</v>
      </c>
      <c r="G40" s="18" t="s">
        <v>23</v>
      </c>
      <c r="H40" s="18">
        <v>2014</v>
      </c>
      <c r="I40" s="29">
        <v>44</v>
      </c>
      <c r="J40" s="30" t="s">
        <v>59</v>
      </c>
      <c r="K40" s="30"/>
      <c r="L40" s="13" t="s">
        <v>726</v>
      </c>
      <c r="M40" s="34"/>
      <c r="O40" s="31"/>
      <c r="P40" s="2"/>
      <c r="Q40" s="7"/>
      <c r="R40" s="7"/>
    </row>
    <row r="41" spans="1:18" ht="20.100000000000001" customHeight="1">
      <c r="A41" s="24" t="s">
        <v>70</v>
      </c>
      <c r="B41" s="59">
        <v>41950</v>
      </c>
      <c r="C41" s="18">
        <v>5</v>
      </c>
      <c r="D41" s="18">
        <v>18</v>
      </c>
      <c r="E41" s="18">
        <v>28</v>
      </c>
      <c r="F41" s="19" t="s">
        <v>301</v>
      </c>
      <c r="G41" s="18" t="s">
        <v>302</v>
      </c>
      <c r="H41" s="18">
        <v>2014</v>
      </c>
      <c r="I41" s="29">
        <v>42</v>
      </c>
      <c r="J41" s="30" t="s">
        <v>89</v>
      </c>
      <c r="K41" s="30"/>
      <c r="L41" s="13" t="s">
        <v>727</v>
      </c>
      <c r="M41" s="30" t="s">
        <v>543</v>
      </c>
      <c r="O41" s="31"/>
      <c r="P41" s="2"/>
      <c r="Q41" s="7"/>
      <c r="R41" s="7"/>
    </row>
    <row r="42" spans="1:18" ht="20.100000000000001" customHeight="1">
      <c r="A42" s="24" t="s">
        <v>71</v>
      </c>
      <c r="B42" s="59">
        <v>41950</v>
      </c>
      <c r="C42" s="18" t="s">
        <v>303</v>
      </c>
      <c r="D42" s="18" t="s">
        <v>53</v>
      </c>
      <c r="E42" s="18" t="s">
        <v>304</v>
      </c>
      <c r="F42" s="19" t="s">
        <v>304</v>
      </c>
      <c r="G42" s="18" t="s">
        <v>294</v>
      </c>
      <c r="H42" s="18">
        <v>2014</v>
      </c>
      <c r="I42" s="29">
        <v>12</v>
      </c>
      <c r="J42" s="30" t="s">
        <v>59</v>
      </c>
      <c r="K42" s="30" t="s">
        <v>670</v>
      </c>
      <c r="L42" s="13" t="s">
        <v>728</v>
      </c>
      <c r="M42" s="30" t="s">
        <v>545</v>
      </c>
      <c r="O42" s="31"/>
      <c r="P42" s="2"/>
      <c r="Q42" s="7"/>
      <c r="R42" s="7"/>
    </row>
    <row r="43" spans="1:18" ht="20.100000000000001" customHeight="1">
      <c r="A43" s="24" t="s">
        <v>72</v>
      </c>
      <c r="B43" s="59">
        <v>41943</v>
      </c>
      <c r="C43" s="18" t="s">
        <v>305</v>
      </c>
      <c r="D43" s="18">
        <v>1.5</v>
      </c>
      <c r="E43" s="18" t="s">
        <v>304</v>
      </c>
      <c r="F43" s="19">
        <v>5</v>
      </c>
      <c r="G43" s="18" t="s">
        <v>294</v>
      </c>
      <c r="H43" s="18">
        <v>2014</v>
      </c>
      <c r="I43" s="29">
        <v>8</v>
      </c>
      <c r="J43" s="30" t="s">
        <v>89</v>
      </c>
      <c r="K43" s="30"/>
      <c r="L43" s="13" t="s">
        <v>729</v>
      </c>
      <c r="M43" s="30" t="s">
        <v>546</v>
      </c>
      <c r="O43" s="31"/>
      <c r="P43" s="2"/>
      <c r="Q43" s="7"/>
      <c r="R43" s="7"/>
    </row>
    <row r="44" spans="1:18" ht="20.100000000000001" customHeight="1">
      <c r="A44" s="24" t="s">
        <v>73</v>
      </c>
      <c r="B44" s="59">
        <v>41943</v>
      </c>
      <c r="C44" s="18" t="s">
        <v>306</v>
      </c>
      <c r="D44" s="18">
        <v>5</v>
      </c>
      <c r="E44" s="18" t="s">
        <v>307</v>
      </c>
      <c r="F44" s="19" t="s">
        <v>518</v>
      </c>
      <c r="G44" s="18" t="s">
        <v>308</v>
      </c>
      <c r="H44" s="18">
        <v>2014</v>
      </c>
      <c r="I44" s="29">
        <v>7</v>
      </c>
      <c r="J44" s="30" t="s">
        <v>67</v>
      </c>
      <c r="K44" s="30"/>
      <c r="L44" s="13" t="s">
        <v>730</v>
      </c>
      <c r="M44" s="30" t="s">
        <v>372</v>
      </c>
      <c r="O44" s="31"/>
      <c r="P44" s="2"/>
      <c r="Q44" s="7"/>
      <c r="R44" s="7"/>
    </row>
    <row r="45" spans="1:18" ht="20.100000000000001" customHeight="1">
      <c r="A45" s="24" t="s">
        <v>74</v>
      </c>
      <c r="B45" s="59">
        <v>41936</v>
      </c>
      <c r="C45" s="18">
        <v>44.97</v>
      </c>
      <c r="D45" s="18">
        <v>108.86</v>
      </c>
      <c r="E45" s="18">
        <v>157.5</v>
      </c>
      <c r="F45" s="19">
        <v>203.3</v>
      </c>
      <c r="G45" s="18" t="s">
        <v>309</v>
      </c>
      <c r="H45" s="18">
        <v>2014</v>
      </c>
      <c r="I45" s="29">
        <v>150</v>
      </c>
      <c r="J45" s="30" t="s">
        <v>89</v>
      </c>
      <c r="K45" s="30"/>
      <c r="L45" s="37" t="s">
        <v>731</v>
      </c>
      <c r="M45" s="30" t="s">
        <v>370</v>
      </c>
      <c r="O45" s="31"/>
      <c r="P45" s="8" t="s">
        <v>300</v>
      </c>
      <c r="Q45" s="7"/>
      <c r="R45" s="7"/>
    </row>
    <row r="46" spans="1:18" ht="20.100000000000001" customHeight="1">
      <c r="A46" s="24" t="s">
        <v>75</v>
      </c>
      <c r="B46" s="59">
        <v>41914</v>
      </c>
      <c r="C46" s="18">
        <v>6.14</v>
      </c>
      <c r="D46" s="18">
        <v>26.78</v>
      </c>
      <c r="E46" s="18">
        <v>50.07</v>
      </c>
      <c r="F46" s="19">
        <v>58.3</v>
      </c>
      <c r="G46" s="18" t="s">
        <v>309</v>
      </c>
      <c r="H46" s="18">
        <v>2014</v>
      </c>
      <c r="I46" s="29">
        <v>24</v>
      </c>
      <c r="J46" s="30" t="s">
        <v>59</v>
      </c>
      <c r="K46" s="30"/>
      <c r="L46" s="13" t="s">
        <v>732</v>
      </c>
      <c r="M46" s="30" t="s">
        <v>547</v>
      </c>
      <c r="N46" s="17" t="s">
        <v>733</v>
      </c>
      <c r="O46" s="31" t="s">
        <v>425</v>
      </c>
      <c r="P46" s="2"/>
      <c r="Q46" s="7"/>
      <c r="R46" s="7"/>
    </row>
    <row r="47" spans="1:18" ht="20.100000000000001" customHeight="1">
      <c r="A47" s="24" t="s">
        <v>76</v>
      </c>
      <c r="B47" s="59">
        <v>41914</v>
      </c>
      <c r="C47" s="18">
        <v>27.54</v>
      </c>
      <c r="D47" s="18" t="s">
        <v>310</v>
      </c>
      <c r="E47" s="18">
        <v>135.44999999999999</v>
      </c>
      <c r="F47" s="19">
        <v>181.03</v>
      </c>
      <c r="G47" s="18" t="s">
        <v>309</v>
      </c>
      <c r="H47" s="18">
        <v>2014</v>
      </c>
      <c r="I47" s="29">
        <v>140</v>
      </c>
      <c r="J47" s="30" t="s">
        <v>67</v>
      </c>
      <c r="K47" s="30"/>
      <c r="L47" s="13" t="s">
        <v>734</v>
      </c>
      <c r="M47" s="30"/>
      <c r="O47" s="31"/>
      <c r="P47" s="2"/>
      <c r="Q47" s="7"/>
      <c r="R47" s="7"/>
    </row>
    <row r="48" spans="1:18" ht="20.100000000000001" customHeight="1">
      <c r="A48" s="24" t="s">
        <v>77</v>
      </c>
      <c r="B48" s="59">
        <v>41901</v>
      </c>
      <c r="C48" s="18">
        <v>3.75</v>
      </c>
      <c r="D48" s="18">
        <v>13.6</v>
      </c>
      <c r="E48" s="18">
        <v>20.45</v>
      </c>
      <c r="F48" s="19">
        <v>24.2</v>
      </c>
      <c r="G48" s="18" t="s">
        <v>288</v>
      </c>
      <c r="H48" s="18">
        <v>2014</v>
      </c>
      <c r="I48" s="29">
        <v>35</v>
      </c>
      <c r="J48" s="30" t="s">
        <v>177</v>
      </c>
      <c r="K48" s="30"/>
      <c r="L48" s="13" t="s">
        <v>735</v>
      </c>
      <c r="M48" s="30"/>
      <c r="O48" s="31"/>
      <c r="P48" s="2"/>
      <c r="Q48" s="7"/>
      <c r="R48" s="7"/>
    </row>
    <row r="49" spans="1:18" ht="20.100000000000001" customHeight="1">
      <c r="A49" s="24" t="s">
        <v>79</v>
      </c>
      <c r="B49" s="59">
        <v>41901</v>
      </c>
      <c r="C49" s="18">
        <v>2.75</v>
      </c>
      <c r="D49" s="18">
        <v>11.25</v>
      </c>
      <c r="E49" s="18">
        <v>19</v>
      </c>
      <c r="F49" s="19">
        <v>25.87</v>
      </c>
      <c r="G49" s="18" t="s">
        <v>26</v>
      </c>
      <c r="H49" s="18">
        <v>2014</v>
      </c>
      <c r="I49" s="29">
        <v>25.47</v>
      </c>
      <c r="J49" s="30" t="s">
        <v>177</v>
      </c>
      <c r="K49" s="30"/>
      <c r="L49" s="13" t="s">
        <v>736</v>
      </c>
      <c r="M49" s="30"/>
      <c r="O49" s="31"/>
      <c r="P49" s="2"/>
      <c r="Q49" s="7"/>
      <c r="R49" s="7"/>
    </row>
    <row r="50" spans="1:18" ht="20.100000000000001" customHeight="1">
      <c r="A50" s="24" t="s">
        <v>80</v>
      </c>
      <c r="B50" s="59">
        <v>41894</v>
      </c>
      <c r="C50" s="18">
        <v>5.0999999999999996</v>
      </c>
      <c r="D50" s="18" t="s">
        <v>311</v>
      </c>
      <c r="E50" s="18">
        <v>28.09</v>
      </c>
      <c r="F50" s="19">
        <v>35.909999999999997</v>
      </c>
      <c r="G50" s="18" t="s">
        <v>312</v>
      </c>
      <c r="H50" s="18">
        <v>2014</v>
      </c>
      <c r="I50" s="29">
        <v>15</v>
      </c>
      <c r="J50" s="30" t="s">
        <v>89</v>
      </c>
      <c r="K50" s="30"/>
      <c r="L50" s="13" t="s">
        <v>737</v>
      </c>
      <c r="M50" s="30"/>
      <c r="O50" s="31"/>
      <c r="P50" s="2"/>
      <c r="Q50" s="7"/>
      <c r="R50" s="7"/>
    </row>
    <row r="51" spans="1:18" ht="20.100000000000001" customHeight="1">
      <c r="A51" s="24" t="s">
        <v>81</v>
      </c>
      <c r="B51" s="59">
        <v>41894</v>
      </c>
      <c r="C51" s="18">
        <v>3.24</v>
      </c>
      <c r="D51" s="18" t="s">
        <v>313</v>
      </c>
      <c r="E51" s="18">
        <v>18.18</v>
      </c>
      <c r="F51" s="19">
        <v>20</v>
      </c>
      <c r="G51" s="18" t="s">
        <v>312</v>
      </c>
      <c r="H51" s="18">
        <v>2014</v>
      </c>
      <c r="I51" s="29">
        <v>27</v>
      </c>
      <c r="J51" s="30" t="s">
        <v>57</v>
      </c>
      <c r="K51" s="30"/>
      <c r="L51" s="37" t="s">
        <v>516</v>
      </c>
      <c r="M51" s="30"/>
      <c r="O51" s="31"/>
      <c r="P51" s="2"/>
      <c r="Q51" s="7"/>
      <c r="R51" s="7"/>
    </row>
    <row r="52" spans="1:18" ht="20.100000000000001" customHeight="1">
      <c r="A52" s="24" t="s">
        <v>82</v>
      </c>
      <c r="B52" s="59">
        <v>41887</v>
      </c>
      <c r="C52" s="18">
        <v>8.4</v>
      </c>
      <c r="D52" s="18" t="s">
        <v>314</v>
      </c>
      <c r="E52" s="18" t="s">
        <v>315</v>
      </c>
      <c r="F52" s="19">
        <v>64</v>
      </c>
      <c r="G52" s="18" t="s">
        <v>312</v>
      </c>
      <c r="H52" s="18">
        <v>2014</v>
      </c>
      <c r="I52" s="29">
        <v>15</v>
      </c>
      <c r="J52" s="30" t="s">
        <v>522</v>
      </c>
      <c r="K52" s="30"/>
      <c r="L52" s="37" t="s">
        <v>444</v>
      </c>
      <c r="M52" s="30"/>
      <c r="O52" s="31"/>
      <c r="P52" s="2"/>
      <c r="Q52" s="7"/>
      <c r="R52" s="7"/>
    </row>
    <row r="53" spans="1:18" ht="20.100000000000001" customHeight="1">
      <c r="A53" s="24" t="s">
        <v>83</v>
      </c>
      <c r="B53" s="59">
        <v>41880</v>
      </c>
      <c r="C53" s="18" t="s">
        <v>316</v>
      </c>
      <c r="D53" s="18" t="s">
        <v>317</v>
      </c>
      <c r="E53" s="18" t="s">
        <v>318</v>
      </c>
      <c r="F53" s="19">
        <v>29.5</v>
      </c>
      <c r="G53" s="18" t="s">
        <v>319</v>
      </c>
      <c r="H53" s="18">
        <v>2014</v>
      </c>
      <c r="I53" s="29">
        <v>35</v>
      </c>
      <c r="J53" s="30" t="s">
        <v>100</v>
      </c>
      <c r="K53" s="30"/>
      <c r="L53" s="13" t="s">
        <v>738</v>
      </c>
      <c r="M53" s="30"/>
      <c r="O53" s="31"/>
      <c r="P53" s="2"/>
      <c r="Q53" s="7"/>
      <c r="R53" s="7"/>
    </row>
    <row r="54" spans="1:18" ht="20.100000000000001" customHeight="1">
      <c r="A54" s="24" t="s">
        <v>84</v>
      </c>
      <c r="B54" s="59">
        <v>41873</v>
      </c>
      <c r="C54" s="18">
        <v>3.75</v>
      </c>
      <c r="D54" s="18">
        <v>14.5</v>
      </c>
      <c r="E54" s="18">
        <v>23</v>
      </c>
      <c r="F54" s="19">
        <v>36</v>
      </c>
      <c r="G54" s="18" t="s">
        <v>26</v>
      </c>
      <c r="H54" s="18">
        <v>2014</v>
      </c>
      <c r="I54" s="29">
        <v>14</v>
      </c>
      <c r="J54" s="30" t="s">
        <v>100</v>
      </c>
      <c r="K54" s="30"/>
      <c r="L54" s="37" t="s">
        <v>382</v>
      </c>
      <c r="M54" s="30"/>
      <c r="O54" s="31"/>
      <c r="P54" s="2"/>
      <c r="Q54" s="7"/>
      <c r="R54" s="7"/>
    </row>
    <row r="55" spans="1:18" ht="20.100000000000001" customHeight="1">
      <c r="A55" s="24" t="s">
        <v>85</v>
      </c>
      <c r="B55" s="59">
        <v>41866</v>
      </c>
      <c r="C55" s="18" t="s">
        <v>320</v>
      </c>
      <c r="D55" s="18">
        <v>77.55</v>
      </c>
      <c r="E55" s="18">
        <v>112</v>
      </c>
      <c r="F55" s="19" t="s">
        <v>321</v>
      </c>
      <c r="G55" s="18" t="s">
        <v>322</v>
      </c>
      <c r="H55" s="18">
        <v>2014</v>
      </c>
      <c r="I55" s="29">
        <v>88</v>
      </c>
      <c r="J55" s="30" t="s">
        <v>67</v>
      </c>
      <c r="K55" s="30"/>
      <c r="L55" s="13" t="s">
        <v>739</v>
      </c>
      <c r="M55" s="30"/>
      <c r="O55" s="31"/>
      <c r="P55" s="2"/>
      <c r="Q55" s="7"/>
      <c r="R55" s="7"/>
    </row>
    <row r="56" spans="1:18" ht="20.100000000000001" customHeight="1">
      <c r="A56" s="24" t="s">
        <v>87</v>
      </c>
      <c r="B56" s="59">
        <v>41859</v>
      </c>
      <c r="C56" s="18">
        <v>11.16</v>
      </c>
      <c r="D56" s="18">
        <v>36.69</v>
      </c>
      <c r="E56" s="18">
        <v>56.5</v>
      </c>
      <c r="F56" s="19">
        <v>72.5</v>
      </c>
      <c r="G56" s="18" t="s">
        <v>309</v>
      </c>
      <c r="H56" s="18">
        <v>2014</v>
      </c>
      <c r="I56" s="29">
        <v>60</v>
      </c>
      <c r="J56" s="30" t="s">
        <v>89</v>
      </c>
      <c r="K56" s="30"/>
      <c r="L56" s="13" t="s">
        <v>740</v>
      </c>
      <c r="M56" s="30"/>
      <c r="O56" s="31"/>
      <c r="P56" s="2"/>
      <c r="Q56" s="7"/>
      <c r="R56" s="7"/>
    </row>
    <row r="57" spans="1:18" ht="20.100000000000001" customHeight="1">
      <c r="A57" s="24" t="s">
        <v>90</v>
      </c>
      <c r="B57" s="59">
        <v>41845</v>
      </c>
      <c r="C57" s="18">
        <v>26</v>
      </c>
      <c r="D57" s="18">
        <v>83.5</v>
      </c>
      <c r="E57" s="18">
        <v>164</v>
      </c>
      <c r="F57" s="19">
        <v>233</v>
      </c>
      <c r="G57" s="18" t="s">
        <v>26</v>
      </c>
      <c r="H57" s="18">
        <v>2014</v>
      </c>
      <c r="I57" s="29">
        <v>100</v>
      </c>
      <c r="J57" s="30" t="s">
        <v>67</v>
      </c>
      <c r="K57" s="30"/>
      <c r="L57" s="13" t="s">
        <v>741</v>
      </c>
      <c r="M57" s="30"/>
      <c r="O57" s="31"/>
      <c r="P57" s="2"/>
      <c r="Q57" s="7"/>
      <c r="R57" s="7"/>
    </row>
    <row r="58" spans="1:18" ht="20.100000000000001" customHeight="1">
      <c r="A58" s="24" t="s">
        <v>91</v>
      </c>
      <c r="B58" s="59">
        <v>41838</v>
      </c>
      <c r="C58" s="18">
        <v>5.25</v>
      </c>
      <c r="D58" s="18">
        <v>16</v>
      </c>
      <c r="E58" s="18">
        <v>25.6</v>
      </c>
      <c r="F58" s="19">
        <v>21.26</v>
      </c>
      <c r="G58" s="18" t="s">
        <v>309</v>
      </c>
      <c r="H58" s="18">
        <v>2014</v>
      </c>
      <c r="I58" s="29">
        <v>15</v>
      </c>
      <c r="J58" s="30" t="s">
        <v>100</v>
      </c>
      <c r="K58" s="30"/>
      <c r="L58" s="13" t="s">
        <v>742</v>
      </c>
      <c r="M58" s="34" t="s">
        <v>553</v>
      </c>
      <c r="O58" s="36" t="s">
        <v>554</v>
      </c>
      <c r="P58" s="2"/>
      <c r="Q58" s="7"/>
      <c r="R58" s="7"/>
    </row>
    <row r="59" spans="1:18" ht="20.100000000000001" customHeight="1">
      <c r="A59" s="24" t="s">
        <v>93</v>
      </c>
      <c r="B59" s="59">
        <v>41838</v>
      </c>
      <c r="C59" s="18">
        <v>0.75</v>
      </c>
      <c r="D59" s="18">
        <v>3</v>
      </c>
      <c r="E59" s="18">
        <v>4.3499999999999996</v>
      </c>
      <c r="F59" s="19">
        <v>4.3499999999999996</v>
      </c>
      <c r="G59" s="18" t="s">
        <v>23</v>
      </c>
      <c r="H59" s="18">
        <v>2014</v>
      </c>
      <c r="I59" s="29">
        <v>15</v>
      </c>
      <c r="J59" s="30" t="s">
        <v>57</v>
      </c>
      <c r="K59" s="30"/>
      <c r="L59" s="37" t="s">
        <v>743</v>
      </c>
      <c r="M59" s="30"/>
      <c r="O59" s="31"/>
      <c r="P59" s="2"/>
      <c r="Q59" s="7"/>
      <c r="R59" s="7"/>
    </row>
    <row r="60" spans="1:18" ht="20.100000000000001" customHeight="1">
      <c r="A60" s="24" t="s">
        <v>94</v>
      </c>
      <c r="B60" s="59">
        <v>41838</v>
      </c>
      <c r="C60" s="18">
        <v>0.68</v>
      </c>
      <c r="D60" s="18">
        <v>3</v>
      </c>
      <c r="E60" s="18">
        <v>4</v>
      </c>
      <c r="F60" s="19">
        <v>4</v>
      </c>
      <c r="G60" s="18" t="s">
        <v>23</v>
      </c>
      <c r="H60" s="18">
        <v>2014</v>
      </c>
      <c r="I60" s="29">
        <v>17</v>
      </c>
      <c r="J60" s="30" t="s">
        <v>177</v>
      </c>
      <c r="K60" s="30"/>
      <c r="L60" s="37" t="s">
        <v>673</v>
      </c>
      <c r="M60" s="30"/>
      <c r="O60" s="31"/>
      <c r="P60" s="2"/>
      <c r="Q60" s="7"/>
      <c r="R60" s="7"/>
    </row>
    <row r="61" spans="1:18" ht="20.100000000000001" customHeight="1">
      <c r="A61" s="24" t="s">
        <v>95</v>
      </c>
      <c r="B61" s="59">
        <v>41831</v>
      </c>
      <c r="C61" s="18">
        <v>9</v>
      </c>
      <c r="D61" s="18">
        <v>33.74</v>
      </c>
      <c r="E61" s="18">
        <v>53.3</v>
      </c>
      <c r="F61" s="19">
        <v>76.81</v>
      </c>
      <c r="G61" s="18" t="s">
        <v>26</v>
      </c>
      <c r="H61" s="18">
        <v>2014</v>
      </c>
      <c r="I61" s="29">
        <v>29</v>
      </c>
      <c r="J61" s="30" t="s">
        <v>177</v>
      </c>
      <c r="K61" s="30"/>
      <c r="L61" s="13" t="s">
        <v>744</v>
      </c>
      <c r="M61" s="30"/>
      <c r="O61" s="31"/>
      <c r="P61" s="2"/>
      <c r="Q61" s="7"/>
      <c r="R61" s="7"/>
    </row>
    <row r="62" spans="1:18" ht="20.100000000000001" customHeight="1">
      <c r="A62" s="24" t="s">
        <v>96</v>
      </c>
      <c r="B62" s="59">
        <v>41824</v>
      </c>
      <c r="C62" s="18">
        <v>1.75</v>
      </c>
      <c r="D62" s="18">
        <v>7</v>
      </c>
      <c r="E62" s="18">
        <v>10.85</v>
      </c>
      <c r="F62" s="19">
        <v>10.85</v>
      </c>
      <c r="G62" s="18" t="s">
        <v>23</v>
      </c>
      <c r="H62" s="18">
        <v>2014</v>
      </c>
      <c r="I62" s="29">
        <v>28</v>
      </c>
      <c r="J62" s="30" t="s">
        <v>89</v>
      </c>
      <c r="K62" s="30"/>
      <c r="L62" s="38" t="s">
        <v>385</v>
      </c>
      <c r="M62" s="30"/>
      <c r="O62" s="31"/>
      <c r="P62" s="2"/>
      <c r="Q62" s="7"/>
      <c r="R62" s="7"/>
    </row>
    <row r="63" spans="1:18" ht="20.100000000000001" customHeight="1">
      <c r="A63" s="24" t="s">
        <v>97</v>
      </c>
      <c r="B63" s="59">
        <v>41824</v>
      </c>
      <c r="C63" s="18">
        <v>0.5</v>
      </c>
      <c r="D63" s="18">
        <v>1.5</v>
      </c>
      <c r="E63" s="18">
        <v>2.5</v>
      </c>
      <c r="F63" s="19">
        <v>2.5</v>
      </c>
      <c r="G63" s="18" t="s">
        <v>294</v>
      </c>
      <c r="H63" s="18">
        <v>2014</v>
      </c>
      <c r="I63" s="29">
        <v>16</v>
      </c>
      <c r="J63" s="30" t="s">
        <v>177</v>
      </c>
      <c r="K63" s="30"/>
      <c r="L63" s="37" t="s">
        <v>745</v>
      </c>
      <c r="M63" s="30"/>
      <c r="O63" s="31"/>
      <c r="P63" s="2"/>
      <c r="Q63" s="7"/>
      <c r="R63" s="7"/>
    </row>
    <row r="64" spans="1:18" ht="20.100000000000001" customHeight="1">
      <c r="A64" s="24" t="s">
        <v>98</v>
      </c>
      <c r="B64" s="59">
        <v>41817</v>
      </c>
      <c r="C64" s="18">
        <v>16.72</v>
      </c>
      <c r="D64" s="18">
        <v>50.7</v>
      </c>
      <c r="E64" s="18">
        <v>77.2</v>
      </c>
      <c r="F64" s="19">
        <v>105.5</v>
      </c>
      <c r="G64" s="18" t="s">
        <v>291</v>
      </c>
      <c r="H64" s="18">
        <v>2014</v>
      </c>
      <c r="I64" s="29">
        <v>36</v>
      </c>
      <c r="J64" s="30" t="s">
        <v>100</v>
      </c>
      <c r="K64" s="30"/>
      <c r="L64" s="13" t="s">
        <v>746</v>
      </c>
      <c r="M64" s="30"/>
      <c r="O64" s="31"/>
      <c r="P64" s="2"/>
      <c r="Q64" s="7"/>
      <c r="R64" s="7"/>
    </row>
    <row r="65" spans="1:18" ht="20.100000000000001" customHeight="1">
      <c r="A65" s="24" t="s">
        <v>99</v>
      </c>
      <c r="B65" s="59">
        <v>41810</v>
      </c>
      <c r="C65" s="18">
        <v>12.5</v>
      </c>
      <c r="D65" s="18">
        <v>40.130000000000003</v>
      </c>
      <c r="E65" s="18">
        <v>56.35</v>
      </c>
      <c r="F65" s="19">
        <v>63.72</v>
      </c>
      <c r="G65" s="18" t="s">
        <v>23</v>
      </c>
      <c r="H65" s="18">
        <v>2014</v>
      </c>
      <c r="I65" s="29">
        <v>70</v>
      </c>
      <c r="J65" s="30" t="s">
        <v>89</v>
      </c>
      <c r="K65" s="30"/>
      <c r="L65" s="13" t="s">
        <v>747</v>
      </c>
      <c r="M65" s="30" t="s">
        <v>432</v>
      </c>
      <c r="O65" s="31"/>
      <c r="P65" s="2"/>
      <c r="Q65" s="7"/>
      <c r="R65" s="7"/>
    </row>
    <row r="66" spans="1:18" ht="20.100000000000001" customHeight="1">
      <c r="A66" s="24" t="s">
        <v>103</v>
      </c>
      <c r="B66" s="59">
        <v>41803</v>
      </c>
      <c r="C66" s="18">
        <v>2.85</v>
      </c>
      <c r="D66" s="18">
        <v>9.5</v>
      </c>
      <c r="E66" s="18">
        <v>11</v>
      </c>
      <c r="F66" s="19">
        <v>12.16</v>
      </c>
      <c r="G66" s="18" t="s">
        <v>23</v>
      </c>
      <c r="H66" s="18">
        <v>2014</v>
      </c>
      <c r="I66" s="29">
        <v>16</v>
      </c>
      <c r="J66" s="30" t="s">
        <v>59</v>
      </c>
      <c r="K66" s="30"/>
      <c r="L66" s="37" t="s">
        <v>748</v>
      </c>
      <c r="M66" s="30"/>
      <c r="O66" s="31"/>
      <c r="P66" s="2"/>
      <c r="Q66" s="7"/>
      <c r="R66" s="7"/>
    </row>
    <row r="67" spans="1:18" ht="20.100000000000001" customHeight="1">
      <c r="A67" s="24" t="s">
        <v>104</v>
      </c>
      <c r="B67" s="59">
        <v>41796</v>
      </c>
      <c r="C67" s="18">
        <v>12</v>
      </c>
      <c r="D67" s="18" t="s">
        <v>323</v>
      </c>
      <c r="E67" s="18">
        <v>68</v>
      </c>
      <c r="F67" s="19">
        <v>112.65</v>
      </c>
      <c r="G67" s="18" t="s">
        <v>26</v>
      </c>
      <c r="H67" s="18">
        <v>2014</v>
      </c>
      <c r="I67" s="29">
        <v>50</v>
      </c>
      <c r="J67" s="30" t="s">
        <v>67</v>
      </c>
      <c r="K67" s="30"/>
      <c r="L67" s="13" t="s">
        <v>749</v>
      </c>
      <c r="M67" s="30"/>
      <c r="O67" s="31"/>
      <c r="P67" s="2"/>
      <c r="Q67" s="7"/>
      <c r="R67" s="7"/>
    </row>
    <row r="68" spans="1:18" ht="20.100000000000001" customHeight="1">
      <c r="A68" s="24" t="s">
        <v>105</v>
      </c>
      <c r="B68" s="59">
        <v>41796</v>
      </c>
      <c r="C68" s="18">
        <v>0.51</v>
      </c>
      <c r="D68" s="18">
        <v>2.81</v>
      </c>
      <c r="E68" s="18">
        <v>5</v>
      </c>
      <c r="F68" s="19">
        <v>6.14</v>
      </c>
      <c r="G68" s="18" t="s">
        <v>23</v>
      </c>
      <c r="H68" s="18">
        <v>2014</v>
      </c>
      <c r="I68" s="29">
        <v>10</v>
      </c>
      <c r="J68" s="30" t="s">
        <v>89</v>
      </c>
      <c r="K68" s="30"/>
      <c r="L68" s="13" t="s">
        <v>750</v>
      </c>
      <c r="M68" s="34" t="s">
        <v>551</v>
      </c>
      <c r="O68" s="31"/>
      <c r="P68" s="2"/>
      <c r="Q68" s="7"/>
      <c r="R68" s="7"/>
    </row>
    <row r="69" spans="1:18" ht="20.100000000000001" customHeight="1">
      <c r="A69" s="24" t="s">
        <v>106</v>
      </c>
      <c r="B69" s="59">
        <v>41789</v>
      </c>
      <c r="C69" s="18">
        <v>0.7</v>
      </c>
      <c r="D69" s="18">
        <v>3.57</v>
      </c>
      <c r="E69" s="18" t="s">
        <v>324</v>
      </c>
      <c r="F69" s="19">
        <v>8.24</v>
      </c>
      <c r="G69" s="18" t="s">
        <v>309</v>
      </c>
      <c r="H69" s="18">
        <v>2014</v>
      </c>
      <c r="I69" s="29">
        <v>7</v>
      </c>
      <c r="J69" s="30" t="s">
        <v>59</v>
      </c>
      <c r="K69" s="30"/>
      <c r="L69" s="13" t="s">
        <v>751</v>
      </c>
      <c r="M69" s="34" t="s">
        <v>552</v>
      </c>
      <c r="N69" s="34" t="s">
        <v>471</v>
      </c>
      <c r="O69" s="36" t="s">
        <v>428</v>
      </c>
      <c r="P69" s="2"/>
      <c r="Q69" s="7"/>
      <c r="R69" s="7"/>
    </row>
    <row r="70" spans="1:18" ht="20.100000000000001" customHeight="1">
      <c r="A70" s="24" t="s">
        <v>108</v>
      </c>
      <c r="B70" s="59">
        <v>41782</v>
      </c>
      <c r="C70" s="18">
        <v>6.5</v>
      </c>
      <c r="D70" s="18">
        <v>21</v>
      </c>
      <c r="E70" s="18">
        <v>36</v>
      </c>
      <c r="F70" s="19">
        <v>55</v>
      </c>
      <c r="G70" s="18" t="s">
        <v>26</v>
      </c>
      <c r="H70" s="18">
        <v>2014</v>
      </c>
      <c r="I70" s="29">
        <v>25</v>
      </c>
      <c r="J70" s="30" t="s">
        <v>67</v>
      </c>
      <c r="K70" s="30"/>
      <c r="L70" s="13" t="s">
        <v>752</v>
      </c>
      <c r="M70" s="34" t="s">
        <v>555</v>
      </c>
      <c r="N70" s="34" t="s">
        <v>433</v>
      </c>
      <c r="O70" s="36" t="s">
        <v>425</v>
      </c>
      <c r="P70" s="2" t="s">
        <v>300</v>
      </c>
      <c r="Q70" s="7"/>
      <c r="R70" s="7"/>
    </row>
    <row r="71" spans="1:18" ht="20.100000000000001" customHeight="1">
      <c r="A71" s="24" t="s">
        <v>109</v>
      </c>
      <c r="B71" s="59">
        <v>41775</v>
      </c>
      <c r="C71" s="18">
        <v>2.5</v>
      </c>
      <c r="D71" s="18">
        <v>9.75</v>
      </c>
      <c r="E71" s="18">
        <v>16.649999999999999</v>
      </c>
      <c r="F71" s="19">
        <v>18</v>
      </c>
      <c r="G71" s="18" t="s">
        <v>43</v>
      </c>
      <c r="H71" s="18">
        <v>2014</v>
      </c>
      <c r="I71" s="29">
        <v>15</v>
      </c>
      <c r="J71" s="30" t="s">
        <v>100</v>
      </c>
      <c r="K71" s="30"/>
      <c r="L71" s="13" t="s">
        <v>753</v>
      </c>
      <c r="M71" s="34" t="s">
        <v>556</v>
      </c>
      <c r="O71" s="36" t="s">
        <v>557</v>
      </c>
      <c r="P71" s="2"/>
      <c r="Q71" s="7"/>
      <c r="R71" s="7"/>
    </row>
    <row r="72" spans="1:18" ht="20.100000000000001" customHeight="1">
      <c r="A72" s="24" t="s">
        <v>110</v>
      </c>
      <c r="B72" s="59">
        <v>41768</v>
      </c>
      <c r="C72" s="18">
        <v>0.85</v>
      </c>
      <c r="D72" s="18">
        <v>4</v>
      </c>
      <c r="E72" s="18">
        <v>7.7</v>
      </c>
      <c r="F72" s="19">
        <v>10.050000000000001</v>
      </c>
      <c r="G72" s="18" t="s">
        <v>43</v>
      </c>
      <c r="H72" s="18">
        <v>2014</v>
      </c>
      <c r="I72" s="29">
        <v>15</v>
      </c>
      <c r="J72" s="30" t="s">
        <v>672</v>
      </c>
      <c r="K72" s="30"/>
      <c r="L72" s="13" t="s">
        <v>754</v>
      </c>
      <c r="M72" s="34" t="s">
        <v>558</v>
      </c>
      <c r="N72" s="34" t="s">
        <v>559</v>
      </c>
      <c r="O72" s="36" t="s">
        <v>428</v>
      </c>
      <c r="P72" s="2"/>
      <c r="Q72" s="7"/>
      <c r="R72" s="7"/>
    </row>
    <row r="73" spans="1:18" ht="20.100000000000001" customHeight="1">
      <c r="A73" s="24" t="s">
        <v>111</v>
      </c>
      <c r="B73" s="59">
        <v>41768</v>
      </c>
      <c r="C73" s="18">
        <v>0.75</v>
      </c>
      <c r="D73" s="18">
        <v>2</v>
      </c>
      <c r="E73" s="18">
        <v>3</v>
      </c>
      <c r="F73" s="19">
        <v>3</v>
      </c>
      <c r="G73" s="18" t="s">
        <v>23</v>
      </c>
      <c r="H73" s="18">
        <v>2014</v>
      </c>
      <c r="I73" s="29">
        <v>0.5</v>
      </c>
      <c r="J73" s="30" t="s">
        <v>59</v>
      </c>
      <c r="K73" s="30"/>
      <c r="L73" s="13" t="s">
        <v>755</v>
      </c>
      <c r="M73" s="34" t="s">
        <v>560</v>
      </c>
      <c r="N73" s="14" t="s">
        <v>756</v>
      </c>
      <c r="O73" s="31"/>
      <c r="P73" s="2"/>
      <c r="Q73" s="7"/>
      <c r="R73" s="7"/>
    </row>
    <row r="74" spans="1:18" ht="20.100000000000001" customHeight="1">
      <c r="A74" s="24" t="s">
        <v>112</v>
      </c>
      <c r="B74" s="59">
        <v>41768</v>
      </c>
      <c r="C74" s="18">
        <v>0.2</v>
      </c>
      <c r="D74" s="18">
        <v>1</v>
      </c>
      <c r="E74" s="18">
        <v>2</v>
      </c>
      <c r="F74" s="19">
        <v>2</v>
      </c>
      <c r="G74" s="18" t="s">
        <v>23</v>
      </c>
      <c r="H74" s="18">
        <v>2014</v>
      </c>
      <c r="I74" s="39">
        <v>3</v>
      </c>
      <c r="J74" s="30" t="s">
        <v>89</v>
      </c>
      <c r="K74" s="30"/>
      <c r="L74" s="13" t="s">
        <v>757</v>
      </c>
      <c r="M74" s="30"/>
      <c r="O74" s="31"/>
      <c r="P74" s="2"/>
      <c r="Q74" s="7"/>
      <c r="R74" s="7"/>
    </row>
    <row r="75" spans="1:18" ht="20.100000000000001" customHeight="1">
      <c r="A75" s="24" t="s">
        <v>113</v>
      </c>
      <c r="B75" s="59">
        <v>41768</v>
      </c>
      <c r="C75" s="18">
        <v>0.25</v>
      </c>
      <c r="D75" s="18">
        <v>1</v>
      </c>
      <c r="E75" s="18" t="s">
        <v>325</v>
      </c>
      <c r="F75" s="19">
        <v>1.75</v>
      </c>
      <c r="G75" s="18" t="s">
        <v>23</v>
      </c>
      <c r="H75" s="18">
        <v>2014</v>
      </c>
      <c r="I75" s="39">
        <v>3</v>
      </c>
      <c r="J75" s="30" t="s">
        <v>59</v>
      </c>
      <c r="K75" s="30"/>
      <c r="L75" s="13" t="s">
        <v>758</v>
      </c>
      <c r="M75" s="34" t="s">
        <v>561</v>
      </c>
      <c r="O75" s="36" t="s">
        <v>562</v>
      </c>
      <c r="P75" s="2"/>
      <c r="Q75" s="7"/>
      <c r="R75" s="7"/>
    </row>
    <row r="76" spans="1:18" ht="20.100000000000001" customHeight="1">
      <c r="A76" s="24" t="s">
        <v>114</v>
      </c>
      <c r="B76" s="59">
        <v>41761</v>
      </c>
      <c r="C76" s="18">
        <v>0.35</v>
      </c>
      <c r="D76" s="18">
        <v>1</v>
      </c>
      <c r="E76" s="18">
        <v>1</v>
      </c>
      <c r="F76" s="19">
        <v>1</v>
      </c>
      <c r="G76" s="18" t="s">
        <v>23</v>
      </c>
      <c r="H76" s="18">
        <v>2014</v>
      </c>
      <c r="I76" s="29">
        <v>15</v>
      </c>
      <c r="J76" s="30" t="s">
        <v>177</v>
      </c>
      <c r="K76" s="30"/>
      <c r="L76" s="13" t="s">
        <v>759</v>
      </c>
      <c r="M76" s="34" t="s">
        <v>563</v>
      </c>
      <c r="O76" s="36" t="s">
        <v>395</v>
      </c>
      <c r="P76" s="2"/>
      <c r="Q76" s="7"/>
      <c r="R76" s="7"/>
    </row>
    <row r="77" spans="1:18" ht="20.100000000000001" customHeight="1">
      <c r="A77" s="24" t="s">
        <v>116</v>
      </c>
      <c r="B77" s="59">
        <v>41761</v>
      </c>
      <c r="C77" s="18">
        <v>0.08</v>
      </c>
      <c r="D77" s="18">
        <v>0.5</v>
      </c>
      <c r="E77" s="18">
        <v>0.5</v>
      </c>
      <c r="F77" s="19">
        <v>0.5</v>
      </c>
      <c r="G77" s="18" t="s">
        <v>23</v>
      </c>
      <c r="H77" s="18">
        <v>2014</v>
      </c>
      <c r="I77" s="29">
        <v>6</v>
      </c>
      <c r="J77" s="34" t="s">
        <v>59</v>
      </c>
      <c r="K77" s="34" t="s">
        <v>669</v>
      </c>
      <c r="L77" s="13" t="s">
        <v>758</v>
      </c>
      <c r="M77" s="34" t="s">
        <v>548</v>
      </c>
      <c r="N77" s="34" t="s">
        <v>550</v>
      </c>
      <c r="O77" s="36" t="s">
        <v>549</v>
      </c>
      <c r="P77" s="2"/>
      <c r="Q77" s="7"/>
      <c r="R77" s="7"/>
    </row>
    <row r="78" spans="1:18" ht="20.100000000000001" customHeight="1">
      <c r="A78" s="24" t="s">
        <v>117</v>
      </c>
      <c r="B78" s="59">
        <v>41754</v>
      </c>
      <c r="C78" s="18">
        <v>1.9</v>
      </c>
      <c r="D78" s="18">
        <v>6</v>
      </c>
      <c r="E78" s="18">
        <v>10</v>
      </c>
      <c r="F78" s="19">
        <v>10</v>
      </c>
      <c r="G78" s="18" t="s">
        <v>23</v>
      </c>
      <c r="H78" s="18">
        <v>2014</v>
      </c>
      <c r="I78" s="29">
        <v>26</v>
      </c>
      <c r="J78" s="30" t="s">
        <v>59</v>
      </c>
      <c r="K78" s="30"/>
      <c r="L78" s="13" t="s">
        <v>760</v>
      </c>
      <c r="M78" s="30" t="s">
        <v>326</v>
      </c>
      <c r="O78" s="31"/>
      <c r="P78" s="2"/>
      <c r="Q78" s="7"/>
      <c r="R78" s="7"/>
    </row>
    <row r="79" spans="1:18" ht="20.100000000000001" customHeight="1">
      <c r="A79" s="24" t="s">
        <v>118</v>
      </c>
      <c r="B79" s="59">
        <v>41754</v>
      </c>
      <c r="C79" s="18">
        <v>0.85</v>
      </c>
      <c r="D79" s="18">
        <v>3</v>
      </c>
      <c r="E79" s="18">
        <v>4</v>
      </c>
      <c r="F79" s="19">
        <v>4</v>
      </c>
      <c r="G79" s="18" t="s">
        <v>23</v>
      </c>
      <c r="H79" s="18">
        <v>2014</v>
      </c>
      <c r="I79" s="29">
        <v>35</v>
      </c>
      <c r="J79" s="30" t="s">
        <v>347</v>
      </c>
      <c r="K79" s="30"/>
      <c r="L79" s="13" t="s">
        <v>761</v>
      </c>
      <c r="M79" s="30" t="s">
        <v>327</v>
      </c>
      <c r="N79" s="30" t="s">
        <v>328</v>
      </c>
      <c r="O79" s="31"/>
      <c r="P79" s="2"/>
      <c r="Q79" s="7"/>
      <c r="R79" s="7"/>
    </row>
    <row r="80" spans="1:18" ht="20.100000000000001" customHeight="1">
      <c r="A80" s="24" t="s">
        <v>119</v>
      </c>
      <c r="B80" s="59">
        <v>41754</v>
      </c>
      <c r="C80" s="18">
        <v>0.25</v>
      </c>
      <c r="D80" s="18">
        <v>1</v>
      </c>
      <c r="E80" s="18">
        <v>2</v>
      </c>
      <c r="F80" s="19">
        <v>2</v>
      </c>
      <c r="G80" s="18" t="s">
        <v>23</v>
      </c>
      <c r="H80" s="18">
        <v>2014</v>
      </c>
      <c r="I80" s="29">
        <v>15</v>
      </c>
      <c r="J80" s="30" t="s">
        <v>399</v>
      </c>
      <c r="K80" s="30"/>
      <c r="L80" s="37" t="s">
        <v>675</v>
      </c>
      <c r="M80" s="30"/>
      <c r="O80" s="31"/>
      <c r="P80" s="2"/>
      <c r="Q80" s="7"/>
      <c r="R80" s="7"/>
    </row>
    <row r="81" spans="1:18" ht="20.100000000000001" customHeight="1">
      <c r="A81" s="24" t="s">
        <v>120</v>
      </c>
      <c r="B81" s="59">
        <v>41747</v>
      </c>
      <c r="C81" s="18">
        <v>11.75</v>
      </c>
      <c r="D81" s="18">
        <v>38</v>
      </c>
      <c r="E81" s="18">
        <v>60</v>
      </c>
      <c r="F81" s="19">
        <v>104</v>
      </c>
      <c r="G81" s="18" t="s">
        <v>291</v>
      </c>
      <c r="H81" s="18">
        <v>2014</v>
      </c>
      <c r="I81" s="29">
        <v>36</v>
      </c>
      <c r="J81" s="30" t="s">
        <v>177</v>
      </c>
      <c r="K81" s="30"/>
      <c r="L81" s="13" t="s">
        <v>762</v>
      </c>
      <c r="M81" s="34" t="s">
        <v>515</v>
      </c>
      <c r="N81" s="34" t="s">
        <v>392</v>
      </c>
      <c r="O81" s="36" t="s">
        <v>425</v>
      </c>
      <c r="P81" s="2"/>
      <c r="Q81" s="7"/>
      <c r="R81" s="7"/>
    </row>
    <row r="82" spans="1:18" ht="20.100000000000001" customHeight="1">
      <c r="A82" s="24" t="s">
        <v>121</v>
      </c>
      <c r="B82" s="59">
        <v>41740</v>
      </c>
      <c r="C82" s="18">
        <v>3.5</v>
      </c>
      <c r="D82" s="18">
        <v>16.5</v>
      </c>
      <c r="E82" s="18">
        <v>28</v>
      </c>
      <c r="F82" s="19">
        <v>39</v>
      </c>
      <c r="G82" s="18" t="s">
        <v>43</v>
      </c>
      <c r="H82" s="18">
        <v>2014</v>
      </c>
      <c r="I82" s="29">
        <v>34</v>
      </c>
      <c r="J82" s="30" t="s">
        <v>89</v>
      </c>
      <c r="K82" s="30"/>
      <c r="L82" s="38" t="s">
        <v>517</v>
      </c>
      <c r="M82" s="30"/>
      <c r="O82" s="31"/>
      <c r="P82" s="2"/>
      <c r="Q82" s="7"/>
      <c r="R82" s="7"/>
    </row>
    <row r="83" spans="1:18" ht="20.100000000000001" customHeight="1">
      <c r="A83" s="24" t="s">
        <v>122</v>
      </c>
      <c r="B83" s="59">
        <v>41733</v>
      </c>
      <c r="C83" s="18">
        <v>6.25</v>
      </c>
      <c r="D83" s="18">
        <v>21</v>
      </c>
      <c r="E83" s="18">
        <v>36</v>
      </c>
      <c r="F83" s="19" t="s">
        <v>329</v>
      </c>
      <c r="G83" s="18" t="s">
        <v>309</v>
      </c>
      <c r="H83" s="18">
        <v>2014</v>
      </c>
      <c r="I83" s="29">
        <v>39</v>
      </c>
      <c r="J83" s="30" t="s">
        <v>177</v>
      </c>
      <c r="K83" s="30"/>
      <c r="L83" s="13" t="s">
        <v>763</v>
      </c>
      <c r="M83" s="30"/>
      <c r="O83" s="31"/>
      <c r="P83" s="2"/>
      <c r="Q83" s="7"/>
      <c r="R83" s="7"/>
    </row>
    <row r="84" spans="1:18" ht="20.100000000000001" customHeight="1">
      <c r="A84" s="24" t="s">
        <v>124</v>
      </c>
      <c r="B84" s="59">
        <v>41726</v>
      </c>
      <c r="C84" s="18" t="s">
        <v>330</v>
      </c>
      <c r="D84" s="18">
        <v>4.05</v>
      </c>
      <c r="E84" s="18">
        <v>6.75</v>
      </c>
      <c r="F84" s="19">
        <v>6.75</v>
      </c>
      <c r="G84" s="18" t="s">
        <v>23</v>
      </c>
      <c r="H84" s="18">
        <v>2014</v>
      </c>
      <c r="I84" s="29">
        <v>23</v>
      </c>
      <c r="J84" s="30" t="s">
        <v>39</v>
      </c>
      <c r="K84" s="30"/>
      <c r="L84" s="13" t="s">
        <v>764</v>
      </c>
      <c r="M84" s="34" t="s">
        <v>564</v>
      </c>
      <c r="O84" s="31"/>
      <c r="P84" s="2"/>
      <c r="Q84" s="7"/>
      <c r="R84" s="7"/>
    </row>
    <row r="85" spans="1:18" ht="20.100000000000001" customHeight="1">
      <c r="A85" s="24" t="s">
        <v>125</v>
      </c>
      <c r="B85" s="59">
        <v>41726</v>
      </c>
      <c r="C85" s="18" t="s">
        <v>331</v>
      </c>
      <c r="D85" s="18" t="s">
        <v>332</v>
      </c>
      <c r="E85" s="18">
        <v>6</v>
      </c>
      <c r="F85" s="19">
        <v>6</v>
      </c>
      <c r="G85" s="18" t="s">
        <v>23</v>
      </c>
      <c r="H85" s="18">
        <v>2014</v>
      </c>
      <c r="I85" s="29">
        <v>35</v>
      </c>
      <c r="J85" s="32" t="s">
        <v>399</v>
      </c>
      <c r="K85" s="32"/>
      <c r="L85" s="13" t="s">
        <v>765</v>
      </c>
      <c r="M85" s="30"/>
      <c r="O85" s="31"/>
      <c r="P85" s="2"/>
      <c r="Q85" s="7"/>
      <c r="R85" s="7"/>
    </row>
    <row r="86" spans="1:18" ht="20.100000000000001" customHeight="1">
      <c r="A86" s="24" t="s">
        <v>126</v>
      </c>
      <c r="B86" s="59">
        <v>41726</v>
      </c>
      <c r="C86" s="18" t="s">
        <v>333</v>
      </c>
      <c r="D86" s="18">
        <v>2.4</v>
      </c>
      <c r="E86" s="18">
        <v>3.75</v>
      </c>
      <c r="F86" s="19" t="s">
        <v>334</v>
      </c>
      <c r="G86" s="18" t="s">
        <v>23</v>
      </c>
      <c r="H86" s="18">
        <v>2014</v>
      </c>
      <c r="I86" s="29">
        <v>16</v>
      </c>
      <c r="J86" s="30" t="s">
        <v>89</v>
      </c>
      <c r="K86" s="30"/>
      <c r="L86" s="13" t="s">
        <v>946</v>
      </c>
      <c r="M86" s="34" t="s">
        <v>565</v>
      </c>
      <c r="N86" s="34" t="s">
        <v>566</v>
      </c>
      <c r="O86" s="31"/>
      <c r="P86" s="2"/>
      <c r="Q86" s="7"/>
      <c r="R86" s="7"/>
    </row>
    <row r="87" spans="1:18" ht="20.100000000000001" customHeight="1">
      <c r="A87" s="24" t="s">
        <v>127</v>
      </c>
      <c r="B87" s="59">
        <v>41719</v>
      </c>
      <c r="C87" s="18">
        <v>8.4499999999999993</v>
      </c>
      <c r="D87" s="18">
        <v>24</v>
      </c>
      <c r="E87" s="18">
        <v>38.5</v>
      </c>
      <c r="F87" s="19" t="s">
        <v>335</v>
      </c>
      <c r="G87" s="18" t="s">
        <v>291</v>
      </c>
      <c r="H87" s="18">
        <v>2014</v>
      </c>
      <c r="I87" s="29">
        <v>18</v>
      </c>
      <c r="J87" s="30" t="s">
        <v>57</v>
      </c>
      <c r="K87" s="30"/>
      <c r="L87" s="38" t="s">
        <v>529</v>
      </c>
      <c r="M87" s="30"/>
      <c r="O87" s="31"/>
      <c r="P87" s="2"/>
      <c r="Q87" s="7"/>
      <c r="R87" s="7"/>
    </row>
    <row r="88" spans="1:18" ht="20.100000000000001" customHeight="1">
      <c r="A88" s="24" t="s">
        <v>128</v>
      </c>
      <c r="B88" s="59">
        <v>41712</v>
      </c>
      <c r="C88" s="18">
        <v>2.2000000000000002</v>
      </c>
      <c r="D88" s="18">
        <v>7</v>
      </c>
      <c r="E88" s="18">
        <v>13</v>
      </c>
      <c r="F88" s="19">
        <v>14</v>
      </c>
      <c r="G88" s="18" t="s">
        <v>23</v>
      </c>
      <c r="H88" s="18">
        <v>2014</v>
      </c>
      <c r="I88" s="29">
        <v>22</v>
      </c>
      <c r="J88" s="30" t="s">
        <v>177</v>
      </c>
      <c r="K88" s="30"/>
      <c r="L88" s="13" t="s">
        <v>944</v>
      </c>
      <c r="M88" s="30"/>
      <c r="O88" s="31"/>
      <c r="P88" s="2"/>
      <c r="Q88" s="7"/>
      <c r="R88" s="7"/>
    </row>
    <row r="89" spans="1:18" ht="20.100000000000001" customHeight="1">
      <c r="A89" s="24" t="s">
        <v>130</v>
      </c>
      <c r="B89" s="59">
        <v>41705</v>
      </c>
      <c r="C89" s="18" t="s">
        <v>325</v>
      </c>
      <c r="D89" s="18">
        <v>9.5500000000000007</v>
      </c>
      <c r="E89" s="18">
        <v>18.3</v>
      </c>
      <c r="F89" s="19" t="s">
        <v>336</v>
      </c>
      <c r="G89" s="18" t="s">
        <v>291</v>
      </c>
      <c r="H89" s="18">
        <v>2014</v>
      </c>
      <c r="I89" s="29">
        <v>12.5</v>
      </c>
      <c r="J89" s="30" t="s">
        <v>89</v>
      </c>
      <c r="K89" s="30"/>
      <c r="L89" s="13" t="s">
        <v>766</v>
      </c>
      <c r="M89" s="30"/>
      <c r="O89" s="31"/>
      <c r="P89" s="2"/>
      <c r="Q89" s="7"/>
      <c r="R89" s="7"/>
    </row>
    <row r="90" spans="1:18" ht="20.100000000000001" customHeight="1">
      <c r="A90" s="24" t="s">
        <v>131</v>
      </c>
      <c r="B90" s="59">
        <v>41705</v>
      </c>
      <c r="C90" s="18" t="s">
        <v>337</v>
      </c>
      <c r="D90" s="18">
        <v>3.85</v>
      </c>
      <c r="E90" s="18">
        <v>5.7</v>
      </c>
      <c r="F90" s="19">
        <v>6</v>
      </c>
      <c r="G90" s="18" t="s">
        <v>23</v>
      </c>
      <c r="H90" s="18">
        <v>2014</v>
      </c>
      <c r="I90" s="29">
        <v>17</v>
      </c>
      <c r="J90" s="30" t="s">
        <v>89</v>
      </c>
      <c r="K90" s="30"/>
      <c r="L90" s="13" t="s">
        <v>767</v>
      </c>
      <c r="M90" s="30"/>
      <c r="O90" s="31"/>
      <c r="P90" s="2"/>
      <c r="Q90" s="7"/>
      <c r="R90" s="7"/>
    </row>
    <row r="91" spans="1:18" ht="20.100000000000001" customHeight="1">
      <c r="A91" s="24" t="s">
        <v>132</v>
      </c>
      <c r="B91" s="59">
        <v>41705</v>
      </c>
      <c r="C91" s="18" t="s">
        <v>338</v>
      </c>
      <c r="D91" s="18">
        <v>8.85</v>
      </c>
      <c r="E91" s="18">
        <v>13</v>
      </c>
      <c r="F91" s="19">
        <v>14.3</v>
      </c>
      <c r="G91" s="18" t="s">
        <v>23</v>
      </c>
      <c r="H91" s="18">
        <v>2014</v>
      </c>
      <c r="I91" s="29">
        <v>27</v>
      </c>
      <c r="J91" s="30" t="s">
        <v>522</v>
      </c>
      <c r="K91" s="30"/>
      <c r="L91" s="13" t="s">
        <v>768</v>
      </c>
      <c r="M91" s="30"/>
      <c r="O91" s="31"/>
      <c r="P91" s="2"/>
      <c r="Q91" s="7"/>
      <c r="R91" s="7"/>
    </row>
    <row r="92" spans="1:18" ht="20.100000000000001" customHeight="1">
      <c r="A92" s="24" t="s">
        <v>133</v>
      </c>
      <c r="B92" s="59">
        <v>41698</v>
      </c>
      <c r="C92" s="18" t="s">
        <v>339</v>
      </c>
      <c r="D92" s="18">
        <v>21.5</v>
      </c>
      <c r="E92" s="18" t="s">
        <v>340</v>
      </c>
      <c r="F92" s="19">
        <v>34.4</v>
      </c>
      <c r="G92" s="18" t="s">
        <v>43</v>
      </c>
      <c r="H92" s="18">
        <v>2014</v>
      </c>
      <c r="I92" s="29">
        <v>43</v>
      </c>
      <c r="J92" s="30" t="s">
        <v>177</v>
      </c>
      <c r="K92" s="30"/>
      <c r="L92" s="13" t="s">
        <v>769</v>
      </c>
      <c r="M92" s="30"/>
      <c r="O92" s="31"/>
      <c r="P92" s="2"/>
      <c r="Q92" s="7"/>
      <c r="R92" s="7"/>
    </row>
    <row r="93" spans="1:18" ht="20.100000000000001" customHeight="1">
      <c r="A93" s="24" t="s">
        <v>134</v>
      </c>
      <c r="B93" s="59">
        <v>41691</v>
      </c>
      <c r="C93" s="18">
        <v>3.75</v>
      </c>
      <c r="D93" s="18">
        <v>13.5</v>
      </c>
      <c r="E93" s="18" t="s">
        <v>341</v>
      </c>
      <c r="F93" s="19">
        <v>27.25</v>
      </c>
      <c r="G93" s="18" t="s">
        <v>43</v>
      </c>
      <c r="H93" s="18">
        <v>2014</v>
      </c>
      <c r="I93" s="29">
        <v>32</v>
      </c>
      <c r="J93" s="30" t="s">
        <v>59</v>
      </c>
      <c r="K93" s="30"/>
      <c r="L93" s="13" t="s">
        <v>770</v>
      </c>
      <c r="M93" s="30"/>
      <c r="O93" s="31"/>
      <c r="P93" s="2"/>
      <c r="Q93" s="7"/>
      <c r="R93" s="7"/>
    </row>
    <row r="94" spans="1:18" ht="20.100000000000001" customHeight="1">
      <c r="A94" s="24" t="s">
        <v>135</v>
      </c>
      <c r="B94" s="59">
        <v>41691</v>
      </c>
      <c r="C94" s="18">
        <v>1</v>
      </c>
      <c r="D94" s="18">
        <v>3.5</v>
      </c>
      <c r="E94" s="18">
        <v>4.5</v>
      </c>
      <c r="F94" s="19">
        <v>4.5</v>
      </c>
      <c r="G94" s="18" t="s">
        <v>319</v>
      </c>
      <c r="H94" s="18">
        <v>2014</v>
      </c>
      <c r="I94" s="29">
        <v>20</v>
      </c>
      <c r="J94" s="30" t="s">
        <v>57</v>
      </c>
      <c r="K94" s="30"/>
      <c r="L94" s="38" t="s">
        <v>374</v>
      </c>
      <c r="M94" s="30"/>
      <c r="O94" s="31"/>
      <c r="P94" s="2"/>
      <c r="Q94" s="7"/>
      <c r="R94" s="7"/>
    </row>
    <row r="95" spans="1:18" ht="20.100000000000001" customHeight="1">
      <c r="A95" s="24" t="s">
        <v>136</v>
      </c>
      <c r="B95" s="59">
        <v>41684</v>
      </c>
      <c r="C95" s="18">
        <v>15.5</v>
      </c>
      <c r="D95" s="18">
        <v>43</v>
      </c>
      <c r="E95" s="18">
        <v>57.8</v>
      </c>
      <c r="F95" s="19">
        <v>76.55</v>
      </c>
      <c r="G95" s="18" t="s">
        <v>309</v>
      </c>
      <c r="H95" s="18">
        <v>2014</v>
      </c>
      <c r="I95" s="29">
        <v>52</v>
      </c>
      <c r="J95" s="30" t="s">
        <v>59</v>
      </c>
      <c r="K95" s="30"/>
      <c r="L95" s="13" t="s">
        <v>771</v>
      </c>
      <c r="M95" s="30"/>
      <c r="O95" s="31"/>
      <c r="P95" s="2"/>
      <c r="Q95" s="7"/>
      <c r="R95" s="7"/>
    </row>
    <row r="96" spans="1:18" ht="20.100000000000001" customHeight="1">
      <c r="A96" s="24" t="s">
        <v>137</v>
      </c>
      <c r="B96" s="59">
        <v>41677</v>
      </c>
      <c r="C96" s="18">
        <v>4.25</v>
      </c>
      <c r="D96" s="18">
        <v>16.75</v>
      </c>
      <c r="E96" s="18">
        <v>27.5</v>
      </c>
      <c r="F96" s="19">
        <v>36.25</v>
      </c>
      <c r="G96" s="18" t="s">
        <v>309</v>
      </c>
      <c r="H96" s="18">
        <v>2014</v>
      </c>
      <c r="I96" s="29">
        <v>24</v>
      </c>
      <c r="J96" s="30" t="s">
        <v>177</v>
      </c>
      <c r="K96" s="30"/>
      <c r="L96" s="13" t="s">
        <v>772</v>
      </c>
      <c r="M96" s="30"/>
      <c r="O96" s="31"/>
      <c r="P96" s="2"/>
      <c r="Q96" s="7"/>
      <c r="R96" s="7"/>
    </row>
    <row r="97" spans="1:18" ht="20.100000000000001" customHeight="1">
      <c r="A97" s="24" t="s">
        <v>138</v>
      </c>
      <c r="B97" s="59">
        <v>41670</v>
      </c>
      <c r="C97" s="18">
        <v>0.5</v>
      </c>
      <c r="D97" s="18">
        <v>1.75</v>
      </c>
      <c r="E97" s="18">
        <v>2.5</v>
      </c>
      <c r="F97" s="19">
        <v>2.5</v>
      </c>
      <c r="G97" s="18" t="s">
        <v>23</v>
      </c>
      <c r="H97" s="18">
        <v>2014</v>
      </c>
      <c r="I97" s="29">
        <v>15</v>
      </c>
      <c r="J97" s="30" t="s">
        <v>177</v>
      </c>
      <c r="K97" s="30"/>
      <c r="L97" s="13" t="s">
        <v>773</v>
      </c>
      <c r="M97" s="30"/>
      <c r="O97" s="31"/>
      <c r="P97" s="2"/>
      <c r="Q97" s="7"/>
      <c r="R97" s="7"/>
    </row>
    <row r="98" spans="1:18" ht="20.100000000000001" customHeight="1">
      <c r="A98" s="24" t="s">
        <v>140</v>
      </c>
      <c r="B98" s="59">
        <v>41663</v>
      </c>
      <c r="C98" s="18">
        <v>17.5</v>
      </c>
      <c r="D98" s="18">
        <v>58.5</v>
      </c>
      <c r="E98" s="18">
        <v>87.75</v>
      </c>
      <c r="F98" s="19">
        <v>111</v>
      </c>
      <c r="G98" s="18" t="s">
        <v>309</v>
      </c>
      <c r="H98" s="18">
        <v>2014</v>
      </c>
      <c r="I98" s="29">
        <v>111</v>
      </c>
      <c r="J98" s="30" t="s">
        <v>67</v>
      </c>
      <c r="K98" s="30"/>
      <c r="L98" s="38" t="s">
        <v>375</v>
      </c>
      <c r="M98" s="30"/>
      <c r="O98" s="31"/>
      <c r="P98" s="2"/>
      <c r="Q98" s="7"/>
      <c r="R98" s="7"/>
    </row>
    <row r="99" spans="1:18" ht="20.100000000000001" customHeight="1">
      <c r="A99" s="24" t="s">
        <v>141</v>
      </c>
      <c r="B99" s="59">
        <v>41656</v>
      </c>
      <c r="C99" s="18">
        <v>0.2</v>
      </c>
      <c r="D99" s="18" t="s">
        <v>303</v>
      </c>
      <c r="E99" s="18">
        <v>0.7</v>
      </c>
      <c r="F99" s="19">
        <v>0.7</v>
      </c>
      <c r="G99" s="18" t="s">
        <v>23</v>
      </c>
      <c r="H99" s="18">
        <v>2014</v>
      </c>
      <c r="I99" s="29">
        <v>4.5</v>
      </c>
      <c r="J99" s="30" t="s">
        <v>59</v>
      </c>
      <c r="K99" s="30"/>
      <c r="L99" s="13" t="s">
        <v>774</v>
      </c>
      <c r="M99" s="30"/>
      <c r="O99" s="31"/>
      <c r="P99" s="2"/>
      <c r="Q99" s="7"/>
      <c r="R99" s="7"/>
    </row>
    <row r="100" spans="1:18" ht="20.100000000000001" customHeight="1">
      <c r="A100" s="24" t="s">
        <v>142</v>
      </c>
      <c r="B100" s="59">
        <v>41656</v>
      </c>
      <c r="C100" s="18">
        <v>0.3</v>
      </c>
      <c r="D100" s="18">
        <v>1</v>
      </c>
      <c r="E100" s="18">
        <v>1</v>
      </c>
      <c r="F100" s="19">
        <v>1</v>
      </c>
      <c r="G100" s="18" t="s">
        <v>23</v>
      </c>
      <c r="H100" s="18">
        <v>2014</v>
      </c>
      <c r="I100" s="29">
        <v>18</v>
      </c>
      <c r="J100" s="34" t="s">
        <v>347</v>
      </c>
      <c r="K100" s="34"/>
      <c r="L100" s="13" t="s">
        <v>775</v>
      </c>
      <c r="M100" s="30"/>
      <c r="O100" s="31"/>
      <c r="P100" s="2"/>
      <c r="Q100" s="7"/>
      <c r="R100" s="7"/>
    </row>
    <row r="101" spans="1:18" ht="20.100000000000001" customHeight="1">
      <c r="A101" s="24" t="s">
        <v>143</v>
      </c>
      <c r="B101" s="59">
        <v>41649</v>
      </c>
      <c r="C101" s="18">
        <v>3.75</v>
      </c>
      <c r="D101" s="18">
        <v>12</v>
      </c>
      <c r="E101" s="18">
        <v>19</v>
      </c>
      <c r="F101" s="19">
        <v>27</v>
      </c>
      <c r="G101" s="18" t="s">
        <v>322</v>
      </c>
      <c r="H101" s="18">
        <v>2014</v>
      </c>
      <c r="I101" s="29">
        <v>30</v>
      </c>
      <c r="J101" s="32" t="s">
        <v>59</v>
      </c>
      <c r="K101" s="32"/>
      <c r="L101" s="13" t="s">
        <v>951</v>
      </c>
      <c r="M101" s="30"/>
      <c r="O101" s="31"/>
      <c r="P101" s="2"/>
      <c r="Q101" s="7"/>
      <c r="R101" s="7"/>
    </row>
    <row r="102" spans="1:18" ht="20.100000000000001" customHeight="1">
      <c r="A102" s="24" t="s">
        <v>144</v>
      </c>
      <c r="B102" s="59">
        <v>41649</v>
      </c>
      <c r="C102" s="18">
        <v>6</v>
      </c>
      <c r="D102" s="18">
        <v>19</v>
      </c>
      <c r="E102" s="18">
        <v>31.5</v>
      </c>
      <c r="F102" s="19">
        <v>40</v>
      </c>
      <c r="G102" s="18" t="s">
        <v>291</v>
      </c>
      <c r="H102" s="18">
        <v>2014</v>
      </c>
      <c r="I102" s="29">
        <v>19</v>
      </c>
      <c r="J102" s="30" t="s">
        <v>89</v>
      </c>
      <c r="K102" s="30"/>
      <c r="L102" s="13" t="s">
        <v>776</v>
      </c>
      <c r="M102" s="30" t="s">
        <v>342</v>
      </c>
      <c r="N102" s="30" t="s">
        <v>343</v>
      </c>
      <c r="O102" s="31"/>
      <c r="P102" s="2"/>
      <c r="Q102" s="7"/>
      <c r="R102" s="7"/>
    </row>
    <row r="103" spans="1:18" ht="20.100000000000001" customHeight="1">
      <c r="A103" s="24" t="s">
        <v>145</v>
      </c>
      <c r="B103" s="59">
        <v>41642</v>
      </c>
      <c r="C103" s="18">
        <v>1.5</v>
      </c>
      <c r="D103" s="18">
        <v>6.3</v>
      </c>
      <c r="E103" s="18" t="s">
        <v>344</v>
      </c>
      <c r="F103" s="19">
        <v>11</v>
      </c>
      <c r="G103" s="18" t="s">
        <v>288</v>
      </c>
      <c r="H103" s="18">
        <v>2014</v>
      </c>
      <c r="I103" s="29">
        <v>20</v>
      </c>
      <c r="J103" s="32" t="s">
        <v>59</v>
      </c>
      <c r="K103" s="32"/>
      <c r="L103" s="13" t="s">
        <v>777</v>
      </c>
      <c r="M103" s="30"/>
      <c r="O103" s="31"/>
      <c r="P103" s="2"/>
      <c r="Q103" s="7"/>
      <c r="R103" s="7"/>
    </row>
    <row r="104" spans="1:18" ht="20.100000000000001" customHeight="1">
      <c r="A104" s="24" t="s">
        <v>147</v>
      </c>
      <c r="B104" s="59">
        <v>41642</v>
      </c>
      <c r="C104" s="18">
        <v>0.65</v>
      </c>
      <c r="D104" s="18">
        <v>2</v>
      </c>
      <c r="E104" s="18" t="s">
        <v>34</v>
      </c>
      <c r="F104" s="19">
        <v>4</v>
      </c>
      <c r="G104" s="18" t="s">
        <v>23</v>
      </c>
      <c r="H104" s="18">
        <v>2014</v>
      </c>
      <c r="I104" s="29">
        <v>15</v>
      </c>
      <c r="J104" s="30" t="s">
        <v>89</v>
      </c>
      <c r="K104" s="30"/>
      <c r="L104" s="13" t="s">
        <v>778</v>
      </c>
      <c r="M104" s="34" t="s">
        <v>567</v>
      </c>
      <c r="O104" s="36" t="s">
        <v>568</v>
      </c>
      <c r="P104" s="2"/>
      <c r="Q104" s="7"/>
      <c r="R104" s="7"/>
    </row>
    <row r="105" spans="1:18" ht="20.100000000000001" customHeight="1">
      <c r="A105" s="24" t="s">
        <v>149</v>
      </c>
      <c r="B105" s="59">
        <v>41628</v>
      </c>
      <c r="C105" s="18">
        <v>36</v>
      </c>
      <c r="D105" s="18">
        <v>107</v>
      </c>
      <c r="E105" s="18">
        <v>185.5</v>
      </c>
      <c r="F105" s="19">
        <v>280.25</v>
      </c>
      <c r="G105" s="18" t="s">
        <v>26</v>
      </c>
      <c r="H105" s="18">
        <v>2013</v>
      </c>
      <c r="I105" s="29">
        <v>125</v>
      </c>
      <c r="J105" s="30" t="s">
        <v>67</v>
      </c>
      <c r="K105" s="30"/>
      <c r="L105" s="13" t="s">
        <v>779</v>
      </c>
      <c r="M105" s="34" t="s">
        <v>504</v>
      </c>
      <c r="N105" s="34" t="s">
        <v>398</v>
      </c>
      <c r="O105" s="36" t="s">
        <v>398</v>
      </c>
      <c r="P105" s="2"/>
      <c r="Q105" s="7"/>
      <c r="R105" s="7"/>
    </row>
    <row r="106" spans="1:18" ht="20.100000000000001" customHeight="1">
      <c r="A106" s="24" t="s">
        <v>150</v>
      </c>
      <c r="B106" s="59">
        <v>41621</v>
      </c>
      <c r="C106" s="18">
        <v>1.1000000000000001</v>
      </c>
      <c r="D106" s="18" t="s">
        <v>33</v>
      </c>
      <c r="E106" s="18">
        <v>4</v>
      </c>
      <c r="F106" s="19">
        <v>4</v>
      </c>
      <c r="G106" s="18" t="s">
        <v>294</v>
      </c>
      <c r="H106" s="18">
        <v>2013</v>
      </c>
      <c r="I106" s="29">
        <v>8</v>
      </c>
      <c r="J106" s="30" t="s">
        <v>399</v>
      </c>
      <c r="K106" s="30"/>
      <c r="L106" s="13" t="s">
        <v>780</v>
      </c>
      <c r="M106" s="34" t="s">
        <v>511</v>
      </c>
      <c r="N106" s="34" t="s">
        <v>512</v>
      </c>
      <c r="O106" s="31"/>
      <c r="P106" s="2"/>
      <c r="Q106" s="7"/>
      <c r="R106" s="7"/>
    </row>
    <row r="107" spans="1:18" ht="20.100000000000001" customHeight="1">
      <c r="A107" s="24" t="s">
        <v>151</v>
      </c>
      <c r="B107" s="59">
        <v>41614</v>
      </c>
      <c r="C107" s="18" t="s">
        <v>345</v>
      </c>
      <c r="D107" s="18">
        <v>29</v>
      </c>
      <c r="E107" s="18" t="s">
        <v>335</v>
      </c>
      <c r="F107" s="19" t="s">
        <v>346</v>
      </c>
      <c r="G107" s="18" t="s">
        <v>322</v>
      </c>
      <c r="H107" s="18">
        <v>2013</v>
      </c>
      <c r="I107" s="29">
        <v>40</v>
      </c>
      <c r="J107" s="30" t="s">
        <v>67</v>
      </c>
      <c r="K107" s="30"/>
      <c r="L107" s="13" t="s">
        <v>781</v>
      </c>
      <c r="M107" s="34" t="s">
        <v>460</v>
      </c>
      <c r="N107" s="34" t="s">
        <v>505</v>
      </c>
      <c r="O107" s="36" t="s">
        <v>395</v>
      </c>
      <c r="P107" s="2"/>
      <c r="Q107" s="7"/>
      <c r="R107" s="7"/>
    </row>
    <row r="108" spans="1:18" ht="20.100000000000001" customHeight="1">
      <c r="A108" s="24" t="s">
        <v>152</v>
      </c>
      <c r="B108" s="59">
        <v>41607</v>
      </c>
      <c r="C108" s="18" t="s">
        <v>55</v>
      </c>
      <c r="D108" s="18">
        <v>23</v>
      </c>
      <c r="E108" s="18">
        <v>33</v>
      </c>
      <c r="F108" s="19">
        <v>33</v>
      </c>
      <c r="G108" s="18" t="s">
        <v>23</v>
      </c>
      <c r="H108" s="18">
        <v>2013</v>
      </c>
      <c r="I108" s="29">
        <v>50</v>
      </c>
      <c r="J108" s="30" t="s">
        <v>67</v>
      </c>
      <c r="K108" s="30"/>
      <c r="L108" s="13" t="s">
        <v>782</v>
      </c>
      <c r="M108" s="30"/>
      <c r="O108" s="31"/>
      <c r="P108" s="2"/>
      <c r="Q108" s="7"/>
      <c r="R108" s="7"/>
    </row>
    <row r="109" spans="1:18" ht="20.100000000000001" customHeight="1">
      <c r="A109" s="24" t="s">
        <v>153</v>
      </c>
      <c r="B109" s="59">
        <v>41600</v>
      </c>
      <c r="C109" s="18">
        <v>5.5</v>
      </c>
      <c r="D109" s="18">
        <v>16.25</v>
      </c>
      <c r="E109" s="18">
        <v>24</v>
      </c>
      <c r="F109" s="19">
        <v>36</v>
      </c>
      <c r="G109" s="18" t="s">
        <v>308</v>
      </c>
      <c r="H109" s="18">
        <v>2013</v>
      </c>
      <c r="I109" s="29">
        <v>32</v>
      </c>
      <c r="J109" s="30" t="s">
        <v>59</v>
      </c>
      <c r="K109" s="30"/>
      <c r="L109" s="38" t="s">
        <v>376</v>
      </c>
      <c r="M109" s="30" t="s">
        <v>653</v>
      </c>
      <c r="O109" s="31"/>
      <c r="P109" s="2"/>
      <c r="Q109" s="7"/>
      <c r="R109" s="7"/>
    </row>
    <row r="110" spans="1:18" ht="20.100000000000001" customHeight="1">
      <c r="A110" s="24" t="s">
        <v>154</v>
      </c>
      <c r="B110" s="59">
        <v>41600</v>
      </c>
      <c r="C110" s="18">
        <v>3.25</v>
      </c>
      <c r="D110" s="18">
        <v>10</v>
      </c>
      <c r="E110" s="18">
        <v>14</v>
      </c>
      <c r="F110" s="19">
        <v>14</v>
      </c>
      <c r="G110" s="18" t="s">
        <v>23</v>
      </c>
      <c r="H110" s="18">
        <v>2013</v>
      </c>
      <c r="I110" s="29">
        <v>30</v>
      </c>
      <c r="J110" s="30" t="s">
        <v>177</v>
      </c>
      <c r="K110" s="30"/>
      <c r="L110" s="13" t="s">
        <v>783</v>
      </c>
      <c r="M110" s="30" t="s">
        <v>650</v>
      </c>
      <c r="N110" s="30" t="s">
        <v>392</v>
      </c>
      <c r="O110" s="31"/>
      <c r="P110" s="2"/>
      <c r="Q110" s="7"/>
      <c r="R110" s="7"/>
    </row>
    <row r="111" spans="1:18" ht="20.100000000000001" customHeight="1">
      <c r="A111" s="24" t="s">
        <v>155</v>
      </c>
      <c r="B111" s="59">
        <v>41593</v>
      </c>
      <c r="C111" s="18">
        <v>15.85</v>
      </c>
      <c r="D111" s="18">
        <v>52.6</v>
      </c>
      <c r="E111" s="18">
        <v>82</v>
      </c>
      <c r="F111" s="19">
        <v>110</v>
      </c>
      <c r="G111" s="18" t="s">
        <v>291</v>
      </c>
      <c r="H111" s="18">
        <v>2013</v>
      </c>
      <c r="I111" s="29">
        <v>35</v>
      </c>
      <c r="J111" s="30" t="s">
        <v>347</v>
      </c>
      <c r="K111" s="30"/>
      <c r="L111" s="13" t="s">
        <v>784</v>
      </c>
      <c r="M111" s="30"/>
      <c r="O111" s="31"/>
      <c r="P111" s="2"/>
      <c r="Q111" s="7"/>
      <c r="R111" s="7"/>
    </row>
    <row r="112" spans="1:18" ht="20.100000000000001" customHeight="1">
      <c r="A112" s="24" t="s">
        <v>156</v>
      </c>
      <c r="B112" s="59">
        <v>41593</v>
      </c>
      <c r="C112" s="18">
        <v>0.5</v>
      </c>
      <c r="D112" s="18">
        <v>1.5</v>
      </c>
      <c r="E112" s="18">
        <v>2</v>
      </c>
      <c r="F112" s="19">
        <v>2</v>
      </c>
      <c r="G112" s="18" t="s">
        <v>23</v>
      </c>
      <c r="H112" s="18">
        <v>2013</v>
      </c>
      <c r="I112" s="29">
        <v>12</v>
      </c>
      <c r="J112" s="30" t="s">
        <v>59</v>
      </c>
      <c r="K112" s="30"/>
      <c r="L112" s="38" t="s">
        <v>377</v>
      </c>
      <c r="M112" s="30" t="s">
        <v>651</v>
      </c>
      <c r="O112" s="31"/>
      <c r="P112" s="2"/>
      <c r="Q112" s="7"/>
      <c r="R112" s="7"/>
    </row>
    <row r="113" spans="1:18" ht="20.100000000000001" customHeight="1">
      <c r="A113" s="24" t="s">
        <v>158</v>
      </c>
      <c r="B113" s="59">
        <v>41586</v>
      </c>
      <c r="C113" s="18">
        <v>0.4</v>
      </c>
      <c r="D113" s="18">
        <v>1.5</v>
      </c>
      <c r="E113" s="18" t="s">
        <v>102</v>
      </c>
      <c r="F113" s="19" t="s">
        <v>102</v>
      </c>
      <c r="G113" s="18" t="s">
        <v>23</v>
      </c>
      <c r="H113" s="18">
        <v>2013</v>
      </c>
      <c r="I113" s="29">
        <v>15</v>
      </c>
      <c r="J113" s="30" t="s">
        <v>399</v>
      </c>
      <c r="K113" s="30"/>
      <c r="L113" s="38" t="s">
        <v>652</v>
      </c>
      <c r="M113" s="18" t="s">
        <v>443</v>
      </c>
      <c r="O113" s="31"/>
      <c r="P113" s="2"/>
      <c r="Q113" s="7"/>
      <c r="R113" s="7"/>
    </row>
    <row r="114" spans="1:18" ht="20.100000000000001" customHeight="1">
      <c r="A114" s="24" t="s">
        <v>159</v>
      </c>
      <c r="B114" s="59">
        <v>41578</v>
      </c>
      <c r="C114" s="18">
        <v>24.25</v>
      </c>
      <c r="D114" s="18">
        <v>68</v>
      </c>
      <c r="E114" s="18">
        <v>164.5</v>
      </c>
      <c r="F114" s="19">
        <v>240.5</v>
      </c>
      <c r="G114" s="18" t="s">
        <v>26</v>
      </c>
      <c r="H114" s="18">
        <v>2013</v>
      </c>
      <c r="I114" s="29">
        <v>115</v>
      </c>
      <c r="J114" s="30" t="s">
        <v>378</v>
      </c>
      <c r="K114" s="30"/>
      <c r="L114" s="13" t="s">
        <v>785</v>
      </c>
      <c r="M114" s="30"/>
      <c r="O114" s="31"/>
      <c r="P114" s="2"/>
      <c r="Q114" s="7"/>
      <c r="R114" s="7"/>
    </row>
    <row r="115" spans="1:18" ht="20.100000000000001" customHeight="1">
      <c r="A115" s="24" t="s">
        <v>160</v>
      </c>
      <c r="B115" s="59">
        <v>41572</v>
      </c>
      <c r="C115" s="18">
        <v>1.5</v>
      </c>
      <c r="D115" s="18">
        <v>5</v>
      </c>
      <c r="E115" s="18">
        <v>7</v>
      </c>
      <c r="F115" s="19">
        <v>7</v>
      </c>
      <c r="G115" s="18" t="s">
        <v>288</v>
      </c>
      <c r="H115" s="18">
        <v>2013</v>
      </c>
      <c r="I115" s="29">
        <v>11</v>
      </c>
      <c r="J115" s="30" t="s">
        <v>89</v>
      </c>
      <c r="K115" s="30"/>
      <c r="L115" s="37" t="s">
        <v>786</v>
      </c>
      <c r="M115" s="30"/>
      <c r="O115" s="31"/>
      <c r="P115" s="2"/>
      <c r="Q115" s="7"/>
      <c r="R115" s="7"/>
    </row>
    <row r="116" spans="1:18" ht="20.100000000000001" customHeight="1">
      <c r="A116" s="24" t="s">
        <v>161</v>
      </c>
      <c r="B116" s="59">
        <v>41565</v>
      </c>
      <c r="C116" s="18">
        <v>0.3</v>
      </c>
      <c r="D116" s="18">
        <v>1.75</v>
      </c>
      <c r="E116" s="18">
        <v>3.2</v>
      </c>
      <c r="F116" s="19">
        <v>3.75</v>
      </c>
      <c r="G116" s="18" t="s">
        <v>23</v>
      </c>
      <c r="H116" s="18">
        <v>2013</v>
      </c>
      <c r="I116" s="29">
        <v>6.35</v>
      </c>
      <c r="J116" s="30" t="s">
        <v>522</v>
      </c>
      <c r="K116" s="30"/>
      <c r="L116" s="13" t="s">
        <v>949</v>
      </c>
      <c r="M116" s="30" t="s">
        <v>552</v>
      </c>
      <c r="N116" s="30" t="s">
        <v>655</v>
      </c>
      <c r="O116" s="31" t="s">
        <v>425</v>
      </c>
      <c r="P116" s="2"/>
      <c r="Q116" s="7"/>
      <c r="R116" s="7"/>
    </row>
    <row r="117" spans="1:18" ht="20.100000000000001" customHeight="1">
      <c r="A117" s="24" t="s">
        <v>162</v>
      </c>
      <c r="B117" s="59">
        <v>41563</v>
      </c>
      <c r="C117" s="18" t="s">
        <v>348</v>
      </c>
      <c r="D117" s="18" t="s">
        <v>349</v>
      </c>
      <c r="E117" s="18">
        <v>49.5</v>
      </c>
      <c r="F117" s="19">
        <v>54</v>
      </c>
      <c r="G117" s="18" t="s">
        <v>23</v>
      </c>
      <c r="H117" s="18">
        <v>2013</v>
      </c>
      <c r="I117" s="29">
        <v>60</v>
      </c>
      <c r="J117" s="30" t="s">
        <v>67</v>
      </c>
      <c r="K117" s="30"/>
      <c r="L117" s="37" t="s">
        <v>379</v>
      </c>
      <c r="M117" s="34" t="s">
        <v>514</v>
      </c>
      <c r="N117" s="34" t="s">
        <v>513</v>
      </c>
      <c r="O117" s="50" t="s">
        <v>787</v>
      </c>
      <c r="P117" s="2"/>
      <c r="Q117" s="7"/>
      <c r="R117" s="7"/>
    </row>
    <row r="118" spans="1:18" ht="20.100000000000001" customHeight="1">
      <c r="A118" s="24" t="s">
        <v>163</v>
      </c>
      <c r="B118" s="59">
        <v>41558</v>
      </c>
      <c r="C118" s="18">
        <v>1.4</v>
      </c>
      <c r="D118" s="18">
        <v>5</v>
      </c>
      <c r="E118" s="18" t="s">
        <v>350</v>
      </c>
      <c r="F118" s="19">
        <v>6.75</v>
      </c>
      <c r="G118" s="18" t="s">
        <v>23</v>
      </c>
      <c r="H118" s="18">
        <v>2013</v>
      </c>
      <c r="I118" s="29">
        <v>14</v>
      </c>
      <c r="J118" s="30" t="s">
        <v>89</v>
      </c>
      <c r="K118" s="30"/>
      <c r="L118" s="13" t="s">
        <v>788</v>
      </c>
      <c r="M118" s="30" t="s">
        <v>654</v>
      </c>
      <c r="O118" s="31"/>
      <c r="P118" s="2"/>
      <c r="Q118" s="7"/>
      <c r="R118" s="7"/>
    </row>
    <row r="119" spans="1:18" ht="20.100000000000001" customHeight="1">
      <c r="A119" s="24" t="s">
        <v>164</v>
      </c>
      <c r="B119" s="59">
        <v>41549</v>
      </c>
      <c r="C119" s="18">
        <v>21.56</v>
      </c>
      <c r="D119" s="18">
        <v>48</v>
      </c>
      <c r="E119" s="18">
        <v>55</v>
      </c>
      <c r="F119" s="19">
        <v>59.8</v>
      </c>
      <c r="G119" s="18" t="s">
        <v>23</v>
      </c>
      <c r="H119" s="18">
        <v>2013</v>
      </c>
      <c r="I119" s="29">
        <v>85</v>
      </c>
      <c r="J119" s="30" t="s">
        <v>89</v>
      </c>
      <c r="K119" s="30"/>
      <c r="L119" s="38" t="s">
        <v>380</v>
      </c>
      <c r="M119" s="34" t="s">
        <v>507</v>
      </c>
      <c r="N119" s="34" t="s">
        <v>506</v>
      </c>
      <c r="O119" s="36" t="s">
        <v>455</v>
      </c>
      <c r="P119" s="2"/>
      <c r="Q119" s="7"/>
      <c r="R119" s="7"/>
    </row>
    <row r="120" spans="1:18" ht="20.100000000000001" customHeight="1">
      <c r="A120" s="24" t="s">
        <v>166</v>
      </c>
      <c r="B120" s="59">
        <v>41544</v>
      </c>
      <c r="C120" s="18">
        <v>0.8</v>
      </c>
      <c r="D120" s="18">
        <v>3</v>
      </c>
      <c r="E120" s="18" t="s">
        <v>33</v>
      </c>
      <c r="F120" s="19">
        <v>3</v>
      </c>
      <c r="G120" s="18" t="s">
        <v>23</v>
      </c>
      <c r="H120" s="18">
        <v>2013</v>
      </c>
      <c r="I120" s="29">
        <v>5</v>
      </c>
      <c r="J120" s="30" t="s">
        <v>67</v>
      </c>
      <c r="K120" s="30"/>
      <c r="L120" s="13" t="s">
        <v>789</v>
      </c>
      <c r="M120" s="34" t="s">
        <v>508</v>
      </c>
      <c r="N120" s="34" t="s">
        <v>509</v>
      </c>
      <c r="O120" s="50" t="s">
        <v>790</v>
      </c>
      <c r="P120" s="2"/>
      <c r="Q120" s="7"/>
      <c r="R120" s="7"/>
    </row>
    <row r="121" spans="1:18" ht="20.100000000000001" customHeight="1">
      <c r="A121" s="24" t="s">
        <v>167</v>
      </c>
      <c r="B121" s="59">
        <v>41544</v>
      </c>
      <c r="C121" s="18">
        <v>0.1</v>
      </c>
      <c r="D121" s="18">
        <v>0.8</v>
      </c>
      <c r="E121" s="18" t="s">
        <v>351</v>
      </c>
      <c r="F121" s="19">
        <v>0.9</v>
      </c>
      <c r="G121" s="18" t="s">
        <v>23</v>
      </c>
      <c r="H121" s="18">
        <v>2013</v>
      </c>
      <c r="I121" s="29">
        <v>2</v>
      </c>
      <c r="J121" s="30" t="s">
        <v>59</v>
      </c>
      <c r="K121" s="30"/>
      <c r="L121" s="13" t="s">
        <v>791</v>
      </c>
      <c r="M121" s="34" t="s">
        <v>569</v>
      </c>
      <c r="O121" s="31"/>
      <c r="P121" s="2"/>
      <c r="Q121" s="7"/>
      <c r="R121" s="7"/>
    </row>
    <row r="122" spans="1:18" ht="20.100000000000001" customHeight="1">
      <c r="A122" s="24" t="s">
        <v>168</v>
      </c>
      <c r="B122" s="59">
        <v>41537</v>
      </c>
      <c r="C122" s="18">
        <v>6</v>
      </c>
      <c r="D122" s="18">
        <v>22</v>
      </c>
      <c r="E122" s="18">
        <v>32</v>
      </c>
      <c r="F122" s="19">
        <v>37.85</v>
      </c>
      <c r="G122" s="18" t="s">
        <v>23</v>
      </c>
      <c r="H122" s="18">
        <v>2013</v>
      </c>
      <c r="I122" s="29">
        <v>40</v>
      </c>
      <c r="J122" s="30" t="s">
        <v>373</v>
      </c>
      <c r="K122" s="30"/>
      <c r="L122" s="38" t="s">
        <v>381</v>
      </c>
      <c r="M122" s="30"/>
      <c r="O122" s="31"/>
      <c r="P122" s="2"/>
      <c r="Q122" s="7"/>
      <c r="R122" s="7"/>
    </row>
    <row r="123" spans="1:18" ht="20.100000000000001" customHeight="1">
      <c r="A123" s="24" t="s">
        <v>169</v>
      </c>
      <c r="B123" s="59">
        <v>41537</v>
      </c>
      <c r="C123" s="18">
        <v>1.25</v>
      </c>
      <c r="D123" s="18">
        <v>7</v>
      </c>
      <c r="E123" s="18">
        <v>11</v>
      </c>
      <c r="F123" s="19">
        <v>22.21</v>
      </c>
      <c r="G123" s="18" t="s">
        <v>26</v>
      </c>
      <c r="H123" s="18">
        <v>2013</v>
      </c>
      <c r="I123" s="29">
        <v>10</v>
      </c>
      <c r="J123" s="30" t="s">
        <v>59</v>
      </c>
      <c r="K123" s="30"/>
      <c r="L123" s="38" t="s">
        <v>683</v>
      </c>
      <c r="M123" s="34" t="s">
        <v>510</v>
      </c>
      <c r="N123" s="17" t="s">
        <v>792</v>
      </c>
      <c r="O123" s="31"/>
      <c r="P123" s="2"/>
      <c r="Q123" s="7"/>
      <c r="R123" s="7"/>
    </row>
    <row r="124" spans="1:18" ht="20.100000000000001" customHeight="1">
      <c r="A124" s="24" t="s">
        <v>170</v>
      </c>
      <c r="B124" s="59">
        <v>41530</v>
      </c>
      <c r="C124" s="18" t="s">
        <v>303</v>
      </c>
      <c r="D124" s="18">
        <v>2</v>
      </c>
      <c r="E124" s="18">
        <v>5</v>
      </c>
      <c r="F124" s="19">
        <v>5</v>
      </c>
      <c r="G124" s="18" t="s">
        <v>23</v>
      </c>
      <c r="H124" s="18">
        <v>2013</v>
      </c>
      <c r="I124" s="29">
        <v>5</v>
      </c>
      <c r="J124" s="30" t="s">
        <v>57</v>
      </c>
      <c r="K124" s="30"/>
      <c r="L124" s="13" t="s">
        <v>793</v>
      </c>
      <c r="M124" s="34" t="s">
        <v>570</v>
      </c>
      <c r="O124" s="36" t="s">
        <v>535</v>
      </c>
      <c r="P124" s="2"/>
      <c r="Q124" s="7"/>
      <c r="R124" s="7"/>
    </row>
    <row r="125" spans="1:18" ht="20.100000000000001" customHeight="1">
      <c r="A125" s="24" t="s">
        <v>171</v>
      </c>
      <c r="B125" s="59">
        <v>41530</v>
      </c>
      <c r="C125" s="18" t="s">
        <v>305</v>
      </c>
      <c r="D125" s="18" t="s">
        <v>352</v>
      </c>
      <c r="E125" s="18">
        <v>2.5</v>
      </c>
      <c r="F125" s="19">
        <v>2.5</v>
      </c>
      <c r="G125" s="18" t="s">
        <v>294</v>
      </c>
      <c r="H125" s="18">
        <v>2013</v>
      </c>
      <c r="I125" s="29">
        <v>17</v>
      </c>
      <c r="J125" s="30" t="s">
        <v>67</v>
      </c>
      <c r="K125" s="30"/>
      <c r="L125" s="13" t="s">
        <v>794</v>
      </c>
      <c r="M125" s="34" t="s">
        <v>571</v>
      </c>
      <c r="O125" s="31"/>
      <c r="P125" s="2"/>
      <c r="Q125" s="7"/>
      <c r="R125" s="7"/>
    </row>
    <row r="126" spans="1:18" ht="20.100000000000001" customHeight="1">
      <c r="A126" s="24" t="s">
        <v>172</v>
      </c>
      <c r="B126" s="59">
        <v>41530</v>
      </c>
      <c r="C126" s="18">
        <v>12.5</v>
      </c>
      <c r="D126" s="18">
        <v>40</v>
      </c>
      <c r="E126" s="18">
        <v>67</v>
      </c>
      <c r="F126" s="19">
        <v>102.5</v>
      </c>
      <c r="G126" s="18" t="s">
        <v>291</v>
      </c>
      <c r="H126" s="18">
        <v>2013</v>
      </c>
      <c r="I126" s="29">
        <v>35</v>
      </c>
      <c r="J126" s="30" t="s">
        <v>89</v>
      </c>
      <c r="K126" s="30"/>
      <c r="L126" s="13" t="s">
        <v>795</v>
      </c>
      <c r="M126" s="34" t="s">
        <v>546</v>
      </c>
      <c r="O126" s="31"/>
      <c r="P126" s="2"/>
      <c r="Q126" s="7"/>
      <c r="R126" s="7"/>
    </row>
    <row r="127" spans="1:18" ht="20.100000000000001" customHeight="1">
      <c r="A127" s="24" t="s">
        <v>173</v>
      </c>
      <c r="B127" s="59">
        <v>41523</v>
      </c>
      <c r="C127" s="18">
        <v>6.45</v>
      </c>
      <c r="D127" s="18">
        <v>23</v>
      </c>
      <c r="E127" s="18">
        <v>37</v>
      </c>
      <c r="F127" s="19">
        <v>46.8</v>
      </c>
      <c r="G127" s="18" t="s">
        <v>309</v>
      </c>
      <c r="H127" s="18">
        <v>2013</v>
      </c>
      <c r="I127" s="29">
        <v>30</v>
      </c>
      <c r="J127" s="30" t="s">
        <v>177</v>
      </c>
      <c r="K127" s="30"/>
      <c r="L127" s="13" t="s">
        <v>796</v>
      </c>
      <c r="M127" s="30"/>
      <c r="O127" s="31"/>
      <c r="P127" s="2"/>
      <c r="Q127" s="7"/>
      <c r="R127" s="7"/>
    </row>
    <row r="128" spans="1:18" ht="20.100000000000001" customHeight="1">
      <c r="A128" s="24" t="s">
        <v>174</v>
      </c>
      <c r="B128" s="59">
        <v>41523</v>
      </c>
      <c r="C128" s="18">
        <v>3.5</v>
      </c>
      <c r="D128" s="18">
        <v>10</v>
      </c>
      <c r="E128" s="18">
        <v>15</v>
      </c>
      <c r="F128" s="19">
        <v>15</v>
      </c>
      <c r="G128" s="18" t="s">
        <v>23</v>
      </c>
      <c r="H128" s="18">
        <v>2013</v>
      </c>
      <c r="I128" s="29">
        <v>60</v>
      </c>
      <c r="J128" s="30" t="s">
        <v>67</v>
      </c>
      <c r="K128" s="30"/>
      <c r="L128" s="37" t="s">
        <v>444</v>
      </c>
      <c r="M128" s="30"/>
      <c r="O128" s="31"/>
      <c r="P128" s="2"/>
      <c r="Q128" s="7"/>
      <c r="R128" s="7"/>
    </row>
    <row r="129" spans="1:18" ht="20.100000000000001" customHeight="1">
      <c r="A129" s="24" t="s">
        <v>175</v>
      </c>
      <c r="B129" s="59">
        <v>41516</v>
      </c>
      <c r="C129" s="18" t="s">
        <v>344</v>
      </c>
      <c r="D129" s="18">
        <v>39</v>
      </c>
      <c r="E129" s="18">
        <v>55</v>
      </c>
      <c r="F129" s="19">
        <v>67.849999999999994</v>
      </c>
      <c r="G129" s="18" t="s">
        <v>43</v>
      </c>
      <c r="H129" s="18">
        <v>2013</v>
      </c>
      <c r="I129" s="29">
        <v>50</v>
      </c>
      <c r="J129" s="30" t="s">
        <v>59</v>
      </c>
      <c r="K129" s="30"/>
      <c r="L129" s="13" t="s">
        <v>797</v>
      </c>
      <c r="M129" s="30"/>
      <c r="O129" s="31"/>
      <c r="P129" s="2"/>
      <c r="Q129" s="7"/>
      <c r="R129" s="7"/>
    </row>
    <row r="130" spans="1:18" ht="20.100000000000001" customHeight="1">
      <c r="A130" s="24" t="s">
        <v>176</v>
      </c>
      <c r="B130" s="59">
        <v>41509</v>
      </c>
      <c r="C130" s="18" t="s">
        <v>353</v>
      </c>
      <c r="D130" s="18">
        <v>21</v>
      </c>
      <c r="E130" s="18">
        <v>34</v>
      </c>
      <c r="F130" s="19">
        <v>45</v>
      </c>
      <c r="G130" s="18" t="s">
        <v>309</v>
      </c>
      <c r="H130" s="18">
        <v>2013</v>
      </c>
      <c r="I130" s="29">
        <v>35</v>
      </c>
      <c r="J130" s="30" t="s">
        <v>59</v>
      </c>
      <c r="K130" s="30"/>
      <c r="L130" s="37" t="s">
        <v>445</v>
      </c>
      <c r="M130" s="30"/>
      <c r="O130" s="31"/>
      <c r="P130" s="2"/>
      <c r="Q130" s="7"/>
      <c r="R130" s="7"/>
    </row>
    <row r="131" spans="1:18" ht="20.100000000000001" customHeight="1">
      <c r="A131" s="24" t="s">
        <v>179</v>
      </c>
      <c r="B131" s="59">
        <v>41501</v>
      </c>
      <c r="C131" s="18">
        <v>11.5</v>
      </c>
      <c r="D131" s="18">
        <v>41</v>
      </c>
      <c r="E131" s="18">
        <v>54.25</v>
      </c>
      <c r="F131" s="19">
        <v>65</v>
      </c>
      <c r="G131" s="18" t="s">
        <v>288</v>
      </c>
      <c r="H131" s="18">
        <v>2013</v>
      </c>
      <c r="I131" s="29">
        <v>32</v>
      </c>
      <c r="J131" s="30" t="s">
        <v>59</v>
      </c>
      <c r="K131" s="30"/>
      <c r="L131" s="13" t="s">
        <v>798</v>
      </c>
      <c r="M131" s="34" t="s">
        <v>447</v>
      </c>
      <c r="N131" s="34" t="s">
        <v>448</v>
      </c>
      <c r="O131" s="36" t="s">
        <v>449</v>
      </c>
      <c r="P131" s="2"/>
      <c r="Q131" s="7"/>
      <c r="R131" s="7"/>
    </row>
    <row r="132" spans="1:18" ht="20.100000000000001" customHeight="1">
      <c r="A132" s="24" t="s">
        <v>180</v>
      </c>
      <c r="B132" s="59">
        <v>41495</v>
      </c>
      <c r="C132" s="18">
        <v>33.1</v>
      </c>
      <c r="D132" s="18">
        <v>100.35</v>
      </c>
      <c r="E132" s="18">
        <v>156.6</v>
      </c>
      <c r="F132" s="19">
        <v>226.7</v>
      </c>
      <c r="G132" s="18" t="s">
        <v>291</v>
      </c>
      <c r="H132" s="18">
        <v>2013</v>
      </c>
      <c r="I132" s="29">
        <v>75</v>
      </c>
      <c r="J132" s="30" t="s">
        <v>89</v>
      </c>
      <c r="K132" s="30"/>
      <c r="L132" s="13" t="s">
        <v>799</v>
      </c>
      <c r="M132" s="34" t="s">
        <v>450</v>
      </c>
      <c r="O132" s="31"/>
      <c r="P132" s="2"/>
      <c r="Q132" s="7"/>
      <c r="R132" s="7"/>
    </row>
    <row r="133" spans="1:18" ht="20.100000000000001" customHeight="1">
      <c r="A133" s="24" t="s">
        <v>181</v>
      </c>
      <c r="B133" s="59">
        <v>41488</v>
      </c>
      <c r="C133" s="18">
        <v>1.5</v>
      </c>
      <c r="D133" s="18">
        <v>4.25</v>
      </c>
      <c r="E133" s="18">
        <v>6</v>
      </c>
      <c r="F133" s="19">
        <v>6</v>
      </c>
      <c r="G133" s="18" t="s">
        <v>43</v>
      </c>
      <c r="H133" s="18">
        <v>2013</v>
      </c>
      <c r="I133" s="29">
        <v>5.5</v>
      </c>
      <c r="J133" s="34" t="s">
        <v>451</v>
      </c>
      <c r="K133" s="34"/>
      <c r="L133" s="13" t="s">
        <v>956</v>
      </c>
      <c r="M133" s="34" t="s">
        <v>452</v>
      </c>
      <c r="N133" s="14" t="s">
        <v>800</v>
      </c>
      <c r="O133" s="36" t="s">
        <v>453</v>
      </c>
      <c r="P133" s="2"/>
      <c r="Q133" s="7"/>
      <c r="R133" s="7"/>
    </row>
    <row r="134" spans="1:18" ht="20.100000000000001" customHeight="1">
      <c r="A134" s="24" t="s">
        <v>182</v>
      </c>
      <c r="B134" s="59">
        <v>41481</v>
      </c>
      <c r="C134" s="18">
        <v>1.5</v>
      </c>
      <c r="D134" s="18">
        <v>4.75</v>
      </c>
      <c r="E134" s="18">
        <v>7</v>
      </c>
      <c r="F134" s="19">
        <v>7</v>
      </c>
      <c r="G134" s="18" t="s">
        <v>23</v>
      </c>
      <c r="H134" s="18">
        <v>2013</v>
      </c>
      <c r="I134" s="29">
        <v>10</v>
      </c>
      <c r="J134" s="30" t="s">
        <v>89</v>
      </c>
      <c r="K134" s="30"/>
      <c r="L134" s="37" t="s">
        <v>801</v>
      </c>
      <c r="M134" s="30"/>
      <c r="O134" s="31"/>
      <c r="P134" s="2"/>
      <c r="Q134" s="7"/>
      <c r="R134" s="7"/>
    </row>
    <row r="135" spans="1:18" ht="20.100000000000001" customHeight="1">
      <c r="A135" s="24" t="s">
        <v>183</v>
      </c>
      <c r="B135" s="59">
        <v>41481</v>
      </c>
      <c r="C135" s="18">
        <v>1</v>
      </c>
      <c r="D135" s="18">
        <v>3</v>
      </c>
      <c r="E135" s="18">
        <v>5</v>
      </c>
      <c r="F135" s="19">
        <v>5</v>
      </c>
      <c r="G135" s="18" t="s">
        <v>23</v>
      </c>
      <c r="H135" s="18">
        <v>2013</v>
      </c>
      <c r="I135" s="29">
        <v>15</v>
      </c>
      <c r="J135" s="30" t="s">
        <v>347</v>
      </c>
      <c r="K135" s="30"/>
      <c r="L135" s="13" t="s">
        <v>802</v>
      </c>
      <c r="M135" s="34" t="s">
        <v>574</v>
      </c>
      <c r="N135" s="34" t="s">
        <v>575</v>
      </c>
      <c r="O135" s="31"/>
      <c r="P135" s="2"/>
      <c r="Q135" s="7"/>
      <c r="R135" s="7"/>
    </row>
    <row r="136" spans="1:18" ht="20.100000000000001" customHeight="1">
      <c r="A136" s="24" t="s">
        <v>185</v>
      </c>
      <c r="B136" s="59">
        <v>41481</v>
      </c>
      <c r="C136" s="18">
        <v>1.1000000000000001</v>
      </c>
      <c r="D136" s="18">
        <v>3</v>
      </c>
      <c r="E136" s="18">
        <v>5</v>
      </c>
      <c r="F136" s="19">
        <v>8</v>
      </c>
      <c r="G136" s="18" t="s">
        <v>23</v>
      </c>
      <c r="H136" s="18">
        <v>2013</v>
      </c>
      <c r="I136" s="29">
        <v>10</v>
      </c>
      <c r="J136" s="34" t="s">
        <v>59</v>
      </c>
      <c r="K136" s="34"/>
      <c r="L136" s="37" t="s">
        <v>674</v>
      </c>
      <c r="M136" s="30"/>
      <c r="O136" s="31"/>
      <c r="P136" s="2"/>
      <c r="Q136" s="7"/>
      <c r="R136" s="7"/>
    </row>
    <row r="137" spans="1:18" ht="20.100000000000001" customHeight="1">
      <c r="A137" s="24" t="s">
        <v>186</v>
      </c>
      <c r="B137" s="59">
        <v>41474</v>
      </c>
      <c r="C137" s="18">
        <v>2.9</v>
      </c>
      <c r="D137" s="18">
        <v>12.9</v>
      </c>
      <c r="E137" s="18">
        <v>24</v>
      </c>
      <c r="F137" s="19">
        <v>30</v>
      </c>
      <c r="G137" s="18" t="s">
        <v>288</v>
      </c>
      <c r="H137" s="18">
        <v>2013</v>
      </c>
      <c r="I137" s="29">
        <v>30</v>
      </c>
      <c r="J137" s="30" t="s">
        <v>67</v>
      </c>
      <c r="K137" s="30"/>
      <c r="L137" s="13" t="s">
        <v>803</v>
      </c>
      <c r="M137" s="34" t="s">
        <v>401</v>
      </c>
      <c r="O137" s="40" t="s">
        <v>804</v>
      </c>
      <c r="P137" s="2"/>
      <c r="Q137" s="7"/>
      <c r="R137" s="7"/>
    </row>
    <row r="138" spans="1:18" ht="20.100000000000001" customHeight="1">
      <c r="A138" s="24" t="s">
        <v>187</v>
      </c>
      <c r="B138" s="59">
        <v>41474</v>
      </c>
      <c r="C138" s="18">
        <v>3.5</v>
      </c>
      <c r="D138" s="18">
        <v>14.7</v>
      </c>
      <c r="E138" s="18">
        <v>26</v>
      </c>
      <c r="F138" s="19">
        <v>31</v>
      </c>
      <c r="G138" s="18" t="s">
        <v>288</v>
      </c>
      <c r="H138" s="18">
        <v>2013</v>
      </c>
      <c r="I138" s="29">
        <v>30</v>
      </c>
      <c r="J138" s="30" t="s">
        <v>177</v>
      </c>
      <c r="K138" s="30"/>
      <c r="L138" s="13" t="s">
        <v>805</v>
      </c>
      <c r="M138" s="34" t="s">
        <v>460</v>
      </c>
      <c r="N138" s="34" t="s">
        <v>572</v>
      </c>
      <c r="O138" s="36" t="s">
        <v>573</v>
      </c>
      <c r="P138" s="2"/>
      <c r="Q138" s="7"/>
      <c r="R138" s="7"/>
    </row>
    <row r="139" spans="1:18" ht="20.100000000000001" customHeight="1">
      <c r="A139" s="24" t="s">
        <v>188</v>
      </c>
      <c r="B139" s="59">
        <v>41467</v>
      </c>
      <c r="C139" s="18">
        <v>8.5</v>
      </c>
      <c r="D139" s="18">
        <v>33.35</v>
      </c>
      <c r="E139" s="18">
        <v>53.7</v>
      </c>
      <c r="F139" s="19">
        <v>103.5</v>
      </c>
      <c r="G139" s="18" t="s">
        <v>26</v>
      </c>
      <c r="H139" s="18">
        <v>2013</v>
      </c>
      <c r="I139" s="29">
        <v>50</v>
      </c>
      <c r="J139" s="30" t="s">
        <v>522</v>
      </c>
      <c r="K139" s="30"/>
      <c r="L139" s="37" t="s">
        <v>446</v>
      </c>
      <c r="M139" s="30"/>
      <c r="O139" s="31"/>
      <c r="P139" s="2"/>
      <c r="Q139" s="7"/>
      <c r="R139" s="7"/>
    </row>
    <row r="140" spans="1:18" ht="20.100000000000001" customHeight="1">
      <c r="A140" s="24" t="s">
        <v>189</v>
      </c>
      <c r="B140" s="59">
        <v>41460</v>
      </c>
      <c r="C140" s="18">
        <v>5.15</v>
      </c>
      <c r="D140" s="18">
        <v>19</v>
      </c>
      <c r="E140" s="18">
        <v>27</v>
      </c>
      <c r="F140" s="19">
        <v>30.5</v>
      </c>
      <c r="G140" s="18" t="s">
        <v>43</v>
      </c>
      <c r="H140" s="18">
        <v>2013</v>
      </c>
      <c r="I140" s="29">
        <v>27</v>
      </c>
      <c r="J140" s="30" t="s">
        <v>59</v>
      </c>
      <c r="K140" s="30"/>
      <c r="L140" s="13" t="s">
        <v>806</v>
      </c>
      <c r="M140" s="30"/>
      <c r="O140" s="31"/>
      <c r="P140" s="2"/>
      <c r="Q140" s="7"/>
      <c r="R140" s="7"/>
    </row>
    <row r="141" spans="1:18" ht="20.100000000000001" customHeight="1">
      <c r="A141" s="24" t="s">
        <v>190</v>
      </c>
      <c r="B141" s="59">
        <v>41460</v>
      </c>
      <c r="C141" s="18">
        <v>2.5</v>
      </c>
      <c r="D141" s="18">
        <v>8</v>
      </c>
      <c r="E141" s="18">
        <v>14</v>
      </c>
      <c r="F141" s="19">
        <v>16.3</v>
      </c>
      <c r="G141" s="18" t="s">
        <v>23</v>
      </c>
      <c r="H141" s="18">
        <v>2013</v>
      </c>
      <c r="I141" s="29">
        <v>25</v>
      </c>
      <c r="J141" s="30" t="s">
        <v>89</v>
      </c>
      <c r="K141" s="30"/>
      <c r="L141" s="13" t="s">
        <v>807</v>
      </c>
      <c r="M141" s="34" t="s">
        <v>576</v>
      </c>
      <c r="O141" s="31"/>
      <c r="P141" s="2"/>
      <c r="Q141" s="7"/>
      <c r="R141" s="7"/>
    </row>
    <row r="142" spans="1:18" ht="20.100000000000001" customHeight="1">
      <c r="A142" s="24" t="s">
        <v>191</v>
      </c>
      <c r="B142" s="59">
        <v>41453</v>
      </c>
      <c r="C142" s="18">
        <v>7.2</v>
      </c>
      <c r="D142" s="18">
        <v>22.75</v>
      </c>
      <c r="E142" s="18">
        <v>32</v>
      </c>
      <c r="F142" s="19">
        <v>38.4</v>
      </c>
      <c r="G142" s="18" t="s">
        <v>43</v>
      </c>
      <c r="H142" s="18">
        <v>2013</v>
      </c>
      <c r="I142" s="29">
        <v>30</v>
      </c>
      <c r="J142" s="30" t="s">
        <v>89</v>
      </c>
      <c r="K142" s="30"/>
      <c r="L142" s="13" t="s">
        <v>808</v>
      </c>
      <c r="M142" s="30" t="s">
        <v>656</v>
      </c>
      <c r="O142" s="31" t="s">
        <v>425</v>
      </c>
      <c r="P142" s="2"/>
      <c r="Q142" s="7"/>
      <c r="R142" s="7"/>
    </row>
    <row r="143" spans="1:18" ht="20.100000000000001" customHeight="1">
      <c r="A143" s="24" t="s">
        <v>193</v>
      </c>
      <c r="B143" s="59">
        <v>41446</v>
      </c>
      <c r="C143" s="18">
        <v>5.15</v>
      </c>
      <c r="D143" s="18">
        <v>19.899999999999999</v>
      </c>
      <c r="E143" s="18">
        <v>34</v>
      </c>
      <c r="F143" s="19">
        <v>62.75</v>
      </c>
      <c r="G143" s="18" t="s">
        <v>309</v>
      </c>
      <c r="H143" s="18">
        <v>2013</v>
      </c>
      <c r="I143" s="29">
        <v>35</v>
      </c>
      <c r="J143" s="30" t="s">
        <v>347</v>
      </c>
      <c r="K143" s="30"/>
      <c r="L143" s="13" t="s">
        <v>809</v>
      </c>
      <c r="M143" s="30"/>
      <c r="O143" s="31"/>
      <c r="P143" s="2"/>
      <c r="Q143" s="7"/>
      <c r="R143" s="7"/>
    </row>
    <row r="144" spans="1:18" ht="20.100000000000001" customHeight="1">
      <c r="A144" s="24" t="s">
        <v>194</v>
      </c>
      <c r="B144" s="59">
        <v>41439</v>
      </c>
      <c r="C144" s="18">
        <v>2.75</v>
      </c>
      <c r="D144" s="18">
        <v>9.5</v>
      </c>
      <c r="E144" s="18">
        <v>18.5</v>
      </c>
      <c r="F144" s="19">
        <v>37.1</v>
      </c>
      <c r="G144" s="18" t="s">
        <v>291</v>
      </c>
      <c r="H144" s="18">
        <v>2013</v>
      </c>
      <c r="I144" s="29">
        <v>5</v>
      </c>
      <c r="J144" s="30" t="s">
        <v>89</v>
      </c>
      <c r="K144" s="30"/>
      <c r="L144" s="13" t="s">
        <v>810</v>
      </c>
      <c r="M144" s="30" t="s">
        <v>524</v>
      </c>
      <c r="N144" s="30" t="s">
        <v>523</v>
      </c>
      <c r="O144" s="31"/>
      <c r="P144" s="2"/>
      <c r="Q144" s="7"/>
      <c r="R144" s="7"/>
    </row>
    <row r="145" spans="1:18" ht="20.100000000000001" customHeight="1">
      <c r="A145" s="24" t="s">
        <v>195</v>
      </c>
      <c r="B145" s="59">
        <v>41432</v>
      </c>
      <c r="C145" s="18">
        <v>7.1</v>
      </c>
      <c r="D145" s="18">
        <v>23</v>
      </c>
      <c r="E145" s="18">
        <v>35</v>
      </c>
      <c r="F145" s="19">
        <v>36.799999999999997</v>
      </c>
      <c r="G145" s="18" t="s">
        <v>43</v>
      </c>
      <c r="H145" s="18">
        <v>2013</v>
      </c>
      <c r="I145" s="29">
        <v>20</v>
      </c>
      <c r="J145" s="30" t="s">
        <v>89</v>
      </c>
      <c r="K145" s="30"/>
      <c r="L145" s="13" t="s">
        <v>811</v>
      </c>
      <c r="M145" s="30" t="s">
        <v>525</v>
      </c>
      <c r="N145" s="30" t="s">
        <v>527</v>
      </c>
      <c r="O145" s="31" t="s">
        <v>526</v>
      </c>
      <c r="P145" s="2"/>
      <c r="Q145" s="7"/>
      <c r="R145" s="7"/>
    </row>
    <row r="146" spans="1:18" ht="20.100000000000001" customHeight="1">
      <c r="A146" s="24" t="s">
        <v>196</v>
      </c>
      <c r="B146" s="59">
        <v>41425</v>
      </c>
      <c r="C146" s="18">
        <v>19.45</v>
      </c>
      <c r="D146" s="18">
        <v>62.11</v>
      </c>
      <c r="E146" s="18">
        <v>107.61</v>
      </c>
      <c r="F146" s="19">
        <v>190.03</v>
      </c>
      <c r="G146" s="18" t="s">
        <v>291</v>
      </c>
      <c r="H146" s="18">
        <v>2013</v>
      </c>
      <c r="I146" s="29">
        <v>70</v>
      </c>
      <c r="J146" s="30" t="s">
        <v>39</v>
      </c>
      <c r="K146" s="30"/>
      <c r="L146" s="13" t="s">
        <v>812</v>
      </c>
      <c r="M146" s="30" t="s">
        <v>528</v>
      </c>
      <c r="N146" s="30" t="s">
        <v>392</v>
      </c>
      <c r="O146" s="31" t="s">
        <v>425</v>
      </c>
      <c r="P146" s="2"/>
      <c r="Q146" s="7"/>
      <c r="R146" s="7"/>
    </row>
    <row r="147" spans="1:18" ht="20.100000000000001" customHeight="1">
      <c r="A147" s="24" t="s">
        <v>197</v>
      </c>
      <c r="B147" s="59">
        <v>41411</v>
      </c>
      <c r="C147" s="18">
        <v>3.9</v>
      </c>
      <c r="D147" s="18">
        <v>12.8</v>
      </c>
      <c r="E147" s="18">
        <v>20</v>
      </c>
      <c r="F147" s="19">
        <v>23</v>
      </c>
      <c r="G147" s="18" t="s">
        <v>288</v>
      </c>
      <c r="H147" s="18">
        <v>2013</v>
      </c>
      <c r="I147" s="29">
        <v>20</v>
      </c>
      <c r="J147" s="30" t="s">
        <v>100</v>
      </c>
      <c r="K147" s="30"/>
      <c r="L147" s="13" t="s">
        <v>813</v>
      </c>
      <c r="M147" s="34" t="s">
        <v>577</v>
      </c>
      <c r="O147" s="31"/>
      <c r="P147" s="2"/>
      <c r="Q147" s="7"/>
      <c r="R147" s="7"/>
    </row>
    <row r="148" spans="1:18" ht="20.100000000000001" customHeight="1">
      <c r="A148" s="24" t="s">
        <v>198</v>
      </c>
      <c r="B148" s="59">
        <v>41404</v>
      </c>
      <c r="C148" s="18">
        <v>3.75</v>
      </c>
      <c r="D148" s="18">
        <v>12.9</v>
      </c>
      <c r="E148" s="18">
        <v>20</v>
      </c>
      <c r="F148" s="19">
        <v>25</v>
      </c>
      <c r="G148" s="18" t="s">
        <v>309</v>
      </c>
      <c r="H148" s="18">
        <v>2013</v>
      </c>
      <c r="I148" s="29">
        <v>18</v>
      </c>
      <c r="J148" s="30" t="s">
        <v>89</v>
      </c>
      <c r="K148" s="30"/>
      <c r="L148" s="13" t="s">
        <v>814</v>
      </c>
      <c r="M148" s="30"/>
      <c r="O148" s="31"/>
      <c r="P148" s="2"/>
      <c r="Q148" s="7"/>
      <c r="R148" s="7"/>
    </row>
    <row r="149" spans="1:18" ht="20.100000000000001" customHeight="1">
      <c r="A149" s="24" t="s">
        <v>200</v>
      </c>
      <c r="B149" s="59">
        <v>41404</v>
      </c>
      <c r="C149" s="18" t="s">
        <v>333</v>
      </c>
      <c r="D149" s="18">
        <v>3</v>
      </c>
      <c r="E149" s="18">
        <v>4.5</v>
      </c>
      <c r="F149" s="19">
        <v>4.5</v>
      </c>
      <c r="G149" s="18" t="s">
        <v>43</v>
      </c>
      <c r="H149" s="18">
        <v>2013</v>
      </c>
      <c r="I149" s="29">
        <v>3</v>
      </c>
      <c r="J149" s="34" t="s">
        <v>672</v>
      </c>
      <c r="K149" s="34"/>
      <c r="L149" s="13" t="s">
        <v>815</v>
      </c>
      <c r="M149" s="34" t="s">
        <v>578</v>
      </c>
      <c r="O149" s="36" t="s">
        <v>392</v>
      </c>
      <c r="P149" s="2"/>
      <c r="Q149" s="7"/>
      <c r="R149" s="7"/>
    </row>
    <row r="150" spans="1:18" ht="20.100000000000001" customHeight="1">
      <c r="A150" s="24" t="s">
        <v>201</v>
      </c>
      <c r="B150" s="59">
        <v>41397</v>
      </c>
      <c r="C150" s="18">
        <v>10.1</v>
      </c>
      <c r="D150" s="18">
        <v>30.8</v>
      </c>
      <c r="E150" s="18">
        <v>45.8</v>
      </c>
      <c r="F150" s="19">
        <v>62</v>
      </c>
      <c r="G150" s="18" t="s">
        <v>26</v>
      </c>
      <c r="H150" s="18">
        <v>2013</v>
      </c>
      <c r="I150" s="29">
        <v>48</v>
      </c>
      <c r="J150" s="30" t="s">
        <v>354</v>
      </c>
      <c r="K150" s="30"/>
      <c r="L150" s="13" t="s">
        <v>816</v>
      </c>
      <c r="M150" s="30"/>
      <c r="O150" s="31"/>
      <c r="P150" s="2"/>
      <c r="Q150" s="7"/>
      <c r="R150" s="7"/>
    </row>
    <row r="151" spans="1:18" ht="20.100000000000001" customHeight="1">
      <c r="A151" s="24" t="s">
        <v>202</v>
      </c>
      <c r="B151" s="59">
        <v>41397</v>
      </c>
      <c r="C151" s="18">
        <v>1.05</v>
      </c>
      <c r="D151" s="18">
        <v>5.05</v>
      </c>
      <c r="E151" s="18">
        <v>7.5</v>
      </c>
      <c r="F151" s="19">
        <v>7.5</v>
      </c>
      <c r="G151" s="18" t="s">
        <v>309</v>
      </c>
      <c r="H151" s="18">
        <v>2013</v>
      </c>
      <c r="I151" s="29">
        <v>6</v>
      </c>
      <c r="J151" s="30" t="s">
        <v>59</v>
      </c>
      <c r="K151" s="30"/>
      <c r="L151" s="13" t="s">
        <v>817</v>
      </c>
      <c r="M151" s="17" t="s">
        <v>818</v>
      </c>
      <c r="N151" s="30" t="s">
        <v>649</v>
      </c>
      <c r="O151" s="31" t="s">
        <v>409</v>
      </c>
      <c r="P151" s="2"/>
      <c r="Q151" s="7"/>
      <c r="R151" s="7"/>
    </row>
    <row r="152" spans="1:18" ht="20.100000000000001" customHeight="1">
      <c r="A152" s="24" t="s">
        <v>203</v>
      </c>
      <c r="B152" s="59">
        <v>41390</v>
      </c>
      <c r="C152" s="18">
        <v>6</v>
      </c>
      <c r="D152" s="18">
        <v>20</v>
      </c>
      <c r="E152" s="18">
        <v>38.5</v>
      </c>
      <c r="F152" s="19">
        <v>85.4</v>
      </c>
      <c r="G152" s="18" t="s">
        <v>291</v>
      </c>
      <c r="H152" s="18">
        <v>2013</v>
      </c>
      <c r="I152" s="29">
        <v>12</v>
      </c>
      <c r="J152" s="30" t="s">
        <v>347</v>
      </c>
      <c r="K152" s="30"/>
      <c r="L152" s="13" t="s">
        <v>819</v>
      </c>
      <c r="M152" s="30"/>
      <c r="O152" s="31"/>
      <c r="P152" s="2"/>
      <c r="Q152" s="7"/>
      <c r="R152" s="7"/>
    </row>
    <row r="153" spans="1:18" ht="20.100000000000001" customHeight="1">
      <c r="A153" s="24" t="s">
        <v>204</v>
      </c>
      <c r="B153" s="59">
        <v>41383</v>
      </c>
      <c r="C153" s="18">
        <v>6.24</v>
      </c>
      <c r="D153" s="18">
        <v>18</v>
      </c>
      <c r="E153" s="18">
        <v>26</v>
      </c>
      <c r="F153" s="19">
        <v>45</v>
      </c>
      <c r="G153" s="18" t="s">
        <v>309</v>
      </c>
      <c r="H153" s="18">
        <v>2013</v>
      </c>
      <c r="I153" s="29">
        <v>24</v>
      </c>
      <c r="J153" s="30" t="s">
        <v>57</v>
      </c>
      <c r="K153" s="30"/>
      <c r="L153" s="13" t="s">
        <v>820</v>
      </c>
      <c r="M153" s="34" t="s">
        <v>586</v>
      </c>
      <c r="N153" s="17" t="s">
        <v>821</v>
      </c>
      <c r="O153" s="36" t="s">
        <v>449</v>
      </c>
      <c r="P153" s="6" t="s">
        <v>587</v>
      </c>
      <c r="Q153" s="7"/>
      <c r="R153" s="7"/>
    </row>
    <row r="154" spans="1:18" ht="20.100000000000001" customHeight="1">
      <c r="A154" s="24" t="s">
        <v>206</v>
      </c>
      <c r="B154" s="59">
        <v>41376</v>
      </c>
      <c r="C154" s="18">
        <v>3.25</v>
      </c>
      <c r="D154" s="18">
        <v>13.25</v>
      </c>
      <c r="E154" s="18">
        <v>17.850000000000001</v>
      </c>
      <c r="F154" s="19">
        <v>21</v>
      </c>
      <c r="G154" s="18" t="s">
        <v>309</v>
      </c>
      <c r="H154" s="18">
        <v>2013</v>
      </c>
      <c r="I154" s="29">
        <v>16</v>
      </c>
      <c r="J154" s="30" t="s">
        <v>177</v>
      </c>
      <c r="K154" s="30"/>
      <c r="L154" s="13" t="s">
        <v>822</v>
      </c>
      <c r="M154" s="30" t="s">
        <v>371</v>
      </c>
      <c r="O154" s="31"/>
      <c r="P154" s="2"/>
      <c r="Q154" s="7"/>
      <c r="R154" s="7"/>
    </row>
    <row r="155" spans="1:18" ht="20.100000000000001" customHeight="1">
      <c r="A155" s="24" t="s">
        <v>207</v>
      </c>
      <c r="B155" s="59">
        <v>41376</v>
      </c>
      <c r="C155" s="18">
        <v>3.7</v>
      </c>
      <c r="D155" s="18">
        <v>11.15</v>
      </c>
      <c r="E155" s="18">
        <v>18</v>
      </c>
      <c r="F155" s="19">
        <v>21</v>
      </c>
      <c r="G155" s="18" t="s">
        <v>309</v>
      </c>
      <c r="H155" s="18">
        <v>2013</v>
      </c>
      <c r="I155" s="29">
        <v>15</v>
      </c>
      <c r="J155" s="30" t="s">
        <v>67</v>
      </c>
      <c r="K155" s="30"/>
      <c r="L155" s="13" t="s">
        <v>823</v>
      </c>
      <c r="M155" s="34" t="s">
        <v>454</v>
      </c>
      <c r="O155" s="36" t="s">
        <v>455</v>
      </c>
      <c r="P155" s="2"/>
      <c r="Q155" s="7"/>
      <c r="R155" s="7"/>
    </row>
    <row r="156" spans="1:18" ht="20.100000000000001" customHeight="1">
      <c r="A156" s="24" t="s">
        <v>208</v>
      </c>
      <c r="B156" s="59">
        <v>41369</v>
      </c>
      <c r="C156" s="18">
        <v>5.18</v>
      </c>
      <c r="D156" s="18">
        <v>19</v>
      </c>
      <c r="E156" s="18">
        <v>30</v>
      </c>
      <c r="F156" s="19">
        <v>40</v>
      </c>
      <c r="G156" s="18" t="s">
        <v>26</v>
      </c>
      <c r="H156" s="18">
        <v>2013</v>
      </c>
      <c r="I156" s="29">
        <v>25</v>
      </c>
      <c r="J156" s="30" t="s">
        <v>89</v>
      </c>
      <c r="K156" s="30"/>
      <c r="L156" s="13" t="s">
        <v>824</v>
      </c>
      <c r="M156" s="30" t="s">
        <v>537</v>
      </c>
      <c r="N156" s="30" t="s">
        <v>409</v>
      </c>
      <c r="O156" s="31" t="s">
        <v>538</v>
      </c>
      <c r="P156" s="2"/>
      <c r="Q156" s="7"/>
      <c r="R156" s="7"/>
    </row>
    <row r="157" spans="1:18" ht="20.100000000000001" customHeight="1">
      <c r="A157" s="24" t="s">
        <v>209</v>
      </c>
      <c r="B157" s="59">
        <v>41362</v>
      </c>
      <c r="C157" s="18">
        <v>11.3</v>
      </c>
      <c r="D157" s="18">
        <v>31</v>
      </c>
      <c r="E157" s="18">
        <v>45</v>
      </c>
      <c r="F157" s="19">
        <v>92.8</v>
      </c>
      <c r="G157" s="18" t="s">
        <v>288</v>
      </c>
      <c r="H157" s="18">
        <v>2013</v>
      </c>
      <c r="I157" s="29">
        <v>50</v>
      </c>
      <c r="J157" s="30" t="s">
        <v>67</v>
      </c>
      <c r="K157" s="30"/>
      <c r="L157" s="13" t="s">
        <v>942</v>
      </c>
      <c r="M157" s="30" t="s">
        <v>432</v>
      </c>
      <c r="N157" s="30" t="s">
        <v>539</v>
      </c>
      <c r="O157" s="31" t="s">
        <v>425</v>
      </c>
      <c r="P157" s="2"/>
      <c r="Q157" s="7"/>
      <c r="R157" s="7"/>
    </row>
    <row r="158" spans="1:18" ht="20.100000000000001" customHeight="1">
      <c r="A158" s="24" t="s">
        <v>210</v>
      </c>
      <c r="B158" s="59">
        <v>41355</v>
      </c>
      <c r="C158" s="18">
        <v>1.5</v>
      </c>
      <c r="D158" s="18">
        <v>5.75</v>
      </c>
      <c r="E158" s="18">
        <v>8</v>
      </c>
      <c r="F158" s="19">
        <v>8</v>
      </c>
      <c r="G158" s="18" t="s">
        <v>23</v>
      </c>
      <c r="H158" s="18">
        <v>2013</v>
      </c>
      <c r="I158" s="29">
        <v>8</v>
      </c>
      <c r="J158" s="30" t="s">
        <v>57</v>
      </c>
      <c r="K158" s="30"/>
      <c r="L158" s="13" t="s">
        <v>825</v>
      </c>
      <c r="M158" s="34" t="s">
        <v>585</v>
      </c>
      <c r="N158" s="34" t="s">
        <v>434</v>
      </c>
      <c r="O158" s="41" t="s">
        <v>434</v>
      </c>
      <c r="P158" s="2"/>
      <c r="Q158" s="7"/>
      <c r="R158" s="7"/>
    </row>
    <row r="159" spans="1:18" ht="20.100000000000001" customHeight="1">
      <c r="A159" s="24" t="s">
        <v>211</v>
      </c>
      <c r="B159" s="59">
        <v>41354</v>
      </c>
      <c r="C159" s="18">
        <v>1</v>
      </c>
      <c r="D159" s="18">
        <v>4</v>
      </c>
      <c r="E159" s="18">
        <v>6</v>
      </c>
      <c r="F159" s="19">
        <v>6</v>
      </c>
      <c r="G159" s="18" t="s">
        <v>23</v>
      </c>
      <c r="H159" s="18">
        <v>2013</v>
      </c>
      <c r="I159" s="42">
        <v>15</v>
      </c>
      <c r="J159" s="30" t="s">
        <v>59</v>
      </c>
      <c r="K159" s="30"/>
      <c r="L159" s="13" t="s">
        <v>826</v>
      </c>
      <c r="M159" s="34" t="s">
        <v>438</v>
      </c>
      <c r="N159" s="34" t="s">
        <v>539</v>
      </c>
      <c r="O159" s="31"/>
      <c r="P159" s="2"/>
      <c r="Q159" s="7"/>
      <c r="R159" s="7"/>
    </row>
    <row r="160" spans="1:18" ht="20.100000000000001" customHeight="1">
      <c r="A160" s="24" t="s">
        <v>213</v>
      </c>
      <c r="B160" s="59">
        <v>41348</v>
      </c>
      <c r="C160" s="18">
        <v>1.3</v>
      </c>
      <c r="D160" s="18">
        <v>4.5</v>
      </c>
      <c r="E160" s="18">
        <v>8</v>
      </c>
      <c r="F160" s="19">
        <v>12.5</v>
      </c>
      <c r="G160" s="18" t="s">
        <v>43</v>
      </c>
      <c r="H160" s="18">
        <v>2013</v>
      </c>
      <c r="I160" s="42">
        <v>5</v>
      </c>
      <c r="J160" s="30" t="s">
        <v>89</v>
      </c>
      <c r="K160" s="30"/>
      <c r="L160" s="13" t="s">
        <v>827</v>
      </c>
      <c r="M160" s="34" t="s">
        <v>583</v>
      </c>
      <c r="N160" s="34" t="s">
        <v>584</v>
      </c>
      <c r="O160" s="36" t="s">
        <v>398</v>
      </c>
      <c r="P160" s="2"/>
      <c r="Q160" s="7"/>
      <c r="R160" s="7"/>
    </row>
    <row r="161" spans="1:18" ht="20.100000000000001" customHeight="1">
      <c r="A161" s="24" t="s">
        <v>214</v>
      </c>
      <c r="B161" s="59">
        <v>41348</v>
      </c>
      <c r="C161" s="18">
        <v>3.12</v>
      </c>
      <c r="D161" s="18">
        <v>12.51</v>
      </c>
      <c r="E161" s="18">
        <v>19.5</v>
      </c>
      <c r="F161" s="19">
        <v>32</v>
      </c>
      <c r="G161" s="18" t="s">
        <v>291</v>
      </c>
      <c r="H161" s="18">
        <v>2013</v>
      </c>
      <c r="I161" s="42">
        <v>10</v>
      </c>
      <c r="J161" s="30" t="s">
        <v>89</v>
      </c>
      <c r="K161" s="30"/>
      <c r="L161" s="38" t="s">
        <v>531</v>
      </c>
      <c r="M161" s="30"/>
      <c r="O161" s="31"/>
      <c r="P161" s="2"/>
      <c r="Q161" s="7"/>
      <c r="R161" s="7"/>
    </row>
    <row r="162" spans="1:18" ht="20.100000000000001" customHeight="1">
      <c r="A162" s="24" t="s">
        <v>215</v>
      </c>
      <c r="B162" s="59">
        <v>41348</v>
      </c>
      <c r="C162" s="18">
        <v>0.75</v>
      </c>
      <c r="D162" s="18">
        <v>3.63</v>
      </c>
      <c r="E162" s="18">
        <v>5.75</v>
      </c>
      <c r="F162" s="19">
        <v>5.75</v>
      </c>
      <c r="G162" s="18" t="s">
        <v>23</v>
      </c>
      <c r="H162" s="18">
        <v>2013</v>
      </c>
      <c r="I162" s="42">
        <v>5</v>
      </c>
      <c r="J162" s="34" t="s">
        <v>57</v>
      </c>
      <c r="K162" s="34"/>
      <c r="L162" s="13" t="s">
        <v>828</v>
      </c>
      <c r="M162" s="34" t="s">
        <v>582</v>
      </c>
      <c r="O162" s="31"/>
      <c r="P162" s="2"/>
      <c r="Q162" s="7"/>
      <c r="R162" s="7"/>
    </row>
    <row r="163" spans="1:18" ht="20.100000000000001" customHeight="1">
      <c r="A163" s="24" t="s">
        <v>216</v>
      </c>
      <c r="B163" s="59">
        <v>41341</v>
      </c>
      <c r="C163" s="18">
        <v>3.5</v>
      </c>
      <c r="D163" s="18">
        <v>12.75</v>
      </c>
      <c r="E163" s="18">
        <v>18.25</v>
      </c>
      <c r="F163" s="19">
        <v>19</v>
      </c>
      <c r="G163" s="18" t="s">
        <v>309</v>
      </c>
      <c r="H163" s="18">
        <v>2013</v>
      </c>
      <c r="I163" s="42">
        <v>15</v>
      </c>
      <c r="J163" s="30" t="s">
        <v>59</v>
      </c>
      <c r="K163" s="30"/>
      <c r="L163" s="13" t="s">
        <v>829</v>
      </c>
      <c r="M163" s="34" t="s">
        <v>581</v>
      </c>
      <c r="N163" s="17" t="s">
        <v>830</v>
      </c>
      <c r="O163" s="36" t="s">
        <v>538</v>
      </c>
      <c r="P163" s="2"/>
      <c r="Q163" s="7"/>
      <c r="R163" s="7"/>
    </row>
    <row r="164" spans="1:18" ht="20.100000000000001" customHeight="1">
      <c r="A164" s="24" t="s">
        <v>217</v>
      </c>
      <c r="B164" s="59">
        <v>41334</v>
      </c>
      <c r="C164" s="18">
        <v>1.45</v>
      </c>
      <c r="D164" s="18">
        <v>5.5</v>
      </c>
      <c r="E164" s="18">
        <v>8</v>
      </c>
      <c r="F164" s="19">
        <v>11.5</v>
      </c>
      <c r="G164" s="18" t="s">
        <v>23</v>
      </c>
      <c r="H164" s="18">
        <v>2013</v>
      </c>
      <c r="I164" s="42">
        <v>30</v>
      </c>
      <c r="J164" s="30" t="s">
        <v>59</v>
      </c>
      <c r="K164" s="30"/>
      <c r="L164" s="13" t="s">
        <v>831</v>
      </c>
      <c r="M164" s="34" t="s">
        <v>443</v>
      </c>
      <c r="O164" s="36" t="s">
        <v>395</v>
      </c>
      <c r="P164" s="2"/>
      <c r="Q164" s="7"/>
      <c r="R164" s="7"/>
    </row>
    <row r="165" spans="1:18" ht="20.100000000000001" customHeight="1">
      <c r="A165" s="24" t="s">
        <v>218</v>
      </c>
      <c r="B165" s="59">
        <v>41334</v>
      </c>
      <c r="C165" s="18">
        <v>1.5</v>
      </c>
      <c r="D165" s="18">
        <v>5.4</v>
      </c>
      <c r="E165" s="18">
        <v>8</v>
      </c>
      <c r="F165" s="19">
        <v>9</v>
      </c>
      <c r="G165" s="18" t="s">
        <v>23</v>
      </c>
      <c r="H165" s="18">
        <v>2013</v>
      </c>
      <c r="I165" s="42">
        <v>20</v>
      </c>
      <c r="J165" s="30" t="s">
        <v>177</v>
      </c>
      <c r="K165" s="30"/>
      <c r="L165" s="13" t="s">
        <v>832</v>
      </c>
      <c r="M165" s="34" t="s">
        <v>580</v>
      </c>
      <c r="O165" s="36" t="s">
        <v>455</v>
      </c>
      <c r="P165" s="2"/>
      <c r="Q165" s="7"/>
      <c r="R165" s="7"/>
    </row>
    <row r="166" spans="1:18" ht="20.100000000000001" customHeight="1">
      <c r="A166" s="24" t="s">
        <v>219</v>
      </c>
      <c r="B166" s="59">
        <v>41327</v>
      </c>
      <c r="C166" s="18">
        <v>4.5</v>
      </c>
      <c r="D166" s="18">
        <v>18</v>
      </c>
      <c r="E166" s="18">
        <v>29.35</v>
      </c>
      <c r="F166" s="19">
        <v>63.5</v>
      </c>
      <c r="G166" s="18" t="s">
        <v>26</v>
      </c>
      <c r="H166" s="18">
        <v>2013</v>
      </c>
      <c r="I166" s="42">
        <v>30</v>
      </c>
      <c r="J166" s="30" t="s">
        <v>59</v>
      </c>
      <c r="K166" s="30"/>
      <c r="L166" s="13" t="s">
        <v>833</v>
      </c>
      <c r="M166" s="34" t="s">
        <v>579</v>
      </c>
      <c r="N166" s="34" t="s">
        <v>425</v>
      </c>
      <c r="O166" s="36" t="s">
        <v>425</v>
      </c>
      <c r="P166" s="2"/>
      <c r="Q166" s="7"/>
      <c r="R166" s="7"/>
    </row>
    <row r="167" spans="1:18" ht="20.100000000000001" customHeight="1">
      <c r="A167" s="24" t="s">
        <v>221</v>
      </c>
      <c r="B167" s="59">
        <v>41327</v>
      </c>
      <c r="C167" s="18">
        <v>3.5</v>
      </c>
      <c r="D167" s="18">
        <v>10</v>
      </c>
      <c r="E167" s="18">
        <v>16</v>
      </c>
      <c r="F167" s="19">
        <v>16</v>
      </c>
      <c r="G167" s="18" t="s">
        <v>23</v>
      </c>
      <c r="H167" s="18">
        <v>2013</v>
      </c>
      <c r="I167" s="42">
        <v>36</v>
      </c>
      <c r="J167" s="30" t="s">
        <v>100</v>
      </c>
      <c r="K167" s="30"/>
      <c r="L167" s="13" t="s">
        <v>834</v>
      </c>
      <c r="M167" s="34" t="s">
        <v>497</v>
      </c>
      <c r="N167" s="34" t="s">
        <v>499</v>
      </c>
      <c r="O167" s="36" t="s">
        <v>498</v>
      </c>
      <c r="P167" s="2"/>
      <c r="Q167" s="7"/>
      <c r="R167" s="7"/>
    </row>
    <row r="168" spans="1:18" ht="20.100000000000001" customHeight="1">
      <c r="A168" s="24" t="s">
        <v>222</v>
      </c>
      <c r="B168" s="59">
        <v>41320</v>
      </c>
      <c r="C168" s="18">
        <v>4.5199999999999996</v>
      </c>
      <c r="D168" s="18">
        <v>13.31</v>
      </c>
      <c r="E168" s="18">
        <v>20.86</v>
      </c>
      <c r="F168" s="19">
        <v>20.86</v>
      </c>
      <c r="G168" s="18" t="s">
        <v>291</v>
      </c>
      <c r="H168" s="18">
        <v>2013</v>
      </c>
      <c r="I168" s="42">
        <v>12</v>
      </c>
      <c r="J168" s="30" t="s">
        <v>100</v>
      </c>
      <c r="K168" s="30"/>
      <c r="L168" s="13" t="s">
        <v>835</v>
      </c>
      <c r="M168" s="34" t="s">
        <v>496</v>
      </c>
      <c r="N168" s="34" t="s">
        <v>428</v>
      </c>
      <c r="O168" s="36" t="s">
        <v>428</v>
      </c>
      <c r="P168" s="2"/>
      <c r="Q168" s="7"/>
      <c r="R168" s="7"/>
    </row>
    <row r="169" spans="1:18" ht="20.100000000000001" customHeight="1">
      <c r="A169" s="24" t="s">
        <v>224</v>
      </c>
      <c r="B169" s="59">
        <v>41320</v>
      </c>
      <c r="C169" s="18">
        <v>0.5</v>
      </c>
      <c r="D169" s="18">
        <v>2.5</v>
      </c>
      <c r="E169" s="18">
        <v>4</v>
      </c>
      <c r="F169" s="19">
        <v>4</v>
      </c>
      <c r="G169" s="18" t="s">
        <v>23</v>
      </c>
      <c r="H169" s="18">
        <v>2013</v>
      </c>
      <c r="I169" s="42">
        <v>6</v>
      </c>
      <c r="J169" s="30" t="s">
        <v>89</v>
      </c>
      <c r="K169" s="30"/>
      <c r="L169" s="13" t="s">
        <v>836</v>
      </c>
      <c r="M169" s="34" t="s">
        <v>492</v>
      </c>
      <c r="N169" s="34" t="s">
        <v>406</v>
      </c>
      <c r="O169" s="36" t="s">
        <v>493</v>
      </c>
      <c r="P169" s="2"/>
      <c r="Q169" s="7"/>
      <c r="R169" s="7"/>
    </row>
    <row r="170" spans="1:18" ht="20.100000000000001" customHeight="1">
      <c r="A170" s="24" t="s">
        <v>225</v>
      </c>
      <c r="B170" s="59">
        <v>41313</v>
      </c>
      <c r="C170" s="18">
        <v>6.5</v>
      </c>
      <c r="D170" s="18">
        <v>25.75</v>
      </c>
      <c r="E170" s="18">
        <v>44</v>
      </c>
      <c r="F170" s="19">
        <v>70</v>
      </c>
      <c r="G170" s="18" t="s">
        <v>309</v>
      </c>
      <c r="H170" s="18">
        <v>2013</v>
      </c>
      <c r="I170" s="42">
        <v>26</v>
      </c>
      <c r="J170" s="30" t="s">
        <v>100</v>
      </c>
      <c r="K170" s="30"/>
      <c r="L170" s="13" t="s">
        <v>837</v>
      </c>
      <c r="M170" s="34" t="s">
        <v>360</v>
      </c>
      <c r="N170" s="34" t="s">
        <v>494</v>
      </c>
      <c r="O170" s="36" t="s">
        <v>409</v>
      </c>
      <c r="P170" s="2"/>
      <c r="Q170" s="7"/>
      <c r="R170" s="7"/>
    </row>
    <row r="171" spans="1:18" ht="20.100000000000001" customHeight="1">
      <c r="A171" s="24" t="s">
        <v>226</v>
      </c>
      <c r="B171" s="59">
        <v>41313</v>
      </c>
      <c r="C171" s="18">
        <v>5.5</v>
      </c>
      <c r="D171" s="18">
        <v>18</v>
      </c>
      <c r="E171" s="18">
        <v>32</v>
      </c>
      <c r="F171" s="19">
        <v>45.5</v>
      </c>
      <c r="G171" s="18" t="s">
        <v>291</v>
      </c>
      <c r="H171" s="18">
        <v>2013</v>
      </c>
      <c r="I171" s="42">
        <v>12</v>
      </c>
      <c r="J171" s="30" t="s">
        <v>671</v>
      </c>
      <c r="K171" s="30"/>
      <c r="L171" s="13" t="s">
        <v>838</v>
      </c>
      <c r="M171" s="34" t="s">
        <v>411</v>
      </c>
      <c r="N171" s="34" t="s">
        <v>495</v>
      </c>
      <c r="O171" s="36" t="s">
        <v>425</v>
      </c>
      <c r="P171" s="2"/>
      <c r="Q171" s="7"/>
      <c r="R171" s="7"/>
    </row>
    <row r="172" spans="1:18" ht="20.100000000000001" customHeight="1">
      <c r="A172" s="24" t="s">
        <v>227</v>
      </c>
      <c r="B172" s="59">
        <v>41306</v>
      </c>
      <c r="C172" s="18">
        <v>0.7</v>
      </c>
      <c r="D172" s="18">
        <v>2.5</v>
      </c>
      <c r="E172" s="18">
        <v>3.85</v>
      </c>
      <c r="F172" s="19">
        <v>4</v>
      </c>
      <c r="G172" s="18" t="s">
        <v>23</v>
      </c>
      <c r="H172" s="18">
        <v>2013</v>
      </c>
      <c r="I172" s="42">
        <v>5</v>
      </c>
      <c r="J172" s="30" t="s">
        <v>100</v>
      </c>
      <c r="K172" s="30"/>
      <c r="L172" s="13" t="s">
        <v>839</v>
      </c>
      <c r="M172" s="34" t="s">
        <v>480</v>
      </c>
      <c r="N172" s="34" t="s">
        <v>479</v>
      </c>
      <c r="O172" s="36" t="s">
        <v>455</v>
      </c>
      <c r="P172" s="2"/>
      <c r="Q172" s="7"/>
      <c r="R172" s="7"/>
    </row>
    <row r="173" spans="1:18" ht="20.100000000000001" customHeight="1">
      <c r="A173" s="24" t="s">
        <v>228</v>
      </c>
      <c r="B173" s="59">
        <v>41299</v>
      </c>
      <c r="C173" s="18">
        <v>15.1</v>
      </c>
      <c r="D173" s="18">
        <v>51.3</v>
      </c>
      <c r="E173" s="18">
        <v>75.5</v>
      </c>
      <c r="F173" s="19">
        <v>102</v>
      </c>
      <c r="G173" s="18" t="s">
        <v>309</v>
      </c>
      <c r="H173" s="18">
        <v>2013</v>
      </c>
      <c r="I173" s="42">
        <v>60</v>
      </c>
      <c r="J173" s="30" t="s">
        <v>67</v>
      </c>
      <c r="K173" s="30"/>
      <c r="L173" s="13" t="s">
        <v>840</v>
      </c>
      <c r="M173" s="34" t="s">
        <v>420</v>
      </c>
      <c r="O173" s="36" t="s">
        <v>425</v>
      </c>
      <c r="P173" s="2"/>
      <c r="Q173" s="7"/>
      <c r="R173" s="7"/>
    </row>
    <row r="174" spans="1:18" ht="20.100000000000001" customHeight="1">
      <c r="A174" s="24" t="s">
        <v>229</v>
      </c>
      <c r="B174" s="59">
        <v>41292</v>
      </c>
      <c r="C174" s="18">
        <v>1.65</v>
      </c>
      <c r="D174" s="18">
        <v>5.8</v>
      </c>
      <c r="E174" s="18">
        <v>8.5</v>
      </c>
      <c r="F174" s="19">
        <v>8.5</v>
      </c>
      <c r="G174" s="18" t="s">
        <v>23</v>
      </c>
      <c r="H174" s="18">
        <v>2013</v>
      </c>
      <c r="I174" s="42">
        <v>32</v>
      </c>
      <c r="J174" s="30" t="s">
        <v>59</v>
      </c>
      <c r="K174" s="30"/>
      <c r="L174" s="13" t="s">
        <v>841</v>
      </c>
      <c r="M174" s="34" t="s">
        <v>478</v>
      </c>
      <c r="N174" s="34" t="s">
        <v>477</v>
      </c>
      <c r="O174" s="40" t="s">
        <v>842</v>
      </c>
      <c r="P174" s="2"/>
      <c r="Q174" s="7"/>
      <c r="R174" s="7"/>
    </row>
    <row r="175" spans="1:18" ht="20.100000000000001" customHeight="1">
      <c r="A175" s="24" t="s">
        <v>230</v>
      </c>
      <c r="B175" s="59">
        <v>41285</v>
      </c>
      <c r="C175" s="18">
        <v>7.02</v>
      </c>
      <c r="D175" s="18">
        <v>22.4</v>
      </c>
      <c r="E175" s="18">
        <v>33.15</v>
      </c>
      <c r="F175" s="19">
        <v>42</v>
      </c>
      <c r="G175" s="18" t="s">
        <v>309</v>
      </c>
      <c r="H175" s="18">
        <v>2013</v>
      </c>
      <c r="I175" s="42">
        <v>45</v>
      </c>
      <c r="J175" s="30" t="s">
        <v>39</v>
      </c>
      <c r="K175" s="30"/>
      <c r="L175" s="13" t="s">
        <v>843</v>
      </c>
      <c r="M175" s="30"/>
      <c r="O175" s="31"/>
      <c r="P175" s="2"/>
      <c r="Q175" s="7"/>
      <c r="R175" s="7"/>
    </row>
    <row r="176" spans="1:18" ht="20.100000000000001" customHeight="1">
      <c r="A176" s="24" t="s">
        <v>231</v>
      </c>
      <c r="B176" s="59">
        <v>41278</v>
      </c>
      <c r="C176" s="18">
        <v>1.5</v>
      </c>
      <c r="D176" s="18">
        <v>6</v>
      </c>
      <c r="E176" s="18">
        <v>9.5</v>
      </c>
      <c r="F176" s="19">
        <v>15</v>
      </c>
      <c r="G176" s="18" t="s">
        <v>43</v>
      </c>
      <c r="H176" s="18">
        <v>2013</v>
      </c>
      <c r="I176" s="42">
        <v>12</v>
      </c>
      <c r="J176" s="30" t="s">
        <v>100</v>
      </c>
      <c r="K176" s="30"/>
      <c r="L176" s="13" t="s">
        <v>844</v>
      </c>
      <c r="M176" s="30" t="s">
        <v>536</v>
      </c>
      <c r="N176" s="30" t="s">
        <v>505</v>
      </c>
      <c r="O176" s="31" t="s">
        <v>395</v>
      </c>
      <c r="P176" s="2"/>
      <c r="Q176" s="7"/>
      <c r="R176" s="7"/>
    </row>
    <row r="177" spans="1:18" ht="20.100000000000001" customHeight="1">
      <c r="A177" s="24" t="s">
        <v>232</v>
      </c>
      <c r="B177" s="59">
        <v>41264</v>
      </c>
      <c r="C177" s="18">
        <v>21.1</v>
      </c>
      <c r="D177" s="18">
        <v>63.6</v>
      </c>
      <c r="E177" s="18">
        <v>107.6</v>
      </c>
      <c r="F177" s="19">
        <v>158.5</v>
      </c>
      <c r="G177" s="18" t="s">
        <v>291</v>
      </c>
      <c r="H177" s="18">
        <v>2012</v>
      </c>
      <c r="I177" s="42">
        <v>60</v>
      </c>
      <c r="J177" s="30" t="s">
        <v>67</v>
      </c>
      <c r="K177" s="30"/>
      <c r="L177" s="13" t="s">
        <v>739</v>
      </c>
      <c r="M177" s="30"/>
      <c r="O177" s="31"/>
      <c r="P177" s="2"/>
      <c r="Q177" s="7"/>
      <c r="R177" s="7"/>
    </row>
    <row r="178" spans="1:18" ht="20.100000000000001" customHeight="1">
      <c r="A178" s="24" t="s">
        <v>233</v>
      </c>
      <c r="B178" s="59">
        <v>41250</v>
      </c>
      <c r="C178" s="18" t="s">
        <v>355</v>
      </c>
      <c r="D178" s="18" t="s">
        <v>356</v>
      </c>
      <c r="E178" s="18">
        <v>51.5</v>
      </c>
      <c r="F178" s="19">
        <v>70</v>
      </c>
      <c r="G178" s="18" t="s">
        <v>309</v>
      </c>
      <c r="H178" s="18">
        <v>2012</v>
      </c>
      <c r="I178" s="42">
        <v>35</v>
      </c>
      <c r="J178" s="30" t="s">
        <v>67</v>
      </c>
      <c r="K178" s="30"/>
      <c r="L178" s="13" t="s">
        <v>845</v>
      </c>
      <c r="M178" s="30"/>
      <c r="O178" s="31"/>
      <c r="P178" s="2"/>
      <c r="Q178" s="7"/>
      <c r="R178" s="7"/>
    </row>
    <row r="179" spans="1:18" ht="20.100000000000001" customHeight="1">
      <c r="A179" s="24" t="s">
        <v>234</v>
      </c>
      <c r="B179" s="59">
        <v>41243</v>
      </c>
      <c r="C179" s="18" t="s">
        <v>357</v>
      </c>
      <c r="D179" s="18">
        <v>48</v>
      </c>
      <c r="E179" s="18">
        <v>68</v>
      </c>
      <c r="F179" s="19">
        <v>93</v>
      </c>
      <c r="G179" s="18" t="s">
        <v>26</v>
      </c>
      <c r="H179" s="18">
        <v>2012</v>
      </c>
      <c r="I179" s="42">
        <v>40</v>
      </c>
      <c r="J179" s="30" t="s">
        <v>100</v>
      </c>
      <c r="K179" s="30"/>
      <c r="L179" s="13" t="s">
        <v>846</v>
      </c>
      <c r="M179" s="30"/>
      <c r="O179" s="31"/>
      <c r="P179" s="2"/>
      <c r="Q179" s="7"/>
      <c r="R179" s="7"/>
    </row>
    <row r="180" spans="1:18" ht="20.100000000000001" customHeight="1">
      <c r="A180" s="24" t="s">
        <v>236</v>
      </c>
      <c r="B180" s="59">
        <v>41226</v>
      </c>
      <c r="C180" s="18">
        <v>15</v>
      </c>
      <c r="D180" s="18">
        <v>81</v>
      </c>
      <c r="E180" s="18">
        <v>98</v>
      </c>
      <c r="F180" s="19">
        <v>120.65</v>
      </c>
      <c r="G180" s="18" t="s">
        <v>291</v>
      </c>
      <c r="H180" s="18">
        <v>2012</v>
      </c>
      <c r="I180" s="42">
        <v>60</v>
      </c>
      <c r="J180" s="30" t="s">
        <v>347</v>
      </c>
      <c r="K180" s="30"/>
      <c r="L180" s="13" t="s">
        <v>847</v>
      </c>
      <c r="M180" s="30"/>
      <c r="O180" s="31"/>
      <c r="P180" s="2"/>
      <c r="Q180" s="7"/>
      <c r="R180" s="7"/>
    </row>
    <row r="181" spans="1:18" ht="20.100000000000001" customHeight="1">
      <c r="A181" s="24" t="s">
        <v>237</v>
      </c>
      <c r="B181" s="59">
        <v>41226</v>
      </c>
      <c r="C181" s="18">
        <v>10</v>
      </c>
      <c r="D181" s="18">
        <v>64.05</v>
      </c>
      <c r="E181" s="18">
        <v>83</v>
      </c>
      <c r="F181" s="19">
        <v>105.03</v>
      </c>
      <c r="G181" s="18" t="s">
        <v>26</v>
      </c>
      <c r="H181" s="18">
        <v>2012</v>
      </c>
      <c r="I181" s="42">
        <v>55</v>
      </c>
      <c r="J181" s="30" t="s">
        <v>89</v>
      </c>
      <c r="K181" s="30"/>
      <c r="L181" s="13" t="s">
        <v>848</v>
      </c>
      <c r="M181" s="30"/>
      <c r="O181" s="31"/>
      <c r="P181" s="2"/>
      <c r="Q181" s="7"/>
      <c r="R181" s="7"/>
    </row>
    <row r="182" spans="1:18" ht="20.100000000000001" customHeight="1">
      <c r="A182" s="24" t="s">
        <v>238</v>
      </c>
      <c r="B182" s="59">
        <v>41215</v>
      </c>
      <c r="C182" s="18">
        <v>1.25</v>
      </c>
      <c r="D182" s="18">
        <v>5.5</v>
      </c>
      <c r="E182" s="18">
        <v>8</v>
      </c>
      <c r="F182" s="19">
        <v>8</v>
      </c>
      <c r="G182" s="18" t="s">
        <v>288</v>
      </c>
      <c r="H182" s="18">
        <v>2012</v>
      </c>
      <c r="I182" s="42">
        <v>3</v>
      </c>
      <c r="J182" s="30" t="s">
        <v>89</v>
      </c>
      <c r="K182" s="30"/>
      <c r="L182" s="13" t="s">
        <v>849</v>
      </c>
      <c r="M182" s="30" t="s">
        <v>534</v>
      </c>
      <c r="N182" s="17" t="s">
        <v>850</v>
      </c>
      <c r="O182" s="31" t="s">
        <v>425</v>
      </c>
      <c r="P182" s="2"/>
      <c r="Q182" s="7"/>
      <c r="R182" s="7"/>
    </row>
    <row r="183" spans="1:18" ht="20.100000000000001" customHeight="1">
      <c r="A183" s="24" t="s">
        <v>239</v>
      </c>
      <c r="B183" s="59">
        <v>41215</v>
      </c>
      <c r="C183" s="18">
        <v>4.05</v>
      </c>
      <c r="D183" s="18">
        <v>13</v>
      </c>
      <c r="E183" s="18">
        <v>19</v>
      </c>
      <c r="F183" s="19">
        <v>22.85</v>
      </c>
      <c r="G183" s="18" t="s">
        <v>26</v>
      </c>
      <c r="H183" s="18">
        <v>2012</v>
      </c>
      <c r="I183" s="42">
        <v>9</v>
      </c>
      <c r="J183" s="30" t="s">
        <v>57</v>
      </c>
      <c r="K183" s="30"/>
      <c r="L183" s="13" t="s">
        <v>957</v>
      </c>
      <c r="M183" s="30" t="s">
        <v>359</v>
      </c>
      <c r="N183" s="30" t="s">
        <v>101</v>
      </c>
      <c r="O183" s="31" t="s">
        <v>535</v>
      </c>
      <c r="P183" s="2"/>
      <c r="Q183" s="7"/>
      <c r="R183" s="7"/>
    </row>
    <row r="184" spans="1:18" ht="20.100000000000001" customHeight="1">
      <c r="A184" s="24" t="s">
        <v>240</v>
      </c>
      <c r="B184" s="59">
        <v>41208</v>
      </c>
      <c r="C184" s="18">
        <v>0.6</v>
      </c>
      <c r="D184" s="18">
        <v>2.5</v>
      </c>
      <c r="E184" s="18">
        <v>3.5</v>
      </c>
      <c r="F184" s="19">
        <v>3.5</v>
      </c>
      <c r="G184" s="18" t="s">
        <v>23</v>
      </c>
      <c r="H184" s="18">
        <v>2012</v>
      </c>
      <c r="I184" s="42">
        <v>30</v>
      </c>
      <c r="J184" s="30" t="s">
        <v>100</v>
      </c>
      <c r="K184" s="30"/>
      <c r="L184" s="38" t="s">
        <v>851</v>
      </c>
      <c r="M184" s="30" t="s">
        <v>532</v>
      </c>
      <c r="N184" s="30" t="s">
        <v>498</v>
      </c>
      <c r="O184" s="31" t="s">
        <v>533</v>
      </c>
      <c r="P184" s="8" t="s">
        <v>300</v>
      </c>
      <c r="Q184" s="7"/>
      <c r="R184" s="7"/>
    </row>
    <row r="185" spans="1:18" ht="20.100000000000001" customHeight="1">
      <c r="A185" s="24" t="s">
        <v>241</v>
      </c>
      <c r="B185" s="59">
        <v>41208</v>
      </c>
      <c r="C185" s="18">
        <v>1.25</v>
      </c>
      <c r="D185" s="18">
        <v>4.75</v>
      </c>
      <c r="E185" s="18">
        <v>6.5</v>
      </c>
      <c r="F185" s="19">
        <v>6.5</v>
      </c>
      <c r="G185" s="18" t="s">
        <v>23</v>
      </c>
      <c r="H185" s="18">
        <v>2012</v>
      </c>
      <c r="I185" s="42">
        <v>12</v>
      </c>
      <c r="J185" s="30" t="s">
        <v>177</v>
      </c>
      <c r="K185" s="30"/>
      <c r="L185" s="38" t="s">
        <v>658</v>
      </c>
      <c r="M185" s="30" t="s">
        <v>657</v>
      </c>
      <c r="O185" s="31"/>
      <c r="P185" s="2"/>
      <c r="Q185" s="7"/>
      <c r="R185" s="7"/>
    </row>
    <row r="186" spans="1:18" ht="20.100000000000001" customHeight="1">
      <c r="A186" s="24" t="s">
        <v>242</v>
      </c>
      <c r="B186" s="59">
        <v>41206</v>
      </c>
      <c r="C186" s="18">
        <v>3.6</v>
      </c>
      <c r="D186" s="18">
        <v>11.5</v>
      </c>
      <c r="E186" s="18">
        <v>16</v>
      </c>
      <c r="F186" s="19">
        <v>16</v>
      </c>
      <c r="G186" s="18" t="s">
        <v>288</v>
      </c>
      <c r="H186" s="18">
        <v>2012</v>
      </c>
      <c r="I186" s="42">
        <v>20</v>
      </c>
      <c r="J186" s="30" t="s">
        <v>399</v>
      </c>
      <c r="K186" s="30"/>
      <c r="L186" s="13" t="s">
        <v>852</v>
      </c>
      <c r="M186" s="34" t="s">
        <v>501</v>
      </c>
      <c r="N186" s="34" t="s">
        <v>503</v>
      </c>
      <c r="O186" s="36" t="s">
        <v>502</v>
      </c>
      <c r="P186" s="2"/>
      <c r="Q186" s="7"/>
      <c r="R186" s="7"/>
    </row>
    <row r="187" spans="1:18" ht="20.100000000000001" customHeight="1">
      <c r="A187" s="24" t="s">
        <v>243</v>
      </c>
      <c r="B187" s="59">
        <v>41201</v>
      </c>
      <c r="C187" s="18">
        <v>9</v>
      </c>
      <c r="D187" s="18">
        <v>28.5</v>
      </c>
      <c r="E187" s="18">
        <v>47</v>
      </c>
      <c r="F187" s="19">
        <v>70</v>
      </c>
      <c r="G187" s="18" t="s">
        <v>291</v>
      </c>
      <c r="H187" s="18">
        <v>2012</v>
      </c>
      <c r="I187" s="42">
        <v>45</v>
      </c>
      <c r="J187" s="30" t="s">
        <v>59</v>
      </c>
      <c r="K187" s="30"/>
      <c r="L187" s="13" t="s">
        <v>853</v>
      </c>
      <c r="M187" s="34" t="s">
        <v>491</v>
      </c>
      <c r="N187" s="17" t="s">
        <v>854</v>
      </c>
      <c r="O187" s="50" t="s">
        <v>855</v>
      </c>
      <c r="P187" s="2"/>
      <c r="Q187" s="7"/>
      <c r="R187" s="7"/>
    </row>
    <row r="188" spans="1:18" ht="20.100000000000001" customHeight="1">
      <c r="A188" s="24" t="s">
        <v>244</v>
      </c>
      <c r="B188" s="59">
        <v>41194</v>
      </c>
      <c r="C188" s="18">
        <v>1.5</v>
      </c>
      <c r="D188" s="18">
        <v>4.5</v>
      </c>
      <c r="E188" s="18">
        <v>6.5</v>
      </c>
      <c r="F188" s="19">
        <v>7.5</v>
      </c>
      <c r="G188" s="18" t="s">
        <v>23</v>
      </c>
      <c r="H188" s="18">
        <v>2012</v>
      </c>
      <c r="I188" s="42">
        <v>16</v>
      </c>
      <c r="J188" s="30" t="s">
        <v>89</v>
      </c>
      <c r="K188" s="30"/>
      <c r="L188" s="38" t="s">
        <v>382</v>
      </c>
      <c r="M188" s="30"/>
      <c r="O188" s="31"/>
      <c r="P188" s="2"/>
      <c r="Q188" s="7"/>
      <c r="R188" s="7"/>
    </row>
    <row r="189" spans="1:18" ht="20.100000000000001" customHeight="1">
      <c r="A189" s="24" t="s">
        <v>245</v>
      </c>
      <c r="B189" s="59">
        <v>41194</v>
      </c>
      <c r="C189" s="18">
        <v>1.25</v>
      </c>
      <c r="D189" s="18">
        <v>3.5</v>
      </c>
      <c r="E189" s="18">
        <v>5</v>
      </c>
      <c r="F189" s="19">
        <v>5.5</v>
      </c>
      <c r="G189" s="18" t="s">
        <v>23</v>
      </c>
      <c r="H189" s="18">
        <v>2012</v>
      </c>
      <c r="I189" s="42">
        <v>5</v>
      </c>
      <c r="J189" s="30" t="s">
        <v>57</v>
      </c>
      <c r="K189" s="30"/>
      <c r="L189" s="38" t="s">
        <v>383</v>
      </c>
      <c r="M189" s="34" t="s">
        <v>443</v>
      </c>
      <c r="N189" s="34" t="s">
        <v>500</v>
      </c>
      <c r="O189" s="36" t="s">
        <v>395</v>
      </c>
      <c r="P189" s="2"/>
      <c r="Q189" s="7"/>
      <c r="R189" s="7"/>
    </row>
    <row r="190" spans="1:18" ht="20.100000000000001" customHeight="1">
      <c r="A190" s="24" t="s">
        <v>246</v>
      </c>
      <c r="B190" s="59">
        <v>41187</v>
      </c>
      <c r="C190" s="18">
        <v>2.5</v>
      </c>
      <c r="D190" s="18">
        <v>13</v>
      </c>
      <c r="E190" s="18">
        <v>20.5</v>
      </c>
      <c r="F190" s="19">
        <v>40</v>
      </c>
      <c r="G190" s="18" t="s">
        <v>26</v>
      </c>
      <c r="H190" s="18">
        <v>2012</v>
      </c>
      <c r="I190" s="42">
        <v>15</v>
      </c>
      <c r="J190" s="30" t="s">
        <v>39</v>
      </c>
      <c r="K190" s="30"/>
      <c r="L190" s="38" t="s">
        <v>384</v>
      </c>
      <c r="M190" s="34" t="s">
        <v>489</v>
      </c>
      <c r="N190" s="34" t="s">
        <v>490</v>
      </c>
      <c r="O190" s="36" t="s">
        <v>395</v>
      </c>
      <c r="P190" s="2"/>
      <c r="Q190" s="7"/>
      <c r="R190" s="7"/>
    </row>
    <row r="191" spans="1:18" ht="20.100000000000001" customHeight="1">
      <c r="A191" s="24" t="s">
        <v>247</v>
      </c>
      <c r="B191" s="59">
        <v>41187</v>
      </c>
      <c r="C191" s="18">
        <v>1</v>
      </c>
      <c r="D191" s="18">
        <v>3.1</v>
      </c>
      <c r="E191" s="18">
        <v>3.1</v>
      </c>
      <c r="F191" s="19">
        <v>3.5</v>
      </c>
      <c r="G191" s="18" t="s">
        <v>23</v>
      </c>
      <c r="H191" s="18">
        <v>2012</v>
      </c>
      <c r="I191" s="42">
        <v>10</v>
      </c>
      <c r="J191" s="30" t="s">
        <v>89</v>
      </c>
      <c r="K191" s="30"/>
      <c r="L191" s="13" t="s">
        <v>856</v>
      </c>
      <c r="M191" s="34" t="s">
        <v>488</v>
      </c>
      <c r="N191" s="43" t="s">
        <v>17</v>
      </c>
      <c r="O191" s="44" t="s">
        <v>17</v>
      </c>
      <c r="P191" s="2"/>
      <c r="Q191" s="7"/>
      <c r="R191" s="7"/>
    </row>
    <row r="192" spans="1:18" ht="20.100000000000001" customHeight="1">
      <c r="A192" s="24" t="s">
        <v>248</v>
      </c>
      <c r="B192" s="59">
        <v>41180</v>
      </c>
      <c r="C192" s="18">
        <v>4</v>
      </c>
      <c r="D192" s="18">
        <v>16.600000000000001</v>
      </c>
      <c r="E192" s="18">
        <v>36</v>
      </c>
      <c r="F192" s="19">
        <v>81.5</v>
      </c>
      <c r="G192" s="18" t="s">
        <v>291</v>
      </c>
      <c r="H192" s="18">
        <v>2012</v>
      </c>
      <c r="I192" s="42">
        <v>20</v>
      </c>
      <c r="J192" s="30" t="s">
        <v>39</v>
      </c>
      <c r="K192" s="30"/>
      <c r="L192" s="13" t="s">
        <v>857</v>
      </c>
      <c r="M192" s="34" t="s">
        <v>485</v>
      </c>
      <c r="N192" s="34" t="s">
        <v>486</v>
      </c>
      <c r="O192" s="36" t="s">
        <v>409</v>
      </c>
      <c r="P192" s="2"/>
      <c r="Q192" s="7"/>
      <c r="R192" s="7"/>
    </row>
    <row r="193" spans="1:18" ht="20.100000000000001" customHeight="1">
      <c r="A193" s="24" t="s">
        <v>249</v>
      </c>
      <c r="B193" s="59">
        <v>41180</v>
      </c>
      <c r="C193" s="18">
        <v>1.25</v>
      </c>
      <c r="D193" s="18">
        <v>4.1500000000000004</v>
      </c>
      <c r="E193" s="18">
        <v>5.6</v>
      </c>
      <c r="F193" s="19">
        <v>7.5</v>
      </c>
      <c r="G193" s="18" t="s">
        <v>23</v>
      </c>
      <c r="H193" s="18">
        <v>2012</v>
      </c>
      <c r="I193" s="42">
        <v>15</v>
      </c>
      <c r="J193" s="30" t="s">
        <v>89</v>
      </c>
      <c r="K193" s="30"/>
      <c r="L193" s="37" t="s">
        <v>858</v>
      </c>
      <c r="M193" s="34" t="s">
        <v>438</v>
      </c>
      <c r="N193" s="34" t="s">
        <v>487</v>
      </c>
      <c r="O193" s="44" t="s">
        <v>17</v>
      </c>
      <c r="P193" s="2"/>
      <c r="Q193" s="7"/>
      <c r="R193" s="7"/>
    </row>
    <row r="194" spans="1:18" ht="20.100000000000001" customHeight="1">
      <c r="A194" s="24" t="s">
        <v>250</v>
      </c>
      <c r="B194" s="59">
        <v>41173</v>
      </c>
      <c r="C194" s="18">
        <v>7.2</v>
      </c>
      <c r="D194" s="18">
        <v>25</v>
      </c>
      <c r="E194" s="18">
        <v>36.5</v>
      </c>
      <c r="F194" s="19">
        <v>44.25</v>
      </c>
      <c r="G194" s="18" t="s">
        <v>309</v>
      </c>
      <c r="H194" s="18">
        <v>2012</v>
      </c>
      <c r="I194" s="42">
        <v>23</v>
      </c>
      <c r="J194" s="30" t="s">
        <v>59</v>
      </c>
      <c r="K194" s="30"/>
      <c r="L194" s="13" t="s">
        <v>859</v>
      </c>
      <c r="M194" s="34" t="s">
        <v>483</v>
      </c>
      <c r="N194" s="34" t="s">
        <v>484</v>
      </c>
      <c r="O194" s="36" t="s">
        <v>425</v>
      </c>
      <c r="P194" s="2"/>
      <c r="Q194" s="7"/>
      <c r="R194" s="7"/>
    </row>
    <row r="195" spans="1:18" ht="20.100000000000001" customHeight="1">
      <c r="A195" s="24" t="s">
        <v>251</v>
      </c>
      <c r="B195" s="59">
        <v>41166</v>
      </c>
      <c r="C195" s="18">
        <v>9.1999999999999993</v>
      </c>
      <c r="D195" s="18">
        <v>34.6</v>
      </c>
      <c r="E195" s="18">
        <v>58.6</v>
      </c>
      <c r="F195" s="19">
        <v>120</v>
      </c>
      <c r="G195" s="18" t="s">
        <v>291</v>
      </c>
      <c r="H195" s="18">
        <v>2012</v>
      </c>
      <c r="I195" s="42">
        <v>40</v>
      </c>
      <c r="J195" s="30" t="s">
        <v>39</v>
      </c>
      <c r="K195" s="30"/>
      <c r="L195" s="13" t="s">
        <v>950</v>
      </c>
      <c r="M195" s="34" t="s">
        <v>481</v>
      </c>
      <c r="N195" s="34" t="s">
        <v>482</v>
      </c>
      <c r="O195" s="36" t="s">
        <v>425</v>
      </c>
      <c r="P195" s="2"/>
      <c r="Q195" s="7"/>
      <c r="R195" s="7"/>
    </row>
    <row r="196" spans="1:18" ht="20.100000000000001" customHeight="1">
      <c r="A196" s="24" t="s">
        <v>252</v>
      </c>
      <c r="B196" s="59">
        <v>41159</v>
      </c>
      <c r="C196" s="18">
        <v>10.5</v>
      </c>
      <c r="D196" s="18">
        <v>35</v>
      </c>
      <c r="E196" s="18">
        <v>55</v>
      </c>
      <c r="F196" s="19">
        <v>70</v>
      </c>
      <c r="G196" s="18" t="s">
        <v>291</v>
      </c>
      <c r="H196" s="18">
        <v>2012</v>
      </c>
      <c r="I196" s="42">
        <v>25</v>
      </c>
      <c r="J196" s="30" t="s">
        <v>57</v>
      </c>
      <c r="K196" s="30"/>
      <c r="L196" s="13" t="s">
        <v>860</v>
      </c>
      <c r="M196" s="34" t="s">
        <v>101</v>
      </c>
      <c r="N196" s="34" t="s">
        <v>471</v>
      </c>
      <c r="O196" s="36" t="s">
        <v>428</v>
      </c>
      <c r="P196" s="2"/>
      <c r="Q196" s="7"/>
      <c r="R196" s="7"/>
    </row>
    <row r="197" spans="1:18" ht="20.100000000000001" customHeight="1">
      <c r="A197" s="24" t="s">
        <v>253</v>
      </c>
      <c r="B197" s="59">
        <v>41152</v>
      </c>
      <c r="C197" s="18">
        <v>4.5999999999999996</v>
      </c>
      <c r="D197" s="18">
        <v>15</v>
      </c>
      <c r="E197" s="18">
        <v>20</v>
      </c>
      <c r="F197" s="19">
        <v>20</v>
      </c>
      <c r="G197" s="18" t="s">
        <v>23</v>
      </c>
      <c r="H197" s="18">
        <v>2012</v>
      </c>
      <c r="I197" s="42">
        <v>50</v>
      </c>
      <c r="J197" s="30" t="s">
        <v>89</v>
      </c>
      <c r="K197" s="30"/>
      <c r="L197" s="37" t="s">
        <v>953</v>
      </c>
      <c r="M197" s="34" t="s">
        <v>475</v>
      </c>
      <c r="N197" s="34" t="s">
        <v>476</v>
      </c>
      <c r="O197" s="50" t="s">
        <v>861</v>
      </c>
      <c r="P197" s="2"/>
      <c r="Q197" s="7"/>
      <c r="R197" s="7"/>
    </row>
    <row r="198" spans="1:18" ht="20.100000000000001" customHeight="1">
      <c r="A198" s="24" t="s">
        <v>254</v>
      </c>
      <c r="B198" s="59">
        <v>41145</v>
      </c>
      <c r="C198" s="18">
        <v>3</v>
      </c>
      <c r="D198" s="18">
        <v>6</v>
      </c>
      <c r="E198" s="18">
        <v>9.1</v>
      </c>
      <c r="F198" s="19">
        <v>11</v>
      </c>
      <c r="G198" s="18" t="s">
        <v>43</v>
      </c>
      <c r="H198" s="18">
        <v>2012</v>
      </c>
      <c r="I198" s="42">
        <v>12</v>
      </c>
      <c r="J198" s="30" t="s">
        <v>177</v>
      </c>
      <c r="K198" s="30"/>
      <c r="L198" s="13" t="s">
        <v>862</v>
      </c>
      <c r="M198" s="34" t="s">
        <v>474</v>
      </c>
      <c r="N198" s="34" t="s">
        <v>459</v>
      </c>
      <c r="O198" s="50" t="s">
        <v>863</v>
      </c>
      <c r="P198" s="2"/>
      <c r="Q198" s="7"/>
      <c r="R198" s="7"/>
    </row>
    <row r="199" spans="1:18" ht="20.100000000000001" customHeight="1">
      <c r="A199" s="24" t="s">
        <v>255</v>
      </c>
      <c r="B199" s="59">
        <v>41136</v>
      </c>
      <c r="C199" s="18">
        <v>32.92</v>
      </c>
      <c r="D199" s="18">
        <v>116.05</v>
      </c>
      <c r="E199" s="18">
        <v>135.05000000000001</v>
      </c>
      <c r="F199" s="19">
        <v>198</v>
      </c>
      <c r="G199" s="18" t="s">
        <v>291</v>
      </c>
      <c r="H199" s="18">
        <v>2012</v>
      </c>
      <c r="I199" s="42">
        <v>90</v>
      </c>
      <c r="J199" s="30" t="s">
        <v>67</v>
      </c>
      <c r="K199" s="30"/>
      <c r="L199" s="13" t="s">
        <v>864</v>
      </c>
      <c r="M199" s="34" t="s">
        <v>473</v>
      </c>
      <c r="N199" s="34" t="s">
        <v>398</v>
      </c>
      <c r="O199" s="31" t="s">
        <v>398</v>
      </c>
      <c r="P199" s="2"/>
      <c r="Q199" s="7"/>
      <c r="R199" s="7"/>
    </row>
    <row r="200" spans="1:18" ht="20.100000000000001" customHeight="1">
      <c r="A200" s="24" t="s">
        <v>256</v>
      </c>
      <c r="B200" s="59">
        <v>41129</v>
      </c>
      <c r="C200" s="18">
        <v>2.8</v>
      </c>
      <c r="D200" s="18">
        <v>15.25</v>
      </c>
      <c r="E200" s="18">
        <v>18.5</v>
      </c>
      <c r="F200" s="19">
        <v>43.96</v>
      </c>
      <c r="G200" s="18" t="s">
        <v>43</v>
      </c>
      <c r="H200" s="18">
        <v>2012</v>
      </c>
      <c r="I200" s="42">
        <v>9.1999999999999993</v>
      </c>
      <c r="J200" s="34" t="s">
        <v>399</v>
      </c>
      <c r="K200" s="34"/>
      <c r="L200" s="13" t="s">
        <v>865</v>
      </c>
      <c r="M200" s="34" t="s">
        <v>78</v>
      </c>
      <c r="N200" s="17" t="s">
        <v>866</v>
      </c>
      <c r="O200" s="36" t="s">
        <v>409</v>
      </c>
      <c r="P200" s="2"/>
      <c r="Q200" s="7"/>
      <c r="R200" s="7"/>
    </row>
    <row r="201" spans="1:18" ht="20.100000000000001" customHeight="1">
      <c r="A201" s="24" t="s">
        <v>257</v>
      </c>
      <c r="B201" s="59">
        <v>41124</v>
      </c>
      <c r="C201" s="18">
        <v>7.5</v>
      </c>
      <c r="D201" s="18">
        <v>20</v>
      </c>
      <c r="E201" s="18">
        <v>27.5</v>
      </c>
      <c r="F201" s="19">
        <v>33.5</v>
      </c>
      <c r="G201" s="18" t="s">
        <v>309</v>
      </c>
      <c r="H201" s="18">
        <v>2012</v>
      </c>
      <c r="I201" s="42">
        <v>7</v>
      </c>
      <c r="J201" s="34" t="s">
        <v>668</v>
      </c>
      <c r="K201" s="34"/>
      <c r="L201" s="13" t="s">
        <v>867</v>
      </c>
      <c r="M201" s="34" t="s">
        <v>469</v>
      </c>
      <c r="N201" s="34" t="s">
        <v>472</v>
      </c>
      <c r="O201" s="50" t="s">
        <v>868</v>
      </c>
      <c r="P201" s="2"/>
      <c r="Q201" s="7"/>
      <c r="R201" s="7"/>
    </row>
    <row r="202" spans="1:18" ht="20.100000000000001" customHeight="1">
      <c r="A202" s="24" t="s">
        <v>258</v>
      </c>
      <c r="B202" s="59">
        <v>41117</v>
      </c>
      <c r="C202" s="18">
        <v>6.9</v>
      </c>
      <c r="D202" s="18">
        <v>22</v>
      </c>
      <c r="E202" s="18">
        <v>33</v>
      </c>
      <c r="F202" s="19">
        <v>45</v>
      </c>
      <c r="G202" s="18" t="s">
        <v>309</v>
      </c>
      <c r="H202" s="18">
        <v>2012</v>
      </c>
      <c r="I202" s="42">
        <v>13</v>
      </c>
      <c r="J202" s="30" t="s">
        <v>146</v>
      </c>
      <c r="K202" s="30"/>
      <c r="L202" s="13" t="s">
        <v>947</v>
      </c>
      <c r="M202" s="34" t="s">
        <v>386</v>
      </c>
      <c r="N202" s="17" t="s">
        <v>869</v>
      </c>
      <c r="O202" s="36" t="s">
        <v>395</v>
      </c>
      <c r="P202" s="2"/>
      <c r="Q202" s="7"/>
      <c r="R202" s="7"/>
    </row>
    <row r="203" spans="1:18" ht="20.100000000000001" customHeight="1">
      <c r="A203" s="24" t="s">
        <v>259</v>
      </c>
      <c r="B203" s="59">
        <v>41103</v>
      </c>
      <c r="C203" s="18">
        <v>10.75</v>
      </c>
      <c r="D203" s="18">
        <v>35.65</v>
      </c>
      <c r="E203" s="18">
        <v>55</v>
      </c>
      <c r="F203" s="19">
        <v>76</v>
      </c>
      <c r="G203" s="18" t="s">
        <v>26</v>
      </c>
      <c r="H203" s="18">
        <v>2012</v>
      </c>
      <c r="I203" s="42">
        <v>65</v>
      </c>
      <c r="J203" s="30" t="s">
        <v>59</v>
      </c>
      <c r="K203" s="30"/>
      <c r="L203" s="13" t="s">
        <v>870</v>
      </c>
      <c r="M203" s="30" t="s">
        <v>389</v>
      </c>
      <c r="N203" s="30" t="s">
        <v>388</v>
      </c>
      <c r="O203" s="36" t="s">
        <v>395</v>
      </c>
      <c r="P203" s="2"/>
      <c r="Q203" s="7"/>
      <c r="R203" s="7"/>
    </row>
    <row r="204" spans="1:18" ht="20.100000000000001" customHeight="1">
      <c r="A204" s="24" t="s">
        <v>260</v>
      </c>
      <c r="B204" s="59">
        <v>41096</v>
      </c>
      <c r="C204" s="18">
        <v>11.4</v>
      </c>
      <c r="D204" s="18">
        <v>38.5</v>
      </c>
      <c r="E204" s="18">
        <v>60.5</v>
      </c>
      <c r="F204" s="19">
        <v>102</v>
      </c>
      <c r="G204" s="18" t="s">
        <v>291</v>
      </c>
      <c r="H204" s="18">
        <v>2012</v>
      </c>
      <c r="I204" s="42">
        <v>70</v>
      </c>
      <c r="J204" s="30" t="s">
        <v>89</v>
      </c>
      <c r="K204" s="30"/>
      <c r="L204" s="13" t="s">
        <v>871</v>
      </c>
      <c r="M204" s="30" t="s">
        <v>386</v>
      </c>
      <c r="N204" s="34" t="s">
        <v>428</v>
      </c>
      <c r="O204" s="50" t="s">
        <v>872</v>
      </c>
      <c r="P204" s="2"/>
      <c r="Q204" s="7"/>
      <c r="R204" s="7"/>
    </row>
    <row r="205" spans="1:18" ht="20.100000000000001" customHeight="1">
      <c r="A205" s="24" t="s">
        <v>261</v>
      </c>
      <c r="B205" s="59">
        <v>41089</v>
      </c>
      <c r="C205" s="18">
        <v>2.7</v>
      </c>
      <c r="D205" s="18">
        <v>15.6</v>
      </c>
      <c r="E205" s="18">
        <v>17</v>
      </c>
      <c r="F205" s="19">
        <v>26.5</v>
      </c>
      <c r="G205" s="18" t="s">
        <v>309</v>
      </c>
      <c r="H205" s="18">
        <v>2012</v>
      </c>
      <c r="I205" s="42">
        <v>9.1999999999999993</v>
      </c>
      <c r="J205" s="34" t="s">
        <v>399</v>
      </c>
      <c r="K205" s="34"/>
      <c r="L205" s="13" t="s">
        <v>873</v>
      </c>
      <c r="M205" s="34" t="s">
        <v>78</v>
      </c>
      <c r="N205" s="17" t="s">
        <v>866</v>
      </c>
      <c r="O205" s="36" t="s">
        <v>409</v>
      </c>
      <c r="P205" s="2"/>
      <c r="Q205" s="7"/>
      <c r="R205" s="7"/>
    </row>
    <row r="206" spans="1:18" ht="20.100000000000001" customHeight="1">
      <c r="A206" s="24" t="s">
        <v>262</v>
      </c>
      <c r="B206" s="59">
        <v>41082</v>
      </c>
      <c r="C206" s="18">
        <v>5</v>
      </c>
      <c r="D206" s="18">
        <v>16</v>
      </c>
      <c r="E206" s="18">
        <v>23</v>
      </c>
      <c r="F206" s="19">
        <v>27.5</v>
      </c>
      <c r="G206" s="18" t="s">
        <v>23</v>
      </c>
      <c r="H206" s="18">
        <v>2012</v>
      </c>
      <c r="I206" s="42">
        <v>30</v>
      </c>
      <c r="J206" s="30" t="s">
        <v>347</v>
      </c>
      <c r="K206" s="30"/>
      <c r="L206" s="13" t="s">
        <v>874</v>
      </c>
      <c r="M206" s="34" t="s">
        <v>467</v>
      </c>
      <c r="N206" s="34" t="s">
        <v>468</v>
      </c>
      <c r="O206" s="50" t="s">
        <v>875</v>
      </c>
      <c r="P206" s="2"/>
      <c r="Q206" s="7"/>
      <c r="R206" s="7"/>
    </row>
    <row r="207" spans="1:18" ht="20.100000000000001" customHeight="1">
      <c r="A207" s="24" t="s">
        <v>263</v>
      </c>
      <c r="B207" s="59">
        <v>41075</v>
      </c>
      <c r="C207" s="18">
        <v>3.04</v>
      </c>
      <c r="D207" s="18">
        <v>14</v>
      </c>
      <c r="E207" s="18">
        <v>19.05</v>
      </c>
      <c r="F207" s="19">
        <v>29.3</v>
      </c>
      <c r="G207" s="18" t="s">
        <v>43</v>
      </c>
      <c r="H207" s="18">
        <v>2012</v>
      </c>
      <c r="I207" s="42">
        <v>10</v>
      </c>
      <c r="J207" s="30" t="s">
        <v>89</v>
      </c>
      <c r="K207" s="30"/>
      <c r="L207" s="13" t="s">
        <v>876</v>
      </c>
      <c r="M207" s="34" t="s">
        <v>464</v>
      </c>
      <c r="N207" s="34" t="s">
        <v>466</v>
      </c>
      <c r="O207" s="36" t="s">
        <v>465</v>
      </c>
      <c r="P207" s="2"/>
      <c r="Q207" s="7"/>
      <c r="R207" s="7"/>
    </row>
    <row r="208" spans="1:18" ht="20.100000000000001" customHeight="1">
      <c r="A208" s="24" t="s">
        <v>264</v>
      </c>
      <c r="B208" s="59">
        <v>41068</v>
      </c>
      <c r="C208" s="18">
        <v>3</v>
      </c>
      <c r="D208" s="18">
        <v>12.2</v>
      </c>
      <c r="E208" s="18">
        <v>17.05</v>
      </c>
      <c r="F208" s="19">
        <v>22.05</v>
      </c>
      <c r="G208" s="18" t="s">
        <v>288</v>
      </c>
      <c r="H208" s="18">
        <v>2012</v>
      </c>
      <c r="I208" s="42">
        <v>20</v>
      </c>
      <c r="J208" s="30" t="s">
        <v>59</v>
      </c>
      <c r="K208" s="30"/>
      <c r="L208" s="13" t="s">
        <v>877</v>
      </c>
      <c r="M208" s="34" t="s">
        <v>139</v>
      </c>
      <c r="N208" s="34" t="s">
        <v>463</v>
      </c>
      <c r="O208" s="36" t="s">
        <v>462</v>
      </c>
      <c r="P208" s="2"/>
      <c r="Q208" s="7"/>
      <c r="R208" s="7"/>
    </row>
    <row r="209" spans="1:18" ht="20.100000000000001" customHeight="1">
      <c r="A209" s="24" t="s">
        <v>265</v>
      </c>
      <c r="B209" s="59">
        <v>41061</v>
      </c>
      <c r="C209" s="18">
        <v>15.01</v>
      </c>
      <c r="D209" s="18">
        <v>48.05</v>
      </c>
      <c r="E209" s="18">
        <v>79.52</v>
      </c>
      <c r="F209" s="19">
        <v>131</v>
      </c>
      <c r="G209" s="18" t="s">
        <v>291</v>
      </c>
      <c r="H209" s="18">
        <v>2012</v>
      </c>
      <c r="I209" s="42">
        <v>45</v>
      </c>
      <c r="J209" s="30" t="s">
        <v>67</v>
      </c>
      <c r="K209" s="30"/>
      <c r="L209" s="13" t="s">
        <v>749</v>
      </c>
      <c r="M209" s="34" t="s">
        <v>460</v>
      </c>
      <c r="N209" s="30" t="s">
        <v>459</v>
      </c>
      <c r="O209" s="36" t="s">
        <v>425</v>
      </c>
      <c r="P209" s="2"/>
      <c r="Q209" s="7"/>
      <c r="R209" s="7"/>
    </row>
    <row r="210" spans="1:18" ht="20.100000000000001" customHeight="1">
      <c r="A210" s="24" t="s">
        <v>266</v>
      </c>
      <c r="B210" s="59">
        <v>41047</v>
      </c>
      <c r="C210" s="18">
        <v>2.75</v>
      </c>
      <c r="D210" s="18">
        <v>7.75</v>
      </c>
      <c r="E210" s="18">
        <v>11.05</v>
      </c>
      <c r="F210" s="19">
        <v>11.88</v>
      </c>
      <c r="G210" s="18" t="s">
        <v>23</v>
      </c>
      <c r="H210" s="18">
        <v>2012</v>
      </c>
      <c r="I210" s="42">
        <v>20</v>
      </c>
      <c r="J210" s="30" t="s">
        <v>354</v>
      </c>
      <c r="K210" s="30"/>
      <c r="L210" s="13" t="s">
        <v>878</v>
      </c>
      <c r="M210" s="34" t="s">
        <v>443</v>
      </c>
      <c r="N210" s="17" t="s">
        <v>879</v>
      </c>
      <c r="O210" s="50" t="s">
        <v>880</v>
      </c>
      <c r="P210" s="2"/>
      <c r="Q210" s="7"/>
      <c r="R210" s="7"/>
    </row>
    <row r="211" spans="1:18" ht="20.100000000000001" customHeight="1">
      <c r="A211" s="24" t="s">
        <v>267</v>
      </c>
      <c r="B211" s="59">
        <v>41040</v>
      </c>
      <c r="C211" s="18">
        <v>4.0599999999999996</v>
      </c>
      <c r="D211" s="18">
        <v>15.95</v>
      </c>
      <c r="E211" s="18">
        <v>25.75</v>
      </c>
      <c r="F211" s="19">
        <v>45</v>
      </c>
      <c r="G211" s="18" t="s">
        <v>26</v>
      </c>
      <c r="H211" s="18">
        <v>2012</v>
      </c>
      <c r="I211" s="42">
        <v>15</v>
      </c>
      <c r="J211" s="30" t="s">
        <v>347</v>
      </c>
      <c r="K211" s="30"/>
      <c r="L211" s="13" t="s">
        <v>881</v>
      </c>
      <c r="M211" s="34" t="s">
        <v>442</v>
      </c>
      <c r="N211" s="34" t="s">
        <v>398</v>
      </c>
      <c r="O211" s="36" t="s">
        <v>398</v>
      </c>
      <c r="P211" s="2"/>
      <c r="Q211" s="7"/>
      <c r="R211" s="7"/>
    </row>
    <row r="212" spans="1:18" ht="20.100000000000001" customHeight="1">
      <c r="A212" s="24" t="s">
        <v>268</v>
      </c>
      <c r="B212" s="59">
        <v>41040</v>
      </c>
      <c r="C212" s="18">
        <v>1.01</v>
      </c>
      <c r="D212" s="18">
        <v>3.08</v>
      </c>
      <c r="E212" s="18">
        <v>6</v>
      </c>
      <c r="F212" s="19">
        <v>6.05</v>
      </c>
      <c r="G212" s="18" t="s">
        <v>23</v>
      </c>
      <c r="H212" s="18">
        <v>2012</v>
      </c>
      <c r="I212" s="42">
        <v>16</v>
      </c>
      <c r="J212" s="30" t="s">
        <v>347</v>
      </c>
      <c r="K212" s="30"/>
      <c r="L212" s="37" t="s">
        <v>441</v>
      </c>
      <c r="M212" s="34" t="s">
        <v>101</v>
      </c>
      <c r="N212" s="34" t="s">
        <v>440</v>
      </c>
      <c r="O212" s="50" t="s">
        <v>882</v>
      </c>
      <c r="P212" s="2"/>
      <c r="Q212" s="7"/>
      <c r="R212" s="7"/>
    </row>
    <row r="213" spans="1:18" ht="20.100000000000001" customHeight="1">
      <c r="A213" s="24" t="s">
        <v>269</v>
      </c>
      <c r="B213" s="59">
        <v>41033</v>
      </c>
      <c r="C213" s="18">
        <v>8.0500000000000007</v>
      </c>
      <c r="D213" s="18">
        <v>23.05</v>
      </c>
      <c r="E213" s="18">
        <v>35.01</v>
      </c>
      <c r="F213" s="19">
        <v>42</v>
      </c>
      <c r="G213" s="18" t="s">
        <v>26</v>
      </c>
      <c r="H213" s="18">
        <v>2012</v>
      </c>
      <c r="I213" s="42">
        <v>28</v>
      </c>
      <c r="J213" s="30" t="s">
        <v>59</v>
      </c>
      <c r="K213" s="30"/>
      <c r="L213" s="13" t="s">
        <v>883</v>
      </c>
      <c r="M213" s="34" t="s">
        <v>470</v>
      </c>
      <c r="N213" s="34" t="s">
        <v>428</v>
      </c>
      <c r="O213" s="36" t="s">
        <v>471</v>
      </c>
      <c r="P213" s="2"/>
      <c r="Q213" s="7"/>
      <c r="R213" s="7"/>
    </row>
    <row r="214" spans="1:18" ht="20.100000000000001" customHeight="1">
      <c r="A214" s="24" t="s">
        <v>270</v>
      </c>
      <c r="B214" s="59">
        <v>41026</v>
      </c>
      <c r="C214" s="18">
        <v>3.05</v>
      </c>
      <c r="D214" s="18">
        <v>11</v>
      </c>
      <c r="E214" s="18">
        <v>15.08</v>
      </c>
      <c r="F214" s="19">
        <v>35</v>
      </c>
      <c r="G214" s="18" t="s">
        <v>23</v>
      </c>
      <c r="H214" s="18">
        <v>2012</v>
      </c>
      <c r="I214" s="42">
        <v>40</v>
      </c>
      <c r="J214" s="30" t="s">
        <v>59</v>
      </c>
      <c r="K214" s="30"/>
      <c r="L214" s="13" t="s">
        <v>884</v>
      </c>
      <c r="M214" s="34" t="s">
        <v>438</v>
      </c>
      <c r="N214" s="34" t="s">
        <v>439</v>
      </c>
      <c r="O214" s="50" t="s">
        <v>885</v>
      </c>
      <c r="P214" s="2"/>
      <c r="Q214" s="7"/>
      <c r="R214" s="7"/>
    </row>
    <row r="215" spans="1:18" ht="20.100000000000001" customHeight="1">
      <c r="A215" s="24" t="s">
        <v>271</v>
      </c>
      <c r="B215" s="59">
        <v>41019</v>
      </c>
      <c r="C215" s="18">
        <v>1.08</v>
      </c>
      <c r="D215" s="18">
        <v>7.65</v>
      </c>
      <c r="E215" s="18">
        <v>13</v>
      </c>
      <c r="F215" s="19">
        <v>64.5</v>
      </c>
      <c r="G215" s="18" t="s">
        <v>291</v>
      </c>
      <c r="H215" s="18">
        <v>2012</v>
      </c>
      <c r="I215" s="42">
        <v>5</v>
      </c>
      <c r="J215" s="30" t="s">
        <v>89</v>
      </c>
      <c r="K215" s="30"/>
      <c r="L215" s="13" t="s">
        <v>955</v>
      </c>
      <c r="M215" s="34" t="s">
        <v>60</v>
      </c>
      <c r="N215" s="34" t="s">
        <v>437</v>
      </c>
      <c r="O215" s="50" t="s">
        <v>886</v>
      </c>
      <c r="P215" s="2"/>
      <c r="Q215" s="7"/>
      <c r="R215" s="7"/>
    </row>
    <row r="216" spans="1:18" ht="20.100000000000001" customHeight="1">
      <c r="A216" s="24" t="s">
        <v>272</v>
      </c>
      <c r="B216" s="59">
        <v>41019</v>
      </c>
      <c r="C216" s="18">
        <v>2</v>
      </c>
      <c r="D216" s="18">
        <v>6.08</v>
      </c>
      <c r="E216" s="18">
        <v>11</v>
      </c>
      <c r="F216" s="19">
        <v>14.02</v>
      </c>
      <c r="G216" s="18" t="s">
        <v>23</v>
      </c>
      <c r="H216" s="18">
        <v>2012</v>
      </c>
      <c r="I216" s="42">
        <v>16</v>
      </c>
      <c r="J216" s="30" t="s">
        <v>100</v>
      </c>
      <c r="K216" s="30"/>
      <c r="L216" s="13" t="s">
        <v>887</v>
      </c>
      <c r="M216" s="34" t="s">
        <v>403</v>
      </c>
      <c r="N216" s="35" t="s">
        <v>435</v>
      </c>
      <c r="O216" s="36" t="s">
        <v>436</v>
      </c>
      <c r="P216" s="2"/>
      <c r="Q216" s="7"/>
      <c r="R216" s="7"/>
    </row>
    <row r="217" spans="1:18" ht="20.100000000000001" customHeight="1">
      <c r="A217" s="24" t="s">
        <v>273</v>
      </c>
      <c r="B217" s="59">
        <v>41012</v>
      </c>
      <c r="C217" s="18">
        <v>0.55000000000000004</v>
      </c>
      <c r="D217" s="18">
        <v>2.0499999999999998</v>
      </c>
      <c r="E217" s="18">
        <v>2.15</v>
      </c>
      <c r="F217" s="19">
        <v>3</v>
      </c>
      <c r="G217" s="18" t="s">
        <v>23</v>
      </c>
      <c r="H217" s="18">
        <v>2012</v>
      </c>
      <c r="I217" s="42">
        <v>6</v>
      </c>
      <c r="J217" s="30" t="s">
        <v>177</v>
      </c>
      <c r="K217" s="30"/>
      <c r="L217" s="13" t="s">
        <v>888</v>
      </c>
      <c r="M217" s="34" t="s">
        <v>404</v>
      </c>
      <c r="N217" s="34" t="s">
        <v>434</v>
      </c>
      <c r="O217" s="36" t="s">
        <v>409</v>
      </c>
      <c r="P217" s="2"/>
      <c r="Q217" s="7"/>
      <c r="R217" s="7"/>
    </row>
    <row r="218" spans="1:18" ht="20.100000000000001" customHeight="1">
      <c r="A218" s="24" t="s">
        <v>274</v>
      </c>
      <c r="B218" s="59">
        <v>41005</v>
      </c>
      <c r="C218" s="18">
        <v>14</v>
      </c>
      <c r="D218" s="18">
        <v>42</v>
      </c>
      <c r="E218" s="18">
        <v>63</v>
      </c>
      <c r="F218" s="19">
        <v>114</v>
      </c>
      <c r="G218" s="18" t="s">
        <v>291</v>
      </c>
      <c r="H218" s="18">
        <v>2012</v>
      </c>
      <c r="I218" s="42">
        <v>50</v>
      </c>
      <c r="J218" s="30" t="s">
        <v>89</v>
      </c>
      <c r="K218" s="30"/>
      <c r="L218" s="37" t="s">
        <v>432</v>
      </c>
      <c r="M218" s="34" t="s">
        <v>433</v>
      </c>
      <c r="N218" s="34" t="s">
        <v>433</v>
      </c>
      <c r="O218" s="36" t="s">
        <v>395</v>
      </c>
      <c r="P218" s="2"/>
      <c r="Q218" s="7"/>
      <c r="R218" s="7"/>
    </row>
    <row r="219" spans="1:18" ht="20.100000000000001" customHeight="1">
      <c r="A219" s="24" t="s">
        <v>275</v>
      </c>
      <c r="B219" s="59">
        <v>40998</v>
      </c>
      <c r="C219" s="18">
        <v>1.75</v>
      </c>
      <c r="D219" s="18">
        <v>5.05</v>
      </c>
      <c r="E219" s="18">
        <v>7.05</v>
      </c>
      <c r="F219" s="19">
        <v>9.25</v>
      </c>
      <c r="G219" s="18" t="s">
        <v>23</v>
      </c>
      <c r="H219" s="18">
        <v>2012</v>
      </c>
      <c r="I219" s="42">
        <v>7</v>
      </c>
      <c r="J219" s="32" t="s">
        <v>399</v>
      </c>
      <c r="K219" s="32"/>
      <c r="L219" s="13" t="s">
        <v>889</v>
      </c>
      <c r="M219" s="30" t="s">
        <v>431</v>
      </c>
      <c r="N219" s="34" t="s">
        <v>101</v>
      </c>
      <c r="O219" s="36" t="s">
        <v>409</v>
      </c>
      <c r="P219" s="2"/>
      <c r="Q219" s="7"/>
      <c r="R219" s="7"/>
    </row>
    <row r="220" spans="1:18" ht="20.100000000000001" customHeight="1">
      <c r="A220" s="24" t="s">
        <v>276</v>
      </c>
      <c r="B220" s="59">
        <v>40991</v>
      </c>
      <c r="C220" s="18">
        <v>9.06</v>
      </c>
      <c r="D220" s="18">
        <v>27.05</v>
      </c>
      <c r="E220" s="18">
        <v>38.15</v>
      </c>
      <c r="F220" s="19">
        <v>44.06</v>
      </c>
      <c r="G220" s="18" t="s">
        <v>43</v>
      </c>
      <c r="H220" s="18">
        <v>2012</v>
      </c>
      <c r="I220" s="42">
        <v>60</v>
      </c>
      <c r="J220" s="30" t="s">
        <v>67</v>
      </c>
      <c r="K220" s="30"/>
      <c r="L220" s="13" t="s">
        <v>890</v>
      </c>
      <c r="M220" s="34" t="s">
        <v>223</v>
      </c>
      <c r="N220" s="17" t="s">
        <v>891</v>
      </c>
      <c r="O220" s="50" t="s">
        <v>891</v>
      </c>
      <c r="P220" s="2"/>
      <c r="Q220" s="7"/>
      <c r="R220" s="7"/>
    </row>
    <row r="221" spans="1:18" ht="20.100000000000001" customHeight="1">
      <c r="A221" s="24" t="s">
        <v>278</v>
      </c>
      <c r="B221" s="59">
        <v>40977</v>
      </c>
      <c r="C221" s="18">
        <v>2.0699999999999998</v>
      </c>
      <c r="D221" s="18">
        <v>13.05</v>
      </c>
      <c r="E221" s="18">
        <v>23</v>
      </c>
      <c r="F221" s="19">
        <v>59.26</v>
      </c>
      <c r="G221" s="18" t="s">
        <v>291</v>
      </c>
      <c r="H221" s="18">
        <v>2012</v>
      </c>
      <c r="I221" s="42">
        <v>8</v>
      </c>
      <c r="J221" s="30" t="s">
        <v>100</v>
      </c>
      <c r="K221" s="30"/>
      <c r="L221" s="38" t="s">
        <v>385</v>
      </c>
      <c r="M221" s="34" t="s">
        <v>429</v>
      </c>
      <c r="N221" s="34" t="s">
        <v>429</v>
      </c>
      <c r="O221" s="36" t="s">
        <v>409</v>
      </c>
      <c r="P221" s="2"/>
      <c r="Q221" s="7"/>
      <c r="R221" s="7"/>
    </row>
    <row r="222" spans="1:18" ht="20.100000000000001" customHeight="1">
      <c r="A222" s="24" t="s">
        <v>279</v>
      </c>
      <c r="B222" s="59">
        <v>40976</v>
      </c>
      <c r="C222" s="18">
        <v>7.0000000000000007E-2</v>
      </c>
      <c r="D222" s="18">
        <v>3.75</v>
      </c>
      <c r="E222" s="18">
        <v>5</v>
      </c>
      <c r="F222" s="19">
        <v>5.0599999999999996</v>
      </c>
      <c r="G222" s="18" t="s">
        <v>23</v>
      </c>
      <c r="H222" s="18">
        <v>2012</v>
      </c>
      <c r="I222" s="42">
        <v>10</v>
      </c>
      <c r="J222" s="32" t="s">
        <v>177</v>
      </c>
      <c r="K222" s="32"/>
      <c r="L222" s="13" t="s">
        <v>892</v>
      </c>
      <c r="M222" s="34" t="s">
        <v>405</v>
      </c>
      <c r="N222" s="35" t="s">
        <v>430</v>
      </c>
      <c r="O222" s="44" t="s">
        <v>17</v>
      </c>
      <c r="P222" s="2"/>
      <c r="Q222" s="7"/>
      <c r="R222" s="7"/>
    </row>
    <row r="223" spans="1:18" ht="20.100000000000001" customHeight="1">
      <c r="A223" s="24" t="s">
        <v>280</v>
      </c>
      <c r="B223" s="59">
        <v>40970</v>
      </c>
      <c r="C223" s="18">
        <v>1</v>
      </c>
      <c r="D223" s="18">
        <v>3.75</v>
      </c>
      <c r="E223" s="18">
        <v>6.12</v>
      </c>
      <c r="F223" s="19">
        <v>9.02</v>
      </c>
      <c r="G223" s="18" t="s">
        <v>23</v>
      </c>
      <c r="H223" s="18">
        <v>2012</v>
      </c>
      <c r="I223" s="42">
        <v>7</v>
      </c>
      <c r="J223" s="30" t="s">
        <v>177</v>
      </c>
      <c r="K223" s="30"/>
      <c r="L223" s="13" t="s">
        <v>893</v>
      </c>
      <c r="M223" s="34" t="s">
        <v>426</v>
      </c>
      <c r="N223" s="34" t="s">
        <v>427</v>
      </c>
      <c r="O223" s="36" t="s">
        <v>428</v>
      </c>
      <c r="P223" s="2"/>
      <c r="Q223" s="7"/>
      <c r="R223" s="7"/>
    </row>
    <row r="224" spans="1:18" ht="20.100000000000001" customHeight="1">
      <c r="A224" s="24" t="s">
        <v>281</v>
      </c>
      <c r="B224" s="59">
        <v>40970</v>
      </c>
      <c r="C224" s="18">
        <v>0.75</v>
      </c>
      <c r="D224" s="18">
        <v>4.01</v>
      </c>
      <c r="E224" s="18">
        <v>7</v>
      </c>
      <c r="F224" s="19">
        <v>15.09</v>
      </c>
      <c r="G224" s="18" t="s">
        <v>26</v>
      </c>
      <c r="H224" s="18">
        <v>2012</v>
      </c>
      <c r="I224" s="42">
        <v>4.5</v>
      </c>
      <c r="J224" s="30" t="s">
        <v>59</v>
      </c>
      <c r="K224" s="30"/>
      <c r="L224" s="38" t="s">
        <v>683</v>
      </c>
      <c r="M224" s="30"/>
      <c r="O224" s="31"/>
      <c r="P224" s="2"/>
      <c r="Q224" s="7"/>
      <c r="R224" s="7"/>
    </row>
    <row r="225" spans="1:19" ht="20.100000000000001" customHeight="1">
      <c r="A225" s="24" t="s">
        <v>282</v>
      </c>
      <c r="B225" s="59">
        <v>40963</v>
      </c>
      <c r="C225" s="18">
        <v>1.75</v>
      </c>
      <c r="D225" s="18">
        <v>7.05</v>
      </c>
      <c r="E225" s="18">
        <v>12.05</v>
      </c>
      <c r="F225" s="19">
        <v>22</v>
      </c>
      <c r="G225" s="18" t="s">
        <v>309</v>
      </c>
      <c r="H225" s="18">
        <v>2012</v>
      </c>
      <c r="I225" s="42">
        <v>10</v>
      </c>
      <c r="J225" s="30" t="s">
        <v>177</v>
      </c>
      <c r="K225" s="30"/>
      <c r="L225" s="13" t="s">
        <v>894</v>
      </c>
      <c r="M225" s="34" t="s">
        <v>407</v>
      </c>
      <c r="N225" s="34" t="s">
        <v>406</v>
      </c>
      <c r="O225" s="31"/>
      <c r="P225" s="2"/>
      <c r="Q225" s="7"/>
      <c r="R225" s="7"/>
    </row>
    <row r="226" spans="1:19" ht="20.100000000000001" customHeight="1">
      <c r="A226" s="24" t="s">
        <v>283</v>
      </c>
      <c r="B226" s="59">
        <v>40963</v>
      </c>
      <c r="C226" s="18">
        <v>1.05</v>
      </c>
      <c r="D226" s="18">
        <v>6</v>
      </c>
      <c r="E226" s="18">
        <v>8.0500000000000007</v>
      </c>
      <c r="F226" s="19">
        <v>9.65</v>
      </c>
      <c r="G226" s="18" t="s">
        <v>23</v>
      </c>
      <c r="H226" s="18">
        <v>2012</v>
      </c>
      <c r="I226" s="42">
        <v>21</v>
      </c>
      <c r="J226" s="30" t="s">
        <v>177</v>
      </c>
      <c r="K226" s="30"/>
      <c r="L226" s="13" t="s">
        <v>895</v>
      </c>
      <c r="M226" s="34" t="s">
        <v>422</v>
      </c>
      <c r="N226" s="34" t="s">
        <v>424</v>
      </c>
      <c r="O226" s="36" t="s">
        <v>423</v>
      </c>
      <c r="P226" s="2"/>
      <c r="Q226" s="7"/>
      <c r="R226" s="7"/>
    </row>
    <row r="227" spans="1:19" ht="20.100000000000001" customHeight="1">
      <c r="A227" s="24" t="s">
        <v>284</v>
      </c>
      <c r="B227" s="59">
        <v>40956</v>
      </c>
      <c r="C227" s="18">
        <v>7.0000000000000007E-2</v>
      </c>
      <c r="D227" s="18">
        <v>2.75</v>
      </c>
      <c r="E227" s="18">
        <v>3.75</v>
      </c>
      <c r="F227" s="19">
        <v>6.01</v>
      </c>
      <c r="G227" s="18" t="s">
        <v>23</v>
      </c>
      <c r="H227" s="18">
        <v>2012</v>
      </c>
      <c r="I227" s="42">
        <v>10</v>
      </c>
      <c r="J227" s="30" t="s">
        <v>347</v>
      </c>
      <c r="K227" s="30"/>
      <c r="L227" s="13" t="s">
        <v>896</v>
      </c>
      <c r="M227" s="34" t="s">
        <v>408</v>
      </c>
      <c r="N227" s="34" t="s">
        <v>408</v>
      </c>
      <c r="O227" s="31"/>
      <c r="P227" s="2"/>
      <c r="Q227" s="7"/>
      <c r="R227" s="7"/>
    </row>
    <row r="228" spans="1:19" ht="20.100000000000001" customHeight="1">
      <c r="A228" s="24" t="s">
        <v>285</v>
      </c>
      <c r="B228" s="59">
        <v>40949</v>
      </c>
      <c r="C228" s="18">
        <v>5.25</v>
      </c>
      <c r="D228" s="18">
        <v>21.25</v>
      </c>
      <c r="E228" s="18">
        <v>32.75</v>
      </c>
      <c r="F228" s="19">
        <v>40</v>
      </c>
      <c r="G228" s="18" t="s">
        <v>43</v>
      </c>
      <c r="H228" s="18">
        <v>2012</v>
      </c>
      <c r="I228" s="42">
        <v>36</v>
      </c>
      <c r="J228" s="30" t="s">
        <v>177</v>
      </c>
      <c r="K228" s="30"/>
      <c r="L228" s="13" t="s">
        <v>897</v>
      </c>
      <c r="M228" s="34" t="s">
        <v>421</v>
      </c>
      <c r="N228" s="34" t="s">
        <v>392</v>
      </c>
      <c r="O228" s="36" t="s">
        <v>425</v>
      </c>
      <c r="P228" s="2"/>
      <c r="Q228" s="7"/>
      <c r="R228" s="7"/>
    </row>
    <row r="229" spans="1:19" ht="20.100000000000001" customHeight="1">
      <c r="A229" s="24" t="s">
        <v>286</v>
      </c>
      <c r="B229" s="59">
        <v>40934</v>
      </c>
      <c r="C229" s="18">
        <v>23</v>
      </c>
      <c r="D229" s="18">
        <v>67</v>
      </c>
      <c r="E229" s="18">
        <v>91.08</v>
      </c>
      <c r="F229" s="19">
        <v>123.05</v>
      </c>
      <c r="G229" s="18" t="s">
        <v>291</v>
      </c>
      <c r="H229" s="18">
        <v>2012</v>
      </c>
      <c r="I229" s="42">
        <v>60</v>
      </c>
      <c r="J229" s="30" t="s">
        <v>59</v>
      </c>
      <c r="K229" s="30"/>
      <c r="L229" s="13" t="s">
        <v>898</v>
      </c>
      <c r="M229" s="34" t="s">
        <v>369</v>
      </c>
      <c r="N229" s="34" t="s">
        <v>392</v>
      </c>
      <c r="O229" s="36" t="s">
        <v>395</v>
      </c>
      <c r="P229" s="2"/>
      <c r="Q229" s="7"/>
      <c r="R229" s="7"/>
    </row>
    <row r="230" spans="1:19" ht="20.100000000000001" customHeight="1">
      <c r="A230" s="24" t="s">
        <v>287</v>
      </c>
      <c r="B230" s="59">
        <v>40914</v>
      </c>
      <c r="C230" s="18">
        <v>4.6900000000000004</v>
      </c>
      <c r="D230" s="18">
        <v>14.98</v>
      </c>
      <c r="E230" s="18">
        <v>21.75</v>
      </c>
      <c r="F230" s="19">
        <v>29</v>
      </c>
      <c r="G230" s="18" t="s">
        <v>23</v>
      </c>
      <c r="H230" s="18">
        <v>2012</v>
      </c>
      <c r="I230" s="42">
        <v>45</v>
      </c>
      <c r="J230" s="34" t="s">
        <v>399</v>
      </c>
      <c r="K230" s="34"/>
      <c r="L230" s="13" t="s">
        <v>899</v>
      </c>
      <c r="M230" s="34" t="s">
        <v>420</v>
      </c>
      <c r="N230" s="30" t="s">
        <v>409</v>
      </c>
      <c r="O230" s="36" t="s">
        <v>409</v>
      </c>
      <c r="P230" s="2"/>
      <c r="Q230" s="7"/>
      <c r="R230" s="7"/>
    </row>
    <row r="231" spans="1:19" s="12" customFormat="1" ht="20.100000000000001" customHeight="1">
      <c r="A231" s="24" t="s">
        <v>588</v>
      </c>
      <c r="B231" s="60">
        <v>40900</v>
      </c>
      <c r="C231" s="18">
        <v>15.3</v>
      </c>
      <c r="D231" s="18">
        <v>48.55</v>
      </c>
      <c r="E231" s="21">
        <v>73</v>
      </c>
      <c r="F231" s="19">
        <v>100</v>
      </c>
      <c r="G231" s="18" t="s">
        <v>309</v>
      </c>
      <c r="H231" s="18">
        <v>2011</v>
      </c>
      <c r="I231" s="18">
        <v>75</v>
      </c>
      <c r="J231" s="20" t="s">
        <v>399</v>
      </c>
      <c r="K231" s="18"/>
      <c r="L231" s="16" t="s">
        <v>900</v>
      </c>
      <c r="M231" s="20" t="s">
        <v>446</v>
      </c>
      <c r="N231" s="18"/>
      <c r="O231" s="45"/>
      <c r="P231" s="18"/>
    </row>
    <row r="232" spans="1:19" ht="20.100000000000001" customHeight="1">
      <c r="A232" s="24" t="s">
        <v>589</v>
      </c>
      <c r="B232" s="59">
        <v>40886</v>
      </c>
      <c r="C232" s="18">
        <v>4.75</v>
      </c>
      <c r="D232" s="18">
        <v>16.75</v>
      </c>
      <c r="E232" s="18">
        <v>25</v>
      </c>
      <c r="F232" s="19">
        <v>37</v>
      </c>
      <c r="G232" s="18" t="s">
        <v>309</v>
      </c>
      <c r="H232" s="18">
        <v>2011</v>
      </c>
      <c r="I232" s="18">
        <v>20</v>
      </c>
      <c r="J232" s="20" t="s">
        <v>177</v>
      </c>
      <c r="L232" s="16" t="s">
        <v>901</v>
      </c>
      <c r="N232" s="18"/>
      <c r="O232" s="46" t="s">
        <v>398</v>
      </c>
      <c r="P232" s="12"/>
      <c r="S232" s="12"/>
    </row>
    <row r="233" spans="1:19" ht="20.100000000000001" customHeight="1">
      <c r="A233" s="24" t="s">
        <v>590</v>
      </c>
      <c r="B233" s="59">
        <v>40879</v>
      </c>
      <c r="C233" s="18">
        <v>9.35</v>
      </c>
      <c r="D233" s="18">
        <v>31.36</v>
      </c>
      <c r="E233" s="18">
        <v>52.5</v>
      </c>
      <c r="F233" s="19">
        <v>118</v>
      </c>
      <c r="G233" s="18" t="s">
        <v>591</v>
      </c>
      <c r="H233" s="18">
        <v>2011</v>
      </c>
      <c r="I233" s="18">
        <v>18</v>
      </c>
      <c r="J233" s="20" t="s">
        <v>59</v>
      </c>
      <c r="L233" s="16" t="s">
        <v>902</v>
      </c>
      <c r="M233" s="20" t="s">
        <v>447</v>
      </c>
      <c r="N233" s="18"/>
      <c r="O233" s="50" t="s">
        <v>869</v>
      </c>
      <c r="P233" s="12"/>
      <c r="S233" s="12"/>
    </row>
    <row r="234" spans="1:19" ht="20.100000000000001" customHeight="1">
      <c r="A234" s="24" t="s">
        <v>592</v>
      </c>
      <c r="B234" s="59">
        <v>40872</v>
      </c>
      <c r="C234" s="18">
        <v>9</v>
      </c>
      <c r="D234" s="18">
        <v>28.25</v>
      </c>
      <c r="E234" s="18">
        <v>40</v>
      </c>
      <c r="F234" s="19">
        <v>125</v>
      </c>
      <c r="G234" s="18" t="s">
        <v>43</v>
      </c>
      <c r="H234" s="18">
        <v>2011</v>
      </c>
      <c r="I234" s="18">
        <v>65</v>
      </c>
      <c r="J234" s="20" t="s">
        <v>89</v>
      </c>
      <c r="L234" s="16" t="s">
        <v>903</v>
      </c>
      <c r="M234" s="20" t="s">
        <v>633</v>
      </c>
      <c r="N234" s="18"/>
      <c r="O234" s="46" t="s">
        <v>395</v>
      </c>
      <c r="P234" s="12"/>
      <c r="S234" s="12"/>
    </row>
    <row r="235" spans="1:19" ht="20.100000000000001" customHeight="1">
      <c r="A235" s="24" t="s">
        <v>593</v>
      </c>
      <c r="B235" s="59">
        <v>40858</v>
      </c>
      <c r="C235" s="18">
        <v>11</v>
      </c>
      <c r="D235" s="18">
        <v>35</v>
      </c>
      <c r="E235" s="18">
        <v>51</v>
      </c>
      <c r="F235" s="19">
        <v>108</v>
      </c>
      <c r="G235" s="20" t="s">
        <v>26</v>
      </c>
      <c r="H235" s="18">
        <v>2011</v>
      </c>
      <c r="I235" s="18">
        <v>60</v>
      </c>
      <c r="J235" s="20" t="s">
        <v>59</v>
      </c>
      <c r="L235" s="14" t="s">
        <v>904</v>
      </c>
      <c r="M235" s="20" t="s">
        <v>634</v>
      </c>
      <c r="N235" s="20" t="s">
        <v>635</v>
      </c>
      <c r="O235" s="46" t="s">
        <v>395</v>
      </c>
      <c r="P235" s="12"/>
      <c r="S235" s="12"/>
    </row>
    <row r="236" spans="1:19" ht="20.100000000000001" customHeight="1">
      <c r="A236" s="24" t="s">
        <v>594</v>
      </c>
      <c r="B236" s="59">
        <v>40842</v>
      </c>
      <c r="C236" s="18">
        <v>18</v>
      </c>
      <c r="D236" s="18">
        <v>91.1</v>
      </c>
      <c r="E236" s="18">
        <v>103.25</v>
      </c>
      <c r="F236" s="19">
        <v>161</v>
      </c>
      <c r="G236" s="18" t="s">
        <v>309</v>
      </c>
      <c r="H236" s="18">
        <v>2011</v>
      </c>
      <c r="I236" s="18">
        <v>135</v>
      </c>
      <c r="J236" s="20" t="s">
        <v>639</v>
      </c>
      <c r="L236" s="14" t="s">
        <v>945</v>
      </c>
      <c r="M236" s="34" t="s">
        <v>509</v>
      </c>
      <c r="N236" s="20" t="s">
        <v>636</v>
      </c>
      <c r="O236" s="50" t="s">
        <v>905</v>
      </c>
      <c r="P236" s="12"/>
      <c r="S236" s="12"/>
    </row>
    <row r="237" spans="1:19" ht="20.100000000000001" customHeight="1">
      <c r="A237" s="24" t="s">
        <v>595</v>
      </c>
      <c r="B237" s="59">
        <v>40830</v>
      </c>
      <c r="C237" s="18">
        <v>0.5</v>
      </c>
      <c r="D237" s="18">
        <v>2.15</v>
      </c>
      <c r="E237" s="18">
        <v>3.5</v>
      </c>
      <c r="F237" s="19">
        <v>31.98</v>
      </c>
      <c r="G237" s="18" t="s">
        <v>309</v>
      </c>
      <c r="H237" s="18">
        <v>2011</v>
      </c>
      <c r="I237" s="18">
        <v>8</v>
      </c>
      <c r="J237" s="20" t="s">
        <v>177</v>
      </c>
      <c r="L237" s="14" t="s">
        <v>906</v>
      </c>
      <c r="M237" s="20" t="s">
        <v>641</v>
      </c>
      <c r="N237" s="18"/>
      <c r="P237" s="12"/>
      <c r="S237" s="12"/>
    </row>
    <row r="238" spans="1:19" ht="20.100000000000001" customHeight="1">
      <c r="A238" s="24" t="s">
        <v>596</v>
      </c>
      <c r="B238" s="59">
        <v>40823</v>
      </c>
      <c r="C238" s="18">
        <v>0.35</v>
      </c>
      <c r="D238" s="18">
        <v>1.25</v>
      </c>
      <c r="E238" s="18">
        <v>2</v>
      </c>
      <c r="F238" s="19">
        <v>2.25</v>
      </c>
      <c r="G238" s="18" t="s">
        <v>23</v>
      </c>
      <c r="H238" s="18">
        <v>2011</v>
      </c>
      <c r="I238" s="18">
        <v>10</v>
      </c>
      <c r="J238" s="20" t="s">
        <v>177</v>
      </c>
      <c r="L238" s="14" t="s">
        <v>907</v>
      </c>
      <c r="M238" s="20" t="s">
        <v>638</v>
      </c>
      <c r="N238" s="20" t="s">
        <v>637</v>
      </c>
      <c r="P238" s="12"/>
      <c r="S238" s="12"/>
    </row>
    <row r="239" spans="1:19" ht="20.100000000000001" customHeight="1">
      <c r="A239" s="24" t="s">
        <v>597</v>
      </c>
      <c r="B239" s="59">
        <v>40822</v>
      </c>
      <c r="C239" s="18">
        <v>7.5</v>
      </c>
      <c r="D239" s="18">
        <v>22.75</v>
      </c>
      <c r="E239" s="18">
        <v>30</v>
      </c>
      <c r="F239" s="19">
        <v>35</v>
      </c>
      <c r="G239" s="18" t="s">
        <v>23</v>
      </c>
      <c r="H239" s="18">
        <v>2011</v>
      </c>
      <c r="I239" s="18">
        <v>45</v>
      </c>
      <c r="J239" s="20" t="s">
        <v>89</v>
      </c>
      <c r="L239" s="16" t="s">
        <v>943</v>
      </c>
      <c r="M239" s="20" t="s">
        <v>537</v>
      </c>
      <c r="N239" s="18"/>
      <c r="O239" s="46" t="s">
        <v>640</v>
      </c>
      <c r="P239" s="12"/>
      <c r="S239" s="12"/>
    </row>
    <row r="240" spans="1:19" ht="20.100000000000001" customHeight="1">
      <c r="A240" s="24" t="s">
        <v>598</v>
      </c>
      <c r="B240" s="59">
        <v>40816</v>
      </c>
      <c r="C240" s="18">
        <v>0.4</v>
      </c>
      <c r="D240" s="18">
        <v>1.5</v>
      </c>
      <c r="E240" s="18">
        <v>2</v>
      </c>
      <c r="F240" s="19">
        <v>2.1</v>
      </c>
      <c r="G240" s="18" t="s">
        <v>23</v>
      </c>
      <c r="H240" s="18">
        <v>2011</v>
      </c>
      <c r="I240" s="18">
        <v>25</v>
      </c>
      <c r="J240" s="20" t="s">
        <v>177</v>
      </c>
      <c r="L240" s="16" t="s">
        <v>908</v>
      </c>
      <c r="N240" s="18"/>
      <c r="P240" s="12"/>
      <c r="S240" s="12"/>
    </row>
    <row r="241" spans="1:19" ht="20.100000000000001" customHeight="1">
      <c r="A241" s="24" t="s">
        <v>599</v>
      </c>
      <c r="B241" s="59">
        <v>40816</v>
      </c>
      <c r="C241" s="18">
        <v>1</v>
      </c>
      <c r="D241" s="18">
        <v>3.5</v>
      </c>
      <c r="E241" s="18">
        <v>5.25</v>
      </c>
      <c r="F241" s="19">
        <v>20</v>
      </c>
      <c r="G241" s="18" t="s">
        <v>309</v>
      </c>
      <c r="H241" s="18">
        <v>2011</v>
      </c>
      <c r="I241" s="18">
        <v>4</v>
      </c>
      <c r="J241" s="20" t="s">
        <v>100</v>
      </c>
      <c r="L241" s="14" t="s">
        <v>909</v>
      </c>
      <c r="M241" s="20" t="s">
        <v>581</v>
      </c>
      <c r="N241" s="18"/>
      <c r="P241" s="12"/>
      <c r="S241" s="12"/>
    </row>
    <row r="242" spans="1:19" ht="20.100000000000001" customHeight="1">
      <c r="A242" s="24" t="s">
        <v>600</v>
      </c>
      <c r="B242" s="59">
        <v>40816</v>
      </c>
      <c r="C242" s="18">
        <v>5</v>
      </c>
      <c r="D242" s="18">
        <v>16</v>
      </c>
      <c r="E242" s="18">
        <v>23</v>
      </c>
      <c r="F242" s="19">
        <v>26</v>
      </c>
      <c r="G242" s="18" t="s">
        <v>43</v>
      </c>
      <c r="H242" s="18">
        <v>2011</v>
      </c>
      <c r="I242" s="18">
        <v>12</v>
      </c>
      <c r="J242" s="20" t="s">
        <v>67</v>
      </c>
      <c r="L242" s="14" t="s">
        <v>910</v>
      </c>
      <c r="M242" s="20" t="s">
        <v>642</v>
      </c>
      <c r="N242" s="18"/>
      <c r="P242" s="12"/>
      <c r="S242" s="12"/>
    </row>
    <row r="243" spans="1:19" ht="20.100000000000001" customHeight="1">
      <c r="A243" s="24" t="s">
        <v>601</v>
      </c>
      <c r="B243" s="59">
        <v>40809</v>
      </c>
      <c r="C243" s="18">
        <v>0.6</v>
      </c>
      <c r="D243" s="18">
        <v>2</v>
      </c>
      <c r="E243" s="18">
        <v>3</v>
      </c>
      <c r="F243" s="19">
        <v>3.5</v>
      </c>
      <c r="G243" s="18" t="s">
        <v>23</v>
      </c>
      <c r="H243" s="18">
        <v>2011</v>
      </c>
      <c r="I243" s="18">
        <v>25</v>
      </c>
      <c r="J243" s="20" t="s">
        <v>643</v>
      </c>
      <c r="L243" s="16" t="s">
        <v>911</v>
      </c>
      <c r="N243" s="18"/>
      <c r="P243" s="12"/>
      <c r="S243" s="12"/>
    </row>
    <row r="244" spans="1:19" ht="20.100000000000001" customHeight="1">
      <c r="A244" s="24" t="s">
        <v>602</v>
      </c>
      <c r="B244" s="59">
        <v>40809</v>
      </c>
      <c r="C244" s="18">
        <v>6.75</v>
      </c>
      <c r="D244" s="18">
        <v>21</v>
      </c>
      <c r="E244" s="18">
        <v>28</v>
      </c>
      <c r="F244" s="19">
        <v>41</v>
      </c>
      <c r="G244" s="18" t="s">
        <v>288</v>
      </c>
      <c r="H244" s="18">
        <v>2011</v>
      </c>
      <c r="I244" s="18">
        <v>40</v>
      </c>
      <c r="J244" s="20" t="s">
        <v>347</v>
      </c>
      <c r="L244" s="14" t="s">
        <v>912</v>
      </c>
      <c r="N244" s="18"/>
      <c r="O244" s="46" t="s">
        <v>644</v>
      </c>
      <c r="P244" s="12"/>
      <c r="S244" s="12"/>
    </row>
    <row r="245" spans="1:19" ht="20.100000000000001" customHeight="1">
      <c r="A245" s="24" t="s">
        <v>603</v>
      </c>
      <c r="B245" s="59">
        <v>40795</v>
      </c>
      <c r="C245" s="18">
        <v>7.35</v>
      </c>
      <c r="D245" s="18">
        <v>26</v>
      </c>
      <c r="E245" s="18">
        <v>37</v>
      </c>
      <c r="F245" s="19">
        <v>95</v>
      </c>
      <c r="G245" s="18" t="s">
        <v>309</v>
      </c>
      <c r="H245" s="18">
        <v>2011</v>
      </c>
      <c r="I245" s="18">
        <v>29</v>
      </c>
      <c r="J245" s="20" t="s">
        <v>177</v>
      </c>
      <c r="L245" s="14" t="s">
        <v>913</v>
      </c>
      <c r="M245" s="20" t="s">
        <v>648</v>
      </c>
      <c r="N245" s="18"/>
      <c r="P245" s="12"/>
      <c r="S245" s="12"/>
    </row>
    <row r="246" spans="1:19" ht="20.100000000000001" customHeight="1">
      <c r="A246" s="24" t="s">
        <v>604</v>
      </c>
      <c r="B246" s="59">
        <v>40786</v>
      </c>
      <c r="C246" s="18">
        <v>21</v>
      </c>
      <c r="D246" s="18">
        <v>86</v>
      </c>
      <c r="E246" s="18">
        <v>115</v>
      </c>
      <c r="F246" s="19">
        <v>230</v>
      </c>
      <c r="G246" s="18" t="s">
        <v>591</v>
      </c>
      <c r="H246" s="18">
        <v>2011</v>
      </c>
      <c r="I246" s="18">
        <v>65</v>
      </c>
      <c r="J246" s="20" t="s">
        <v>67</v>
      </c>
      <c r="L246" s="14" t="s">
        <v>914</v>
      </c>
      <c r="M246" s="20" t="s">
        <v>645</v>
      </c>
      <c r="N246" s="20" t="s">
        <v>566</v>
      </c>
      <c r="O246" s="46" t="s">
        <v>455</v>
      </c>
      <c r="P246" s="12"/>
      <c r="S246" s="12"/>
    </row>
    <row r="247" spans="1:19" ht="20.100000000000001" customHeight="1">
      <c r="A247" s="24" t="s">
        <v>605</v>
      </c>
      <c r="B247" s="59">
        <v>40767</v>
      </c>
      <c r="C247" s="18">
        <v>4.5</v>
      </c>
      <c r="D247" s="18">
        <v>18.5</v>
      </c>
      <c r="E247" s="18">
        <v>28</v>
      </c>
      <c r="F247" s="19">
        <v>42.4</v>
      </c>
      <c r="G247" s="18" t="s">
        <v>23</v>
      </c>
      <c r="H247" s="18">
        <v>2011</v>
      </c>
      <c r="I247" s="18">
        <v>42</v>
      </c>
      <c r="J247" s="20" t="s">
        <v>59</v>
      </c>
      <c r="L247" s="14" t="s">
        <v>915</v>
      </c>
      <c r="M247" s="20" t="s">
        <v>501</v>
      </c>
      <c r="N247" s="17" t="s">
        <v>916</v>
      </c>
      <c r="O247" s="46" t="s">
        <v>455</v>
      </c>
      <c r="P247" s="12"/>
      <c r="S247" s="12"/>
    </row>
    <row r="248" spans="1:19" ht="20.100000000000001" customHeight="1">
      <c r="A248" s="24" t="s">
        <v>606</v>
      </c>
      <c r="B248" s="59">
        <v>40746</v>
      </c>
      <c r="C248" s="18">
        <v>9</v>
      </c>
      <c r="D248" s="18">
        <v>30.5</v>
      </c>
      <c r="E248" s="18">
        <v>50</v>
      </c>
      <c r="F248" s="19">
        <v>100</v>
      </c>
      <c r="G248" s="18" t="s">
        <v>591</v>
      </c>
      <c r="H248" s="18">
        <v>2011</v>
      </c>
      <c r="I248" s="18">
        <v>20</v>
      </c>
      <c r="J248" s="20" t="s">
        <v>67</v>
      </c>
      <c r="L248" s="20" t="s">
        <v>667</v>
      </c>
      <c r="N248" s="18"/>
      <c r="P248" s="12"/>
      <c r="S248" s="12"/>
    </row>
    <row r="249" spans="1:19" ht="20.100000000000001" customHeight="1">
      <c r="A249" s="24" t="s">
        <v>607</v>
      </c>
      <c r="B249" s="59">
        <v>40739</v>
      </c>
      <c r="C249" s="18">
        <v>7.5</v>
      </c>
      <c r="D249" s="18">
        <v>27</v>
      </c>
      <c r="E249" s="18">
        <v>44</v>
      </c>
      <c r="F249" s="19">
        <v>90</v>
      </c>
      <c r="G249" s="18" t="s">
        <v>309</v>
      </c>
      <c r="H249" s="18">
        <v>2011</v>
      </c>
      <c r="I249" s="18">
        <v>55</v>
      </c>
      <c r="J249" s="18" t="s">
        <v>39</v>
      </c>
      <c r="L249" s="16" t="s">
        <v>917</v>
      </c>
      <c r="M249" s="18" t="s">
        <v>44</v>
      </c>
      <c r="N249" s="18" t="s">
        <v>523</v>
      </c>
      <c r="O249" s="45" t="s">
        <v>395</v>
      </c>
      <c r="P249" s="12"/>
      <c r="S249" s="12"/>
    </row>
    <row r="250" spans="1:19" ht="20.100000000000001" customHeight="1">
      <c r="A250" s="24" t="s">
        <v>608</v>
      </c>
      <c r="B250" s="59">
        <v>40732</v>
      </c>
      <c r="C250" s="18">
        <v>6.5</v>
      </c>
      <c r="D250" s="18">
        <v>22.5</v>
      </c>
      <c r="E250" s="18">
        <v>35.5</v>
      </c>
      <c r="F250" s="19">
        <v>46</v>
      </c>
      <c r="G250" s="18" t="s">
        <v>591</v>
      </c>
      <c r="H250" s="18">
        <v>2011</v>
      </c>
      <c r="I250" s="18">
        <v>10</v>
      </c>
      <c r="J250" s="20" t="s">
        <v>100</v>
      </c>
      <c r="L250" s="14" t="s">
        <v>918</v>
      </c>
      <c r="M250" s="18" t="s">
        <v>659</v>
      </c>
      <c r="N250" s="18" t="s">
        <v>471</v>
      </c>
      <c r="O250" s="50" t="s">
        <v>919</v>
      </c>
      <c r="P250" s="12"/>
      <c r="S250" s="12"/>
    </row>
    <row r="251" spans="1:19" ht="20.100000000000001" customHeight="1">
      <c r="A251" s="24" t="s">
        <v>609</v>
      </c>
      <c r="B251" s="59">
        <v>40725</v>
      </c>
      <c r="C251" s="18">
        <v>2</v>
      </c>
      <c r="D251" s="18">
        <v>6.75</v>
      </c>
      <c r="E251" s="18">
        <v>11.5</v>
      </c>
      <c r="F251" s="19">
        <v>13</v>
      </c>
      <c r="G251" s="18" t="s">
        <v>288</v>
      </c>
      <c r="H251" s="18">
        <v>2011</v>
      </c>
      <c r="I251" s="18">
        <v>10</v>
      </c>
      <c r="J251" s="20" t="s">
        <v>646</v>
      </c>
      <c r="L251" s="18" t="s">
        <v>517</v>
      </c>
      <c r="N251" s="18"/>
      <c r="P251" s="12"/>
      <c r="S251" s="12"/>
    </row>
    <row r="252" spans="1:19" ht="20.100000000000001" customHeight="1">
      <c r="A252" s="24" t="s">
        <v>610</v>
      </c>
      <c r="B252" s="59">
        <v>40725</v>
      </c>
      <c r="C252" s="18">
        <v>6.25</v>
      </c>
      <c r="D252" s="18">
        <v>23</v>
      </c>
      <c r="E252" s="18">
        <v>37.5</v>
      </c>
      <c r="F252" s="19">
        <v>54</v>
      </c>
      <c r="G252" s="18" t="s">
        <v>309</v>
      </c>
      <c r="H252" s="18">
        <v>2011</v>
      </c>
      <c r="I252" s="18">
        <v>25</v>
      </c>
      <c r="J252" s="20" t="s">
        <v>89</v>
      </c>
      <c r="L252" s="14" t="s">
        <v>920</v>
      </c>
      <c r="M252" s="18" t="s">
        <v>661</v>
      </c>
      <c r="N252" s="18"/>
      <c r="O252" s="45" t="s">
        <v>425</v>
      </c>
      <c r="P252" s="12"/>
      <c r="S252" s="12"/>
    </row>
    <row r="253" spans="1:19" ht="20.100000000000001" customHeight="1">
      <c r="A253" s="24" t="s">
        <v>611</v>
      </c>
      <c r="B253" s="59">
        <v>40718</v>
      </c>
      <c r="C253" s="18">
        <v>7.65</v>
      </c>
      <c r="D253" s="18">
        <v>25.5</v>
      </c>
      <c r="E253" s="18">
        <v>36.5</v>
      </c>
      <c r="F253" s="19">
        <v>47</v>
      </c>
      <c r="G253" s="18" t="s">
        <v>43</v>
      </c>
      <c r="H253" s="18">
        <v>2011</v>
      </c>
      <c r="I253" s="18">
        <v>35</v>
      </c>
      <c r="J253" s="20" t="s">
        <v>89</v>
      </c>
      <c r="L253" s="16" t="s">
        <v>921</v>
      </c>
      <c r="M253" s="18" t="s">
        <v>546</v>
      </c>
      <c r="N253" s="18"/>
      <c r="P253" s="12"/>
      <c r="S253" s="12"/>
    </row>
    <row r="254" spans="1:19" ht="20.100000000000001" customHeight="1">
      <c r="A254" s="24" t="s">
        <v>612</v>
      </c>
      <c r="B254" s="59">
        <v>40711</v>
      </c>
      <c r="C254" s="18">
        <v>2</v>
      </c>
      <c r="D254" s="18">
        <v>6.5</v>
      </c>
      <c r="E254" s="18">
        <v>8</v>
      </c>
      <c r="F254" s="19">
        <v>12</v>
      </c>
      <c r="G254" s="18" t="s">
        <v>43</v>
      </c>
      <c r="H254" s="18">
        <v>2011</v>
      </c>
      <c r="I254" s="18">
        <v>1.5</v>
      </c>
      <c r="J254" s="20" t="s">
        <v>89</v>
      </c>
      <c r="L254" s="14" t="s">
        <v>922</v>
      </c>
      <c r="M254" s="18" t="s">
        <v>660</v>
      </c>
      <c r="N254" s="18"/>
      <c r="P254" s="12"/>
      <c r="S254" s="12"/>
    </row>
    <row r="255" spans="1:19" ht="20.100000000000001" customHeight="1">
      <c r="A255" s="24" t="s">
        <v>613</v>
      </c>
      <c r="B255" s="59">
        <v>40704</v>
      </c>
      <c r="C255" s="18">
        <v>1</v>
      </c>
      <c r="D255" s="18">
        <v>3.5</v>
      </c>
      <c r="E255" s="18">
        <v>5</v>
      </c>
      <c r="F255" s="19">
        <v>7.5</v>
      </c>
      <c r="G255" s="18" t="s">
        <v>288</v>
      </c>
      <c r="H255" s="18">
        <v>2011</v>
      </c>
      <c r="I255" s="18">
        <v>11</v>
      </c>
      <c r="J255" s="20" t="s">
        <v>100</v>
      </c>
      <c r="L255" s="14" t="s">
        <v>923</v>
      </c>
      <c r="M255" s="18" t="s">
        <v>480</v>
      </c>
      <c r="N255" s="18"/>
      <c r="P255" s="12"/>
      <c r="S255" s="12"/>
    </row>
    <row r="256" spans="1:19" ht="20.100000000000001" customHeight="1">
      <c r="A256" s="24" t="s">
        <v>614</v>
      </c>
      <c r="B256" s="59">
        <v>40697</v>
      </c>
      <c r="C256" s="18">
        <v>13</v>
      </c>
      <c r="D256" s="18">
        <v>42.5</v>
      </c>
      <c r="E256" s="18">
        <v>69</v>
      </c>
      <c r="F256" s="19">
        <v>120</v>
      </c>
      <c r="G256" s="18" t="s">
        <v>591</v>
      </c>
      <c r="H256" s="18">
        <v>2011</v>
      </c>
      <c r="I256" s="18">
        <v>40</v>
      </c>
      <c r="J256" s="20" t="s">
        <v>67</v>
      </c>
      <c r="L256" s="30" t="s">
        <v>375</v>
      </c>
      <c r="M256" s="18" t="s">
        <v>662</v>
      </c>
      <c r="N256" s="18"/>
      <c r="O256" s="50" t="s">
        <v>924</v>
      </c>
      <c r="P256" s="12"/>
      <c r="S256" s="12"/>
    </row>
    <row r="257" spans="1:19" ht="20.100000000000001" customHeight="1">
      <c r="A257" s="24" t="s">
        <v>615</v>
      </c>
      <c r="B257" s="59">
        <v>40683</v>
      </c>
      <c r="C257" s="18">
        <v>1.1000000000000001</v>
      </c>
      <c r="D257" s="18">
        <v>3.25</v>
      </c>
      <c r="E257" s="18">
        <v>5.5</v>
      </c>
      <c r="F257" s="19">
        <v>11</v>
      </c>
      <c r="G257" s="18" t="s">
        <v>309</v>
      </c>
      <c r="H257" s="18">
        <v>2011</v>
      </c>
      <c r="I257" s="18">
        <v>7</v>
      </c>
      <c r="J257" s="20" t="s">
        <v>39</v>
      </c>
      <c r="L257" s="14" t="s">
        <v>925</v>
      </c>
      <c r="M257" s="18" t="s">
        <v>663</v>
      </c>
      <c r="N257" s="18"/>
      <c r="P257" s="12"/>
      <c r="S257" s="12"/>
    </row>
    <row r="258" spans="1:19" ht="20.100000000000001" customHeight="1">
      <c r="A258" s="24" t="s">
        <v>616</v>
      </c>
      <c r="B258" s="59">
        <v>40676</v>
      </c>
      <c r="C258" s="18">
        <v>1.25</v>
      </c>
      <c r="D258" s="18">
        <v>4.25</v>
      </c>
      <c r="E258" s="18">
        <v>7</v>
      </c>
      <c r="F258" s="19">
        <v>9</v>
      </c>
      <c r="G258" s="18" t="s">
        <v>26</v>
      </c>
      <c r="H258" s="18">
        <v>2011</v>
      </c>
      <c r="I258" s="18">
        <v>1.3</v>
      </c>
      <c r="J258" s="20" t="s">
        <v>57</v>
      </c>
      <c r="L258" s="16" t="s">
        <v>926</v>
      </c>
      <c r="M258" s="18" t="s">
        <v>664</v>
      </c>
      <c r="N258" s="18"/>
      <c r="P258" s="12"/>
      <c r="S258" s="12"/>
    </row>
    <row r="259" spans="1:19" ht="20.100000000000001" customHeight="1">
      <c r="A259" s="24" t="s">
        <v>617</v>
      </c>
      <c r="B259" s="59">
        <v>40669</v>
      </c>
      <c r="C259" s="18">
        <v>0.6</v>
      </c>
      <c r="D259" s="18">
        <v>2.35</v>
      </c>
      <c r="E259" s="18">
        <v>4</v>
      </c>
      <c r="F259" s="19">
        <v>5</v>
      </c>
      <c r="G259" s="18" t="s">
        <v>288</v>
      </c>
      <c r="H259" s="18">
        <v>2011</v>
      </c>
      <c r="I259" s="18">
        <v>12</v>
      </c>
      <c r="J259" s="20" t="s">
        <v>177</v>
      </c>
      <c r="L259" s="20" t="s">
        <v>414</v>
      </c>
      <c r="M259" s="18" t="s">
        <v>665</v>
      </c>
      <c r="N259" s="18"/>
      <c r="O259" s="45" t="s">
        <v>584</v>
      </c>
      <c r="P259" s="12"/>
      <c r="S259" s="12"/>
    </row>
    <row r="260" spans="1:19" ht="20.100000000000001" customHeight="1">
      <c r="A260" s="24" t="s">
        <v>618</v>
      </c>
      <c r="B260" s="59">
        <v>40669</v>
      </c>
      <c r="C260" s="18">
        <v>2.25</v>
      </c>
      <c r="D260" s="18">
        <v>8.5</v>
      </c>
      <c r="E260" s="18">
        <v>13.5</v>
      </c>
      <c r="F260" s="19">
        <v>27</v>
      </c>
      <c r="G260" s="18" t="s">
        <v>309</v>
      </c>
      <c r="H260" s="18">
        <v>2011</v>
      </c>
      <c r="I260" s="18">
        <v>9.5</v>
      </c>
      <c r="J260" s="20" t="s">
        <v>57</v>
      </c>
      <c r="L260" s="14" t="s">
        <v>927</v>
      </c>
      <c r="N260" s="18"/>
      <c r="P260" s="12"/>
      <c r="S260" s="12"/>
    </row>
    <row r="261" spans="1:19" ht="20.100000000000001" customHeight="1">
      <c r="A261" s="24" t="s">
        <v>619</v>
      </c>
      <c r="B261" s="59">
        <v>40662</v>
      </c>
      <c r="C261" s="18">
        <v>0.4</v>
      </c>
      <c r="D261" s="18">
        <v>2</v>
      </c>
      <c r="E261" s="18">
        <v>3</v>
      </c>
      <c r="F261" s="19">
        <v>4</v>
      </c>
      <c r="G261" s="18" t="s">
        <v>288</v>
      </c>
      <c r="H261" s="18">
        <v>2011</v>
      </c>
      <c r="I261" s="18">
        <v>3</v>
      </c>
      <c r="J261" s="18" t="s">
        <v>399</v>
      </c>
      <c r="L261" s="14" t="s">
        <v>928</v>
      </c>
      <c r="M261" s="18" t="s">
        <v>666</v>
      </c>
      <c r="N261" s="18"/>
      <c r="O261" s="45" t="s">
        <v>449</v>
      </c>
      <c r="P261" s="12"/>
      <c r="S261" s="12"/>
    </row>
    <row r="262" spans="1:19" ht="20.100000000000001" customHeight="1">
      <c r="A262" s="24" t="s">
        <v>620</v>
      </c>
      <c r="B262" s="59">
        <v>40662</v>
      </c>
      <c r="C262" s="18">
        <v>1</v>
      </c>
      <c r="D262" s="18">
        <v>3.75</v>
      </c>
      <c r="E262" s="18">
        <v>5.5</v>
      </c>
      <c r="F262" s="19">
        <v>8.5</v>
      </c>
      <c r="G262" s="18" t="s">
        <v>43</v>
      </c>
      <c r="H262" s="18">
        <v>2011</v>
      </c>
      <c r="I262" s="18">
        <v>5</v>
      </c>
      <c r="J262" s="18" t="s">
        <v>89</v>
      </c>
      <c r="L262" s="16" t="s">
        <v>929</v>
      </c>
      <c r="N262" s="18"/>
      <c r="O262" s="45" t="s">
        <v>644</v>
      </c>
      <c r="P262" s="12"/>
      <c r="S262" s="12"/>
    </row>
    <row r="263" spans="1:19" ht="20.100000000000001" customHeight="1">
      <c r="A263" s="24" t="s">
        <v>621</v>
      </c>
      <c r="B263" s="59">
        <v>40655</v>
      </c>
      <c r="C263" s="18">
        <v>5</v>
      </c>
      <c r="D263" s="18">
        <v>14.25</v>
      </c>
      <c r="E263" s="18">
        <v>21.5</v>
      </c>
      <c r="F263" s="19">
        <v>30</v>
      </c>
      <c r="G263" s="18" t="s">
        <v>288</v>
      </c>
      <c r="H263" s="18">
        <v>2011</v>
      </c>
      <c r="I263" s="18">
        <v>35</v>
      </c>
      <c r="J263" s="20" t="s">
        <v>399</v>
      </c>
      <c r="L263" s="14" t="s">
        <v>930</v>
      </c>
      <c r="N263" s="18"/>
      <c r="P263" s="12"/>
      <c r="S263" s="12"/>
    </row>
    <row r="264" spans="1:19" ht="20.100000000000001" customHeight="1">
      <c r="A264" s="24" t="s">
        <v>622</v>
      </c>
      <c r="B264" s="59">
        <v>40641</v>
      </c>
      <c r="C264" s="18">
        <v>4.8499999999999996</v>
      </c>
      <c r="D264" s="18">
        <v>17.75</v>
      </c>
      <c r="E264" s="18">
        <v>24</v>
      </c>
      <c r="F264" s="19">
        <v>46</v>
      </c>
      <c r="G264" s="18" t="s">
        <v>23</v>
      </c>
      <c r="H264" s="18">
        <v>2011</v>
      </c>
      <c r="I264" s="18">
        <v>58</v>
      </c>
      <c r="J264" s="18" t="s">
        <v>89</v>
      </c>
      <c r="L264" s="14" t="s">
        <v>931</v>
      </c>
      <c r="M264" s="18" t="s">
        <v>662</v>
      </c>
      <c r="N264" s="18"/>
      <c r="P264" s="12"/>
      <c r="S264" s="12"/>
    </row>
    <row r="265" spans="1:19" ht="20.100000000000001" customHeight="1">
      <c r="A265" s="24" t="s">
        <v>623</v>
      </c>
      <c r="B265" s="59">
        <v>40634</v>
      </c>
      <c r="C265" s="18">
        <v>1.25</v>
      </c>
      <c r="D265" s="18">
        <v>4.5</v>
      </c>
      <c r="E265" s="18">
        <v>6</v>
      </c>
      <c r="F265" s="19">
        <v>7</v>
      </c>
      <c r="G265" s="18" t="s">
        <v>23</v>
      </c>
      <c r="H265" s="18">
        <v>2011</v>
      </c>
      <c r="I265" s="18">
        <v>20</v>
      </c>
      <c r="J265" s="18" t="s">
        <v>100</v>
      </c>
      <c r="L265" s="16" t="s">
        <v>932</v>
      </c>
      <c r="N265" s="18"/>
      <c r="P265" s="12"/>
      <c r="S265" s="12"/>
    </row>
    <row r="266" spans="1:19" ht="20.100000000000001" customHeight="1">
      <c r="A266" s="24" t="s">
        <v>624</v>
      </c>
      <c r="B266" s="59">
        <v>40634</v>
      </c>
      <c r="C266" s="18">
        <v>4.5</v>
      </c>
      <c r="D266" s="18">
        <v>10.75</v>
      </c>
      <c r="E266" s="18">
        <v>16.25</v>
      </c>
      <c r="F266" s="19">
        <v>23</v>
      </c>
      <c r="G266" s="18" t="s">
        <v>43</v>
      </c>
      <c r="H266" s="18">
        <v>2011</v>
      </c>
      <c r="I266" s="18">
        <v>20</v>
      </c>
      <c r="J266" s="20" t="s">
        <v>89</v>
      </c>
      <c r="L266" s="16" t="s">
        <v>948</v>
      </c>
      <c r="N266" s="18"/>
      <c r="P266" s="12"/>
      <c r="S266" s="12"/>
    </row>
    <row r="267" spans="1:19" ht="20.100000000000001" customHeight="1">
      <c r="A267" s="24" t="s">
        <v>625</v>
      </c>
      <c r="B267" s="59">
        <v>40599</v>
      </c>
      <c r="C267" s="18">
        <v>3.25</v>
      </c>
      <c r="D267" s="18">
        <v>11.25</v>
      </c>
      <c r="E267" s="18">
        <v>18.55</v>
      </c>
      <c r="F267" s="19">
        <v>38</v>
      </c>
      <c r="G267" s="18" t="s">
        <v>26</v>
      </c>
      <c r="H267" s="18">
        <v>2011</v>
      </c>
      <c r="I267" s="18">
        <v>15</v>
      </c>
      <c r="J267" s="20" t="s">
        <v>177</v>
      </c>
      <c r="L267" s="20" t="s">
        <v>933</v>
      </c>
      <c r="N267" s="18"/>
      <c r="P267" s="12"/>
      <c r="S267" s="12"/>
    </row>
    <row r="268" spans="1:19" ht="20.100000000000001" customHeight="1">
      <c r="A268" s="24" t="s">
        <v>626</v>
      </c>
      <c r="B268" s="59">
        <v>40592</v>
      </c>
      <c r="C268" s="18">
        <v>3.1</v>
      </c>
      <c r="D268" s="18">
        <v>10.25</v>
      </c>
      <c r="E268" s="18">
        <v>14.75</v>
      </c>
      <c r="F268" s="19">
        <v>19</v>
      </c>
      <c r="G268" s="18" t="s">
        <v>23</v>
      </c>
      <c r="H268" s="18">
        <v>2011</v>
      </c>
      <c r="I268" s="18">
        <v>15</v>
      </c>
      <c r="J268" s="20" t="s">
        <v>100</v>
      </c>
      <c r="L268" s="16" t="s">
        <v>952</v>
      </c>
      <c r="M268" s="18" t="s">
        <v>547</v>
      </c>
      <c r="N268" s="18"/>
      <c r="O268" s="45" t="s">
        <v>495</v>
      </c>
      <c r="P268" s="12"/>
      <c r="S268" s="12"/>
    </row>
    <row r="269" spans="1:19" ht="20.100000000000001" customHeight="1">
      <c r="A269" s="24" t="s">
        <v>627</v>
      </c>
      <c r="B269" s="59">
        <v>40585</v>
      </c>
      <c r="C269" s="18">
        <v>4.5</v>
      </c>
      <c r="D269" s="18">
        <v>15.5</v>
      </c>
      <c r="E269" s="18">
        <v>24</v>
      </c>
      <c r="F269" s="19">
        <v>32</v>
      </c>
      <c r="G269" s="18" t="s">
        <v>23</v>
      </c>
      <c r="H269" s="18">
        <v>2011</v>
      </c>
      <c r="I269" s="18">
        <v>26</v>
      </c>
      <c r="J269" s="20" t="s">
        <v>647</v>
      </c>
      <c r="L269" s="14" t="s">
        <v>934</v>
      </c>
      <c r="M269" s="18" t="s">
        <v>401</v>
      </c>
      <c r="N269" s="18"/>
      <c r="O269" s="45" t="s">
        <v>300</v>
      </c>
      <c r="P269" s="12"/>
      <c r="S269" s="12"/>
    </row>
    <row r="270" spans="1:19" ht="20.100000000000001" customHeight="1">
      <c r="A270" s="24" t="s">
        <v>628</v>
      </c>
      <c r="B270" s="59">
        <v>40578</v>
      </c>
      <c r="C270" s="18">
        <v>1.1000000000000001</v>
      </c>
      <c r="D270" s="18">
        <v>4.5</v>
      </c>
      <c r="E270" s="18">
        <v>7.5</v>
      </c>
      <c r="F270" s="19">
        <v>11.5</v>
      </c>
      <c r="G270" s="18" t="s">
        <v>43</v>
      </c>
      <c r="H270" s="18">
        <v>2011</v>
      </c>
      <c r="I270" s="18">
        <v>8</v>
      </c>
      <c r="J270" s="18" t="s">
        <v>100</v>
      </c>
      <c r="L270" s="15" t="s">
        <v>935</v>
      </c>
      <c r="M270" s="18" t="s">
        <v>478</v>
      </c>
      <c r="N270" s="18" t="s">
        <v>501</v>
      </c>
      <c r="P270" s="12"/>
      <c r="S270" s="12"/>
    </row>
    <row r="271" spans="1:19" ht="20.100000000000001" customHeight="1">
      <c r="A271" s="24" t="s">
        <v>629</v>
      </c>
      <c r="B271" s="59">
        <v>40571</v>
      </c>
      <c r="C271" s="18">
        <v>3.7</v>
      </c>
      <c r="D271" s="18">
        <v>14</v>
      </c>
      <c r="E271" s="18">
        <v>20.75</v>
      </c>
      <c r="F271" s="19">
        <v>28</v>
      </c>
      <c r="G271" s="18" t="s">
        <v>43</v>
      </c>
      <c r="H271" s="18">
        <v>2011</v>
      </c>
      <c r="I271" s="18">
        <v>23</v>
      </c>
      <c r="J271" s="18" t="s">
        <v>177</v>
      </c>
      <c r="L271" s="15" t="s">
        <v>936</v>
      </c>
      <c r="N271" s="18"/>
      <c r="P271" s="12"/>
      <c r="S271" s="12"/>
    </row>
    <row r="272" spans="1:19" ht="20.100000000000001" customHeight="1">
      <c r="A272" s="24" t="s">
        <v>630</v>
      </c>
      <c r="B272" s="59">
        <v>40564</v>
      </c>
      <c r="C272" s="18">
        <v>2.85</v>
      </c>
      <c r="D272" s="18">
        <v>9</v>
      </c>
      <c r="E272" s="18">
        <v>12</v>
      </c>
      <c r="F272" s="19">
        <v>14</v>
      </c>
      <c r="G272" s="18" t="s">
        <v>309</v>
      </c>
      <c r="H272" s="18">
        <v>2011</v>
      </c>
      <c r="I272" s="18">
        <v>10</v>
      </c>
      <c r="J272" s="18" t="s">
        <v>59</v>
      </c>
      <c r="L272" s="20" t="s">
        <v>941</v>
      </c>
      <c r="N272" s="18"/>
      <c r="P272" s="12"/>
      <c r="S272" s="12"/>
    </row>
    <row r="273" spans="1:19" ht="20.100000000000001" customHeight="1">
      <c r="A273" s="24" t="s">
        <v>631</v>
      </c>
      <c r="B273" s="59">
        <v>40557</v>
      </c>
      <c r="C273" s="18">
        <v>7.75</v>
      </c>
      <c r="D273" s="18">
        <v>23</v>
      </c>
      <c r="E273" s="18">
        <v>34</v>
      </c>
      <c r="F273" s="19">
        <v>55</v>
      </c>
      <c r="G273" s="18" t="s">
        <v>26</v>
      </c>
      <c r="H273" s="18">
        <v>2011</v>
      </c>
      <c r="I273" s="18">
        <v>20</v>
      </c>
      <c r="J273" s="20" t="s">
        <v>89</v>
      </c>
      <c r="L273" s="18" t="s">
        <v>811</v>
      </c>
      <c r="N273" s="18"/>
      <c r="P273" s="12"/>
      <c r="S273" s="12"/>
    </row>
    <row r="274" spans="1:19" ht="20.100000000000001" customHeight="1">
      <c r="A274" s="24" t="s">
        <v>632</v>
      </c>
      <c r="B274" s="59">
        <v>40550</v>
      </c>
      <c r="C274" s="18">
        <v>3.1</v>
      </c>
      <c r="D274" s="18">
        <v>12.5</v>
      </c>
      <c r="E274" s="18">
        <v>19</v>
      </c>
      <c r="F274" s="19">
        <v>29</v>
      </c>
      <c r="G274" s="18" t="s">
        <v>309</v>
      </c>
      <c r="H274" s="18">
        <v>2011</v>
      </c>
      <c r="I274" s="18">
        <v>10</v>
      </c>
      <c r="J274" s="20" t="s">
        <v>522</v>
      </c>
      <c r="K274" s="20" t="s">
        <v>399</v>
      </c>
      <c r="L274" s="18" t="s">
        <v>937</v>
      </c>
      <c r="N274" s="18"/>
      <c r="P274" s="12"/>
      <c r="S274" s="12"/>
    </row>
  </sheetData>
  <hyperlinks>
    <hyperlink ref="A3" r:id="rId1" display="http://www.bollymoviereviewz.com/2015/06/tanu-weds-manu-returns-17-days-box.html"/>
    <hyperlink ref="A4" r:id="rId2" display="http://www.bollymoviereviewz.com/2015/05/welcome-to-karachi-first-day-box-office.html"/>
    <hyperlink ref="A6" r:id="rId3" display="http://www.bollymoviereviewz.com/2015/05/gabbar-is-back-12-days-second-tuesday.html"/>
    <hyperlink ref="A7" r:id="rId4" display="http://www.bollymoviereviewz.com/2015/05/bombay-velvet-1st-saturday-day-2-box.html"/>
    <hyperlink ref="A8" r:id="rId5" display="http://www.bollymoviereviewz.com/2015/05/kuch-kuch-locha-hai-first-day-box.html"/>
    <hyperlink ref="A9" r:id="rId6" display="http://www.bollymoviereviewz.com/2015/04/mr-x-first-day-box-office-collection.html"/>
    <hyperlink ref="A10" r:id="rId7" display="http://www.bollymoviereviewz.com/2015/04/margarita-with-straw-movie-review.html"/>
    <hyperlink ref="A11" r:id="rId8" display="http://www.bollymoviereviewz.com/2015/04/ek-paheli-leela-first-day-box-office.html"/>
    <hyperlink ref="A12" r:id="rId9" display="http://www.bollymoviereviewz.com/2015/04/leela-review-ek-paheli-leela.html"/>
    <hyperlink ref="A13" r:id="rId10" display="http://www.bollymoviereviewz.com/2015/04/detective-byomkesh-bakshi-first-day-box.html"/>
    <hyperlink ref="A14" r:id="rId11" display="http://www.bollymoviereviewz.com/2015/03/hunterrr-first-day-box-office.html"/>
    <hyperlink ref="A15" r:id="rId12" display="http://www.bollymoviereviewz.com/2015/03/nh10-saturday-2nd-day-box-office.html"/>
    <hyperlink ref="A16" r:id="rId13" display="http://www.bollymoviereviewz.com/2015/03/barkhaa-review.html"/>
    <hyperlink ref="A17" r:id="rId14" display="http://www.bollymoviereviewz.com/2015/02/dum-laga-ke-haisha-box-office.html"/>
    <hyperlink ref="A18" r:id="rId15" display="http://www.bollymoviereviewz.com/2015/03/dilliwaali-zaalim-girlfriend-first-day.html"/>
    <hyperlink ref="A19" r:id="rId16" display="http://www.bollymoviereviewz.com/2015/03/dirty-politics-first-day-box-office.html"/>
    <hyperlink ref="A20" r:id="rId17" display="http://www.bollymoviereviewz.com/2015/03/hey-bro-and-badmashiyan-box-office.html"/>
    <hyperlink ref="A21" r:id="rId18" display="http://www.bollymoviereviewz.com/2015/03/hey-bro-and-badmashiyan-box-office.html"/>
    <hyperlink ref="A22" r:id="rId19" display="http://www.bollymoviereviewz.com/2015/02/ab-tak-chappan-2-box-office-collection.html"/>
    <hyperlink ref="A23" r:id="rId20" display="http://www.bollymoviereviewz.com/2015/02/badlapur-box-office-opening-amongst-top.html"/>
    <hyperlink ref="A24" r:id="rId21" display="http://www.bollymoviereviewz.com/2015/02/roy-first-day-box-office-collection.html"/>
    <hyperlink ref="A25" r:id="rId22" display="http://www.bollymoviereviewz.com/2015/02/msg-messenger-of-god-box-office.html"/>
    <hyperlink ref="A26" r:id="rId23" display="http://www.bollymoviereviewz.com/2015/02/shamitabh-first-day-box-office.html"/>
    <hyperlink ref="A27" r:id="rId24" display="http://www.bollymoviereviewz.com/2015/01/baby-first-day-box-office-collection.html"/>
    <hyperlink ref="A28" r:id="rId25" display="http://www.bollymoviereviewz.com/2015/01/khamoshiyan-first-day-box-office.html"/>
    <hyperlink ref="A29" r:id="rId26" display="http://www.bollymoviereviewz.com/2015/01/hawaizaada-first-day-box-office.html"/>
    <hyperlink ref="A30" r:id="rId27" display="http://www.bollymoviereviewz.com/2015/01/dolly-ki-doli-first-day-box-office.html"/>
    <hyperlink ref="A31" r:id="rId28" display="http://www.bollymoviereviewz.com/2015/01/tevar-second-day-box-office-collection.html"/>
    <hyperlink ref="A32" r:id="rId29" display="http://www.bollymoviereviewz.com/2015/01/alone-second-day-box-office-collection.html"/>
    <hyperlink ref="M45" r:id="rId30" tooltip="Farah Khan" display="http://en.wikipedia.org/wiki/Farah_Khan"/>
    <hyperlink ref="A2" r:id="rId31" display="http://www.bollymoviereviewz.com/2015/06/dil-dhadakne-do-first-weekend-box-office-collections.html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topLeftCell="C1" workbookViewId="0">
      <selection activeCell="C3" sqref="C3"/>
    </sheetView>
  </sheetViews>
  <sheetFormatPr defaultRowHeight="15"/>
  <cols>
    <col min="1" max="1" width="20.140625" bestFit="1" customWidth="1"/>
    <col min="2" max="2" width="17.140625" customWidth="1"/>
    <col min="3" max="3" width="30.42578125" style="2" customWidth="1"/>
    <col min="4" max="4" width="16.140625" style="2" customWidth="1"/>
    <col min="5" max="5" width="10.28515625" style="1" customWidth="1"/>
    <col min="6" max="6" width="9.7109375" style="2" customWidth="1"/>
    <col min="7" max="7" width="17.140625" customWidth="1"/>
    <col min="8" max="8" width="15.140625" customWidth="1"/>
    <col min="9" max="9" width="15.7109375" customWidth="1"/>
    <col min="10" max="10" width="15.140625" customWidth="1"/>
    <col min="11" max="11" width="18.5703125" customWidth="1"/>
    <col min="12" max="12" width="14.5703125" customWidth="1"/>
    <col min="13" max="13" width="19" customWidth="1"/>
  </cols>
  <sheetData>
    <row r="1" spans="1:13" ht="26.25" customHeight="1">
      <c r="A1" s="3" t="s">
        <v>0</v>
      </c>
      <c r="B1" s="3" t="s">
        <v>365</v>
      </c>
      <c r="C1" s="6" t="s">
        <v>12</v>
      </c>
      <c r="D1" s="6" t="s">
        <v>11</v>
      </c>
      <c r="E1" s="6" t="s">
        <v>13</v>
      </c>
      <c r="F1" s="6" t="s">
        <v>387</v>
      </c>
      <c r="G1" s="3" t="s">
        <v>366</v>
      </c>
      <c r="H1" s="6" t="s">
        <v>415</v>
      </c>
      <c r="I1" s="6" t="s">
        <v>416</v>
      </c>
      <c r="J1" s="6" t="s">
        <v>6</v>
      </c>
      <c r="K1" s="6" t="s">
        <v>412</v>
      </c>
      <c r="L1" s="3" t="s">
        <v>413</v>
      </c>
      <c r="M1" s="3" t="s">
        <v>400</v>
      </c>
    </row>
    <row r="2" spans="1:13" ht="30">
      <c r="A2" s="3" t="s">
        <v>367</v>
      </c>
      <c r="B2" s="4" t="s">
        <v>368</v>
      </c>
      <c r="C2" s="6" t="s">
        <v>940</v>
      </c>
      <c r="D2" s="6" t="s">
        <v>59</v>
      </c>
      <c r="E2" s="6" t="s">
        <v>369</v>
      </c>
      <c r="F2" s="6" t="s">
        <v>418</v>
      </c>
      <c r="G2" s="11">
        <v>4080474</v>
      </c>
      <c r="H2" s="11">
        <v>32610</v>
      </c>
      <c r="I2" s="11">
        <v>2078</v>
      </c>
      <c r="J2" s="3" t="s">
        <v>417</v>
      </c>
      <c r="M2" s="5">
        <v>42165</v>
      </c>
    </row>
    <row r="3" spans="1:13">
      <c r="A3" s="3"/>
      <c r="B3" s="4"/>
      <c r="C3" s="6"/>
      <c r="D3" s="6"/>
      <c r="E3" s="6"/>
      <c r="F3" s="6"/>
      <c r="G3" s="11"/>
      <c r="H3" s="11"/>
      <c r="I3" s="11"/>
      <c r="J3" s="3"/>
      <c r="M3" s="5"/>
    </row>
    <row r="4" spans="1:13">
      <c r="A4" s="3"/>
      <c r="B4" s="4"/>
      <c r="C4" s="6"/>
      <c r="D4" s="6"/>
      <c r="E4" s="6"/>
      <c r="F4" s="6"/>
      <c r="G4" s="11"/>
      <c r="H4" s="11"/>
      <c r="I4" s="11"/>
      <c r="J4" s="3"/>
      <c r="M4" s="5"/>
    </row>
    <row r="5" spans="1:13" ht="30">
      <c r="A5" s="3" t="s">
        <v>390</v>
      </c>
      <c r="B5" s="10">
        <v>42265</v>
      </c>
      <c r="C5" s="6" t="s">
        <v>939</v>
      </c>
      <c r="D5" s="6" t="s">
        <v>177</v>
      </c>
      <c r="E5" s="6" t="s">
        <v>401</v>
      </c>
      <c r="F5" s="6" t="s">
        <v>391</v>
      </c>
      <c r="G5" s="9">
        <v>366953</v>
      </c>
      <c r="H5" s="11">
        <v>3878</v>
      </c>
      <c r="I5" s="11">
        <v>235</v>
      </c>
      <c r="J5" s="3" t="s">
        <v>417</v>
      </c>
      <c r="M5" s="5">
        <v>42169</v>
      </c>
    </row>
    <row r="6" spans="1:13">
      <c r="A6" s="3"/>
      <c r="B6" s="10"/>
      <c r="C6" s="6"/>
      <c r="D6" s="6"/>
      <c r="E6" s="6"/>
      <c r="F6" s="6"/>
      <c r="G6" s="9"/>
      <c r="H6" s="11"/>
      <c r="I6" s="11"/>
      <c r="J6" s="3"/>
      <c r="M6" s="5"/>
    </row>
    <row r="7" spans="1:13" ht="30">
      <c r="A7" s="3" t="s">
        <v>410</v>
      </c>
      <c r="B7" s="5">
        <v>42174</v>
      </c>
      <c r="C7" s="6" t="s">
        <v>938</v>
      </c>
      <c r="D7" s="6" t="s">
        <v>419</v>
      </c>
      <c r="E7" s="8" t="s">
        <v>411</v>
      </c>
      <c r="F7" s="8" t="s">
        <v>391</v>
      </c>
      <c r="G7" s="9">
        <v>6124313</v>
      </c>
      <c r="H7" s="9">
        <v>31918</v>
      </c>
      <c r="I7" s="9">
        <v>2817</v>
      </c>
      <c r="J7" s="9">
        <v>2258</v>
      </c>
      <c r="K7" s="9">
        <v>4223019</v>
      </c>
      <c r="L7">
        <v>17796</v>
      </c>
    </row>
    <row r="8" spans="1:13">
      <c r="A8" s="3"/>
      <c r="B8" s="5"/>
      <c r="C8" s="6"/>
      <c r="D8" s="6"/>
      <c r="E8" s="8"/>
      <c r="F8" s="8"/>
      <c r="G8" s="9"/>
      <c r="H8" s="9"/>
      <c r="I8" s="9"/>
      <c r="J8" s="9"/>
      <c r="K8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274"/>
  <sheetViews>
    <sheetView tabSelected="1" workbookViewId="0">
      <selection activeCell="G1" sqref="G1:G1048576"/>
    </sheetView>
  </sheetViews>
  <sheetFormatPr defaultRowHeight="15"/>
  <cols>
    <col min="7" max="7" width="12.5703125" style="63" bestFit="1" customWidth="1"/>
    <col min="8" max="8" width="10.42578125" bestFit="1" customWidth="1"/>
  </cols>
  <sheetData>
    <row r="1" spans="1:9" ht="30">
      <c r="A1" s="22" t="s">
        <v>0</v>
      </c>
      <c r="B1" s="58" t="s">
        <v>676</v>
      </c>
      <c r="C1" s="18" t="s">
        <v>1</v>
      </c>
      <c r="D1" s="18" t="s">
        <v>2</v>
      </c>
      <c r="E1" s="18" t="s">
        <v>3</v>
      </c>
      <c r="F1" s="18" t="s">
        <v>4</v>
      </c>
      <c r="G1" s="62" t="s">
        <v>5</v>
      </c>
      <c r="H1" s="51" t="s">
        <v>682</v>
      </c>
      <c r="I1" s="61" t="s">
        <v>958</v>
      </c>
    </row>
    <row r="2" spans="1:9">
      <c r="A2" s="24" t="str">
        <f>HYPERLINK("http://www.bollymoviereviewz.com/2015/06/dil-dhadakne-do-first-weekend-box-office-collections.html","Dil Dhadakne Do")</f>
        <v>Dil Dhadakne Do</v>
      </c>
      <c r="B2" s="59">
        <v>42160</v>
      </c>
      <c r="C2" s="18" t="s">
        <v>20</v>
      </c>
      <c r="D2" s="18">
        <v>150000</v>
      </c>
      <c r="E2" s="18">
        <v>2786</v>
      </c>
      <c r="F2" s="18">
        <v>19988</v>
      </c>
      <c r="G2" s="62">
        <v>4657298</v>
      </c>
      <c r="H2" s="52">
        <v>42109</v>
      </c>
      <c r="I2" s="47">
        <f>B2-H2</f>
        <v>51</v>
      </c>
    </row>
    <row r="3" spans="1:9">
      <c r="A3" s="24" t="str">
        <f>HYPERLINK("http://www.bollymoviereviewz.com/2015/06/tanu-weds-manu-returns-17-days-box.html","Tanu Weds Manu Returns")</f>
        <v>Tanu Weds Manu Returns</v>
      </c>
      <c r="B3" s="59">
        <v>42146</v>
      </c>
      <c r="C3" s="18" t="s">
        <v>20</v>
      </c>
      <c r="D3" s="18">
        <v>379000</v>
      </c>
      <c r="E3" s="18">
        <v>1387</v>
      </c>
      <c r="F3" s="18">
        <v>24290</v>
      </c>
      <c r="G3" s="62">
        <v>7748874</v>
      </c>
      <c r="H3" s="53">
        <v>42108</v>
      </c>
      <c r="I3" s="47">
        <f t="shared" ref="I3:I66" si="0">B3-H3</f>
        <v>38</v>
      </c>
    </row>
    <row r="4" spans="1:9">
      <c r="A4" s="24" t="str">
        <f>HYPERLINK("http://www.bollymoviereviewz.com/2015/05/welcome-to-karachi-first-day-box-office.html","Welcome To Karachi")</f>
        <v>Welcome To Karachi</v>
      </c>
      <c r="B4" s="59">
        <v>42152</v>
      </c>
      <c r="C4" s="18" t="s">
        <v>42</v>
      </c>
      <c r="D4" s="18">
        <v>6567</v>
      </c>
      <c r="E4" s="18">
        <v>1077</v>
      </c>
      <c r="F4" s="18">
        <v>11015</v>
      </c>
      <c r="G4" s="62">
        <v>4239070</v>
      </c>
      <c r="H4" s="54">
        <v>42107</v>
      </c>
      <c r="I4" s="47">
        <f t="shared" si="0"/>
        <v>45</v>
      </c>
    </row>
    <row r="5" spans="1:9">
      <c r="A5" s="24" t="str">
        <f>HYPERLINK("http://www.bollymoviereviewz.com/2015/05/piku-first-weekend-box-office.html","Piku")</f>
        <v>Piku</v>
      </c>
      <c r="B5" s="59">
        <v>42132</v>
      </c>
      <c r="C5" s="18" t="s">
        <v>20</v>
      </c>
      <c r="D5" s="18">
        <v>303547</v>
      </c>
      <c r="E5" s="18">
        <v>1530</v>
      </c>
      <c r="F5" s="18">
        <v>18980</v>
      </c>
      <c r="G5" s="62">
        <v>5521602</v>
      </c>
      <c r="H5" s="54">
        <v>42107</v>
      </c>
      <c r="I5" s="47">
        <f t="shared" si="0"/>
        <v>25</v>
      </c>
    </row>
    <row r="6" spans="1:9">
      <c r="A6" s="24" t="str">
        <f>HYPERLINK("http://www.bollymoviereviewz.com/2015/05/gabbar-is-back-12-days-second-tuesday.html","Gabbar is Back")</f>
        <v>Gabbar is Back</v>
      </c>
      <c r="B6" s="59">
        <v>42125</v>
      </c>
      <c r="C6" s="18" t="s">
        <v>20</v>
      </c>
      <c r="D6" s="18">
        <v>622013</v>
      </c>
      <c r="E6" s="18">
        <v>1899</v>
      </c>
      <c r="F6" s="18">
        <v>24104</v>
      </c>
      <c r="G6" s="62">
        <v>5003859</v>
      </c>
      <c r="H6" s="53">
        <v>42086</v>
      </c>
      <c r="I6" s="47">
        <f t="shared" si="0"/>
        <v>39</v>
      </c>
    </row>
    <row r="7" spans="1:9">
      <c r="A7" s="24" t="str">
        <f>HYPERLINK("http://www.bollymoviereviewz.com/2015/05/bombay-velvet-1st-saturday-day-2-box.html","Bombay Velvet")</f>
        <v>Bombay Velvet</v>
      </c>
      <c r="B7" s="59">
        <v>42139</v>
      </c>
      <c r="C7" s="18" t="s">
        <v>42</v>
      </c>
      <c r="D7" s="18">
        <v>11233</v>
      </c>
      <c r="E7" s="18">
        <v>5585</v>
      </c>
      <c r="F7" s="18">
        <v>15218</v>
      </c>
      <c r="G7" s="62">
        <v>6118132</v>
      </c>
      <c r="H7" s="52">
        <v>42081</v>
      </c>
      <c r="I7" s="47">
        <f t="shared" si="0"/>
        <v>58</v>
      </c>
    </row>
    <row r="8" spans="1:9">
      <c r="A8" s="24" t="str">
        <f>HYPERLINK("http://www.bollymoviereviewz.com/2015/05/kuch-kuch-locha-hai-first-day-box.html","Kuch Kuch Locha Hain")</f>
        <v>Kuch Kuch Locha Hain</v>
      </c>
      <c r="B8" s="59">
        <v>42132</v>
      </c>
      <c r="C8" s="18" t="s">
        <v>52</v>
      </c>
      <c r="D8" s="18">
        <v>4044</v>
      </c>
      <c r="E8" s="18">
        <v>2798</v>
      </c>
      <c r="F8" s="18">
        <v>8500</v>
      </c>
      <c r="G8" s="62">
        <v>5014508</v>
      </c>
      <c r="H8" s="53">
        <v>42093</v>
      </c>
      <c r="I8" s="47">
        <f t="shared" si="0"/>
        <v>39</v>
      </c>
    </row>
    <row r="9" spans="1:9">
      <c r="A9" s="24" t="str">
        <f>HYPERLINK("http://www.bollymoviereviewz.com/2015/04/mr-x-first-day-box-office-collection.html","Mr X ")</f>
        <v>Mr X </v>
      </c>
      <c r="B9" s="59">
        <v>42111</v>
      </c>
      <c r="C9" s="18" t="s">
        <v>52</v>
      </c>
      <c r="D9" s="18">
        <v>11617</v>
      </c>
      <c r="E9" s="18">
        <v>152</v>
      </c>
      <c r="F9" s="18">
        <v>717</v>
      </c>
      <c r="G9" s="62">
        <v>461828</v>
      </c>
      <c r="H9" s="52">
        <v>42072</v>
      </c>
      <c r="I9" s="47">
        <f t="shared" si="0"/>
        <v>39</v>
      </c>
    </row>
    <row r="10" spans="1:9">
      <c r="A10" s="24" t="str">
        <f>HYPERLINK("http://www.bollymoviereviewz.com/2015/04/margarita-with-straw-movie-review.html","Margarita With a Straw")</f>
        <v>Margarita With a Straw</v>
      </c>
      <c r="B10" s="59">
        <v>42111</v>
      </c>
      <c r="C10" s="18" t="s">
        <v>20</v>
      </c>
      <c r="D10" s="18">
        <v>38383</v>
      </c>
      <c r="E10" s="18">
        <v>108</v>
      </c>
      <c r="F10" s="18">
        <v>2228</v>
      </c>
      <c r="G10" s="62">
        <v>594322</v>
      </c>
      <c r="H10" s="53">
        <v>42067</v>
      </c>
      <c r="I10" s="47">
        <f t="shared" si="0"/>
        <v>44</v>
      </c>
    </row>
    <row r="11" spans="1:9">
      <c r="A11" s="24" t="str">
        <f>HYPERLINK("http://www.bollymoviereviewz.com/2015/04/ek-paheli-leela-first-day-box-office.html","Leela ")</f>
        <v>Leela </v>
      </c>
      <c r="B11" s="59">
        <v>42104</v>
      </c>
      <c r="C11" s="18" t="s">
        <v>42</v>
      </c>
      <c r="D11" s="18">
        <v>140013</v>
      </c>
      <c r="E11" s="18">
        <v>7026</v>
      </c>
      <c r="F11" s="18">
        <v>24744</v>
      </c>
      <c r="G11" s="62">
        <v>16207624</v>
      </c>
      <c r="H11" s="52">
        <v>42040</v>
      </c>
      <c r="I11" s="47">
        <f t="shared" si="0"/>
        <v>64</v>
      </c>
    </row>
    <row r="12" spans="1:9">
      <c r="A12" s="24" t="str">
        <f>HYPERLINK("http://www.bollymoviereviewz.com/2015/04/leela-review-ek-paheli-leela.html","Dharam Sankat Mein ")</f>
        <v>Dharam Sankat Mein </v>
      </c>
      <c r="B12" s="59">
        <v>42104</v>
      </c>
      <c r="C12" s="18" t="s">
        <v>42</v>
      </c>
      <c r="D12" s="18">
        <v>367</v>
      </c>
      <c r="E12" s="18">
        <v>2493</v>
      </c>
      <c r="F12" s="18">
        <v>231</v>
      </c>
      <c r="G12" s="62">
        <v>1269860</v>
      </c>
      <c r="H12" s="53">
        <v>42080</v>
      </c>
      <c r="I12" s="47">
        <f t="shared" si="0"/>
        <v>24</v>
      </c>
    </row>
    <row r="13" spans="1:9">
      <c r="A13" s="24" t="str">
        <f>HYPERLINK("http://www.bollymoviereviewz.com/2015/04/detective-byomkesh-bakshi-first-day-box.html","Byomkesh Bakshi ")</f>
        <v>Byomkesh Bakshi </v>
      </c>
      <c r="B13" s="59">
        <v>42097</v>
      </c>
      <c r="C13" s="18" t="s">
        <v>20</v>
      </c>
      <c r="D13" s="18">
        <v>99077</v>
      </c>
      <c r="E13" s="18">
        <v>818</v>
      </c>
      <c r="F13" s="18">
        <v>9357</v>
      </c>
      <c r="G13" s="62">
        <v>3029567</v>
      </c>
      <c r="H13" s="52">
        <v>42025</v>
      </c>
      <c r="I13" s="47">
        <f t="shared" si="0"/>
        <v>72</v>
      </c>
    </row>
    <row r="14" spans="1:9">
      <c r="A14" s="24" t="str">
        <f>HYPERLINK("http://www.bollymoviereviewz.com/2015/03/hunterrr-first-day-box-office.html","Hunterr")</f>
        <v>Hunterr</v>
      </c>
      <c r="B14" s="59">
        <v>42083</v>
      </c>
      <c r="C14" s="18" t="s">
        <v>20</v>
      </c>
      <c r="D14" s="18">
        <v>110327</v>
      </c>
      <c r="E14" s="18">
        <v>788</v>
      </c>
      <c r="F14" s="18">
        <v>3759</v>
      </c>
      <c r="G14" s="62">
        <v>4690757</v>
      </c>
      <c r="H14" s="53">
        <v>42019</v>
      </c>
      <c r="I14" s="47">
        <f t="shared" si="0"/>
        <v>64</v>
      </c>
    </row>
    <row r="15" spans="1:9">
      <c r="A15" s="24" t="str">
        <f>HYPERLINK("http://www.bollymoviereviewz.com/2015/03/nh10-saturday-2nd-day-box-office.html","NH 10")</f>
        <v>NH 10</v>
      </c>
      <c r="B15" s="59">
        <v>42076</v>
      </c>
      <c r="C15" s="18" t="s">
        <v>52</v>
      </c>
      <c r="D15" s="18">
        <v>9330</v>
      </c>
      <c r="E15" s="18">
        <v>1532</v>
      </c>
      <c r="F15" s="18">
        <v>15525</v>
      </c>
      <c r="G15" s="62">
        <v>5600719</v>
      </c>
      <c r="H15" s="52">
        <v>42040</v>
      </c>
      <c r="I15" s="47">
        <f t="shared" si="0"/>
        <v>36</v>
      </c>
    </row>
    <row r="16" spans="1:9">
      <c r="A16" s="24" t="str">
        <f>HYPERLINK("http://www.bollymoviereviewz.com/2015/03/barkhaa-review.html","Barkhaa")</f>
        <v>Barkhaa</v>
      </c>
      <c r="B16" s="59">
        <v>42090</v>
      </c>
      <c r="C16" s="18" t="s">
        <v>42</v>
      </c>
      <c r="D16" s="18">
        <v>143</v>
      </c>
      <c r="E16" s="18">
        <v>475</v>
      </c>
      <c r="F16" s="18">
        <v>1747</v>
      </c>
      <c r="G16" s="62">
        <v>1636643</v>
      </c>
      <c r="H16" s="53">
        <v>42068</v>
      </c>
      <c r="I16" s="47">
        <f t="shared" si="0"/>
        <v>22</v>
      </c>
    </row>
    <row r="17" spans="1:9">
      <c r="A17" s="24" t="str">
        <f>HYPERLINK("http://www.bollymoviereviewz.com/2015/02/dum-laga-ke-haisha-box-office.html","Dum Laga Ke Haisha")</f>
        <v>Dum Laga Ke Haisha</v>
      </c>
      <c r="B17" s="59">
        <v>42062</v>
      </c>
      <c r="C17" s="18" t="s">
        <v>20</v>
      </c>
      <c r="D17" s="18">
        <v>94280</v>
      </c>
      <c r="E17" s="18">
        <v>620</v>
      </c>
      <c r="F17" s="18">
        <v>8196</v>
      </c>
      <c r="G17" s="62">
        <v>3259537</v>
      </c>
      <c r="H17" s="52">
        <v>42040</v>
      </c>
      <c r="I17" s="47">
        <f t="shared" si="0"/>
        <v>22</v>
      </c>
    </row>
    <row r="18" spans="1:9">
      <c r="A18" s="24" t="str">
        <f>HYPERLINK("http://www.bollymoviereviewz.com/2015/03/dilliwaali-zaalim-girlfriend-first-day.html","Dilliwali Zaalim Girlfriend")</f>
        <v>Dilliwali Zaalim Girlfriend</v>
      </c>
      <c r="B18" s="59">
        <v>42083</v>
      </c>
      <c r="C18" s="18" t="s">
        <v>42</v>
      </c>
      <c r="D18" s="18">
        <v>54733</v>
      </c>
      <c r="E18" s="18">
        <v>808</v>
      </c>
      <c r="F18" s="18">
        <v>4298</v>
      </c>
      <c r="G18" s="62">
        <v>2321222</v>
      </c>
      <c r="H18" s="53">
        <v>42051</v>
      </c>
      <c r="I18" s="47">
        <f t="shared" si="0"/>
        <v>32</v>
      </c>
    </row>
    <row r="19" spans="1:9">
      <c r="A19" s="24" t="str">
        <f>HYPERLINK("http://www.bollymoviereviewz.com/2015/03/dirty-politics-first-day-box-office.html","Dirty Politics")</f>
        <v>Dirty Politics</v>
      </c>
      <c r="B19" s="59">
        <v>42069</v>
      </c>
      <c r="C19" s="18" t="s">
        <v>42</v>
      </c>
      <c r="D19" s="18">
        <v>893</v>
      </c>
      <c r="E19" s="18">
        <v>1040</v>
      </c>
      <c r="F19" s="18">
        <v>2298</v>
      </c>
      <c r="G19" s="62">
        <v>2384414</v>
      </c>
      <c r="H19" s="52">
        <v>41994</v>
      </c>
      <c r="I19" s="47">
        <f t="shared" si="0"/>
        <v>75</v>
      </c>
    </row>
    <row r="20" spans="1:9">
      <c r="A20" s="24" t="str">
        <f>HYPERLINK("http://www.bollymoviereviewz.com/2015/03/hey-bro-and-badmashiyan-box-office.html","Hey Bro")</f>
        <v>Hey Bro</v>
      </c>
      <c r="B20" s="59">
        <v>42069</v>
      </c>
      <c r="C20" s="18" t="s">
        <v>42</v>
      </c>
      <c r="D20" s="18">
        <v>843</v>
      </c>
      <c r="E20" s="18">
        <v>703</v>
      </c>
      <c r="F20" s="18">
        <v>2062</v>
      </c>
      <c r="G20" s="62">
        <v>1150768</v>
      </c>
      <c r="H20" s="53">
        <v>42019</v>
      </c>
      <c r="I20" s="47">
        <f t="shared" si="0"/>
        <v>50</v>
      </c>
    </row>
    <row r="21" spans="1:9">
      <c r="A21" s="24" t="str">
        <f>HYPERLINK("http://www.bollymoviereviewz.com/2015/03/hey-bro-and-badmashiyan-box-office.html","Badmashiyan")</f>
        <v>Badmashiyan</v>
      </c>
      <c r="B21" s="59">
        <v>42069</v>
      </c>
      <c r="C21" s="18" t="s">
        <v>42</v>
      </c>
      <c r="D21" s="18">
        <v>28718</v>
      </c>
      <c r="E21" s="18">
        <v>97</v>
      </c>
      <c r="F21" s="18">
        <v>327</v>
      </c>
      <c r="G21" s="62">
        <v>1022891</v>
      </c>
      <c r="H21" s="52">
        <v>42032</v>
      </c>
      <c r="I21" s="47">
        <f t="shared" si="0"/>
        <v>37</v>
      </c>
    </row>
    <row r="22" spans="1:9">
      <c r="A22" s="24" t="str">
        <f>HYPERLINK("http://www.bollymoviereviewz.com/2015/02/ab-tak-chappan-2-box-office-collection.html","Ab Tak Chappan 2 ")</f>
        <v>Ab Tak Chappan 2 </v>
      </c>
      <c r="B22" s="59">
        <v>42061</v>
      </c>
      <c r="C22" s="18" t="s">
        <v>52</v>
      </c>
      <c r="D22" s="18">
        <v>1073</v>
      </c>
      <c r="E22" s="18">
        <v>1143</v>
      </c>
      <c r="F22" s="18">
        <v>1345</v>
      </c>
      <c r="G22" s="62">
        <v>659371</v>
      </c>
      <c r="H22" s="53">
        <v>42044</v>
      </c>
      <c r="I22" s="47">
        <f t="shared" si="0"/>
        <v>17</v>
      </c>
    </row>
    <row r="23" spans="1:9">
      <c r="A23" s="24" t="str">
        <f>HYPERLINK("http://www.bollymoviereviewz.com/2015/02/badlapur-box-office-opening-amongst-top.html","Badlapur ")</f>
        <v xml:space="preserve">Badlapur </v>
      </c>
      <c r="B23" s="59">
        <v>42055</v>
      </c>
      <c r="C23" s="18" t="s">
        <v>42</v>
      </c>
      <c r="D23" s="18">
        <v>3575</v>
      </c>
      <c r="E23" s="18">
        <v>18976</v>
      </c>
      <c r="F23" s="18">
        <v>3231</v>
      </c>
      <c r="G23" s="62">
        <v>4554209</v>
      </c>
      <c r="H23" s="52">
        <v>41974</v>
      </c>
      <c r="I23" s="47">
        <f t="shared" si="0"/>
        <v>81</v>
      </c>
    </row>
    <row r="24" spans="1:9">
      <c r="A24" s="24" t="str">
        <f>HYPERLINK("http://www.bollymoviereviewz.com/2015/02/roy-first-day-box-office-collection.html","Roy ")</f>
        <v xml:space="preserve">Roy </v>
      </c>
      <c r="B24" s="59">
        <v>42048</v>
      </c>
      <c r="C24" s="18" t="s">
        <v>20</v>
      </c>
      <c r="D24" s="18">
        <v>157896</v>
      </c>
      <c r="E24" s="18">
        <v>3239</v>
      </c>
      <c r="F24" s="18">
        <v>19013</v>
      </c>
      <c r="G24" s="62">
        <v>7690714</v>
      </c>
      <c r="H24" s="53">
        <v>41989</v>
      </c>
      <c r="I24" s="47">
        <f t="shared" si="0"/>
        <v>59</v>
      </c>
    </row>
    <row r="25" spans="1:9">
      <c r="A25" s="24" t="str">
        <f>HYPERLINK("http://www.bollymoviereviewz.com/2015/02/msg-messenger-of-god-box-office.html","MSG")</f>
        <v>MSG</v>
      </c>
      <c r="B25" s="59">
        <v>42048</v>
      </c>
      <c r="C25" s="18" t="s">
        <v>20</v>
      </c>
      <c r="D25" s="18">
        <v>125361</v>
      </c>
      <c r="E25" s="18">
        <v>11168</v>
      </c>
      <c r="F25" s="18">
        <v>41815</v>
      </c>
      <c r="G25" s="62">
        <v>3271100</v>
      </c>
      <c r="H25" s="52">
        <v>41991</v>
      </c>
      <c r="I25" s="47">
        <f t="shared" si="0"/>
        <v>57</v>
      </c>
    </row>
    <row r="26" spans="1:9">
      <c r="A26" s="24" t="str">
        <f>HYPERLINK("http://www.bollymoviereviewz.com/2015/02/shamitabh-first-day-box-office.html","Shamitabh ")</f>
        <v>Shamitabh </v>
      </c>
      <c r="B26" s="59">
        <v>42034</v>
      </c>
      <c r="C26" s="18" t="s">
        <v>52</v>
      </c>
      <c r="D26" s="18">
        <v>2152</v>
      </c>
      <c r="E26" s="18">
        <v>1270</v>
      </c>
      <c r="F26" s="18">
        <v>12292</v>
      </c>
      <c r="G26" s="62">
        <v>2105208</v>
      </c>
      <c r="H26" s="53">
        <v>42010</v>
      </c>
      <c r="I26" s="47">
        <f t="shared" si="0"/>
        <v>24</v>
      </c>
    </row>
    <row r="27" spans="1:9">
      <c r="A27" s="24" t="str">
        <f>HYPERLINK("http://www.bollymoviereviewz.com/2015/01/baby-first-day-box-office-collection.html","Baby")</f>
        <v>Baby</v>
      </c>
      <c r="B27" s="59">
        <v>42027</v>
      </c>
      <c r="C27" s="18" t="s">
        <v>20</v>
      </c>
      <c r="D27" s="18">
        <v>173242</v>
      </c>
      <c r="E27" s="18">
        <v>29267</v>
      </c>
      <c r="F27" s="18">
        <v>2432</v>
      </c>
      <c r="G27" s="62">
        <v>7976757</v>
      </c>
      <c r="H27" s="52">
        <v>41976</v>
      </c>
      <c r="I27" s="47">
        <f t="shared" si="0"/>
        <v>51</v>
      </c>
    </row>
    <row r="28" spans="1:9">
      <c r="A28" s="24" t="str">
        <f>HYPERLINK("http://www.bollymoviereviewz.com/2015/01/khamoshiyan-first-day-box-office.html","Khamoshiyan ")</f>
        <v>Khamoshiyan </v>
      </c>
      <c r="B28" s="59">
        <v>42034</v>
      </c>
      <c r="C28" s="18" t="s">
        <v>52</v>
      </c>
      <c r="D28" s="18">
        <v>15416</v>
      </c>
      <c r="E28" s="18">
        <v>1010</v>
      </c>
      <c r="F28" s="18">
        <v>4641</v>
      </c>
      <c r="G28" s="62">
        <v>3100238</v>
      </c>
      <c r="H28" s="53">
        <v>41984</v>
      </c>
      <c r="I28" s="47">
        <f t="shared" si="0"/>
        <v>50</v>
      </c>
    </row>
    <row r="29" spans="1:9">
      <c r="A29" s="24" t="str">
        <f>HYPERLINK("http://www.bollymoviereviewz.com/2015/01/hawaizaada-first-day-box-office.html","Hawaizaada")</f>
        <v>Hawaizaada</v>
      </c>
      <c r="B29" s="59">
        <v>42034</v>
      </c>
      <c r="C29" s="18" t="s">
        <v>52</v>
      </c>
      <c r="D29" s="18">
        <v>7875</v>
      </c>
      <c r="E29" s="18">
        <v>539</v>
      </c>
      <c r="F29" s="18">
        <v>2618</v>
      </c>
      <c r="G29" s="62">
        <v>2370530</v>
      </c>
      <c r="H29" s="52">
        <v>41996</v>
      </c>
      <c r="I29" s="47">
        <f t="shared" si="0"/>
        <v>38</v>
      </c>
    </row>
    <row r="30" spans="1:9">
      <c r="A30" s="24" t="str">
        <f>HYPERLINK("http://www.bollymoviereviewz.com/2015/01/dolly-ki-doli-first-day-box-office.html","Dolly Ki Doli")</f>
        <v>Dolly Ki Doli</v>
      </c>
      <c r="B30" s="59">
        <v>42027</v>
      </c>
      <c r="C30" s="18" t="s">
        <v>20</v>
      </c>
      <c r="D30" s="18">
        <v>83285</v>
      </c>
      <c r="E30" s="18">
        <v>834</v>
      </c>
      <c r="F30" s="18">
        <v>5800</v>
      </c>
      <c r="G30" s="62">
        <v>2548366</v>
      </c>
      <c r="H30" s="53">
        <v>41985</v>
      </c>
      <c r="I30" s="47">
        <f t="shared" si="0"/>
        <v>42</v>
      </c>
    </row>
    <row r="31" spans="1:9">
      <c r="A31" s="24" t="str">
        <f>HYPERLINK("http://www.bollymoviereviewz.com/2015/01/pk-first-indian-movie-to-reach-100.html","PK ")</f>
        <v>PK </v>
      </c>
      <c r="B31" s="59">
        <v>42013</v>
      </c>
      <c r="C31" s="18" t="s">
        <v>52</v>
      </c>
      <c r="D31" s="18">
        <v>116782</v>
      </c>
      <c r="E31" s="18">
        <v>5762</v>
      </c>
      <c r="F31" s="18">
        <v>44114</v>
      </c>
      <c r="G31" s="62">
        <v>13296258</v>
      </c>
      <c r="H31" s="52">
        <v>41935</v>
      </c>
      <c r="I31" s="47">
        <f t="shared" si="0"/>
        <v>78</v>
      </c>
    </row>
    <row r="32" spans="1:9">
      <c r="A32" s="24" t="str">
        <f>HYPERLINK("http://www.bollymoviereviewz.com/2015/01/tevar-second-day-box-office-collection.html","Tevar ")</f>
        <v>Tevar </v>
      </c>
      <c r="B32" s="59">
        <v>42020</v>
      </c>
      <c r="C32" s="18" t="s">
        <v>52</v>
      </c>
      <c r="D32" s="18">
        <v>5065</v>
      </c>
      <c r="E32" s="18">
        <v>1739</v>
      </c>
      <c r="F32" s="18">
        <v>11273</v>
      </c>
      <c r="G32" s="62">
        <v>6137326</v>
      </c>
      <c r="H32" s="53">
        <v>41953</v>
      </c>
      <c r="I32" s="47">
        <f t="shared" si="0"/>
        <v>67</v>
      </c>
    </row>
    <row r="33" spans="1:9">
      <c r="A33" s="24" t="str">
        <f>HYPERLINK("http://www.bollymoviereviewz.com/2015/01/alone-second-day-box-office-collection.html","Alone ")</f>
        <v>Alone </v>
      </c>
      <c r="B33" s="59">
        <v>41999</v>
      </c>
      <c r="C33" s="18" t="s">
        <v>20</v>
      </c>
      <c r="D33" s="18">
        <v>320581</v>
      </c>
      <c r="E33" s="18">
        <v>2954</v>
      </c>
      <c r="F33" s="18">
        <v>19008</v>
      </c>
      <c r="G33" s="62">
        <v>8801439</v>
      </c>
      <c r="H33" s="52">
        <v>41982</v>
      </c>
      <c r="I33" s="47">
        <f t="shared" si="0"/>
        <v>17</v>
      </c>
    </row>
    <row r="34" spans="1:9">
      <c r="A34" s="24" t="s">
        <v>54</v>
      </c>
      <c r="B34" s="59">
        <v>41992</v>
      </c>
      <c r="C34" s="18" t="s">
        <v>20</v>
      </c>
      <c r="D34" s="18">
        <v>53773</v>
      </c>
      <c r="E34" s="18">
        <v>325</v>
      </c>
      <c r="F34" s="18">
        <v>3423</v>
      </c>
      <c r="G34" s="62">
        <v>1806929</v>
      </c>
      <c r="H34" s="53">
        <v>41988</v>
      </c>
      <c r="I34" s="47">
        <f t="shared" si="0"/>
        <v>4</v>
      </c>
    </row>
    <row r="35" spans="1:9">
      <c r="A35" s="24" t="s">
        <v>61</v>
      </c>
      <c r="B35" s="59">
        <v>41978</v>
      </c>
      <c r="C35" s="18" t="s">
        <v>52</v>
      </c>
      <c r="D35" s="18">
        <v>11969</v>
      </c>
      <c r="E35" s="18">
        <v>3870</v>
      </c>
      <c r="F35" s="18">
        <v>19295</v>
      </c>
      <c r="G35" s="62">
        <v>13288387</v>
      </c>
      <c r="H35" s="52">
        <v>41934</v>
      </c>
      <c r="I35" s="47">
        <f t="shared" si="0"/>
        <v>44</v>
      </c>
    </row>
    <row r="36" spans="1:9">
      <c r="A36" s="24" t="s">
        <v>62</v>
      </c>
      <c r="B36" s="59">
        <v>41971</v>
      </c>
      <c r="C36" s="18" t="s">
        <v>20</v>
      </c>
      <c r="D36" s="18">
        <v>100826</v>
      </c>
      <c r="E36" s="18">
        <v>492</v>
      </c>
      <c r="F36" s="18">
        <v>6919</v>
      </c>
      <c r="G36" s="62">
        <v>2746986</v>
      </c>
      <c r="H36" s="53">
        <v>41911</v>
      </c>
      <c r="I36" s="47">
        <f t="shared" si="0"/>
        <v>60</v>
      </c>
    </row>
    <row r="37" spans="1:9">
      <c r="A37" s="24" t="s">
        <v>63</v>
      </c>
      <c r="B37" s="59">
        <v>41971</v>
      </c>
      <c r="C37" s="18" t="s">
        <v>20</v>
      </c>
      <c r="D37" s="18">
        <v>59909</v>
      </c>
      <c r="E37" s="18"/>
      <c r="F37" s="18"/>
      <c r="G37" s="62">
        <v>258195</v>
      </c>
      <c r="H37" s="52">
        <v>41964</v>
      </c>
      <c r="I37" s="47">
        <f t="shared" si="0"/>
        <v>7</v>
      </c>
    </row>
    <row r="38" spans="1:9">
      <c r="A38" s="24" t="s">
        <v>65</v>
      </c>
      <c r="B38" s="59">
        <v>41971</v>
      </c>
      <c r="C38" s="18" t="s">
        <v>20</v>
      </c>
      <c r="D38" s="18">
        <v>45389</v>
      </c>
      <c r="E38" s="18"/>
      <c r="F38" s="18"/>
      <c r="G38" s="62">
        <v>528520</v>
      </c>
      <c r="H38" s="53">
        <v>41941</v>
      </c>
      <c r="I38" s="47">
        <f t="shared" si="0"/>
        <v>30</v>
      </c>
    </row>
    <row r="39" spans="1:9">
      <c r="A39" s="24" t="s">
        <v>66</v>
      </c>
      <c r="B39" s="59">
        <v>41964</v>
      </c>
      <c r="C39" s="18" t="s">
        <v>52</v>
      </c>
      <c r="D39" s="18">
        <v>2502</v>
      </c>
      <c r="E39" s="18"/>
      <c r="F39" s="18"/>
      <c r="G39" s="62">
        <v>5194852</v>
      </c>
      <c r="H39" s="52">
        <v>41921</v>
      </c>
      <c r="I39" s="47">
        <f t="shared" si="0"/>
        <v>43</v>
      </c>
    </row>
    <row r="40" spans="1:9">
      <c r="A40" s="24" t="s">
        <v>68</v>
      </c>
      <c r="B40" s="59">
        <v>41957</v>
      </c>
      <c r="C40" s="18" t="s">
        <v>20</v>
      </c>
      <c r="D40" s="18">
        <v>152809</v>
      </c>
      <c r="E40" s="18"/>
      <c r="F40" s="18"/>
      <c r="G40" s="62">
        <v>3396755</v>
      </c>
      <c r="H40" s="53">
        <v>41899</v>
      </c>
      <c r="I40" s="47">
        <f t="shared" si="0"/>
        <v>58</v>
      </c>
    </row>
    <row r="41" spans="1:9">
      <c r="A41" s="24" t="s">
        <v>70</v>
      </c>
      <c r="B41" s="59">
        <v>41950</v>
      </c>
      <c r="C41" s="18" t="s">
        <v>20</v>
      </c>
      <c r="D41" s="18">
        <v>94707</v>
      </c>
      <c r="E41" s="18"/>
      <c r="F41" s="18"/>
      <c r="G41" s="62">
        <v>2375495</v>
      </c>
      <c r="H41" s="52">
        <v>41909</v>
      </c>
      <c r="I41" s="47">
        <f t="shared" si="0"/>
        <v>41</v>
      </c>
    </row>
    <row r="42" spans="1:9">
      <c r="A42" s="24" t="s">
        <v>71</v>
      </c>
      <c r="B42" s="59">
        <v>41950</v>
      </c>
      <c r="C42" s="18" t="s">
        <v>20</v>
      </c>
      <c r="D42" s="18">
        <v>38151</v>
      </c>
      <c r="E42" s="18">
        <v>175</v>
      </c>
      <c r="F42" s="18">
        <v>730</v>
      </c>
      <c r="G42" s="62">
        <v>1129472</v>
      </c>
      <c r="H42" s="53">
        <v>41907</v>
      </c>
      <c r="I42" s="47">
        <f t="shared" si="0"/>
        <v>43</v>
      </c>
    </row>
    <row r="43" spans="1:9">
      <c r="A43" s="24" t="s">
        <v>72</v>
      </c>
      <c r="B43" s="59">
        <v>41943</v>
      </c>
      <c r="C43" s="18" t="s">
        <v>20</v>
      </c>
      <c r="D43" s="18">
        <v>58430</v>
      </c>
      <c r="E43" s="18">
        <v>282</v>
      </c>
      <c r="F43" s="18">
        <v>1574</v>
      </c>
      <c r="G43" s="62">
        <v>875773</v>
      </c>
      <c r="H43" s="52">
        <v>41901</v>
      </c>
      <c r="I43" s="47">
        <f t="shared" si="0"/>
        <v>42</v>
      </c>
    </row>
    <row r="44" spans="1:9">
      <c r="A44" s="24" t="s">
        <v>73</v>
      </c>
      <c r="B44" s="59">
        <v>41943</v>
      </c>
      <c r="C44" s="18" t="s">
        <v>20</v>
      </c>
      <c r="D44" s="18">
        <v>314003</v>
      </c>
      <c r="E44" s="18">
        <v>78</v>
      </c>
      <c r="F44" s="18">
        <v>522</v>
      </c>
      <c r="G44" s="62">
        <v>282946</v>
      </c>
      <c r="H44" s="53">
        <v>41851</v>
      </c>
      <c r="I44" s="47">
        <f t="shared" si="0"/>
        <v>92</v>
      </c>
    </row>
    <row r="45" spans="1:9">
      <c r="A45" s="24" t="s">
        <v>74</v>
      </c>
      <c r="B45" s="59">
        <v>41936</v>
      </c>
      <c r="C45" s="18" t="s">
        <v>20</v>
      </c>
      <c r="D45" s="18">
        <v>4585533</v>
      </c>
      <c r="E45" s="18">
        <v>10306</v>
      </c>
      <c r="F45" s="18">
        <v>37666</v>
      </c>
      <c r="G45" s="62">
        <v>6402261</v>
      </c>
      <c r="H45" s="52">
        <v>41865</v>
      </c>
      <c r="I45" s="47">
        <f t="shared" si="0"/>
        <v>71</v>
      </c>
    </row>
    <row r="46" spans="1:9">
      <c r="A46" s="24" t="s">
        <v>75</v>
      </c>
      <c r="B46" s="59">
        <v>41914</v>
      </c>
      <c r="C46" s="18" t="s">
        <v>52</v>
      </c>
      <c r="D46" s="18">
        <v>39820</v>
      </c>
      <c r="E46" s="18">
        <v>2447</v>
      </c>
      <c r="F46" s="18">
        <v>23615</v>
      </c>
      <c r="G46" s="62">
        <v>7052828</v>
      </c>
      <c r="H46" s="53">
        <v>41828</v>
      </c>
      <c r="I46" s="47">
        <f t="shared" si="0"/>
        <v>86</v>
      </c>
    </row>
    <row r="47" spans="1:9">
      <c r="A47" s="24" t="s">
        <v>76</v>
      </c>
      <c r="B47" s="59">
        <v>41914</v>
      </c>
      <c r="C47" s="18" t="s">
        <v>52</v>
      </c>
      <c r="D47" s="18">
        <v>171515</v>
      </c>
      <c r="E47" s="18">
        <v>1196</v>
      </c>
      <c r="F47" s="18">
        <v>9501</v>
      </c>
      <c r="G47" s="62">
        <v>15893186</v>
      </c>
      <c r="H47" s="52">
        <v>41907</v>
      </c>
      <c r="I47" s="47">
        <f t="shared" si="0"/>
        <v>7</v>
      </c>
    </row>
    <row r="48" spans="1:9">
      <c r="A48" s="24" t="s">
        <v>77</v>
      </c>
      <c r="B48" s="59">
        <v>41901</v>
      </c>
      <c r="C48" s="18" t="s">
        <v>20</v>
      </c>
      <c r="D48" s="18">
        <v>376321</v>
      </c>
      <c r="E48" s="18">
        <v>1374</v>
      </c>
      <c r="F48" s="18">
        <v>8326</v>
      </c>
      <c r="G48" s="62">
        <v>3906600</v>
      </c>
      <c r="H48" s="53">
        <v>41827</v>
      </c>
      <c r="I48" s="47">
        <f t="shared" si="0"/>
        <v>74</v>
      </c>
    </row>
    <row r="49" spans="1:9">
      <c r="A49" s="24" t="s">
        <v>79</v>
      </c>
      <c r="B49" s="59">
        <v>41901</v>
      </c>
      <c r="C49" s="18" t="s">
        <v>52</v>
      </c>
      <c r="D49" s="18">
        <v>64295</v>
      </c>
      <c r="E49" s="18">
        <v>2042</v>
      </c>
      <c r="F49" s="18">
        <v>12361</v>
      </c>
      <c r="G49" s="62">
        <v>5495318</v>
      </c>
      <c r="H49" s="52">
        <v>41841</v>
      </c>
      <c r="I49" s="47">
        <f t="shared" si="0"/>
        <v>60</v>
      </c>
    </row>
    <row r="50" spans="1:9">
      <c r="A50" s="24" t="s">
        <v>80</v>
      </c>
      <c r="B50" s="59">
        <v>41894</v>
      </c>
      <c r="C50" s="18" t="s">
        <v>42</v>
      </c>
      <c r="D50" s="18">
        <v>48092</v>
      </c>
      <c r="E50" s="18">
        <v>2752</v>
      </c>
      <c r="F50" s="18">
        <v>13033</v>
      </c>
      <c r="G50" s="62">
        <v>6145833</v>
      </c>
      <c r="H50" s="53">
        <v>41828</v>
      </c>
      <c r="I50" s="47">
        <f t="shared" si="0"/>
        <v>66</v>
      </c>
    </row>
    <row r="51" spans="1:9">
      <c r="A51" s="24" t="s">
        <v>81</v>
      </c>
      <c r="B51" s="59">
        <v>41894</v>
      </c>
      <c r="C51" s="18" t="s">
        <v>20</v>
      </c>
      <c r="D51" s="18">
        <v>147016</v>
      </c>
      <c r="E51" s="18">
        <v>1541</v>
      </c>
      <c r="F51" s="18">
        <v>5882</v>
      </c>
      <c r="G51" s="62">
        <v>2880646</v>
      </c>
      <c r="H51" s="52">
        <v>41836</v>
      </c>
      <c r="I51" s="47">
        <f t="shared" si="0"/>
        <v>58</v>
      </c>
    </row>
    <row r="52" spans="1:9">
      <c r="A52" s="24" t="s">
        <v>82</v>
      </c>
      <c r="B52" s="59">
        <v>41887</v>
      </c>
      <c r="C52" s="18" t="s">
        <v>20</v>
      </c>
      <c r="D52" s="18">
        <v>289814</v>
      </c>
      <c r="E52" s="18">
        <v>1648</v>
      </c>
      <c r="F52" s="18">
        <v>26604</v>
      </c>
      <c r="G52" s="62">
        <v>6088430</v>
      </c>
      <c r="H52" s="53">
        <v>41843</v>
      </c>
      <c r="I52" s="47">
        <f t="shared" si="0"/>
        <v>44</v>
      </c>
    </row>
    <row r="53" spans="1:9">
      <c r="A53" s="24" t="s">
        <v>83</v>
      </c>
      <c r="B53" s="59">
        <v>41880</v>
      </c>
      <c r="C53" s="18" t="s">
        <v>52</v>
      </c>
      <c r="D53" s="18">
        <v>8775</v>
      </c>
      <c r="E53" s="18">
        <v>1157</v>
      </c>
      <c r="F53" s="18">
        <v>8218</v>
      </c>
      <c r="G53" s="62">
        <v>4051325</v>
      </c>
      <c r="H53" s="52">
        <v>41838</v>
      </c>
      <c r="I53" s="47">
        <f t="shared" si="0"/>
        <v>42</v>
      </c>
    </row>
    <row r="54" spans="1:9">
      <c r="A54" s="24" t="s">
        <v>84</v>
      </c>
      <c r="B54" s="59">
        <v>41873</v>
      </c>
      <c r="C54" s="18" t="s">
        <v>20</v>
      </c>
      <c r="D54" s="18">
        <v>258423</v>
      </c>
      <c r="E54" s="18">
        <v>1036</v>
      </c>
      <c r="F54" s="18">
        <v>14450</v>
      </c>
      <c r="G54" s="62">
        <v>4379649</v>
      </c>
      <c r="H54" s="53">
        <v>41814</v>
      </c>
      <c r="I54" s="47">
        <f t="shared" si="0"/>
        <v>59</v>
      </c>
    </row>
    <row r="55" spans="1:9">
      <c r="A55" s="24" t="s">
        <v>85</v>
      </c>
      <c r="B55" s="59">
        <v>41866</v>
      </c>
      <c r="C55" s="18" t="s">
        <v>52</v>
      </c>
      <c r="D55" s="18">
        <v>15044</v>
      </c>
      <c r="E55" s="18">
        <v>2908</v>
      </c>
      <c r="F55" s="18">
        <v>20049</v>
      </c>
      <c r="G55" s="62">
        <v>8290039</v>
      </c>
      <c r="H55" s="52">
        <v>41831</v>
      </c>
      <c r="I55" s="47">
        <f t="shared" si="0"/>
        <v>35</v>
      </c>
    </row>
    <row r="56" spans="1:9">
      <c r="A56" s="24" t="s">
        <v>87</v>
      </c>
      <c r="B56" s="59">
        <v>41859</v>
      </c>
      <c r="C56" s="18" t="s">
        <v>20</v>
      </c>
      <c r="D56" s="18">
        <v>1504695</v>
      </c>
      <c r="E56" s="18">
        <v>2850</v>
      </c>
      <c r="F56" s="18">
        <v>20522</v>
      </c>
      <c r="G56" s="62">
        <v>6340468</v>
      </c>
      <c r="H56" s="53">
        <v>41778</v>
      </c>
      <c r="I56" s="47">
        <f t="shared" si="0"/>
        <v>81</v>
      </c>
    </row>
    <row r="57" spans="1:9">
      <c r="A57" s="24" t="s">
        <v>90</v>
      </c>
      <c r="B57" s="59">
        <v>41845</v>
      </c>
      <c r="C57" s="18" t="s">
        <v>20</v>
      </c>
      <c r="D57" s="18">
        <v>3290155</v>
      </c>
      <c r="E57" s="18">
        <v>10110</v>
      </c>
      <c r="F57" s="18">
        <v>101784</v>
      </c>
      <c r="G57" s="62">
        <v>18992158</v>
      </c>
      <c r="H57" s="52">
        <v>41805</v>
      </c>
      <c r="I57" s="47">
        <f t="shared" si="0"/>
        <v>40</v>
      </c>
    </row>
    <row r="58" spans="1:9">
      <c r="A58" s="24" t="s">
        <v>91</v>
      </c>
      <c r="B58" s="59">
        <v>41838</v>
      </c>
      <c r="C58" s="18" t="s">
        <v>20</v>
      </c>
      <c r="D58" s="18">
        <v>938280</v>
      </c>
      <c r="E58" s="18">
        <v>5236</v>
      </c>
      <c r="F58" s="18">
        <v>15731</v>
      </c>
      <c r="G58" s="62">
        <v>13801339</v>
      </c>
      <c r="H58" s="53">
        <v>41795</v>
      </c>
      <c r="I58" s="47">
        <f t="shared" si="0"/>
        <v>43</v>
      </c>
    </row>
    <row r="59" spans="1:9">
      <c r="A59" s="24" t="s">
        <v>93</v>
      </c>
      <c r="B59" s="59">
        <v>41838</v>
      </c>
      <c r="C59" s="18" t="s">
        <v>277</v>
      </c>
      <c r="D59" s="18">
        <v>0</v>
      </c>
      <c r="E59" s="18">
        <v>159</v>
      </c>
      <c r="F59" s="18">
        <v>1135</v>
      </c>
      <c r="G59" s="62">
        <v>839923</v>
      </c>
      <c r="H59" s="52">
        <v>41781</v>
      </c>
      <c r="I59" s="47">
        <f t="shared" si="0"/>
        <v>57</v>
      </c>
    </row>
    <row r="60" spans="1:9">
      <c r="A60" s="24" t="s">
        <v>94</v>
      </c>
      <c r="B60" s="59">
        <v>41838</v>
      </c>
      <c r="C60" s="18" t="s">
        <v>42</v>
      </c>
      <c r="D60" s="18">
        <v>64227</v>
      </c>
      <c r="E60" s="18">
        <v>54</v>
      </c>
      <c r="F60" s="18">
        <v>588</v>
      </c>
      <c r="G60" s="62">
        <v>572434</v>
      </c>
      <c r="H60" s="53">
        <v>41804</v>
      </c>
      <c r="I60" s="47">
        <f t="shared" si="0"/>
        <v>34</v>
      </c>
    </row>
    <row r="61" spans="1:9">
      <c r="A61" s="24" t="s">
        <v>95</v>
      </c>
      <c r="B61" s="59">
        <v>41831</v>
      </c>
      <c r="C61" s="18" t="s">
        <v>20</v>
      </c>
      <c r="D61" s="18">
        <v>2954464</v>
      </c>
      <c r="E61" s="18">
        <v>2209</v>
      </c>
      <c r="F61" s="18">
        <v>14542</v>
      </c>
      <c r="G61" s="62">
        <v>6607695</v>
      </c>
      <c r="H61" s="52">
        <v>41784</v>
      </c>
      <c r="I61" s="47">
        <f t="shared" si="0"/>
        <v>47</v>
      </c>
    </row>
    <row r="62" spans="1:9">
      <c r="A62" s="24" t="s">
        <v>96</v>
      </c>
      <c r="B62" s="59">
        <v>41824</v>
      </c>
      <c r="C62" s="18" t="s">
        <v>20</v>
      </c>
      <c r="D62" s="18">
        <v>58371</v>
      </c>
      <c r="E62" s="18">
        <v>1245</v>
      </c>
      <c r="F62" s="18">
        <v>4513</v>
      </c>
      <c r="G62" s="62">
        <v>3113801</v>
      </c>
      <c r="H62" s="53">
        <v>41786</v>
      </c>
      <c r="I62" s="47">
        <f t="shared" si="0"/>
        <v>38</v>
      </c>
    </row>
    <row r="63" spans="1:9">
      <c r="A63" s="24" t="s">
        <v>97</v>
      </c>
      <c r="B63" s="59">
        <v>41824</v>
      </c>
      <c r="C63" s="18" t="s">
        <v>52</v>
      </c>
      <c r="D63" s="18">
        <v>1434</v>
      </c>
      <c r="E63" s="18">
        <v>498</v>
      </c>
      <c r="F63" s="18">
        <v>2309</v>
      </c>
      <c r="G63" s="62">
        <v>3999397</v>
      </c>
      <c r="H63" s="52">
        <v>41766</v>
      </c>
      <c r="I63" s="47">
        <f t="shared" si="0"/>
        <v>58</v>
      </c>
    </row>
    <row r="64" spans="1:9">
      <c r="A64" s="24" t="s">
        <v>98</v>
      </c>
      <c r="B64" s="59">
        <v>41817</v>
      </c>
      <c r="C64" s="18" t="s">
        <v>42</v>
      </c>
      <c r="D64" s="18">
        <v>229231</v>
      </c>
      <c r="E64" s="18">
        <v>1100</v>
      </c>
      <c r="F64" s="18">
        <v>13644</v>
      </c>
      <c r="G64" s="62">
        <v>4525630</v>
      </c>
      <c r="H64" s="53">
        <v>41785</v>
      </c>
      <c r="I64" s="47">
        <f t="shared" si="0"/>
        <v>32</v>
      </c>
    </row>
    <row r="65" spans="1:9">
      <c r="A65" s="24" t="s">
        <v>99</v>
      </c>
      <c r="B65" s="59">
        <v>41810</v>
      </c>
      <c r="C65" s="18" t="s">
        <v>20</v>
      </c>
      <c r="D65" s="18">
        <v>647310</v>
      </c>
      <c r="E65" s="18"/>
      <c r="F65" s="18"/>
      <c r="G65" s="62">
        <v>6281364</v>
      </c>
      <c r="H65" s="52">
        <v>41759</v>
      </c>
      <c r="I65" s="47">
        <f t="shared" si="0"/>
        <v>51</v>
      </c>
    </row>
    <row r="66" spans="1:9">
      <c r="A66" s="24" t="s">
        <v>103</v>
      </c>
      <c r="B66" s="59">
        <v>41803</v>
      </c>
      <c r="C66" s="18" t="s">
        <v>52</v>
      </c>
      <c r="D66" s="18">
        <v>1363</v>
      </c>
      <c r="E66" s="18">
        <v>556</v>
      </c>
      <c r="F66" s="18">
        <v>2964</v>
      </c>
      <c r="G66" s="62">
        <v>2343900</v>
      </c>
      <c r="H66" s="53">
        <v>41736</v>
      </c>
      <c r="I66" s="47">
        <f t="shared" si="0"/>
        <v>67</v>
      </c>
    </row>
    <row r="67" spans="1:9">
      <c r="A67" s="24" t="s">
        <v>104</v>
      </c>
      <c r="B67" s="59">
        <v>41796</v>
      </c>
      <c r="C67" s="18" t="s">
        <v>20</v>
      </c>
      <c r="D67" s="18">
        <v>1944071</v>
      </c>
      <c r="E67" s="18">
        <v>1997</v>
      </c>
      <c r="F67" s="18">
        <v>14184</v>
      </c>
      <c r="G67" s="62">
        <v>6842265</v>
      </c>
      <c r="H67" s="52">
        <v>41682</v>
      </c>
      <c r="I67" s="47">
        <f t="shared" ref="I67:I130" si="1">B67-H67</f>
        <v>114</v>
      </c>
    </row>
    <row r="68" spans="1:9">
      <c r="A68" s="24" t="s">
        <v>105</v>
      </c>
      <c r="B68" s="59">
        <v>41796</v>
      </c>
      <c r="C68" s="18" t="s">
        <v>52</v>
      </c>
      <c r="D68" s="18">
        <v>815</v>
      </c>
      <c r="E68" s="18">
        <v>173</v>
      </c>
      <c r="F68" s="18">
        <v>1611</v>
      </c>
      <c r="G68" s="62">
        <v>989821</v>
      </c>
      <c r="H68" s="53">
        <v>41745</v>
      </c>
      <c r="I68" s="47">
        <f t="shared" si="1"/>
        <v>51</v>
      </c>
    </row>
    <row r="69" spans="1:9">
      <c r="A69" s="24" t="s">
        <v>106</v>
      </c>
      <c r="B69" s="59">
        <v>41789</v>
      </c>
      <c r="C69" s="18" t="s">
        <v>52</v>
      </c>
      <c r="D69" s="18">
        <v>4208</v>
      </c>
      <c r="E69" s="18">
        <v>84</v>
      </c>
      <c r="F69" s="18">
        <v>1806</v>
      </c>
      <c r="G69" s="62">
        <v>1077457</v>
      </c>
      <c r="H69" s="52">
        <v>41760</v>
      </c>
      <c r="I69" s="47">
        <f t="shared" si="1"/>
        <v>29</v>
      </c>
    </row>
    <row r="70" spans="1:9">
      <c r="A70" s="24" t="s">
        <v>108</v>
      </c>
      <c r="B70" s="59">
        <v>41782</v>
      </c>
      <c r="C70" s="18" t="s">
        <v>20</v>
      </c>
      <c r="D70" s="18">
        <v>1825350</v>
      </c>
      <c r="E70" s="18">
        <v>1815</v>
      </c>
      <c r="F70" s="18">
        <v>8195</v>
      </c>
      <c r="G70" s="62">
        <v>4009133</v>
      </c>
      <c r="H70" s="53">
        <v>41733</v>
      </c>
      <c r="I70" s="47">
        <f t="shared" si="1"/>
        <v>49</v>
      </c>
    </row>
    <row r="71" spans="1:9">
      <c r="A71" s="24" t="s">
        <v>109</v>
      </c>
      <c r="B71" s="59">
        <v>41775</v>
      </c>
      <c r="C71" s="18" t="s">
        <v>20</v>
      </c>
      <c r="D71" s="18">
        <v>664183</v>
      </c>
      <c r="E71" s="18">
        <v>1293</v>
      </c>
      <c r="F71" s="18">
        <v>3514</v>
      </c>
      <c r="G71" s="62">
        <v>3708362</v>
      </c>
      <c r="H71" s="52">
        <v>41731</v>
      </c>
      <c r="I71" s="47">
        <f t="shared" si="1"/>
        <v>44</v>
      </c>
    </row>
    <row r="72" spans="1:9">
      <c r="A72" s="24" t="s">
        <v>110</v>
      </c>
      <c r="B72" s="59">
        <v>41768</v>
      </c>
      <c r="C72" s="18" t="s">
        <v>42</v>
      </c>
      <c r="D72" s="18">
        <v>42855</v>
      </c>
      <c r="E72" s="18">
        <v>95</v>
      </c>
      <c r="F72" s="18">
        <v>1377</v>
      </c>
      <c r="G72" s="62">
        <v>765138</v>
      </c>
      <c r="H72" s="53">
        <v>41731</v>
      </c>
      <c r="I72" s="47">
        <f t="shared" si="1"/>
        <v>37</v>
      </c>
    </row>
    <row r="73" spans="1:9">
      <c r="A73" s="24" t="s">
        <v>111</v>
      </c>
      <c r="B73" s="59">
        <v>41768</v>
      </c>
      <c r="C73" s="18" t="s">
        <v>20</v>
      </c>
      <c r="D73" s="18">
        <v>54870</v>
      </c>
      <c r="E73" s="18">
        <v>1365</v>
      </c>
      <c r="F73" s="18">
        <v>3929</v>
      </c>
      <c r="G73" s="62">
        <v>3563295</v>
      </c>
      <c r="H73" s="52">
        <v>41684</v>
      </c>
      <c r="I73" s="47">
        <f t="shared" si="1"/>
        <v>84</v>
      </c>
    </row>
    <row r="74" spans="1:9">
      <c r="A74" s="24" t="s">
        <v>112</v>
      </c>
      <c r="B74" s="59">
        <v>41768</v>
      </c>
      <c r="C74" s="18" t="s">
        <v>20</v>
      </c>
      <c r="D74" s="18">
        <v>36847</v>
      </c>
      <c r="E74" s="18">
        <v>924</v>
      </c>
      <c r="F74" s="18">
        <v>758</v>
      </c>
      <c r="G74" s="62">
        <v>1257546</v>
      </c>
      <c r="H74" s="53">
        <v>41700</v>
      </c>
      <c r="I74" s="47">
        <f t="shared" si="1"/>
        <v>68</v>
      </c>
    </row>
    <row r="75" spans="1:9">
      <c r="A75" s="24" t="s">
        <v>113</v>
      </c>
      <c r="B75" s="59">
        <v>41768</v>
      </c>
      <c r="C75" s="18" t="s">
        <v>42</v>
      </c>
      <c r="D75" s="18">
        <v>19235</v>
      </c>
      <c r="E75" s="18">
        <v>35</v>
      </c>
      <c r="F75" s="18">
        <v>991</v>
      </c>
      <c r="G75" s="62">
        <v>370304</v>
      </c>
      <c r="H75" s="52">
        <v>41730</v>
      </c>
      <c r="I75" s="47">
        <f t="shared" si="1"/>
        <v>38</v>
      </c>
    </row>
    <row r="76" spans="1:9">
      <c r="A76" s="24" t="s">
        <v>114</v>
      </c>
      <c r="B76" s="59">
        <v>41761</v>
      </c>
      <c r="C76" s="18" t="s">
        <v>52</v>
      </c>
      <c r="D76" s="18">
        <v>2879</v>
      </c>
      <c r="E76" s="18">
        <v>229</v>
      </c>
      <c r="F76" s="18">
        <v>825</v>
      </c>
      <c r="G76" s="62">
        <v>1538011</v>
      </c>
      <c r="H76" s="52">
        <v>41718</v>
      </c>
      <c r="I76" s="47">
        <f t="shared" si="1"/>
        <v>43</v>
      </c>
    </row>
    <row r="77" spans="1:9">
      <c r="A77" s="24" t="s">
        <v>116</v>
      </c>
      <c r="B77" s="59">
        <v>41761</v>
      </c>
      <c r="C77" s="18" t="s">
        <v>42</v>
      </c>
      <c r="D77" s="18">
        <v>195290</v>
      </c>
      <c r="E77" s="18">
        <v>64</v>
      </c>
      <c r="F77" s="18">
        <v>2020</v>
      </c>
      <c r="G77" s="62">
        <v>492849</v>
      </c>
      <c r="H77" s="53">
        <v>41731</v>
      </c>
      <c r="I77" s="47">
        <f t="shared" si="1"/>
        <v>30</v>
      </c>
    </row>
    <row r="78" spans="1:9">
      <c r="A78" s="24" t="s">
        <v>117</v>
      </c>
      <c r="B78" s="59">
        <v>41754</v>
      </c>
      <c r="C78" s="18" t="s">
        <v>20</v>
      </c>
      <c r="D78" s="18">
        <v>120009</v>
      </c>
      <c r="E78" s="18">
        <v>394</v>
      </c>
      <c r="F78" s="18">
        <v>3013</v>
      </c>
      <c r="G78" s="62">
        <v>1745467</v>
      </c>
      <c r="H78" s="52">
        <v>41703</v>
      </c>
      <c r="I78" s="47">
        <f t="shared" si="1"/>
        <v>51</v>
      </c>
    </row>
    <row r="79" spans="1:9">
      <c r="A79" s="24" t="s">
        <v>118</v>
      </c>
      <c r="B79" s="59">
        <v>41754</v>
      </c>
      <c r="C79" s="18" t="s">
        <v>277</v>
      </c>
      <c r="D79" s="18">
        <v>0</v>
      </c>
      <c r="E79" s="18">
        <v>2808</v>
      </c>
      <c r="F79" s="18">
        <v>595</v>
      </c>
      <c r="G79" s="62">
        <v>2361680</v>
      </c>
      <c r="H79" s="53">
        <v>41704</v>
      </c>
      <c r="I79" s="47">
        <f t="shared" si="1"/>
        <v>50</v>
      </c>
    </row>
    <row r="80" spans="1:9">
      <c r="A80" s="24" t="s">
        <v>119</v>
      </c>
      <c r="B80" s="59">
        <v>41754</v>
      </c>
      <c r="C80" s="18" t="s">
        <v>52</v>
      </c>
      <c r="D80" s="18">
        <v>1675</v>
      </c>
      <c r="E80" s="18">
        <v>180</v>
      </c>
      <c r="F80" s="18">
        <v>531</v>
      </c>
      <c r="G80" s="62">
        <v>371613</v>
      </c>
      <c r="H80" s="52">
        <v>41716</v>
      </c>
      <c r="I80" s="47">
        <f t="shared" si="1"/>
        <v>38</v>
      </c>
    </row>
    <row r="81" spans="1:9">
      <c r="A81" s="24" t="s">
        <v>120</v>
      </c>
      <c r="B81" s="59">
        <v>41747</v>
      </c>
      <c r="C81" s="18" t="s">
        <v>20</v>
      </c>
      <c r="D81" s="18">
        <v>3487616</v>
      </c>
      <c r="E81" s="18">
        <v>2528</v>
      </c>
      <c r="F81" s="18">
        <v>26627</v>
      </c>
      <c r="G81" s="62">
        <v>8580840</v>
      </c>
      <c r="H81" s="53">
        <v>41697</v>
      </c>
      <c r="I81" s="47">
        <f t="shared" si="1"/>
        <v>50</v>
      </c>
    </row>
    <row r="82" spans="1:9">
      <c r="A82" s="24" t="s">
        <v>121</v>
      </c>
      <c r="B82" s="59">
        <v>41740</v>
      </c>
      <c r="C82" s="18" t="s">
        <v>42</v>
      </c>
      <c r="D82" s="18">
        <v>8826</v>
      </c>
      <c r="E82" s="18">
        <v>680</v>
      </c>
      <c r="F82" s="18">
        <v>10849</v>
      </c>
      <c r="G82" s="62">
        <v>3210815</v>
      </c>
      <c r="H82" s="52">
        <v>41695</v>
      </c>
      <c r="I82" s="47">
        <f t="shared" si="1"/>
        <v>45</v>
      </c>
    </row>
    <row r="83" spans="1:9">
      <c r="A83" s="24" t="s">
        <v>122</v>
      </c>
      <c r="B83" s="59">
        <v>41733</v>
      </c>
      <c r="C83" s="18" t="s">
        <v>20</v>
      </c>
      <c r="D83" s="18">
        <v>1410747</v>
      </c>
      <c r="E83" s="18">
        <v>2140</v>
      </c>
      <c r="F83" s="18">
        <v>12665</v>
      </c>
      <c r="G83" s="62">
        <v>4907206</v>
      </c>
      <c r="H83" s="53">
        <v>41662</v>
      </c>
      <c r="I83" s="47">
        <f t="shared" si="1"/>
        <v>71</v>
      </c>
    </row>
    <row r="84" spans="1:9">
      <c r="A84" s="24" t="s">
        <v>124</v>
      </c>
      <c r="B84" s="59">
        <v>41726</v>
      </c>
      <c r="C84" s="18" t="s">
        <v>52</v>
      </c>
      <c r="D84" s="18">
        <v>36047</v>
      </c>
      <c r="E84" s="18">
        <v>177</v>
      </c>
      <c r="F84" s="18">
        <v>1085</v>
      </c>
      <c r="G84" s="62">
        <v>604598</v>
      </c>
      <c r="H84" s="52">
        <v>41670</v>
      </c>
      <c r="I84" s="47">
        <f t="shared" si="1"/>
        <v>56</v>
      </c>
    </row>
    <row r="85" spans="1:9">
      <c r="A85" s="24" t="s">
        <v>125</v>
      </c>
      <c r="B85" s="59">
        <v>41726</v>
      </c>
      <c r="C85" s="18" t="s">
        <v>52</v>
      </c>
      <c r="D85" s="18">
        <v>950</v>
      </c>
      <c r="E85" s="18">
        <v>465</v>
      </c>
      <c r="F85" s="18">
        <v>3365</v>
      </c>
      <c r="G85" s="62">
        <v>2398508</v>
      </c>
      <c r="H85" s="53">
        <v>41661</v>
      </c>
      <c r="I85" s="47">
        <f t="shared" si="1"/>
        <v>65</v>
      </c>
    </row>
    <row r="86" spans="1:9">
      <c r="A86" s="24" t="s">
        <v>126</v>
      </c>
      <c r="B86" s="59">
        <v>41726</v>
      </c>
      <c r="C86" s="18" t="s">
        <v>20</v>
      </c>
      <c r="D86" s="18">
        <v>320050</v>
      </c>
      <c r="E86" s="18">
        <v>278</v>
      </c>
      <c r="F86" s="18">
        <v>3003</v>
      </c>
      <c r="G86" s="62">
        <v>1511883</v>
      </c>
      <c r="H86" s="52">
        <v>41662</v>
      </c>
      <c r="I86" s="47">
        <f t="shared" si="1"/>
        <v>64</v>
      </c>
    </row>
    <row r="87" spans="1:9">
      <c r="A87" s="24" t="s">
        <v>127</v>
      </c>
      <c r="B87" s="59">
        <v>41719</v>
      </c>
      <c r="C87" s="18" t="s">
        <v>42</v>
      </c>
      <c r="D87" s="18">
        <v>857257</v>
      </c>
      <c r="E87" s="18">
        <v>2719</v>
      </c>
      <c r="F87" s="18">
        <v>6813</v>
      </c>
      <c r="G87" s="62">
        <v>5421650</v>
      </c>
      <c r="H87" s="53">
        <v>41672</v>
      </c>
      <c r="I87" s="47">
        <f t="shared" si="1"/>
        <v>47</v>
      </c>
    </row>
    <row r="88" spans="1:9">
      <c r="A88" s="24" t="s">
        <v>128</v>
      </c>
      <c r="B88" s="59">
        <v>41712</v>
      </c>
      <c r="C88" s="18" t="s">
        <v>42</v>
      </c>
      <c r="D88" s="18">
        <v>995</v>
      </c>
      <c r="E88" s="18">
        <v>1069</v>
      </c>
      <c r="F88" s="18">
        <v>4765</v>
      </c>
      <c r="G88" s="62">
        <v>2851499</v>
      </c>
      <c r="H88" s="52">
        <v>41676</v>
      </c>
      <c r="I88" s="47">
        <f t="shared" si="1"/>
        <v>36</v>
      </c>
    </row>
    <row r="89" spans="1:9">
      <c r="A89" s="24" t="s">
        <v>130</v>
      </c>
      <c r="B89" s="59">
        <v>41705</v>
      </c>
      <c r="C89" s="18" t="s">
        <v>20</v>
      </c>
      <c r="D89" s="18">
        <v>646154</v>
      </c>
      <c r="E89" s="18">
        <v>5371</v>
      </c>
      <c r="F89" s="18">
        <v>442</v>
      </c>
      <c r="G89" s="62">
        <v>2928984</v>
      </c>
      <c r="H89" s="53">
        <v>41628</v>
      </c>
      <c r="I89" s="47">
        <f t="shared" si="1"/>
        <v>77</v>
      </c>
    </row>
    <row r="90" spans="1:9">
      <c r="A90" s="24" t="s">
        <v>131</v>
      </c>
      <c r="B90" s="59">
        <v>41705</v>
      </c>
      <c r="C90" s="18" t="s">
        <v>52</v>
      </c>
      <c r="D90" s="18">
        <v>3577</v>
      </c>
      <c r="E90" s="18">
        <v>555</v>
      </c>
      <c r="F90" s="18">
        <v>3675</v>
      </c>
      <c r="G90" s="62">
        <v>1759798</v>
      </c>
      <c r="H90" s="52">
        <v>41603</v>
      </c>
      <c r="I90" s="47">
        <f t="shared" si="1"/>
        <v>102</v>
      </c>
    </row>
    <row r="91" spans="1:9">
      <c r="A91" s="24" t="s">
        <v>132</v>
      </c>
      <c r="B91" s="59">
        <v>41705</v>
      </c>
      <c r="C91" s="18" t="s">
        <v>20</v>
      </c>
      <c r="D91" s="18">
        <v>69770</v>
      </c>
      <c r="E91" s="18">
        <v>1605</v>
      </c>
      <c r="F91" s="18">
        <v>13221</v>
      </c>
      <c r="G91" s="62">
        <v>4688338</v>
      </c>
      <c r="H91" s="53">
        <v>41648</v>
      </c>
      <c r="I91" s="47">
        <f t="shared" si="1"/>
        <v>57</v>
      </c>
    </row>
    <row r="92" spans="1:9">
      <c r="A92" s="24" t="s">
        <v>133</v>
      </c>
      <c r="B92" s="59">
        <v>41698</v>
      </c>
      <c r="C92" s="18" t="s">
        <v>42</v>
      </c>
      <c r="D92" s="18">
        <v>12075</v>
      </c>
      <c r="E92" s="18">
        <v>1466</v>
      </c>
      <c r="F92" s="18">
        <v>9028</v>
      </c>
      <c r="G92" s="62">
        <v>4593905</v>
      </c>
      <c r="H92" s="55">
        <v>41575</v>
      </c>
      <c r="I92" s="47">
        <f t="shared" si="1"/>
        <v>123</v>
      </c>
    </row>
    <row r="93" spans="1:9">
      <c r="A93" s="24" t="s">
        <v>134</v>
      </c>
      <c r="B93" s="59">
        <v>41691</v>
      </c>
      <c r="C93" s="18" t="s">
        <v>20</v>
      </c>
      <c r="D93" s="18">
        <v>1017738</v>
      </c>
      <c r="E93" s="18">
        <v>9107</v>
      </c>
      <c r="F93" s="18">
        <v>971</v>
      </c>
      <c r="G93" s="62">
        <v>3045478</v>
      </c>
      <c r="H93" s="53">
        <v>41624</v>
      </c>
      <c r="I93" s="47">
        <f t="shared" si="1"/>
        <v>67</v>
      </c>
    </row>
    <row r="94" spans="1:9">
      <c r="A94" s="24" t="s">
        <v>135</v>
      </c>
      <c r="B94" s="59">
        <v>41691</v>
      </c>
      <c r="C94" s="18" t="s">
        <v>20</v>
      </c>
      <c r="D94" s="18">
        <v>279622</v>
      </c>
      <c r="E94" s="18">
        <v>68</v>
      </c>
      <c r="F94" s="18">
        <v>648</v>
      </c>
      <c r="G94" s="62">
        <v>251665</v>
      </c>
      <c r="H94" s="52">
        <v>41659</v>
      </c>
      <c r="I94" s="47">
        <f t="shared" si="1"/>
        <v>32</v>
      </c>
    </row>
    <row r="95" spans="1:9">
      <c r="A95" s="24" t="s">
        <v>136</v>
      </c>
      <c r="B95" s="59">
        <v>41684</v>
      </c>
      <c r="C95" s="18" t="s">
        <v>20</v>
      </c>
      <c r="D95" s="18">
        <v>1266160</v>
      </c>
      <c r="E95" s="18">
        <v>935</v>
      </c>
      <c r="F95" s="18">
        <v>6286</v>
      </c>
      <c r="G95" s="62">
        <v>2469654</v>
      </c>
      <c r="H95" s="53">
        <v>41621</v>
      </c>
      <c r="I95" s="47">
        <f t="shared" si="1"/>
        <v>63</v>
      </c>
    </row>
    <row r="96" spans="1:9">
      <c r="A96" s="24" t="s">
        <v>137</v>
      </c>
      <c r="B96" s="59">
        <v>41677</v>
      </c>
      <c r="C96" s="18" t="s">
        <v>20</v>
      </c>
      <c r="D96" s="18">
        <v>1045087</v>
      </c>
      <c r="E96" s="18">
        <v>975</v>
      </c>
      <c r="F96" s="18">
        <v>6394</v>
      </c>
      <c r="G96" s="62">
        <v>2545152</v>
      </c>
      <c r="H96" s="52">
        <v>41621</v>
      </c>
      <c r="I96" s="47">
        <f t="shared" si="1"/>
        <v>56</v>
      </c>
    </row>
    <row r="97" spans="1:9">
      <c r="A97" s="24" t="s">
        <v>138</v>
      </c>
      <c r="B97" s="59">
        <v>41670</v>
      </c>
      <c r="C97" s="18" t="s">
        <v>20</v>
      </c>
      <c r="D97" s="18">
        <v>81058</v>
      </c>
      <c r="E97" s="18">
        <v>212</v>
      </c>
      <c r="F97" s="18">
        <v>1082</v>
      </c>
      <c r="G97" s="62">
        <v>1017884</v>
      </c>
      <c r="H97" s="53">
        <v>41626</v>
      </c>
      <c r="I97" s="47">
        <f t="shared" si="1"/>
        <v>44</v>
      </c>
    </row>
    <row r="98" spans="1:9">
      <c r="A98" s="24" t="s">
        <v>140</v>
      </c>
      <c r="B98" s="59">
        <v>41663</v>
      </c>
      <c r="C98" s="18" t="s">
        <v>42</v>
      </c>
      <c r="D98" s="18">
        <v>239</v>
      </c>
      <c r="E98" s="18">
        <v>407</v>
      </c>
      <c r="F98" s="18">
        <v>2787</v>
      </c>
      <c r="G98" s="62">
        <v>871709</v>
      </c>
      <c r="H98" s="52">
        <v>41623</v>
      </c>
      <c r="I98" s="47">
        <f t="shared" si="1"/>
        <v>40</v>
      </c>
    </row>
    <row r="99" spans="1:9">
      <c r="A99" s="24" t="s">
        <v>141</v>
      </c>
      <c r="B99" s="59">
        <v>41656</v>
      </c>
      <c r="C99" s="18" t="s">
        <v>52</v>
      </c>
      <c r="D99" s="18">
        <v>386</v>
      </c>
      <c r="E99" s="18">
        <v>95</v>
      </c>
      <c r="F99" s="18">
        <v>330</v>
      </c>
      <c r="G99" s="62">
        <v>813181</v>
      </c>
      <c r="H99" s="53">
        <v>41786</v>
      </c>
      <c r="I99" s="47">
        <f t="shared" si="1"/>
        <v>-130</v>
      </c>
    </row>
    <row r="100" spans="1:9">
      <c r="A100" s="24" t="s">
        <v>142</v>
      </c>
      <c r="B100" s="59">
        <v>41656</v>
      </c>
      <c r="C100" s="18" t="s">
        <v>42</v>
      </c>
      <c r="D100" s="18">
        <v>38102</v>
      </c>
      <c r="E100" s="18">
        <v>128</v>
      </c>
      <c r="F100" s="18">
        <v>298</v>
      </c>
      <c r="G100" s="62">
        <v>502877</v>
      </c>
      <c r="H100" s="52">
        <v>41635</v>
      </c>
      <c r="I100" s="47">
        <f t="shared" si="1"/>
        <v>21</v>
      </c>
    </row>
    <row r="101" spans="1:9">
      <c r="A101" s="24" t="s">
        <v>143</v>
      </c>
      <c r="B101" s="59">
        <v>41649</v>
      </c>
      <c r="C101" s="18" t="s">
        <v>20</v>
      </c>
      <c r="D101" s="18">
        <v>793319</v>
      </c>
      <c r="E101" s="18">
        <v>591</v>
      </c>
      <c r="F101" s="18">
        <v>2436</v>
      </c>
      <c r="G101" s="62">
        <v>2333840</v>
      </c>
      <c r="H101" s="53">
        <v>41603</v>
      </c>
      <c r="I101" s="47">
        <f t="shared" si="1"/>
        <v>46</v>
      </c>
    </row>
    <row r="102" spans="1:9">
      <c r="A102" s="24" t="s">
        <v>144</v>
      </c>
      <c r="B102" s="59">
        <v>41649</v>
      </c>
      <c r="C102" s="18" t="s">
        <v>20</v>
      </c>
      <c r="D102" s="18">
        <v>3147064</v>
      </c>
      <c r="E102" s="18">
        <v>767</v>
      </c>
      <c r="F102" s="18">
        <v>4852</v>
      </c>
      <c r="G102" s="62">
        <v>3331807</v>
      </c>
      <c r="H102" s="52">
        <v>41577</v>
      </c>
      <c r="I102" s="47">
        <f t="shared" si="1"/>
        <v>72</v>
      </c>
    </row>
    <row r="103" spans="1:9">
      <c r="A103" s="24" t="s">
        <v>145</v>
      </c>
      <c r="B103" s="59">
        <v>41642</v>
      </c>
      <c r="C103" s="18" t="s">
        <v>42</v>
      </c>
      <c r="D103" s="18">
        <v>67386</v>
      </c>
      <c r="E103" s="18">
        <v>288</v>
      </c>
      <c r="F103" s="18">
        <v>2119</v>
      </c>
      <c r="G103" s="62">
        <v>1009039</v>
      </c>
      <c r="H103" s="53">
        <v>41585</v>
      </c>
      <c r="I103" s="47">
        <f t="shared" si="1"/>
        <v>57</v>
      </c>
    </row>
    <row r="104" spans="1:9">
      <c r="A104" s="24" t="s">
        <v>147</v>
      </c>
      <c r="B104" s="59">
        <v>41642</v>
      </c>
      <c r="C104" s="18" t="s">
        <v>42</v>
      </c>
      <c r="D104" s="18">
        <v>41197</v>
      </c>
      <c r="E104" s="18">
        <v>43</v>
      </c>
      <c r="F104" s="18">
        <v>497</v>
      </c>
      <c r="G104" s="62">
        <v>911317</v>
      </c>
      <c r="H104" s="52">
        <v>41603</v>
      </c>
      <c r="I104" s="47">
        <f t="shared" si="1"/>
        <v>39</v>
      </c>
    </row>
    <row r="105" spans="1:9">
      <c r="A105" s="24" t="s">
        <v>149</v>
      </c>
      <c r="B105" s="59">
        <v>41628</v>
      </c>
      <c r="C105" s="18" t="s">
        <v>20</v>
      </c>
      <c r="D105" s="18">
        <v>4594752</v>
      </c>
      <c r="E105" s="18">
        <v>10150</v>
      </c>
      <c r="F105" s="18">
        <v>59555</v>
      </c>
      <c r="G105" s="62">
        <v>20262919</v>
      </c>
      <c r="H105" s="53">
        <v>41577</v>
      </c>
      <c r="I105" s="47">
        <f t="shared" si="1"/>
        <v>51</v>
      </c>
    </row>
    <row r="106" spans="1:9">
      <c r="A106" s="24" t="s">
        <v>150</v>
      </c>
      <c r="B106" s="59">
        <v>41621</v>
      </c>
      <c r="C106" s="18" t="s">
        <v>52</v>
      </c>
      <c r="D106" s="18">
        <v>726</v>
      </c>
      <c r="E106" s="18">
        <v>76</v>
      </c>
      <c r="F106" s="18">
        <v>269</v>
      </c>
      <c r="G106" s="62">
        <v>292309</v>
      </c>
      <c r="H106" s="52">
        <v>41590</v>
      </c>
      <c r="I106" s="47">
        <f t="shared" si="1"/>
        <v>31</v>
      </c>
    </row>
    <row r="107" spans="1:9">
      <c r="A107" s="24" t="s">
        <v>151</v>
      </c>
      <c r="B107" s="59">
        <v>41614</v>
      </c>
      <c r="C107" s="18" t="s">
        <v>52</v>
      </c>
      <c r="D107" s="18">
        <v>18770</v>
      </c>
      <c r="E107" s="18">
        <v>2819</v>
      </c>
      <c r="F107" s="18">
        <v>60161</v>
      </c>
      <c r="G107" s="62">
        <v>6150177</v>
      </c>
      <c r="H107" s="53">
        <v>41548</v>
      </c>
      <c r="I107" s="47">
        <f t="shared" si="1"/>
        <v>66</v>
      </c>
    </row>
    <row r="108" spans="1:9">
      <c r="A108" s="24" t="s">
        <v>152</v>
      </c>
      <c r="B108" s="59">
        <v>41607</v>
      </c>
      <c r="C108" s="18" t="s">
        <v>42</v>
      </c>
      <c r="D108" s="18">
        <v>168096</v>
      </c>
      <c r="E108" s="18">
        <v>2146</v>
      </c>
      <c r="F108" s="18">
        <v>8123</v>
      </c>
      <c r="G108" s="62">
        <v>4064015</v>
      </c>
      <c r="H108" s="52">
        <v>41547</v>
      </c>
      <c r="I108" s="47">
        <f t="shared" si="1"/>
        <v>60</v>
      </c>
    </row>
    <row r="109" spans="1:9">
      <c r="A109" s="24" t="s">
        <v>153</v>
      </c>
      <c r="B109" s="59">
        <v>41600</v>
      </c>
      <c r="C109" s="18" t="s">
        <v>52</v>
      </c>
      <c r="D109" s="18">
        <v>16743</v>
      </c>
      <c r="E109" s="18">
        <v>108</v>
      </c>
      <c r="F109" s="18">
        <v>901</v>
      </c>
      <c r="G109" s="62">
        <v>245441</v>
      </c>
      <c r="H109" s="53">
        <v>41575</v>
      </c>
      <c r="I109" s="47">
        <f t="shared" si="1"/>
        <v>25</v>
      </c>
    </row>
    <row r="110" spans="1:9">
      <c r="A110" s="24" t="s">
        <v>154</v>
      </c>
      <c r="B110" s="59">
        <v>41600</v>
      </c>
      <c r="C110" s="18" t="s">
        <v>20</v>
      </c>
      <c r="D110" s="18">
        <v>548689</v>
      </c>
      <c r="E110" s="18">
        <v>1878</v>
      </c>
      <c r="F110" s="18">
        <v>8679</v>
      </c>
      <c r="G110" s="62">
        <v>3887617</v>
      </c>
      <c r="H110" s="52">
        <v>41526</v>
      </c>
      <c r="I110" s="47">
        <f t="shared" si="1"/>
        <v>74</v>
      </c>
    </row>
    <row r="111" spans="1:9">
      <c r="A111" s="24" t="s">
        <v>155</v>
      </c>
      <c r="B111" s="59">
        <v>41593</v>
      </c>
      <c r="C111" s="18" t="s">
        <v>42</v>
      </c>
      <c r="D111" s="18">
        <v>40177</v>
      </c>
      <c r="E111" s="18">
        <v>4419</v>
      </c>
      <c r="F111" s="18">
        <v>22137</v>
      </c>
      <c r="G111" s="62">
        <v>9724764</v>
      </c>
      <c r="H111" s="53">
        <v>41533</v>
      </c>
      <c r="I111" s="47">
        <f t="shared" si="1"/>
        <v>60</v>
      </c>
    </row>
    <row r="112" spans="1:9">
      <c r="A112" s="24" t="s">
        <v>156</v>
      </c>
      <c r="B112" s="59">
        <v>41593</v>
      </c>
      <c r="C112" s="18" t="s">
        <v>42</v>
      </c>
      <c r="D112" s="18">
        <v>127636</v>
      </c>
      <c r="E112" s="18">
        <v>1088</v>
      </c>
      <c r="F112" s="18">
        <v>1617</v>
      </c>
      <c r="G112" s="62">
        <v>1737162</v>
      </c>
      <c r="H112" s="52">
        <v>41543</v>
      </c>
      <c r="I112" s="47">
        <f t="shared" si="1"/>
        <v>50</v>
      </c>
    </row>
    <row r="113" spans="1:9">
      <c r="A113" s="24" t="s">
        <v>158</v>
      </c>
      <c r="B113" s="59">
        <v>41586</v>
      </c>
      <c r="C113" s="18" t="s">
        <v>42</v>
      </c>
      <c r="D113" s="18">
        <v>109740</v>
      </c>
      <c r="E113" s="18">
        <v>27</v>
      </c>
      <c r="F113" s="18">
        <v>90</v>
      </c>
      <c r="G113" s="62">
        <v>115355</v>
      </c>
      <c r="H113" s="53">
        <v>41547</v>
      </c>
      <c r="I113" s="47">
        <f t="shared" si="1"/>
        <v>39</v>
      </c>
    </row>
    <row r="114" spans="1:9">
      <c r="A114" s="24" t="s">
        <v>159</v>
      </c>
      <c r="B114" s="59">
        <v>41578</v>
      </c>
      <c r="C114" s="18" t="s">
        <v>20</v>
      </c>
      <c r="D114" s="18">
        <v>3788072</v>
      </c>
      <c r="E114" s="18">
        <v>12119</v>
      </c>
      <c r="F114" s="18">
        <v>72763</v>
      </c>
      <c r="G114" s="62">
        <v>23767666</v>
      </c>
      <c r="H114" s="52">
        <v>41491</v>
      </c>
      <c r="I114" s="47">
        <f t="shared" si="1"/>
        <v>87</v>
      </c>
    </row>
    <row r="115" spans="1:9">
      <c r="A115" s="24" t="s">
        <v>160</v>
      </c>
      <c r="B115" s="59">
        <v>41572</v>
      </c>
      <c r="C115" s="18" t="s">
        <v>42</v>
      </c>
      <c r="D115" s="18">
        <v>1022</v>
      </c>
      <c r="E115" s="18">
        <v>130</v>
      </c>
      <c r="F115" s="18">
        <v>531</v>
      </c>
      <c r="G115" s="62">
        <v>203020</v>
      </c>
      <c r="H115" s="53">
        <v>41537</v>
      </c>
      <c r="I115" s="47">
        <f t="shared" si="1"/>
        <v>35</v>
      </c>
    </row>
    <row r="116" spans="1:9">
      <c r="A116" s="24" t="s">
        <v>161</v>
      </c>
      <c r="B116" s="59">
        <v>41565</v>
      </c>
      <c r="C116" s="18" t="s">
        <v>277</v>
      </c>
      <c r="D116" s="18"/>
      <c r="E116" s="18">
        <v>414</v>
      </c>
      <c r="F116" s="18">
        <v>3217</v>
      </c>
      <c r="G116" s="62">
        <v>1203294</v>
      </c>
      <c r="H116" s="52">
        <v>41537</v>
      </c>
      <c r="I116" s="47">
        <f t="shared" si="1"/>
        <v>28</v>
      </c>
    </row>
    <row r="117" spans="1:9">
      <c r="A117" s="24" t="s">
        <v>162</v>
      </c>
      <c r="B117" s="59">
        <v>41563</v>
      </c>
      <c r="C117" s="18" t="s">
        <v>42</v>
      </c>
      <c r="D117" s="18">
        <v>18840</v>
      </c>
      <c r="E117" s="18">
        <v>3476</v>
      </c>
      <c r="F117" s="18">
        <v>23653</v>
      </c>
      <c r="G117" s="62">
        <v>6813111</v>
      </c>
      <c r="H117" s="53">
        <v>41512</v>
      </c>
      <c r="I117" s="47">
        <f t="shared" si="1"/>
        <v>51</v>
      </c>
    </row>
    <row r="118" spans="1:9">
      <c r="A118" s="24" t="s">
        <v>163</v>
      </c>
      <c r="B118" s="59">
        <v>41558</v>
      </c>
      <c r="C118" s="18" t="s">
        <v>42</v>
      </c>
      <c r="D118" s="18">
        <v>27962</v>
      </c>
      <c r="E118" s="18">
        <v>179</v>
      </c>
      <c r="F118" s="18">
        <v>894</v>
      </c>
      <c r="G118" s="62">
        <v>307298</v>
      </c>
      <c r="H118" s="52">
        <v>41536</v>
      </c>
      <c r="I118" s="47">
        <f t="shared" si="1"/>
        <v>22</v>
      </c>
    </row>
    <row r="119" spans="1:9">
      <c r="A119" s="24" t="s">
        <v>164</v>
      </c>
      <c r="B119" s="59">
        <v>41549</v>
      </c>
      <c r="C119" s="18" t="s">
        <v>42</v>
      </c>
      <c r="D119" s="18">
        <v>61496</v>
      </c>
      <c r="E119" s="18">
        <v>8176</v>
      </c>
      <c r="F119" s="18">
        <v>10258</v>
      </c>
      <c r="G119" s="62">
        <v>5339177</v>
      </c>
      <c r="H119" s="53">
        <v>41485</v>
      </c>
      <c r="I119" s="47">
        <f t="shared" si="1"/>
        <v>64</v>
      </c>
    </row>
    <row r="120" spans="1:9">
      <c r="A120" s="24" t="s">
        <v>166</v>
      </c>
      <c r="B120" s="59">
        <v>41544</v>
      </c>
      <c r="C120" s="18" t="s">
        <v>277</v>
      </c>
      <c r="D120" s="18">
        <v>81</v>
      </c>
      <c r="E120" s="18">
        <v>224</v>
      </c>
      <c r="F120" s="18">
        <v>1518</v>
      </c>
      <c r="G120" s="62">
        <v>307298</v>
      </c>
      <c r="H120" s="52">
        <v>41507</v>
      </c>
      <c r="I120" s="47">
        <f t="shared" si="1"/>
        <v>37</v>
      </c>
    </row>
    <row r="121" spans="1:9">
      <c r="A121" s="24" t="s">
        <v>167</v>
      </c>
      <c r="B121" s="59">
        <v>41544</v>
      </c>
      <c r="C121" s="18" t="s">
        <v>52</v>
      </c>
      <c r="D121" s="18">
        <v>25</v>
      </c>
      <c r="E121" s="18">
        <v>13</v>
      </c>
      <c r="F121" s="18">
        <v>19</v>
      </c>
      <c r="G121" s="62">
        <v>34520</v>
      </c>
      <c r="H121" s="53">
        <v>41612</v>
      </c>
      <c r="I121" s="47">
        <f t="shared" si="1"/>
        <v>-68</v>
      </c>
    </row>
    <row r="122" spans="1:9">
      <c r="A122" s="24" t="s">
        <v>168</v>
      </c>
      <c r="B122" s="59">
        <v>41537</v>
      </c>
      <c r="C122" s="18" t="s">
        <v>42</v>
      </c>
      <c r="D122" s="18">
        <v>69478</v>
      </c>
      <c r="E122" s="18">
        <v>1411</v>
      </c>
      <c r="F122" s="18">
        <v>10797</v>
      </c>
      <c r="G122" s="62">
        <v>5262921</v>
      </c>
      <c r="H122" s="52">
        <v>41469</v>
      </c>
      <c r="I122" s="47">
        <f t="shared" si="1"/>
        <v>68</v>
      </c>
    </row>
    <row r="123" spans="1:9">
      <c r="A123" s="24" t="s">
        <v>169</v>
      </c>
      <c r="B123" s="59">
        <v>41537</v>
      </c>
      <c r="C123" s="18" t="s">
        <v>42</v>
      </c>
      <c r="D123" s="18">
        <v>14135</v>
      </c>
      <c r="E123" s="18">
        <v>288</v>
      </c>
      <c r="F123" s="18">
        <v>4092</v>
      </c>
      <c r="G123" s="62">
        <v>1082453</v>
      </c>
      <c r="H123" s="53">
        <v>41500</v>
      </c>
      <c r="I123" s="47">
        <f t="shared" si="1"/>
        <v>37</v>
      </c>
    </row>
    <row r="124" spans="1:9">
      <c r="A124" s="24" t="s">
        <v>170</v>
      </c>
      <c r="B124" s="59">
        <v>41530</v>
      </c>
      <c r="C124" s="18" t="s">
        <v>42</v>
      </c>
      <c r="D124" s="18">
        <v>135734</v>
      </c>
      <c r="E124" s="18">
        <v>395</v>
      </c>
      <c r="F124" s="18">
        <v>1902</v>
      </c>
      <c r="G124" s="62">
        <v>1057824</v>
      </c>
      <c r="H124" s="52">
        <v>41507</v>
      </c>
      <c r="I124" s="47">
        <f t="shared" si="1"/>
        <v>23</v>
      </c>
    </row>
    <row r="125" spans="1:9">
      <c r="A125" s="24" t="s">
        <v>171</v>
      </c>
      <c r="B125" s="59">
        <v>41530</v>
      </c>
      <c r="C125" s="18" t="s">
        <v>42</v>
      </c>
      <c r="D125" s="18">
        <v>45519</v>
      </c>
      <c r="E125" s="18">
        <v>203</v>
      </c>
      <c r="F125" s="18">
        <v>865</v>
      </c>
      <c r="G125" s="62">
        <v>1232529</v>
      </c>
      <c r="H125" s="53">
        <v>41482</v>
      </c>
      <c r="I125" s="47">
        <f t="shared" si="1"/>
        <v>48</v>
      </c>
    </row>
    <row r="126" spans="1:9">
      <c r="A126" s="24" t="s">
        <v>172</v>
      </c>
      <c r="B126" s="59">
        <v>41530</v>
      </c>
      <c r="C126" s="18" t="s">
        <v>42</v>
      </c>
      <c r="D126" s="18">
        <v>151924</v>
      </c>
      <c r="E126" s="18">
        <v>1003</v>
      </c>
      <c r="F126" s="18">
        <v>4866</v>
      </c>
      <c r="G126" s="62">
        <v>3397775</v>
      </c>
      <c r="H126" s="52">
        <v>41472</v>
      </c>
      <c r="I126" s="47">
        <f t="shared" si="1"/>
        <v>58</v>
      </c>
    </row>
    <row r="127" spans="1:9">
      <c r="A127" s="24" t="s">
        <v>173</v>
      </c>
      <c r="B127" s="59">
        <v>41523</v>
      </c>
      <c r="C127" s="18" t="s">
        <v>42</v>
      </c>
      <c r="D127" s="18">
        <v>803</v>
      </c>
      <c r="E127" s="18">
        <v>1019</v>
      </c>
      <c r="F127" s="18">
        <v>5617</v>
      </c>
      <c r="G127" s="62">
        <v>3725485</v>
      </c>
      <c r="H127" s="53">
        <v>41466</v>
      </c>
      <c r="I127" s="47">
        <f t="shared" si="1"/>
        <v>57</v>
      </c>
    </row>
    <row r="128" spans="1:9">
      <c r="A128" s="24" t="s">
        <v>174</v>
      </c>
      <c r="B128" s="59">
        <v>41523</v>
      </c>
      <c r="C128" s="18" t="s">
        <v>42</v>
      </c>
      <c r="D128" s="18">
        <v>12426</v>
      </c>
      <c r="E128" s="18">
        <v>81</v>
      </c>
      <c r="F128" s="18">
        <v>462</v>
      </c>
      <c r="G128" s="62">
        <v>329080</v>
      </c>
      <c r="H128" s="52">
        <v>41459</v>
      </c>
      <c r="I128" s="47">
        <f t="shared" si="1"/>
        <v>64</v>
      </c>
    </row>
    <row r="129" spans="1:9">
      <c r="A129" s="24" t="s">
        <v>175</v>
      </c>
      <c r="B129" s="59">
        <v>41516</v>
      </c>
      <c r="C129" s="18" t="s">
        <v>42</v>
      </c>
      <c r="D129" s="18">
        <v>6396</v>
      </c>
      <c r="E129" s="18">
        <v>399</v>
      </c>
      <c r="F129" s="18">
        <v>2754</v>
      </c>
      <c r="G129" s="62">
        <v>1437733</v>
      </c>
      <c r="H129" s="53">
        <v>41451</v>
      </c>
      <c r="I129" s="47">
        <f t="shared" si="1"/>
        <v>65</v>
      </c>
    </row>
    <row r="130" spans="1:9">
      <c r="A130" s="24" t="s">
        <v>176</v>
      </c>
      <c r="B130" s="59">
        <v>41509</v>
      </c>
      <c r="C130" s="18" t="s">
        <v>42</v>
      </c>
      <c r="D130" s="18">
        <v>350820</v>
      </c>
      <c r="E130" s="18">
        <v>604</v>
      </c>
      <c r="F130" s="18">
        <v>3051</v>
      </c>
      <c r="G130" s="62">
        <v>1437733</v>
      </c>
      <c r="H130" s="52">
        <v>41467</v>
      </c>
      <c r="I130" s="47">
        <f t="shared" si="1"/>
        <v>42</v>
      </c>
    </row>
    <row r="131" spans="1:9">
      <c r="A131" s="24" t="s">
        <v>179</v>
      </c>
      <c r="B131" s="59">
        <v>41501</v>
      </c>
      <c r="C131" s="18" t="s">
        <v>42</v>
      </c>
      <c r="D131" s="18">
        <v>1436183</v>
      </c>
      <c r="E131" s="18">
        <v>2835</v>
      </c>
      <c r="F131" s="18">
        <v>9264</v>
      </c>
      <c r="G131" s="62">
        <v>3122932</v>
      </c>
      <c r="H131" s="53">
        <v>41422</v>
      </c>
      <c r="I131" s="47">
        <f t="shared" ref="I131:I194" si="2">B131-H131</f>
        <v>79</v>
      </c>
    </row>
    <row r="132" spans="1:9">
      <c r="A132" s="24" t="s">
        <v>180</v>
      </c>
      <c r="B132" s="59">
        <v>41495</v>
      </c>
      <c r="C132" s="18" t="s">
        <v>42</v>
      </c>
      <c r="D132" s="18">
        <v>270031</v>
      </c>
      <c r="E132" s="18">
        <v>5275</v>
      </c>
      <c r="F132" s="18">
        <v>32657</v>
      </c>
      <c r="G132" s="62">
        <v>7691139</v>
      </c>
      <c r="H132" s="52">
        <v>41438</v>
      </c>
      <c r="I132" s="47">
        <f t="shared" si="2"/>
        <v>57</v>
      </c>
    </row>
    <row r="133" spans="1:9">
      <c r="A133" s="24" t="s">
        <v>181</v>
      </c>
      <c r="B133" s="59">
        <v>41488</v>
      </c>
      <c r="C133" s="18" t="s">
        <v>42</v>
      </c>
      <c r="D133" s="18">
        <v>333595</v>
      </c>
      <c r="E133" s="18">
        <v>369</v>
      </c>
      <c r="F133" s="18">
        <v>897</v>
      </c>
      <c r="G133" s="62">
        <v>2303754</v>
      </c>
      <c r="H133" s="53">
        <v>41456</v>
      </c>
      <c r="I133" s="47">
        <f t="shared" si="2"/>
        <v>32</v>
      </c>
    </row>
    <row r="134" spans="1:9">
      <c r="A134" s="24" t="s">
        <v>182</v>
      </c>
      <c r="B134" s="59">
        <v>41481</v>
      </c>
      <c r="C134" s="18" t="s">
        <v>52</v>
      </c>
      <c r="D134" s="18">
        <v>156</v>
      </c>
      <c r="E134" s="18">
        <v>77</v>
      </c>
      <c r="F134" s="18">
        <v>522</v>
      </c>
      <c r="G134" s="62">
        <v>473632</v>
      </c>
      <c r="H134" s="52">
        <v>41442</v>
      </c>
      <c r="I134" s="47">
        <f t="shared" si="2"/>
        <v>39</v>
      </c>
    </row>
    <row r="135" spans="1:9">
      <c r="A135" s="24" t="s">
        <v>183</v>
      </c>
      <c r="B135" s="59">
        <v>41481</v>
      </c>
      <c r="C135" s="18" t="s">
        <v>42</v>
      </c>
      <c r="D135" s="18">
        <v>190273</v>
      </c>
      <c r="E135" s="18">
        <v>19</v>
      </c>
      <c r="F135" s="18">
        <v>88</v>
      </c>
      <c r="G135" s="62">
        <v>78059</v>
      </c>
      <c r="H135" s="53">
        <v>41436</v>
      </c>
      <c r="I135" s="47">
        <f t="shared" si="2"/>
        <v>45</v>
      </c>
    </row>
    <row r="136" spans="1:9">
      <c r="A136" s="24" t="s">
        <v>185</v>
      </c>
      <c r="B136" s="59">
        <v>41481</v>
      </c>
      <c r="C136" s="18" t="s">
        <v>42</v>
      </c>
      <c r="D136" s="18">
        <v>187027</v>
      </c>
      <c r="E136" s="18">
        <v>198</v>
      </c>
      <c r="F136" s="18">
        <v>304</v>
      </c>
      <c r="G136" s="62">
        <v>662499</v>
      </c>
      <c r="H136" s="52">
        <v>41468</v>
      </c>
      <c r="I136" s="47">
        <f t="shared" si="2"/>
        <v>13</v>
      </c>
    </row>
    <row r="137" spans="1:9">
      <c r="A137" s="24" t="s">
        <v>186</v>
      </c>
      <c r="B137" s="59">
        <v>41474</v>
      </c>
      <c r="C137" s="18" t="s">
        <v>42</v>
      </c>
      <c r="D137" s="18">
        <v>119142</v>
      </c>
      <c r="E137" s="18">
        <v>229</v>
      </c>
      <c r="F137" s="18">
        <v>1843</v>
      </c>
      <c r="G137" s="62">
        <v>1968198</v>
      </c>
      <c r="H137" s="53">
        <v>41416</v>
      </c>
      <c r="I137" s="47">
        <f t="shared" si="2"/>
        <v>58</v>
      </c>
    </row>
    <row r="138" spans="1:9">
      <c r="A138" s="24" t="s">
        <v>187</v>
      </c>
      <c r="B138" s="59">
        <v>41474</v>
      </c>
      <c r="C138" s="18" t="s">
        <v>42</v>
      </c>
      <c r="D138" s="18">
        <v>170193</v>
      </c>
      <c r="E138" s="18">
        <v>710</v>
      </c>
      <c r="F138" s="18">
        <v>4290</v>
      </c>
      <c r="G138" s="62">
        <v>3910410</v>
      </c>
      <c r="H138" s="52">
        <v>41389</v>
      </c>
      <c r="I138" s="47">
        <f t="shared" si="2"/>
        <v>85</v>
      </c>
    </row>
    <row r="139" spans="1:9">
      <c r="A139" s="24" t="s">
        <v>188</v>
      </c>
      <c r="B139" s="59">
        <v>41467</v>
      </c>
      <c r="C139" s="18" t="s">
        <v>42</v>
      </c>
      <c r="D139" s="18">
        <v>1121883</v>
      </c>
      <c r="E139" s="18">
        <v>471</v>
      </c>
      <c r="F139" s="18">
        <v>6016</v>
      </c>
      <c r="G139" s="62">
        <v>2558794</v>
      </c>
      <c r="H139" s="53">
        <v>41455</v>
      </c>
      <c r="I139" s="47">
        <f t="shared" si="2"/>
        <v>12</v>
      </c>
    </row>
    <row r="140" spans="1:9">
      <c r="A140" s="24" t="s">
        <v>189</v>
      </c>
      <c r="B140" s="59">
        <v>41460</v>
      </c>
      <c r="C140" s="18" t="s">
        <v>42</v>
      </c>
      <c r="D140" s="18">
        <v>243834</v>
      </c>
      <c r="E140" s="18">
        <v>828</v>
      </c>
      <c r="F140" s="18">
        <v>4444</v>
      </c>
      <c r="G140" s="62">
        <v>2607950</v>
      </c>
      <c r="H140" s="52">
        <v>41348</v>
      </c>
      <c r="I140" s="47">
        <f t="shared" si="2"/>
        <v>112</v>
      </c>
    </row>
    <row r="141" spans="1:9">
      <c r="A141" s="24" t="s">
        <v>190</v>
      </c>
      <c r="B141" s="59">
        <v>41460</v>
      </c>
      <c r="C141" s="18" t="s">
        <v>42</v>
      </c>
      <c r="D141" s="18">
        <v>146680</v>
      </c>
      <c r="E141" s="18">
        <v>437</v>
      </c>
      <c r="F141" s="18">
        <v>1743</v>
      </c>
      <c r="G141" s="62">
        <v>1815639</v>
      </c>
      <c r="H141" s="53">
        <v>41422</v>
      </c>
      <c r="I141" s="47">
        <f t="shared" si="2"/>
        <v>38</v>
      </c>
    </row>
    <row r="142" spans="1:9">
      <c r="A142" s="24" t="s">
        <v>191</v>
      </c>
      <c r="B142" s="59">
        <v>41453</v>
      </c>
      <c r="C142" s="18" t="s">
        <v>52</v>
      </c>
      <c r="D142" s="18">
        <v>3546</v>
      </c>
      <c r="E142" s="18">
        <v>618</v>
      </c>
      <c r="F142" s="18">
        <v>5121</v>
      </c>
      <c r="G142" s="62">
        <v>2296107</v>
      </c>
      <c r="H142" s="52">
        <v>41361</v>
      </c>
      <c r="I142" s="47">
        <f t="shared" si="2"/>
        <v>92</v>
      </c>
    </row>
    <row r="143" spans="1:9">
      <c r="A143" s="24" t="s">
        <v>193</v>
      </c>
      <c r="B143" s="59">
        <v>41446</v>
      </c>
      <c r="C143" s="18" t="s">
        <v>52</v>
      </c>
      <c r="D143" s="18">
        <v>88314</v>
      </c>
      <c r="E143" s="18">
        <v>1033</v>
      </c>
      <c r="F143" s="18">
        <v>12586</v>
      </c>
      <c r="G143" s="62">
        <v>5559246</v>
      </c>
      <c r="H143" s="53">
        <v>41387</v>
      </c>
      <c r="I143" s="47">
        <f t="shared" si="2"/>
        <v>59</v>
      </c>
    </row>
    <row r="144" spans="1:9">
      <c r="A144" s="24" t="s">
        <v>194</v>
      </c>
      <c r="B144" s="59">
        <v>41439</v>
      </c>
      <c r="C144" s="18" t="s">
        <v>20</v>
      </c>
      <c r="D144" s="18">
        <v>789303</v>
      </c>
      <c r="E144" s="18">
        <v>51</v>
      </c>
      <c r="F144" s="18">
        <v>276</v>
      </c>
      <c r="G144" s="62">
        <v>106325</v>
      </c>
      <c r="H144" s="52">
        <v>41376</v>
      </c>
      <c r="I144" s="47">
        <f t="shared" si="2"/>
        <v>63</v>
      </c>
    </row>
    <row r="145" spans="1:9">
      <c r="A145" s="24" t="s">
        <v>195</v>
      </c>
      <c r="B145" s="59">
        <v>41432</v>
      </c>
      <c r="C145" s="18" t="s">
        <v>42</v>
      </c>
      <c r="D145" s="18">
        <v>3001</v>
      </c>
      <c r="E145" s="18">
        <v>684</v>
      </c>
      <c r="F145" s="18">
        <v>5460</v>
      </c>
      <c r="G145" s="62">
        <v>2785551</v>
      </c>
      <c r="H145" s="53">
        <v>41360</v>
      </c>
      <c r="I145" s="47">
        <f t="shared" si="2"/>
        <v>72</v>
      </c>
    </row>
    <row r="146" spans="1:9">
      <c r="A146" s="24" t="s">
        <v>196</v>
      </c>
      <c r="B146" s="59">
        <v>41425</v>
      </c>
      <c r="C146" s="18" t="s">
        <v>42</v>
      </c>
      <c r="D146" s="18">
        <v>2053316</v>
      </c>
      <c r="E146" s="18">
        <v>1664</v>
      </c>
      <c r="F146" s="18">
        <v>14230</v>
      </c>
      <c r="G146" s="62">
        <v>5265692</v>
      </c>
      <c r="H146" s="52">
        <v>41352</v>
      </c>
      <c r="I146" s="47">
        <f t="shared" si="2"/>
        <v>73</v>
      </c>
    </row>
    <row r="147" spans="1:9">
      <c r="A147" s="24" t="s">
        <v>197</v>
      </c>
      <c r="B147" s="59">
        <v>41411</v>
      </c>
      <c r="C147" s="18" t="s">
        <v>42</v>
      </c>
      <c r="D147" s="18">
        <v>2250</v>
      </c>
      <c r="E147" s="18">
        <v>760</v>
      </c>
      <c r="F147" s="18">
        <v>3442</v>
      </c>
      <c r="G147" s="62">
        <v>1935263</v>
      </c>
      <c r="H147" s="53">
        <v>41366</v>
      </c>
      <c r="I147" s="47">
        <f t="shared" si="2"/>
        <v>45</v>
      </c>
    </row>
    <row r="148" spans="1:9">
      <c r="A148" s="24" t="s">
        <v>198</v>
      </c>
      <c r="B148" s="59">
        <v>41404</v>
      </c>
      <c r="C148" s="18" t="s">
        <v>42</v>
      </c>
      <c r="D148" s="18">
        <v>1670</v>
      </c>
      <c r="E148" s="18">
        <v>978</v>
      </c>
      <c r="F148" s="18">
        <v>10229</v>
      </c>
      <c r="G148" s="62">
        <v>4394971</v>
      </c>
      <c r="H148" s="52">
        <v>41358</v>
      </c>
      <c r="I148" s="47">
        <f t="shared" si="2"/>
        <v>46</v>
      </c>
    </row>
    <row r="149" spans="1:9">
      <c r="A149" s="24" t="s">
        <v>200</v>
      </c>
      <c r="B149" s="59">
        <v>41404</v>
      </c>
      <c r="C149" s="18" t="s">
        <v>42</v>
      </c>
      <c r="D149" s="18">
        <v>105624</v>
      </c>
      <c r="E149" s="18">
        <v>577</v>
      </c>
      <c r="F149" s="18">
        <v>2936</v>
      </c>
      <c r="G149" s="62">
        <v>1643982</v>
      </c>
      <c r="H149" s="53">
        <v>41365</v>
      </c>
      <c r="I149" s="47">
        <f t="shared" si="2"/>
        <v>39</v>
      </c>
    </row>
    <row r="150" spans="1:9">
      <c r="A150" s="24" t="s">
        <v>201</v>
      </c>
      <c r="B150" s="59">
        <v>41397</v>
      </c>
      <c r="C150" s="18" t="s">
        <v>42</v>
      </c>
      <c r="D150" s="18">
        <v>669085</v>
      </c>
      <c r="E150" s="18">
        <v>147</v>
      </c>
      <c r="F150" s="18">
        <v>900</v>
      </c>
      <c r="G150" s="62">
        <v>843763</v>
      </c>
      <c r="H150" s="52">
        <v>41301</v>
      </c>
      <c r="I150" s="47">
        <f t="shared" si="2"/>
        <v>96</v>
      </c>
    </row>
    <row r="151" spans="1:9">
      <c r="A151" s="24" t="s">
        <v>202</v>
      </c>
      <c r="B151" s="59">
        <v>41397</v>
      </c>
      <c r="C151" s="18" t="s">
        <v>42</v>
      </c>
      <c r="D151" s="18">
        <v>192770</v>
      </c>
      <c r="E151" s="18">
        <v>339</v>
      </c>
      <c r="F151" s="18">
        <v>2834</v>
      </c>
      <c r="G151" s="62">
        <v>1578668</v>
      </c>
      <c r="H151" s="53">
        <v>41358</v>
      </c>
      <c r="I151" s="47">
        <f t="shared" si="2"/>
        <v>39</v>
      </c>
    </row>
    <row r="152" spans="1:9">
      <c r="A152" s="24" t="s">
        <v>203</v>
      </c>
      <c r="B152" s="59">
        <v>41390</v>
      </c>
      <c r="C152" s="18" t="s">
        <v>42</v>
      </c>
      <c r="D152" s="18">
        <v>2059767</v>
      </c>
      <c r="E152" s="18">
        <v>707</v>
      </c>
      <c r="F152" s="18">
        <v>5701</v>
      </c>
      <c r="G152" s="62">
        <v>3511303</v>
      </c>
      <c r="H152" s="52">
        <v>41377</v>
      </c>
      <c r="I152" s="47">
        <f t="shared" si="2"/>
        <v>13</v>
      </c>
    </row>
    <row r="153" spans="1:9">
      <c r="A153" s="24" t="s">
        <v>204</v>
      </c>
      <c r="B153" s="59">
        <v>41383</v>
      </c>
      <c r="C153" s="18" t="s">
        <v>277</v>
      </c>
      <c r="D153" s="18"/>
      <c r="E153" s="18">
        <v>627</v>
      </c>
      <c r="F153" s="18">
        <v>3327</v>
      </c>
      <c r="G153" s="62">
        <v>1874808</v>
      </c>
      <c r="H153" s="53">
        <v>41283</v>
      </c>
      <c r="I153" s="47">
        <f t="shared" si="2"/>
        <v>100</v>
      </c>
    </row>
    <row r="154" spans="1:9">
      <c r="A154" s="24" t="s">
        <v>206</v>
      </c>
      <c r="B154" s="59">
        <v>41376</v>
      </c>
      <c r="C154" s="18" t="s">
        <v>42</v>
      </c>
      <c r="D154" s="18">
        <v>512971</v>
      </c>
      <c r="E154" s="18">
        <v>344</v>
      </c>
      <c r="F154" s="18">
        <v>1444</v>
      </c>
      <c r="G154" s="62">
        <v>1217386</v>
      </c>
      <c r="H154" s="52">
        <v>41311</v>
      </c>
      <c r="I154" s="47">
        <f t="shared" si="2"/>
        <v>65</v>
      </c>
    </row>
    <row r="155" spans="1:9">
      <c r="A155" s="24" t="s">
        <v>207</v>
      </c>
      <c r="B155" s="59">
        <v>41376</v>
      </c>
      <c r="C155" s="18" t="s">
        <v>42</v>
      </c>
      <c r="D155" s="18">
        <v>99213</v>
      </c>
      <c r="E155" s="18">
        <v>577</v>
      </c>
      <c r="F155" s="18">
        <v>7684</v>
      </c>
      <c r="G155" s="62">
        <v>3259677</v>
      </c>
      <c r="H155" s="53">
        <v>41299</v>
      </c>
      <c r="I155" s="47">
        <f t="shared" si="2"/>
        <v>77</v>
      </c>
    </row>
    <row r="156" spans="1:9">
      <c r="A156" s="24" t="s">
        <v>208</v>
      </c>
      <c r="B156" s="59">
        <v>41369</v>
      </c>
      <c r="C156" s="18" t="s">
        <v>42</v>
      </c>
      <c r="D156" s="18">
        <v>602137</v>
      </c>
      <c r="E156" s="18">
        <v>287</v>
      </c>
      <c r="F156" s="18">
        <v>2932</v>
      </c>
      <c r="G156" s="62">
        <v>1688641</v>
      </c>
      <c r="H156" s="52">
        <v>41312</v>
      </c>
      <c r="I156" s="47">
        <f t="shared" si="2"/>
        <v>57</v>
      </c>
    </row>
    <row r="157" spans="1:9">
      <c r="A157" s="24" t="s">
        <v>209</v>
      </c>
      <c r="B157" s="59">
        <v>41362</v>
      </c>
      <c r="C157" s="18" t="s">
        <v>52</v>
      </c>
      <c r="D157" s="18">
        <v>3518</v>
      </c>
      <c r="E157" s="18">
        <v>0</v>
      </c>
      <c r="F157" s="18">
        <v>0</v>
      </c>
      <c r="G157" s="62">
        <v>2535303</v>
      </c>
      <c r="H157" s="53">
        <v>41298</v>
      </c>
      <c r="I157" s="47">
        <f t="shared" si="2"/>
        <v>64</v>
      </c>
    </row>
    <row r="158" spans="1:9">
      <c r="A158" s="24" t="s">
        <v>210</v>
      </c>
      <c r="B158" s="59">
        <v>41355</v>
      </c>
      <c r="C158" s="18" t="s">
        <v>42</v>
      </c>
      <c r="D158" s="18">
        <v>98</v>
      </c>
      <c r="E158" s="18">
        <v>319</v>
      </c>
      <c r="F158" s="18">
        <v>1039</v>
      </c>
      <c r="G158" s="62">
        <v>877698</v>
      </c>
      <c r="H158" s="52">
        <v>41316</v>
      </c>
      <c r="I158" s="47">
        <f t="shared" si="2"/>
        <v>39</v>
      </c>
    </row>
    <row r="159" spans="1:9">
      <c r="A159" s="24" t="s">
        <v>211</v>
      </c>
      <c r="B159" s="59">
        <v>41354</v>
      </c>
      <c r="C159" s="18" t="s">
        <v>52</v>
      </c>
      <c r="D159" s="18">
        <v>1646</v>
      </c>
      <c r="E159" s="18">
        <v>70</v>
      </c>
      <c r="F159" s="18">
        <v>171</v>
      </c>
      <c r="G159" s="62">
        <v>319084</v>
      </c>
      <c r="H159" s="53">
        <v>41309</v>
      </c>
      <c r="I159" s="47">
        <f t="shared" si="2"/>
        <v>45</v>
      </c>
    </row>
    <row r="160" spans="1:9">
      <c r="A160" s="24" t="s">
        <v>213</v>
      </c>
      <c r="B160" s="59">
        <v>41348</v>
      </c>
      <c r="C160" s="18" t="s">
        <v>52</v>
      </c>
      <c r="D160" s="18">
        <v>3189</v>
      </c>
      <c r="E160" s="18">
        <v>135</v>
      </c>
      <c r="F160" s="18">
        <v>1246</v>
      </c>
      <c r="G160" s="62">
        <v>584611</v>
      </c>
      <c r="H160" s="52">
        <v>41224</v>
      </c>
      <c r="I160" s="47">
        <f t="shared" si="2"/>
        <v>124</v>
      </c>
    </row>
    <row r="161" spans="1:9">
      <c r="A161" s="24" t="s">
        <v>214</v>
      </c>
      <c r="B161" s="59">
        <v>41348</v>
      </c>
      <c r="C161" s="18" t="s">
        <v>42</v>
      </c>
      <c r="D161" s="18">
        <v>5130</v>
      </c>
      <c r="E161" s="18">
        <v>183</v>
      </c>
      <c r="F161" s="18">
        <v>3073</v>
      </c>
      <c r="G161" s="62">
        <v>1776598</v>
      </c>
      <c r="H161" s="53">
        <v>41282</v>
      </c>
      <c r="I161" s="47">
        <f t="shared" si="2"/>
        <v>66</v>
      </c>
    </row>
    <row r="162" spans="1:9">
      <c r="A162" s="24" t="s">
        <v>215</v>
      </c>
      <c r="B162" s="59">
        <v>41348</v>
      </c>
      <c r="C162" s="18" t="s">
        <v>52</v>
      </c>
      <c r="D162" s="18">
        <v>1002</v>
      </c>
      <c r="E162" s="18">
        <v>350</v>
      </c>
      <c r="F162" s="18">
        <v>1398</v>
      </c>
      <c r="G162" s="62">
        <v>1230118</v>
      </c>
      <c r="H162" s="52">
        <v>41277</v>
      </c>
      <c r="I162" s="47">
        <f t="shared" si="2"/>
        <v>71</v>
      </c>
    </row>
    <row r="163" spans="1:9">
      <c r="A163" s="24" t="s">
        <v>216</v>
      </c>
      <c r="B163" s="59">
        <v>41341</v>
      </c>
      <c r="C163" s="18" t="s">
        <v>52</v>
      </c>
      <c r="D163" s="18">
        <v>1150</v>
      </c>
      <c r="E163" s="18">
        <v>190</v>
      </c>
      <c r="F163" s="18">
        <v>1042</v>
      </c>
      <c r="G163" s="62">
        <v>1200536</v>
      </c>
      <c r="H163" s="53">
        <v>41305</v>
      </c>
      <c r="I163" s="47">
        <f t="shared" si="2"/>
        <v>36</v>
      </c>
    </row>
    <row r="164" spans="1:9">
      <c r="A164" s="24" t="s">
        <v>217</v>
      </c>
      <c r="B164" s="59">
        <v>41334</v>
      </c>
      <c r="C164" s="18" t="s">
        <v>52</v>
      </c>
      <c r="D164" s="18">
        <v>398</v>
      </c>
      <c r="E164" s="18">
        <v>354</v>
      </c>
      <c r="F164" s="18">
        <v>1946</v>
      </c>
      <c r="G164" s="62">
        <v>1081140</v>
      </c>
      <c r="H164" s="52">
        <v>41291</v>
      </c>
      <c r="I164" s="47">
        <f t="shared" si="2"/>
        <v>43</v>
      </c>
    </row>
    <row r="165" spans="1:9">
      <c r="A165" s="24" t="s">
        <v>218</v>
      </c>
      <c r="B165" s="59">
        <v>41334</v>
      </c>
      <c r="C165" s="18" t="s">
        <v>52</v>
      </c>
      <c r="D165" s="18">
        <v>1425</v>
      </c>
      <c r="E165" s="18">
        <v>800</v>
      </c>
      <c r="F165" s="18">
        <v>2603</v>
      </c>
      <c r="G165" s="62">
        <v>2046390</v>
      </c>
      <c r="H165" s="53">
        <v>41302</v>
      </c>
      <c r="I165" s="47">
        <f t="shared" si="2"/>
        <v>32</v>
      </c>
    </row>
    <row r="166" spans="1:9">
      <c r="A166" s="24" t="s">
        <v>219</v>
      </c>
      <c r="B166" s="59">
        <v>41327</v>
      </c>
      <c r="C166" s="18" t="s">
        <v>52</v>
      </c>
      <c r="D166" s="18">
        <v>14565</v>
      </c>
      <c r="E166" s="18">
        <v>519</v>
      </c>
      <c r="F166" s="18">
        <v>5734</v>
      </c>
      <c r="G166" s="62">
        <v>1923886</v>
      </c>
      <c r="H166" s="52">
        <v>41263</v>
      </c>
      <c r="I166" s="47">
        <f t="shared" si="2"/>
        <v>64</v>
      </c>
    </row>
    <row r="167" spans="1:9">
      <c r="A167" s="24" t="s">
        <v>221</v>
      </c>
      <c r="B167" s="59">
        <v>41327</v>
      </c>
      <c r="C167" s="18" t="s">
        <v>52</v>
      </c>
      <c r="D167" s="18">
        <v>1193</v>
      </c>
      <c r="E167" s="18">
        <v>621</v>
      </c>
      <c r="F167" s="18">
        <v>1763</v>
      </c>
      <c r="G167" s="62">
        <v>1566604</v>
      </c>
      <c r="H167" s="53">
        <v>41284</v>
      </c>
      <c r="I167" s="47">
        <f t="shared" si="2"/>
        <v>43</v>
      </c>
    </row>
    <row r="168" spans="1:9">
      <c r="A168" s="24" t="s">
        <v>222</v>
      </c>
      <c r="B168" s="59">
        <v>41320</v>
      </c>
      <c r="C168" s="18" t="s">
        <v>42</v>
      </c>
      <c r="D168" s="18">
        <v>1951</v>
      </c>
      <c r="E168" s="18">
        <v>760</v>
      </c>
      <c r="F168" s="18">
        <v>1927</v>
      </c>
      <c r="G168" s="62">
        <v>2297673</v>
      </c>
      <c r="H168" s="52">
        <v>41281</v>
      </c>
      <c r="I168" s="47">
        <f t="shared" si="2"/>
        <v>39</v>
      </c>
    </row>
    <row r="169" spans="1:9">
      <c r="A169" s="24" t="s">
        <v>224</v>
      </c>
      <c r="B169" s="59">
        <v>41320</v>
      </c>
      <c r="C169" s="18" t="s">
        <v>52</v>
      </c>
      <c r="D169" s="18">
        <v>2984</v>
      </c>
      <c r="E169" s="18">
        <v>166</v>
      </c>
      <c r="F169" s="18">
        <v>1242</v>
      </c>
      <c r="G169" s="62">
        <v>1059886</v>
      </c>
      <c r="H169" s="53">
        <v>41285</v>
      </c>
      <c r="I169" s="47">
        <f t="shared" si="2"/>
        <v>35</v>
      </c>
    </row>
    <row r="170" spans="1:9">
      <c r="A170" s="24" t="s">
        <v>225</v>
      </c>
      <c r="B170" s="59">
        <v>41313</v>
      </c>
      <c r="C170" s="18" t="s">
        <v>52</v>
      </c>
      <c r="D170" s="18">
        <v>36058</v>
      </c>
      <c r="E170" s="18">
        <v>576</v>
      </c>
      <c r="F170" s="18">
        <v>6292</v>
      </c>
      <c r="G170" s="62">
        <v>1859738</v>
      </c>
      <c r="H170" s="52">
        <v>41263</v>
      </c>
      <c r="I170" s="47">
        <f t="shared" si="2"/>
        <v>50</v>
      </c>
    </row>
    <row r="171" spans="1:9">
      <c r="A171" s="24" t="s">
        <v>226</v>
      </c>
      <c r="B171" s="59">
        <v>41313</v>
      </c>
      <c r="C171" s="18" t="s">
        <v>20</v>
      </c>
      <c r="D171" s="18">
        <v>3424681</v>
      </c>
      <c r="E171" s="18">
        <v>819</v>
      </c>
      <c r="F171" s="18">
        <v>10895</v>
      </c>
      <c r="G171" s="62">
        <v>4182257</v>
      </c>
      <c r="H171" s="53">
        <v>41240</v>
      </c>
      <c r="I171" s="47">
        <f t="shared" si="2"/>
        <v>73</v>
      </c>
    </row>
    <row r="172" spans="1:9">
      <c r="A172" s="24" t="s">
        <v>227</v>
      </c>
      <c r="B172" s="59">
        <v>41306</v>
      </c>
      <c r="C172" s="18" t="s">
        <v>277</v>
      </c>
      <c r="D172" s="18"/>
      <c r="E172" s="18">
        <v>95</v>
      </c>
      <c r="F172" s="18">
        <v>1572</v>
      </c>
      <c r="G172" s="62">
        <v>859324</v>
      </c>
      <c r="H172" s="53">
        <v>41256</v>
      </c>
      <c r="I172" s="47">
        <f t="shared" si="2"/>
        <v>50</v>
      </c>
    </row>
    <row r="173" spans="1:9">
      <c r="A173" s="24" t="s">
        <v>228</v>
      </c>
      <c r="B173" s="59">
        <v>41299</v>
      </c>
      <c r="C173" s="18" t="s">
        <v>52</v>
      </c>
      <c r="D173" s="18">
        <v>85216</v>
      </c>
      <c r="E173" s="18">
        <v>2179</v>
      </c>
      <c r="F173" s="18">
        <v>12940</v>
      </c>
      <c r="G173" s="62">
        <v>7865048</v>
      </c>
      <c r="H173" s="52">
        <v>41225</v>
      </c>
      <c r="I173" s="47">
        <f t="shared" si="2"/>
        <v>74</v>
      </c>
    </row>
    <row r="174" spans="1:9">
      <c r="A174" s="24" t="s">
        <v>229</v>
      </c>
      <c r="B174" s="59">
        <v>41292</v>
      </c>
      <c r="C174" s="18" t="s">
        <v>42</v>
      </c>
      <c r="D174" s="18">
        <v>89554</v>
      </c>
      <c r="E174" s="18">
        <v>116</v>
      </c>
      <c r="F174" s="18">
        <v>904</v>
      </c>
      <c r="G174" s="62">
        <v>1098134</v>
      </c>
      <c r="H174" s="53">
        <v>41257</v>
      </c>
      <c r="I174" s="47">
        <f t="shared" si="2"/>
        <v>35</v>
      </c>
    </row>
    <row r="175" spans="1:9">
      <c r="A175" s="24" t="s">
        <v>230</v>
      </c>
      <c r="B175" s="59">
        <v>41285</v>
      </c>
      <c r="C175" s="18" t="s">
        <v>42</v>
      </c>
      <c r="D175" s="18">
        <v>419720</v>
      </c>
      <c r="E175" s="18">
        <v>652</v>
      </c>
      <c r="F175" s="18">
        <v>4337</v>
      </c>
      <c r="G175" s="62">
        <v>2466509</v>
      </c>
      <c r="H175" s="52">
        <v>41196</v>
      </c>
      <c r="I175" s="47">
        <f t="shared" si="2"/>
        <v>89</v>
      </c>
    </row>
    <row r="176" spans="1:9">
      <c r="A176" s="24" t="s">
        <v>231</v>
      </c>
      <c r="B176" s="59">
        <v>41278</v>
      </c>
      <c r="C176" s="18" t="s">
        <v>52</v>
      </c>
      <c r="D176" s="18">
        <v>10547</v>
      </c>
      <c r="E176" s="18">
        <v>147</v>
      </c>
      <c r="F176" s="18">
        <v>1180</v>
      </c>
      <c r="G176" s="62">
        <v>1167853</v>
      </c>
      <c r="H176" s="53">
        <v>41235</v>
      </c>
      <c r="I176" s="47">
        <f t="shared" si="2"/>
        <v>43</v>
      </c>
    </row>
    <row r="177" spans="1:9">
      <c r="A177" s="24" t="s">
        <v>232</v>
      </c>
      <c r="B177" s="59">
        <v>41264</v>
      </c>
      <c r="C177" s="18" t="s">
        <v>52</v>
      </c>
      <c r="D177" s="18">
        <v>117277</v>
      </c>
      <c r="E177" s="18">
        <v>6506</v>
      </c>
      <c r="F177" s="18">
        <v>14451</v>
      </c>
      <c r="G177" s="62">
        <v>4718948</v>
      </c>
      <c r="H177" s="52">
        <v>41223</v>
      </c>
      <c r="I177" s="47">
        <f t="shared" si="2"/>
        <v>41</v>
      </c>
    </row>
    <row r="178" spans="1:9">
      <c r="A178" s="24" t="s">
        <v>233</v>
      </c>
      <c r="B178" s="59">
        <v>41250</v>
      </c>
      <c r="C178" s="18" t="s">
        <v>52</v>
      </c>
      <c r="D178" s="18">
        <v>12530</v>
      </c>
      <c r="E178" s="18">
        <v>2720</v>
      </c>
      <c r="F178" s="18">
        <v>6725</v>
      </c>
      <c r="G178" s="62">
        <v>3533002</v>
      </c>
      <c r="H178" s="53">
        <v>41225</v>
      </c>
      <c r="I178" s="47">
        <f t="shared" si="2"/>
        <v>25</v>
      </c>
    </row>
    <row r="179" spans="1:9">
      <c r="A179" s="24" t="s">
        <v>234</v>
      </c>
      <c r="B179" s="59">
        <v>41243</v>
      </c>
      <c r="C179" s="18" t="s">
        <v>20</v>
      </c>
      <c r="D179" s="18">
        <v>427834</v>
      </c>
      <c r="E179" s="18">
        <v>1779</v>
      </c>
      <c r="F179" s="18">
        <v>6700</v>
      </c>
      <c r="G179" s="62">
        <v>3795554</v>
      </c>
      <c r="H179" s="52">
        <v>41165</v>
      </c>
      <c r="I179" s="47">
        <f t="shared" si="2"/>
        <v>78</v>
      </c>
    </row>
    <row r="180" spans="1:9">
      <c r="A180" s="24" t="s">
        <v>236</v>
      </c>
      <c r="B180" s="59">
        <v>41226</v>
      </c>
      <c r="C180" s="18" t="s">
        <v>20</v>
      </c>
      <c r="D180" s="18">
        <v>4488762</v>
      </c>
      <c r="E180" s="18">
        <v>4870</v>
      </c>
      <c r="F180" s="18">
        <v>41297</v>
      </c>
      <c r="G180" s="62">
        <v>8728822</v>
      </c>
      <c r="H180" s="53">
        <v>41172</v>
      </c>
      <c r="I180" s="47">
        <f t="shared" si="2"/>
        <v>54</v>
      </c>
    </row>
    <row r="181" spans="1:9">
      <c r="A181" s="24" t="s">
        <v>237</v>
      </c>
      <c r="B181" s="59">
        <v>41226</v>
      </c>
      <c r="C181" s="18" t="s">
        <v>20</v>
      </c>
      <c r="D181" s="18">
        <v>262272</v>
      </c>
      <c r="E181" s="18">
        <v>51</v>
      </c>
      <c r="F181" s="18">
        <v>127</v>
      </c>
      <c r="G181" s="62">
        <v>49596</v>
      </c>
      <c r="H181" s="52">
        <v>41109</v>
      </c>
      <c r="I181" s="47">
        <f t="shared" si="2"/>
        <v>117</v>
      </c>
    </row>
    <row r="182" spans="1:9">
      <c r="A182" s="24" t="s">
        <v>238</v>
      </c>
      <c r="B182" s="59">
        <v>41215</v>
      </c>
      <c r="C182" s="18" t="s">
        <v>52</v>
      </c>
      <c r="D182" s="18">
        <v>2024</v>
      </c>
      <c r="E182" s="18">
        <v>131</v>
      </c>
      <c r="F182" s="18">
        <v>930</v>
      </c>
      <c r="G182" s="62">
        <v>756023</v>
      </c>
      <c r="H182" s="52">
        <v>41165</v>
      </c>
      <c r="I182" s="47">
        <f t="shared" si="2"/>
        <v>50</v>
      </c>
    </row>
    <row r="183" spans="1:9">
      <c r="A183" s="24" t="s">
        <v>239</v>
      </c>
      <c r="B183" s="59">
        <v>41215</v>
      </c>
      <c r="C183" s="18" t="s">
        <v>52</v>
      </c>
      <c r="D183" s="18">
        <v>39171</v>
      </c>
      <c r="E183" s="18">
        <v>351</v>
      </c>
      <c r="F183" s="18">
        <v>2772</v>
      </c>
      <c r="G183" s="62">
        <v>2325401</v>
      </c>
      <c r="H183" s="53">
        <v>41183</v>
      </c>
      <c r="I183" s="47">
        <f t="shared" si="2"/>
        <v>32</v>
      </c>
    </row>
    <row r="184" spans="1:9">
      <c r="A184" s="48" t="s">
        <v>240</v>
      </c>
      <c r="B184" s="59">
        <v>41208</v>
      </c>
      <c r="C184" s="49" t="s">
        <v>52</v>
      </c>
      <c r="D184" s="21">
        <v>471</v>
      </c>
      <c r="E184" s="21">
        <v>44</v>
      </c>
      <c r="F184" s="21">
        <v>241</v>
      </c>
      <c r="G184" s="62">
        <v>182595</v>
      </c>
      <c r="H184" s="53">
        <v>41180</v>
      </c>
      <c r="I184" s="47">
        <f t="shared" si="2"/>
        <v>28</v>
      </c>
    </row>
    <row r="185" spans="1:9">
      <c r="A185" s="24" t="s">
        <v>241</v>
      </c>
      <c r="B185" s="59">
        <v>41208</v>
      </c>
      <c r="C185" s="18" t="s">
        <v>52</v>
      </c>
      <c r="D185" s="18">
        <v>2936</v>
      </c>
      <c r="E185" s="18">
        <v>25</v>
      </c>
      <c r="F185" s="18">
        <v>219</v>
      </c>
      <c r="G185" s="62">
        <v>187965</v>
      </c>
      <c r="H185" s="53">
        <v>41137</v>
      </c>
      <c r="I185" s="47">
        <f t="shared" si="2"/>
        <v>71</v>
      </c>
    </row>
    <row r="186" spans="1:9">
      <c r="A186" s="24" t="s">
        <v>242</v>
      </c>
      <c r="B186" s="59">
        <v>41206</v>
      </c>
      <c r="C186" s="18" t="s">
        <v>52</v>
      </c>
      <c r="D186" s="18">
        <v>1430</v>
      </c>
      <c r="E186" s="18">
        <v>216</v>
      </c>
      <c r="F186" s="18">
        <v>3032</v>
      </c>
      <c r="G186" s="62">
        <v>1228851</v>
      </c>
      <c r="H186" s="52">
        <v>41137</v>
      </c>
      <c r="I186" s="47">
        <f t="shared" si="2"/>
        <v>69</v>
      </c>
    </row>
    <row r="187" spans="1:9">
      <c r="A187" s="24" t="s">
        <v>243</v>
      </c>
      <c r="B187" s="59">
        <v>41201</v>
      </c>
      <c r="C187" s="18" t="s">
        <v>42</v>
      </c>
      <c r="D187" s="18">
        <v>3680889</v>
      </c>
      <c r="E187" s="18">
        <v>2967</v>
      </c>
      <c r="F187" s="18">
        <v>6009</v>
      </c>
      <c r="G187" s="62">
        <v>4520945</v>
      </c>
      <c r="H187" s="53">
        <v>41123</v>
      </c>
      <c r="I187" s="47">
        <f t="shared" si="2"/>
        <v>78</v>
      </c>
    </row>
    <row r="188" spans="1:9">
      <c r="A188" s="24" t="s">
        <v>244</v>
      </c>
      <c r="B188" s="59">
        <v>41194</v>
      </c>
      <c r="C188" s="18" t="s">
        <v>52</v>
      </c>
      <c r="D188" s="18">
        <v>3455</v>
      </c>
      <c r="E188" s="18">
        <v>145</v>
      </c>
      <c r="F188" s="18">
        <v>866</v>
      </c>
      <c r="G188" s="62">
        <v>493842</v>
      </c>
      <c r="H188" s="52">
        <v>41160</v>
      </c>
      <c r="I188" s="47">
        <f t="shared" si="2"/>
        <v>34</v>
      </c>
    </row>
    <row r="189" spans="1:9">
      <c r="A189" s="24" t="s">
        <v>245</v>
      </c>
      <c r="B189" s="59">
        <v>41194</v>
      </c>
      <c r="C189" s="18" t="s">
        <v>52</v>
      </c>
      <c r="D189" s="18">
        <v>2071</v>
      </c>
      <c r="E189" s="18">
        <v>285</v>
      </c>
      <c r="F189" s="18">
        <v>914</v>
      </c>
      <c r="G189" s="62">
        <v>927634</v>
      </c>
      <c r="H189" s="53">
        <v>41159</v>
      </c>
      <c r="I189" s="47">
        <f t="shared" si="2"/>
        <v>35</v>
      </c>
    </row>
    <row r="190" spans="1:9">
      <c r="A190" s="24" t="s">
        <v>246</v>
      </c>
      <c r="B190" s="59">
        <v>41187</v>
      </c>
      <c r="C190" s="18" t="s">
        <v>52</v>
      </c>
      <c r="D190" s="18">
        <v>91872</v>
      </c>
      <c r="E190" s="18">
        <v>612</v>
      </c>
      <c r="F190" s="18">
        <v>6626</v>
      </c>
      <c r="G190" s="62">
        <v>3204430</v>
      </c>
      <c r="H190" s="53">
        <v>41134</v>
      </c>
      <c r="I190" s="47">
        <f t="shared" si="2"/>
        <v>53</v>
      </c>
    </row>
    <row r="191" spans="1:9">
      <c r="A191" s="24" t="s">
        <v>247</v>
      </c>
      <c r="B191" s="59">
        <v>41187</v>
      </c>
      <c r="C191" s="18" t="s">
        <v>52</v>
      </c>
      <c r="D191" s="18">
        <v>275</v>
      </c>
      <c r="E191" s="18">
        <v>76</v>
      </c>
      <c r="F191" s="18">
        <v>180</v>
      </c>
      <c r="G191" s="62">
        <v>146712</v>
      </c>
      <c r="H191" s="52">
        <v>41150</v>
      </c>
      <c r="I191" s="47">
        <f t="shared" si="2"/>
        <v>37</v>
      </c>
    </row>
    <row r="192" spans="1:9">
      <c r="A192" s="24" t="s">
        <v>248</v>
      </c>
      <c r="B192" s="59">
        <v>41180</v>
      </c>
      <c r="C192" s="18" t="s">
        <v>42</v>
      </c>
      <c r="D192" s="18">
        <v>155683</v>
      </c>
      <c r="E192" s="18">
        <v>207</v>
      </c>
      <c r="F192" s="18">
        <v>1405</v>
      </c>
      <c r="G192" s="62">
        <v>1010293</v>
      </c>
      <c r="H192" s="53">
        <v>41137</v>
      </c>
      <c r="I192" s="47">
        <f t="shared" si="2"/>
        <v>43</v>
      </c>
    </row>
    <row r="193" spans="1:9">
      <c r="A193" s="24" t="s">
        <v>249</v>
      </c>
      <c r="B193" s="59">
        <v>41180</v>
      </c>
      <c r="C193" s="18" t="s">
        <v>52</v>
      </c>
      <c r="D193" s="18">
        <v>806</v>
      </c>
      <c r="E193" s="18">
        <v>81</v>
      </c>
      <c r="F193" s="18">
        <v>191</v>
      </c>
      <c r="G193" s="62">
        <v>96545</v>
      </c>
      <c r="H193" s="52">
        <v>41138</v>
      </c>
      <c r="I193" s="47">
        <f t="shared" si="2"/>
        <v>42</v>
      </c>
    </row>
    <row r="194" spans="1:9">
      <c r="A194" s="24" t="s">
        <v>250</v>
      </c>
      <c r="B194" s="59">
        <v>41173</v>
      </c>
      <c r="C194" s="18" t="s">
        <v>42</v>
      </c>
      <c r="D194" s="18">
        <v>8524</v>
      </c>
      <c r="E194" s="18">
        <v>1940</v>
      </c>
      <c r="F194" s="18">
        <v>7282</v>
      </c>
      <c r="G194" s="62">
        <v>5200978</v>
      </c>
      <c r="H194" s="53">
        <v>41115</v>
      </c>
      <c r="I194" s="47">
        <f t="shared" si="2"/>
        <v>58</v>
      </c>
    </row>
    <row r="195" spans="1:9">
      <c r="A195" s="24" t="s">
        <v>251</v>
      </c>
      <c r="B195" s="59">
        <v>41166</v>
      </c>
      <c r="C195" s="18" t="s">
        <v>52</v>
      </c>
      <c r="D195" s="18">
        <v>378274</v>
      </c>
      <c r="E195" s="18">
        <v>1164</v>
      </c>
      <c r="F195" s="18">
        <v>10058</v>
      </c>
      <c r="G195" s="62">
        <v>4243778</v>
      </c>
      <c r="H195" s="52">
        <v>41092</v>
      </c>
      <c r="I195" s="47">
        <f t="shared" ref="I195:I258" si="3">B195-H195</f>
        <v>74</v>
      </c>
    </row>
    <row r="196" spans="1:9">
      <c r="A196" s="24" t="s">
        <v>252</v>
      </c>
      <c r="B196" s="59">
        <v>41159</v>
      </c>
      <c r="C196" s="18" t="s">
        <v>42</v>
      </c>
      <c r="D196" s="18">
        <v>546483</v>
      </c>
      <c r="E196" s="18">
        <v>709</v>
      </c>
      <c r="F196" s="18">
        <v>3592</v>
      </c>
      <c r="G196" s="62">
        <v>3407955</v>
      </c>
      <c r="H196" s="53">
        <v>41121</v>
      </c>
      <c r="I196" s="47">
        <f t="shared" si="3"/>
        <v>38</v>
      </c>
    </row>
    <row r="197" spans="1:9">
      <c r="A197" s="24" t="s">
        <v>253</v>
      </c>
      <c r="B197" s="59">
        <v>41152</v>
      </c>
      <c r="C197" s="18" t="s">
        <v>52</v>
      </c>
      <c r="D197" s="18">
        <v>29</v>
      </c>
      <c r="E197" s="18">
        <v>3720</v>
      </c>
      <c r="F197" s="18">
        <v>5037</v>
      </c>
      <c r="G197" s="62">
        <v>3230731</v>
      </c>
      <c r="H197" s="52">
        <v>41101</v>
      </c>
      <c r="I197" s="47">
        <f t="shared" si="3"/>
        <v>51</v>
      </c>
    </row>
    <row r="198" spans="1:9">
      <c r="A198" s="24" t="s">
        <v>254</v>
      </c>
      <c r="B198" s="59">
        <v>41145</v>
      </c>
      <c r="C198" s="18" t="s">
        <v>52</v>
      </c>
      <c r="D198" s="18">
        <v>1438</v>
      </c>
      <c r="E198" s="18">
        <v>217</v>
      </c>
      <c r="F198" s="18">
        <v>1288</v>
      </c>
      <c r="G198" s="62">
        <v>837831</v>
      </c>
      <c r="H198" s="53">
        <v>41058</v>
      </c>
      <c r="I198" s="47">
        <f t="shared" si="3"/>
        <v>87</v>
      </c>
    </row>
    <row r="199" spans="1:9">
      <c r="A199" s="24" t="s">
        <v>255</v>
      </c>
      <c r="B199" s="59">
        <v>41136</v>
      </c>
      <c r="C199" s="18" t="s">
        <v>20</v>
      </c>
      <c r="D199" s="18">
        <v>4690706</v>
      </c>
      <c r="E199" s="18">
        <v>2902</v>
      </c>
      <c r="F199" s="18">
        <v>14124</v>
      </c>
      <c r="G199" s="62">
        <v>6432763</v>
      </c>
      <c r="H199" s="52">
        <v>41086</v>
      </c>
      <c r="I199" s="47">
        <f t="shared" si="3"/>
        <v>50</v>
      </c>
    </row>
    <row r="200" spans="1:9">
      <c r="A200" s="24" t="s">
        <v>256</v>
      </c>
      <c r="B200" s="59">
        <v>41129</v>
      </c>
      <c r="C200" s="18" t="s">
        <v>52</v>
      </c>
      <c r="D200" s="18">
        <v>7122</v>
      </c>
      <c r="E200" s="18">
        <v>195</v>
      </c>
      <c r="F200" s="18">
        <v>3418</v>
      </c>
      <c r="G200" s="62">
        <v>1422334</v>
      </c>
      <c r="H200" s="53">
        <v>41095</v>
      </c>
      <c r="I200" s="47">
        <f t="shared" si="3"/>
        <v>34</v>
      </c>
    </row>
    <row r="201" spans="1:9">
      <c r="A201" s="24" t="s">
        <v>257</v>
      </c>
      <c r="B201" s="59">
        <v>41124</v>
      </c>
      <c r="C201" s="18" t="s">
        <v>42</v>
      </c>
      <c r="D201" s="18">
        <v>21256</v>
      </c>
      <c r="E201" s="18">
        <v>219</v>
      </c>
      <c r="F201" s="18">
        <v>448</v>
      </c>
      <c r="G201" s="62">
        <v>1014416</v>
      </c>
      <c r="H201" s="52">
        <v>41110</v>
      </c>
      <c r="I201" s="47">
        <f t="shared" si="3"/>
        <v>14</v>
      </c>
    </row>
    <row r="202" spans="1:9">
      <c r="A202" s="24" t="s">
        <v>258</v>
      </c>
      <c r="B202" s="59">
        <v>41117</v>
      </c>
      <c r="C202" s="18" t="s">
        <v>42</v>
      </c>
      <c r="D202" s="18">
        <v>359</v>
      </c>
      <c r="E202" s="18">
        <v>60</v>
      </c>
      <c r="F202" s="18">
        <v>443</v>
      </c>
      <c r="G202" s="62">
        <v>300093</v>
      </c>
      <c r="H202" s="53">
        <v>41001</v>
      </c>
      <c r="I202" s="47">
        <f t="shared" si="3"/>
        <v>116</v>
      </c>
    </row>
    <row r="203" spans="1:9">
      <c r="A203" s="24" t="s">
        <v>259</v>
      </c>
      <c r="B203" s="59">
        <v>41103</v>
      </c>
      <c r="C203" s="18" t="s">
        <v>52</v>
      </c>
      <c r="D203" s="18">
        <v>84554</v>
      </c>
      <c r="E203" s="18">
        <v>926</v>
      </c>
      <c r="F203" s="18">
        <v>8879</v>
      </c>
      <c r="G203" s="62">
        <v>5299664</v>
      </c>
      <c r="H203" s="53">
        <v>41049</v>
      </c>
      <c r="I203" s="47">
        <f t="shared" si="3"/>
        <v>54</v>
      </c>
    </row>
    <row r="204" spans="1:9">
      <c r="A204" s="24" t="s">
        <v>260</v>
      </c>
      <c r="B204" s="59">
        <v>41096</v>
      </c>
      <c r="C204" s="18" t="s">
        <v>42</v>
      </c>
      <c r="D204" s="18">
        <v>313268</v>
      </c>
      <c r="E204" s="18">
        <v>748</v>
      </c>
      <c r="F204" s="18">
        <v>2605</v>
      </c>
      <c r="G204" s="62">
        <v>2772046</v>
      </c>
      <c r="H204" s="52">
        <v>41053</v>
      </c>
      <c r="I204" s="47">
        <f t="shared" si="3"/>
        <v>43</v>
      </c>
    </row>
    <row r="205" spans="1:9">
      <c r="A205" s="24" t="s">
        <v>261</v>
      </c>
      <c r="B205" s="59">
        <v>41089</v>
      </c>
      <c r="C205" s="18" t="s">
        <v>42</v>
      </c>
      <c r="D205" s="18">
        <v>467643</v>
      </c>
      <c r="E205" s="18">
        <v>165</v>
      </c>
      <c r="F205" s="18">
        <v>1841</v>
      </c>
      <c r="G205" s="62">
        <v>1274650</v>
      </c>
      <c r="H205" s="53">
        <v>41039</v>
      </c>
      <c r="I205" s="47">
        <f t="shared" si="3"/>
        <v>50</v>
      </c>
    </row>
    <row r="206" spans="1:9">
      <c r="A206" s="24" t="s">
        <v>262</v>
      </c>
      <c r="B206" s="59">
        <v>41082</v>
      </c>
      <c r="C206" s="18" t="s">
        <v>52</v>
      </c>
      <c r="D206" s="18">
        <v>31469</v>
      </c>
      <c r="E206" s="18">
        <v>705</v>
      </c>
      <c r="F206" s="18">
        <v>4810</v>
      </c>
      <c r="G206" s="62">
        <v>2496887</v>
      </c>
      <c r="H206" s="52">
        <v>41004</v>
      </c>
      <c r="I206" s="47">
        <f t="shared" si="3"/>
        <v>78</v>
      </c>
    </row>
    <row r="207" spans="1:9">
      <c r="A207" s="24" t="s">
        <v>263</v>
      </c>
      <c r="B207" s="59">
        <v>41075</v>
      </c>
      <c r="C207" s="18" t="s">
        <v>52</v>
      </c>
      <c r="D207" s="18">
        <v>6041</v>
      </c>
      <c r="E207" s="18">
        <v>30</v>
      </c>
      <c r="F207" s="18">
        <v>243</v>
      </c>
      <c r="G207" s="62">
        <v>192934</v>
      </c>
      <c r="H207" s="53">
        <v>41037</v>
      </c>
      <c r="I207" s="47">
        <f t="shared" si="3"/>
        <v>38</v>
      </c>
    </row>
    <row r="208" spans="1:9">
      <c r="A208" s="24" t="s">
        <v>264</v>
      </c>
      <c r="B208" s="59">
        <v>41068</v>
      </c>
      <c r="C208" s="18" t="s">
        <v>42</v>
      </c>
      <c r="D208" s="18">
        <v>123887</v>
      </c>
      <c r="E208" s="18">
        <v>58</v>
      </c>
      <c r="F208" s="18">
        <v>1134</v>
      </c>
      <c r="G208" s="62">
        <v>547862</v>
      </c>
      <c r="H208" s="52">
        <v>41005</v>
      </c>
      <c r="I208" s="47">
        <f t="shared" si="3"/>
        <v>63</v>
      </c>
    </row>
    <row r="209" spans="1:9">
      <c r="A209" s="24" t="s">
        <v>265</v>
      </c>
      <c r="B209" s="59">
        <v>41061</v>
      </c>
      <c r="C209" s="18" t="s">
        <v>52</v>
      </c>
      <c r="D209" s="18">
        <v>388221</v>
      </c>
      <c r="E209" s="18">
        <v>1655</v>
      </c>
      <c r="F209" s="18">
        <v>5407</v>
      </c>
      <c r="G209" s="62">
        <v>3519138</v>
      </c>
      <c r="H209" s="53">
        <v>41001</v>
      </c>
      <c r="I209" s="47">
        <f t="shared" si="3"/>
        <v>60</v>
      </c>
    </row>
    <row r="210" spans="1:9">
      <c r="A210" s="24" t="s">
        <v>266</v>
      </c>
      <c r="B210" s="59">
        <v>41047</v>
      </c>
      <c r="C210" s="18" t="s">
        <v>277</v>
      </c>
      <c r="D210" s="18"/>
      <c r="E210" s="18">
        <v>52</v>
      </c>
      <c r="F210" s="18">
        <v>538</v>
      </c>
      <c r="G210" s="62">
        <v>326910</v>
      </c>
      <c r="H210" s="52">
        <v>41004</v>
      </c>
      <c r="I210" s="47">
        <f t="shared" si="3"/>
        <v>43</v>
      </c>
    </row>
    <row r="211" spans="1:9">
      <c r="A211" s="24" t="s">
        <v>267</v>
      </c>
      <c r="B211" s="59">
        <v>41040</v>
      </c>
      <c r="C211" s="18" t="s">
        <v>52</v>
      </c>
      <c r="D211" s="18">
        <v>970077</v>
      </c>
      <c r="E211" s="18">
        <v>164</v>
      </c>
      <c r="F211" s="18">
        <v>1441</v>
      </c>
      <c r="G211" s="62">
        <v>908390</v>
      </c>
      <c r="H211" s="53">
        <v>40983</v>
      </c>
      <c r="I211" s="47">
        <f t="shared" si="3"/>
        <v>57</v>
      </c>
    </row>
    <row r="212" spans="1:9">
      <c r="A212" s="24" t="s">
        <v>268</v>
      </c>
      <c r="B212" s="59">
        <v>41040</v>
      </c>
      <c r="C212" s="18" t="s">
        <v>42</v>
      </c>
      <c r="D212" s="18">
        <v>33178</v>
      </c>
      <c r="E212" s="18">
        <v>177</v>
      </c>
      <c r="F212" s="18">
        <v>665</v>
      </c>
      <c r="G212" s="62">
        <v>641564</v>
      </c>
      <c r="H212" s="52">
        <v>41004</v>
      </c>
      <c r="I212" s="47">
        <f t="shared" si="3"/>
        <v>36</v>
      </c>
    </row>
    <row r="213" spans="1:9">
      <c r="A213" s="24" t="s">
        <v>269</v>
      </c>
      <c r="B213" s="59">
        <v>41033</v>
      </c>
      <c r="C213" s="18" t="s">
        <v>42</v>
      </c>
      <c r="D213" s="18">
        <v>1384128</v>
      </c>
      <c r="E213" s="18">
        <v>160</v>
      </c>
      <c r="F213" s="18">
        <v>1620</v>
      </c>
      <c r="G213" s="62">
        <v>1092694</v>
      </c>
      <c r="H213" s="53">
        <v>41002</v>
      </c>
      <c r="I213" s="47">
        <f t="shared" si="3"/>
        <v>31</v>
      </c>
    </row>
    <row r="214" spans="1:9">
      <c r="A214" s="24" t="s">
        <v>270</v>
      </c>
      <c r="B214" s="59">
        <v>41026</v>
      </c>
      <c r="C214" s="18" t="s">
        <v>52</v>
      </c>
      <c r="D214" s="18">
        <v>31500</v>
      </c>
      <c r="E214" s="18">
        <v>321</v>
      </c>
      <c r="F214" s="18">
        <v>2372</v>
      </c>
      <c r="G214" s="62">
        <v>2527689</v>
      </c>
      <c r="H214" s="52">
        <v>40912</v>
      </c>
      <c r="I214" s="47">
        <f t="shared" si="3"/>
        <v>114</v>
      </c>
    </row>
    <row r="215" spans="1:9">
      <c r="A215" s="24" t="s">
        <v>271</v>
      </c>
      <c r="B215" s="59">
        <v>41019</v>
      </c>
      <c r="C215" s="18" t="s">
        <v>52</v>
      </c>
      <c r="D215" s="18">
        <v>88089</v>
      </c>
      <c r="E215" s="18">
        <v>247</v>
      </c>
      <c r="F215" s="18">
        <v>3448</v>
      </c>
      <c r="G215" s="62">
        <v>2086366</v>
      </c>
      <c r="H215" s="53">
        <v>40976</v>
      </c>
      <c r="I215" s="47">
        <f t="shared" si="3"/>
        <v>43</v>
      </c>
    </row>
    <row r="216" spans="1:9">
      <c r="A216" s="24" t="s">
        <v>272</v>
      </c>
      <c r="B216" s="59">
        <v>41019</v>
      </c>
      <c r="C216" s="18" t="s">
        <v>52</v>
      </c>
      <c r="D216" s="18">
        <v>10838</v>
      </c>
      <c r="E216" s="18">
        <v>958</v>
      </c>
      <c r="F216" s="18">
        <v>2763</v>
      </c>
      <c r="G216" s="62">
        <v>4502389</v>
      </c>
      <c r="H216" s="52">
        <v>40984</v>
      </c>
      <c r="I216" s="47">
        <f t="shared" si="3"/>
        <v>35</v>
      </c>
    </row>
    <row r="217" spans="1:9">
      <c r="A217" s="24" t="s">
        <v>273</v>
      </c>
      <c r="B217" s="59">
        <v>41012</v>
      </c>
      <c r="C217" s="18" t="s">
        <v>52</v>
      </c>
      <c r="D217" s="18">
        <v>1428</v>
      </c>
      <c r="E217" s="18">
        <v>53</v>
      </c>
      <c r="F217" s="18">
        <v>109</v>
      </c>
      <c r="G217" s="62">
        <v>108849</v>
      </c>
      <c r="H217" s="53">
        <v>40963</v>
      </c>
      <c r="I217" s="47">
        <f t="shared" si="3"/>
        <v>49</v>
      </c>
    </row>
    <row r="218" spans="1:9">
      <c r="A218" s="24" t="s">
        <v>274</v>
      </c>
      <c r="B218" s="59">
        <v>41005</v>
      </c>
      <c r="C218" s="18" t="s">
        <v>52</v>
      </c>
      <c r="D218" s="18">
        <v>230090</v>
      </c>
      <c r="E218" s="18">
        <v>694</v>
      </c>
      <c r="F218" s="18">
        <v>3390</v>
      </c>
      <c r="G218" s="62">
        <v>2683798</v>
      </c>
      <c r="H218" s="52">
        <v>40948</v>
      </c>
      <c r="I218" s="47">
        <f t="shared" si="3"/>
        <v>57</v>
      </c>
    </row>
    <row r="219" spans="1:9">
      <c r="A219" s="24" t="s">
        <v>275</v>
      </c>
      <c r="B219" s="59">
        <v>40998</v>
      </c>
      <c r="C219" s="18" t="s">
        <v>52</v>
      </c>
      <c r="D219" s="18">
        <v>39059</v>
      </c>
      <c r="E219" s="18">
        <v>17</v>
      </c>
      <c r="F219" s="18">
        <v>88</v>
      </c>
      <c r="G219" s="62">
        <v>118573</v>
      </c>
      <c r="H219" s="53">
        <v>40963</v>
      </c>
      <c r="I219" s="47">
        <f t="shared" si="3"/>
        <v>35</v>
      </c>
    </row>
    <row r="220" spans="1:9">
      <c r="A220" s="24" t="s">
        <v>276</v>
      </c>
      <c r="B220" s="59">
        <v>40991</v>
      </c>
      <c r="C220" s="18" t="s">
        <v>52</v>
      </c>
      <c r="D220" s="18">
        <v>4534</v>
      </c>
      <c r="E220" s="18">
        <v>529</v>
      </c>
      <c r="F220" s="18">
        <v>1632</v>
      </c>
      <c r="G220" s="62">
        <v>1857597</v>
      </c>
      <c r="H220" s="52">
        <v>40960</v>
      </c>
      <c r="I220" s="47">
        <f t="shared" si="3"/>
        <v>31</v>
      </c>
    </row>
    <row r="221" spans="1:9">
      <c r="A221" s="24" t="s">
        <v>278</v>
      </c>
      <c r="B221" s="59">
        <v>40977</v>
      </c>
      <c r="C221" s="18" t="s">
        <v>42</v>
      </c>
      <c r="D221" s="18">
        <v>488093</v>
      </c>
      <c r="E221" s="18">
        <v>124</v>
      </c>
      <c r="F221" s="18">
        <v>286</v>
      </c>
      <c r="G221" s="62">
        <v>625337</v>
      </c>
      <c r="H221" s="53">
        <v>40913</v>
      </c>
      <c r="I221" s="47">
        <f t="shared" si="3"/>
        <v>64</v>
      </c>
    </row>
    <row r="222" spans="1:9">
      <c r="A222" s="24" t="s">
        <v>279</v>
      </c>
      <c r="B222" s="59">
        <v>40976</v>
      </c>
      <c r="C222" s="18" t="s">
        <v>52</v>
      </c>
      <c r="D222" s="18">
        <v>906</v>
      </c>
      <c r="E222" s="18">
        <v>764</v>
      </c>
      <c r="F222" s="18">
        <v>218</v>
      </c>
      <c r="G222" s="62">
        <v>178465</v>
      </c>
      <c r="H222" s="52">
        <v>40878</v>
      </c>
      <c r="I222" s="47">
        <f t="shared" si="3"/>
        <v>98</v>
      </c>
    </row>
    <row r="223" spans="1:9">
      <c r="A223" s="24" t="s">
        <v>280</v>
      </c>
      <c r="B223" s="59">
        <v>40970</v>
      </c>
      <c r="C223" s="18" t="s">
        <v>52</v>
      </c>
      <c r="D223" s="18">
        <v>7925</v>
      </c>
      <c r="E223" s="18">
        <v>117</v>
      </c>
      <c r="F223" s="18">
        <v>1503</v>
      </c>
      <c r="G223" s="62">
        <v>752987</v>
      </c>
      <c r="H223" s="53">
        <v>40921</v>
      </c>
      <c r="I223" s="47">
        <f t="shared" si="3"/>
        <v>49</v>
      </c>
    </row>
    <row r="224" spans="1:9">
      <c r="A224" s="24" t="s">
        <v>281</v>
      </c>
      <c r="B224" s="59">
        <v>40970</v>
      </c>
      <c r="C224" s="18" t="s">
        <v>42</v>
      </c>
      <c r="D224" s="18">
        <v>24610</v>
      </c>
      <c r="E224" s="18">
        <v>22</v>
      </c>
      <c r="F224" s="18">
        <v>603</v>
      </c>
      <c r="G224" s="62">
        <v>446421</v>
      </c>
      <c r="H224" s="52">
        <v>40946</v>
      </c>
      <c r="I224" s="47">
        <f t="shared" si="3"/>
        <v>24</v>
      </c>
    </row>
    <row r="225" spans="1:9">
      <c r="A225" s="24" t="s">
        <v>282</v>
      </c>
      <c r="B225" s="59">
        <v>40963</v>
      </c>
      <c r="C225" s="18" t="s">
        <v>52</v>
      </c>
      <c r="D225" s="18">
        <v>63736</v>
      </c>
      <c r="E225" s="18">
        <v>123</v>
      </c>
      <c r="F225" s="18">
        <v>1505</v>
      </c>
      <c r="G225" s="62">
        <v>1213496</v>
      </c>
      <c r="H225" s="53">
        <v>40899</v>
      </c>
      <c r="I225" s="47">
        <f t="shared" si="3"/>
        <v>64</v>
      </c>
    </row>
    <row r="226" spans="1:9">
      <c r="A226" s="24" t="s">
        <v>283</v>
      </c>
      <c r="B226" s="59">
        <v>40963</v>
      </c>
      <c r="C226" s="18" t="s">
        <v>42</v>
      </c>
      <c r="D226" s="18">
        <v>5097</v>
      </c>
      <c r="E226" s="18">
        <v>20</v>
      </c>
      <c r="F226" s="18">
        <v>255</v>
      </c>
      <c r="G226" s="62">
        <v>173701</v>
      </c>
      <c r="H226" s="52">
        <v>40912</v>
      </c>
      <c r="I226" s="47">
        <f t="shared" si="3"/>
        <v>51</v>
      </c>
    </row>
    <row r="227" spans="1:9">
      <c r="A227" s="24" t="s">
        <v>284</v>
      </c>
      <c r="B227" s="59">
        <v>40956</v>
      </c>
      <c r="C227" s="18" t="s">
        <v>42</v>
      </c>
      <c r="D227" s="18">
        <v>161845</v>
      </c>
      <c r="E227" s="18">
        <v>56</v>
      </c>
      <c r="F227" s="18">
        <v>764</v>
      </c>
      <c r="G227" s="62">
        <v>568971</v>
      </c>
      <c r="H227" s="53">
        <v>40900</v>
      </c>
      <c r="I227" s="47">
        <f t="shared" si="3"/>
        <v>56</v>
      </c>
    </row>
    <row r="228" spans="1:9">
      <c r="A228" s="24" t="s">
        <v>285</v>
      </c>
      <c r="B228" s="59">
        <v>40949</v>
      </c>
      <c r="C228" s="18" t="s">
        <v>42</v>
      </c>
      <c r="D228" s="18">
        <v>736076</v>
      </c>
      <c r="E228" s="18">
        <v>228</v>
      </c>
      <c r="F228" s="18">
        <v>1837</v>
      </c>
      <c r="G228" s="62">
        <v>1310161</v>
      </c>
      <c r="H228" s="52">
        <v>40877</v>
      </c>
      <c r="I228" s="47">
        <f t="shared" si="3"/>
        <v>72</v>
      </c>
    </row>
    <row r="229" spans="1:9">
      <c r="A229" s="24" t="s">
        <v>286</v>
      </c>
      <c r="B229" s="59">
        <v>40934</v>
      </c>
      <c r="C229" s="18" t="s">
        <v>42</v>
      </c>
      <c r="D229" s="18">
        <v>1154295</v>
      </c>
      <c r="E229" s="18">
        <v>786</v>
      </c>
      <c r="F229" s="18">
        <v>8074</v>
      </c>
      <c r="G229" s="62">
        <v>6022500</v>
      </c>
      <c r="H229" s="53">
        <v>40783</v>
      </c>
      <c r="I229" s="47">
        <f t="shared" si="3"/>
        <v>151</v>
      </c>
    </row>
    <row r="230" spans="1:9">
      <c r="A230" s="24" t="s">
        <v>287</v>
      </c>
      <c r="B230" s="59">
        <v>40914</v>
      </c>
      <c r="C230" s="18" t="s">
        <v>42</v>
      </c>
      <c r="D230" s="18">
        <v>380141</v>
      </c>
      <c r="E230" s="18">
        <v>236</v>
      </c>
      <c r="F230" s="18">
        <v>618</v>
      </c>
      <c r="G230" s="62">
        <v>814656</v>
      </c>
      <c r="H230" s="52">
        <v>40850</v>
      </c>
      <c r="I230" s="47">
        <f t="shared" si="3"/>
        <v>64</v>
      </c>
    </row>
    <row r="231" spans="1:9">
      <c r="A231" s="24" t="s">
        <v>588</v>
      </c>
      <c r="B231" s="60">
        <v>40900</v>
      </c>
      <c r="C231" s="18" t="s">
        <v>20</v>
      </c>
      <c r="D231" s="18">
        <v>2605328</v>
      </c>
      <c r="E231" s="18">
        <v>12</v>
      </c>
      <c r="F231" s="18">
        <v>489</v>
      </c>
      <c r="G231" s="62">
        <v>78105</v>
      </c>
      <c r="H231" s="56">
        <v>40840</v>
      </c>
      <c r="I231" s="47">
        <f t="shared" si="3"/>
        <v>60</v>
      </c>
    </row>
    <row r="232" spans="1:9">
      <c r="A232" s="24" t="s">
        <v>589</v>
      </c>
      <c r="B232" s="59">
        <v>40886</v>
      </c>
      <c r="C232" s="18" t="s">
        <v>52</v>
      </c>
      <c r="D232" s="18">
        <v>311120</v>
      </c>
      <c r="E232" s="18">
        <v>240</v>
      </c>
      <c r="F232" s="18">
        <v>1469</v>
      </c>
      <c r="G232" s="62">
        <v>1502301</v>
      </c>
      <c r="H232" s="56">
        <v>40856</v>
      </c>
      <c r="I232" s="47">
        <f t="shared" si="3"/>
        <v>30</v>
      </c>
    </row>
    <row r="233" spans="1:9">
      <c r="A233" s="24" t="s">
        <v>590</v>
      </c>
      <c r="B233" s="59">
        <v>40879</v>
      </c>
      <c r="C233" s="18" t="s">
        <v>52</v>
      </c>
      <c r="D233" s="18">
        <v>463479</v>
      </c>
      <c r="E233" s="18">
        <v>226</v>
      </c>
      <c r="F233" s="18">
        <v>1084</v>
      </c>
      <c r="G233" s="62">
        <v>2257031</v>
      </c>
      <c r="H233" s="56">
        <v>40785</v>
      </c>
      <c r="I233" s="47">
        <f t="shared" si="3"/>
        <v>94</v>
      </c>
    </row>
    <row r="234" spans="1:9">
      <c r="A234" s="24" t="s">
        <v>592</v>
      </c>
      <c r="B234" s="59">
        <v>40872</v>
      </c>
      <c r="C234" s="18" t="s">
        <v>52</v>
      </c>
      <c r="D234" s="18">
        <v>150174</v>
      </c>
      <c r="E234" s="18">
        <v>134</v>
      </c>
      <c r="F234" s="18">
        <v>1028</v>
      </c>
      <c r="G234" s="62">
        <v>885237</v>
      </c>
      <c r="H234" s="56">
        <v>40840</v>
      </c>
      <c r="I234" s="47">
        <f t="shared" si="3"/>
        <v>32</v>
      </c>
    </row>
    <row r="235" spans="1:9">
      <c r="A235" s="24" t="s">
        <v>593</v>
      </c>
      <c r="B235" s="59">
        <v>40858</v>
      </c>
      <c r="C235" s="18" t="s">
        <v>52</v>
      </c>
      <c r="D235" s="18">
        <v>26112</v>
      </c>
      <c r="E235" s="18">
        <v>367</v>
      </c>
      <c r="F235" s="18">
        <v>3146</v>
      </c>
      <c r="G235" s="62">
        <v>1986285</v>
      </c>
      <c r="H235" s="56">
        <v>40785</v>
      </c>
      <c r="I235" s="47">
        <f t="shared" si="3"/>
        <v>73</v>
      </c>
    </row>
    <row r="236" spans="1:9">
      <c r="A236" s="24" t="s">
        <v>594</v>
      </c>
      <c r="B236" s="59">
        <v>40842</v>
      </c>
      <c r="C236" s="18" t="s">
        <v>52</v>
      </c>
      <c r="D236" s="18">
        <v>675021</v>
      </c>
      <c r="E236" s="18">
        <v>381</v>
      </c>
      <c r="F236" s="18">
        <v>1480</v>
      </c>
      <c r="G236" s="62">
        <v>1654446</v>
      </c>
      <c r="H236" s="57">
        <v>40829</v>
      </c>
      <c r="I236" s="47">
        <f t="shared" si="3"/>
        <v>13</v>
      </c>
    </row>
    <row r="237" spans="1:9">
      <c r="A237" s="24" t="s">
        <v>595</v>
      </c>
      <c r="B237" s="59">
        <v>40830</v>
      </c>
      <c r="C237" s="18" t="s">
        <v>52</v>
      </c>
      <c r="D237" s="18">
        <v>8814</v>
      </c>
      <c r="E237" s="18">
        <v>69</v>
      </c>
      <c r="F237" s="18">
        <v>686</v>
      </c>
      <c r="G237" s="62">
        <v>360192</v>
      </c>
      <c r="H237" s="56">
        <v>40792</v>
      </c>
      <c r="I237" s="47">
        <f t="shared" si="3"/>
        <v>38</v>
      </c>
    </row>
    <row r="238" spans="1:9">
      <c r="A238" s="24" t="s">
        <v>596</v>
      </c>
      <c r="B238" s="59">
        <v>40823</v>
      </c>
      <c r="C238" s="18" t="s">
        <v>52</v>
      </c>
      <c r="D238" s="18">
        <v>5217</v>
      </c>
      <c r="E238" s="18">
        <v>22</v>
      </c>
      <c r="F238" s="18">
        <v>390</v>
      </c>
      <c r="G238" s="62">
        <v>311210</v>
      </c>
      <c r="H238" s="57">
        <v>40771</v>
      </c>
      <c r="I238" s="47">
        <f t="shared" si="3"/>
        <v>52</v>
      </c>
    </row>
    <row r="239" spans="1:9">
      <c r="A239" s="24" t="s">
        <v>597</v>
      </c>
      <c r="B239" s="59">
        <v>40822</v>
      </c>
      <c r="C239" s="18" t="s">
        <v>52</v>
      </c>
      <c r="D239" s="18">
        <v>55617</v>
      </c>
      <c r="E239" s="18">
        <v>47</v>
      </c>
      <c r="F239" s="18">
        <v>220</v>
      </c>
      <c r="G239" s="62">
        <v>362317</v>
      </c>
      <c r="H239" s="56">
        <v>40765</v>
      </c>
      <c r="I239" s="47">
        <f t="shared" si="3"/>
        <v>57</v>
      </c>
    </row>
    <row r="240" spans="1:9">
      <c r="A240" s="24" t="s">
        <v>598</v>
      </c>
      <c r="B240" s="59">
        <v>40816</v>
      </c>
      <c r="C240" s="18" t="s">
        <v>52</v>
      </c>
      <c r="D240" s="18">
        <v>1378</v>
      </c>
      <c r="E240" s="18">
        <v>4</v>
      </c>
      <c r="F240" s="18">
        <v>64</v>
      </c>
      <c r="G240" s="62">
        <v>144443</v>
      </c>
      <c r="H240" s="56">
        <v>40766</v>
      </c>
      <c r="I240" s="47">
        <f t="shared" si="3"/>
        <v>50</v>
      </c>
    </row>
    <row r="241" spans="1:9">
      <c r="A241" s="24" t="s">
        <v>599</v>
      </c>
      <c r="B241" s="59">
        <v>40816</v>
      </c>
      <c r="C241" s="18" t="s">
        <v>42</v>
      </c>
      <c r="D241" s="18">
        <v>1654</v>
      </c>
      <c r="E241" s="18">
        <v>0</v>
      </c>
      <c r="F241" s="18">
        <v>5</v>
      </c>
      <c r="G241" s="62">
        <v>6298</v>
      </c>
      <c r="H241" s="56">
        <v>40997</v>
      </c>
      <c r="I241" s="47">
        <f t="shared" si="3"/>
        <v>-181</v>
      </c>
    </row>
    <row r="242" spans="1:9">
      <c r="A242" s="24" t="s">
        <v>600</v>
      </c>
      <c r="B242" s="59">
        <v>40816</v>
      </c>
      <c r="C242" s="18" t="s">
        <v>52</v>
      </c>
      <c r="D242" s="18">
        <v>199</v>
      </c>
      <c r="E242" s="18">
        <v>22</v>
      </c>
      <c r="F242" s="18">
        <v>319</v>
      </c>
      <c r="G242" s="62">
        <v>329209</v>
      </c>
      <c r="H242" s="56">
        <v>40772</v>
      </c>
      <c r="I242" s="47">
        <f t="shared" si="3"/>
        <v>44</v>
      </c>
    </row>
    <row r="243" spans="1:9">
      <c r="A243" s="24" t="s">
        <v>601</v>
      </c>
      <c r="B243" s="59">
        <v>40809</v>
      </c>
      <c r="C243" s="18" t="s">
        <v>52</v>
      </c>
      <c r="D243" s="18">
        <v>2952</v>
      </c>
      <c r="E243" s="18">
        <v>82</v>
      </c>
      <c r="F243" s="18">
        <v>1732</v>
      </c>
      <c r="G243" s="62">
        <v>1001584</v>
      </c>
      <c r="H243" s="56">
        <v>40773</v>
      </c>
      <c r="I243" s="47">
        <f t="shared" si="3"/>
        <v>36</v>
      </c>
    </row>
    <row r="244" spans="1:9">
      <c r="A244" s="24" t="s">
        <v>602</v>
      </c>
      <c r="B244" s="59">
        <v>40809</v>
      </c>
      <c r="C244" s="18" t="s">
        <v>52</v>
      </c>
      <c r="D244" s="18">
        <v>7274</v>
      </c>
      <c r="E244" s="18">
        <v>139</v>
      </c>
      <c r="F244" s="18">
        <v>1912</v>
      </c>
      <c r="G244" s="62">
        <v>1528602</v>
      </c>
      <c r="H244" s="56">
        <v>40736</v>
      </c>
      <c r="I244" s="47">
        <f t="shared" si="3"/>
        <v>73</v>
      </c>
    </row>
    <row r="245" spans="1:9">
      <c r="A245" s="24" t="s">
        <v>603</v>
      </c>
      <c r="B245" s="59">
        <v>40795</v>
      </c>
      <c r="C245" s="18" t="s">
        <v>42</v>
      </c>
      <c r="D245" s="18">
        <v>1514833</v>
      </c>
      <c r="E245" s="18">
        <v>318</v>
      </c>
      <c r="F245" s="18">
        <v>2328</v>
      </c>
      <c r="G245" s="62">
        <v>2065953</v>
      </c>
      <c r="H245" s="56">
        <v>40736</v>
      </c>
      <c r="I245" s="47">
        <f t="shared" si="3"/>
        <v>59</v>
      </c>
    </row>
    <row r="246" spans="1:9">
      <c r="A246" s="24" t="s">
        <v>604</v>
      </c>
      <c r="B246" s="59">
        <v>40786</v>
      </c>
      <c r="C246" s="18" t="s">
        <v>52</v>
      </c>
      <c r="D246" s="18">
        <v>209128</v>
      </c>
      <c r="E246" s="18">
        <v>1176</v>
      </c>
      <c r="F246" s="18">
        <v>3128</v>
      </c>
      <c r="G246" s="62">
        <v>2369398</v>
      </c>
      <c r="H246" s="56">
        <v>40745</v>
      </c>
      <c r="I246" s="47">
        <f t="shared" si="3"/>
        <v>41</v>
      </c>
    </row>
    <row r="247" spans="1:9">
      <c r="A247" s="24" t="s">
        <v>605</v>
      </c>
      <c r="B247" s="59">
        <v>40767</v>
      </c>
      <c r="C247" s="18" t="s">
        <v>52</v>
      </c>
      <c r="D247" s="18">
        <v>10043</v>
      </c>
      <c r="E247" s="18">
        <v>31</v>
      </c>
      <c r="F247" s="18">
        <v>277</v>
      </c>
      <c r="G247" s="62">
        <v>248118</v>
      </c>
      <c r="H247" s="56">
        <v>40718</v>
      </c>
      <c r="I247" s="47">
        <f t="shared" si="3"/>
        <v>49</v>
      </c>
    </row>
    <row r="248" spans="1:9">
      <c r="A248" s="24" t="s">
        <v>606</v>
      </c>
      <c r="B248" s="59">
        <v>40746</v>
      </c>
      <c r="C248" s="18" t="s">
        <v>52</v>
      </c>
      <c r="D248" s="18">
        <v>510094</v>
      </c>
      <c r="E248" s="18">
        <v>502</v>
      </c>
      <c r="F248" s="18">
        <v>4006</v>
      </c>
      <c r="G248" s="62">
        <v>3334539</v>
      </c>
      <c r="H248" s="56">
        <v>40697</v>
      </c>
      <c r="I248" s="47">
        <f t="shared" si="3"/>
        <v>49</v>
      </c>
    </row>
    <row r="249" spans="1:9">
      <c r="A249" s="24" t="s">
        <v>607</v>
      </c>
      <c r="B249" s="59">
        <v>40739</v>
      </c>
      <c r="C249" s="18" t="s">
        <v>20</v>
      </c>
      <c r="D249" s="18">
        <v>2464050</v>
      </c>
      <c r="E249" s="18">
        <v>82</v>
      </c>
      <c r="F249" s="18">
        <v>801</v>
      </c>
      <c r="G249" s="62">
        <v>650952</v>
      </c>
      <c r="H249" s="56">
        <v>40694</v>
      </c>
      <c r="I249" s="47">
        <f t="shared" si="3"/>
        <v>45</v>
      </c>
    </row>
    <row r="250" spans="1:9">
      <c r="A250" s="24" t="s">
        <v>608</v>
      </c>
      <c r="B250" s="59">
        <v>40732</v>
      </c>
      <c r="C250" s="18" t="s">
        <v>42</v>
      </c>
      <c r="D250" s="18">
        <v>2374250</v>
      </c>
      <c r="E250" s="18">
        <v>6</v>
      </c>
      <c r="F250" s="18">
        <v>45</v>
      </c>
      <c r="G250" s="62">
        <v>50310</v>
      </c>
      <c r="H250" s="56">
        <v>40695</v>
      </c>
      <c r="I250" s="47">
        <f t="shared" si="3"/>
        <v>37</v>
      </c>
    </row>
    <row r="251" spans="1:9">
      <c r="A251" s="24" t="s">
        <v>609</v>
      </c>
      <c r="B251" s="59">
        <v>40725</v>
      </c>
      <c r="C251" s="18" t="s">
        <v>52</v>
      </c>
      <c r="D251" s="18">
        <v>165</v>
      </c>
      <c r="E251" s="18">
        <v>8</v>
      </c>
      <c r="F251" s="18">
        <v>17</v>
      </c>
      <c r="G251" s="62">
        <v>23591</v>
      </c>
      <c r="H251" s="56">
        <v>40697</v>
      </c>
      <c r="I251" s="47">
        <f t="shared" si="3"/>
        <v>28</v>
      </c>
    </row>
    <row r="252" spans="1:9">
      <c r="A252" s="24" t="s">
        <v>610</v>
      </c>
      <c r="B252" s="59">
        <v>40725</v>
      </c>
      <c r="C252" s="18" t="s">
        <v>52</v>
      </c>
      <c r="D252" s="18">
        <v>254239</v>
      </c>
      <c r="E252" s="18">
        <v>242</v>
      </c>
      <c r="F252" s="18">
        <v>1826</v>
      </c>
      <c r="G252" s="62">
        <v>1768637</v>
      </c>
      <c r="H252" s="56">
        <v>40695</v>
      </c>
      <c r="I252" s="47">
        <f t="shared" si="3"/>
        <v>30</v>
      </c>
    </row>
    <row r="253" spans="1:9">
      <c r="A253" s="24" t="s">
        <v>611</v>
      </c>
      <c r="B253" s="59">
        <v>40718</v>
      </c>
      <c r="C253" s="18" t="s">
        <v>52</v>
      </c>
      <c r="D253" s="18">
        <v>78198</v>
      </c>
      <c r="E253" s="18">
        <v>56</v>
      </c>
      <c r="F253" s="18">
        <v>664</v>
      </c>
      <c r="G253" s="62">
        <v>797261</v>
      </c>
      <c r="H253" s="56">
        <v>40682</v>
      </c>
      <c r="I253" s="47">
        <f t="shared" si="3"/>
        <v>36</v>
      </c>
    </row>
    <row r="254" spans="1:9">
      <c r="A254" s="24" t="s">
        <v>612</v>
      </c>
      <c r="B254" s="59">
        <v>40711</v>
      </c>
      <c r="C254" s="18" t="s">
        <v>52</v>
      </c>
      <c r="D254" s="18">
        <v>2870</v>
      </c>
      <c r="E254" s="18">
        <v>32</v>
      </c>
      <c r="F254" s="18">
        <v>216</v>
      </c>
      <c r="G254" s="62">
        <v>277660</v>
      </c>
      <c r="H254" s="56">
        <v>40670</v>
      </c>
      <c r="I254" s="47">
        <f t="shared" si="3"/>
        <v>41</v>
      </c>
    </row>
    <row r="255" spans="1:9">
      <c r="A255" s="24" t="s">
        <v>613</v>
      </c>
      <c r="B255" s="59">
        <v>40704</v>
      </c>
      <c r="C255" s="18" t="s">
        <v>52</v>
      </c>
      <c r="D255" s="18">
        <v>23860</v>
      </c>
      <c r="E255" s="18">
        <v>41</v>
      </c>
      <c r="F255" s="18">
        <v>279</v>
      </c>
      <c r="G255" s="62">
        <v>383720</v>
      </c>
      <c r="H255" s="56">
        <v>40653</v>
      </c>
      <c r="I255" s="47">
        <f t="shared" si="3"/>
        <v>51</v>
      </c>
    </row>
    <row r="256" spans="1:9">
      <c r="A256" s="24" t="s">
        <v>614</v>
      </c>
      <c r="B256" s="59">
        <v>40697</v>
      </c>
      <c r="C256" s="18" t="s">
        <v>52</v>
      </c>
      <c r="D256" s="18">
        <v>176167</v>
      </c>
      <c r="E256" s="18">
        <v>303</v>
      </c>
      <c r="F256" s="18">
        <v>1528</v>
      </c>
      <c r="G256" s="62">
        <v>1839961</v>
      </c>
      <c r="H256" s="56">
        <v>40647</v>
      </c>
      <c r="I256" s="47">
        <f t="shared" si="3"/>
        <v>50</v>
      </c>
    </row>
    <row r="257" spans="1:9">
      <c r="A257" s="24" t="s">
        <v>615</v>
      </c>
      <c r="B257" s="59">
        <v>40683</v>
      </c>
      <c r="C257" s="18" t="s">
        <v>20</v>
      </c>
      <c r="D257" s="25">
        <v>245351</v>
      </c>
      <c r="E257" s="18">
        <v>4</v>
      </c>
      <c r="F257" s="18">
        <v>240</v>
      </c>
      <c r="G257" s="62">
        <v>232531</v>
      </c>
      <c r="H257" s="56">
        <v>40647</v>
      </c>
      <c r="I257" s="47">
        <f t="shared" si="3"/>
        <v>36</v>
      </c>
    </row>
    <row r="258" spans="1:9">
      <c r="A258" s="24" t="s">
        <v>616</v>
      </c>
      <c r="B258" s="59">
        <v>40676</v>
      </c>
      <c r="C258" s="18" t="s">
        <v>52</v>
      </c>
      <c r="D258" s="18">
        <v>31591</v>
      </c>
      <c r="E258" s="18">
        <v>41</v>
      </c>
      <c r="F258" s="18">
        <v>15</v>
      </c>
      <c r="G258" s="62">
        <v>75492</v>
      </c>
      <c r="H258" s="56">
        <v>40654</v>
      </c>
      <c r="I258" s="47">
        <f t="shared" si="3"/>
        <v>22</v>
      </c>
    </row>
    <row r="259" spans="1:9">
      <c r="A259" s="24" t="s">
        <v>617</v>
      </c>
      <c r="B259" s="59">
        <v>40669</v>
      </c>
      <c r="C259" s="18" t="s">
        <v>52</v>
      </c>
      <c r="D259" s="18">
        <v>77669</v>
      </c>
      <c r="E259" s="18">
        <v>149</v>
      </c>
      <c r="F259" s="18">
        <v>484</v>
      </c>
      <c r="G259" s="62">
        <v>580133</v>
      </c>
      <c r="H259" s="56">
        <v>40632</v>
      </c>
      <c r="I259" s="47">
        <f t="shared" ref="I259:I274" si="4">B259-H259</f>
        <v>37</v>
      </c>
    </row>
    <row r="260" spans="1:9">
      <c r="A260" s="24" t="s">
        <v>618</v>
      </c>
      <c r="B260" s="59">
        <v>40669</v>
      </c>
      <c r="C260" s="18" t="s">
        <v>52</v>
      </c>
      <c r="D260" s="18">
        <v>5989</v>
      </c>
      <c r="E260" s="18">
        <v>4</v>
      </c>
      <c r="F260" s="18">
        <v>49</v>
      </c>
      <c r="G260" s="62">
        <v>120582</v>
      </c>
      <c r="H260" s="56">
        <v>40640</v>
      </c>
      <c r="I260" s="47">
        <f t="shared" si="4"/>
        <v>29</v>
      </c>
    </row>
    <row r="261" spans="1:9">
      <c r="A261" s="24" t="s">
        <v>619</v>
      </c>
      <c r="B261" s="59">
        <v>40662</v>
      </c>
      <c r="C261" s="18" t="s">
        <v>52</v>
      </c>
      <c r="D261" s="18">
        <v>7466</v>
      </c>
      <c r="E261" s="18">
        <v>1</v>
      </c>
      <c r="F261" s="18">
        <v>35</v>
      </c>
      <c r="G261" s="62">
        <v>65126</v>
      </c>
      <c r="H261" s="56">
        <v>40631</v>
      </c>
      <c r="I261" s="47">
        <f t="shared" si="4"/>
        <v>31</v>
      </c>
    </row>
    <row r="262" spans="1:9">
      <c r="A262" s="24" t="s">
        <v>620</v>
      </c>
      <c r="B262" s="59">
        <v>40662</v>
      </c>
      <c r="C262" s="18" t="s">
        <v>52</v>
      </c>
      <c r="D262" s="18">
        <v>1870</v>
      </c>
      <c r="E262" s="18">
        <v>21</v>
      </c>
      <c r="F262" s="18">
        <v>187</v>
      </c>
      <c r="G262" s="62">
        <v>313408</v>
      </c>
      <c r="H262" s="56">
        <v>40635</v>
      </c>
      <c r="I262" s="47">
        <f t="shared" si="4"/>
        <v>27</v>
      </c>
    </row>
    <row r="263" spans="1:9">
      <c r="A263" s="24" t="s">
        <v>621</v>
      </c>
      <c r="B263" s="59">
        <v>40655</v>
      </c>
      <c r="C263" s="18" t="s">
        <v>42</v>
      </c>
      <c r="D263" s="25">
        <v>167280</v>
      </c>
      <c r="E263" s="18">
        <v>5</v>
      </c>
      <c r="F263" s="18">
        <v>34</v>
      </c>
      <c r="G263" s="62">
        <v>39441</v>
      </c>
      <c r="H263" s="56">
        <v>40645</v>
      </c>
      <c r="I263" s="47">
        <f t="shared" si="4"/>
        <v>10</v>
      </c>
    </row>
    <row r="264" spans="1:9">
      <c r="A264" s="24" t="s">
        <v>622</v>
      </c>
      <c r="B264" s="59">
        <v>40641</v>
      </c>
      <c r="C264" s="18" t="s">
        <v>52</v>
      </c>
      <c r="D264" s="18">
        <v>1744</v>
      </c>
      <c r="E264" s="18">
        <v>128</v>
      </c>
      <c r="F264" s="18">
        <v>623</v>
      </c>
      <c r="G264" s="62">
        <v>1117064</v>
      </c>
      <c r="H264" s="56">
        <v>40599</v>
      </c>
      <c r="I264" s="47">
        <f t="shared" si="4"/>
        <v>42</v>
      </c>
    </row>
    <row r="265" spans="1:9">
      <c r="A265" s="24" t="s">
        <v>623</v>
      </c>
      <c r="B265" s="59">
        <v>40634</v>
      </c>
      <c r="C265" s="18" t="s">
        <v>52</v>
      </c>
      <c r="D265" s="18">
        <v>1799</v>
      </c>
      <c r="E265" s="18">
        <v>2</v>
      </c>
      <c r="F265" s="18">
        <v>25</v>
      </c>
      <c r="G265" s="62">
        <v>21382</v>
      </c>
      <c r="H265" s="56">
        <v>40521</v>
      </c>
      <c r="I265" s="47">
        <f t="shared" si="4"/>
        <v>113</v>
      </c>
    </row>
    <row r="266" spans="1:9">
      <c r="A266" s="24" t="s">
        <v>624</v>
      </c>
      <c r="B266" s="59">
        <v>40634</v>
      </c>
      <c r="C266" s="18" t="s">
        <v>20</v>
      </c>
      <c r="D266" s="25">
        <v>848482</v>
      </c>
      <c r="E266" s="18">
        <v>42</v>
      </c>
      <c r="F266" s="18">
        <v>182</v>
      </c>
      <c r="G266" s="62">
        <v>332412</v>
      </c>
      <c r="H266" s="56">
        <v>40582</v>
      </c>
      <c r="I266" s="47">
        <f t="shared" si="4"/>
        <v>52</v>
      </c>
    </row>
    <row r="267" spans="1:9">
      <c r="A267" s="24" t="s">
        <v>625</v>
      </c>
      <c r="B267" s="59">
        <v>40599</v>
      </c>
      <c r="C267" s="18" t="s">
        <v>42</v>
      </c>
      <c r="D267" s="25">
        <v>168758</v>
      </c>
      <c r="E267" s="18">
        <v>9</v>
      </c>
      <c r="F267" s="18">
        <v>55</v>
      </c>
      <c r="G267" s="62">
        <v>165350</v>
      </c>
      <c r="H267" s="56">
        <v>40536</v>
      </c>
      <c r="I267" s="47">
        <f t="shared" si="4"/>
        <v>63</v>
      </c>
    </row>
    <row r="268" spans="1:9">
      <c r="A268" s="24" t="s">
        <v>626</v>
      </c>
      <c r="B268" s="59">
        <v>40592</v>
      </c>
      <c r="C268" s="18" t="s">
        <v>42</v>
      </c>
      <c r="D268" s="25">
        <v>32878</v>
      </c>
      <c r="E268" s="18">
        <v>33</v>
      </c>
      <c r="F268" s="18">
        <v>158</v>
      </c>
      <c r="G268" s="62">
        <v>404046</v>
      </c>
      <c r="H268" s="56">
        <v>40567</v>
      </c>
      <c r="I268" s="47">
        <f t="shared" si="4"/>
        <v>25</v>
      </c>
    </row>
    <row r="269" spans="1:9">
      <c r="A269" s="24" t="s">
        <v>627</v>
      </c>
      <c r="B269" s="59">
        <v>40585</v>
      </c>
      <c r="C269" s="18" t="s">
        <v>52</v>
      </c>
      <c r="D269" s="25">
        <v>226617</v>
      </c>
      <c r="E269" s="18">
        <v>60</v>
      </c>
      <c r="F269" s="18">
        <v>233</v>
      </c>
      <c r="G269" s="62">
        <v>436618</v>
      </c>
      <c r="H269" s="56">
        <v>40535</v>
      </c>
      <c r="I269" s="47">
        <f t="shared" si="4"/>
        <v>50</v>
      </c>
    </row>
    <row r="270" spans="1:9">
      <c r="A270" s="24" t="s">
        <v>628</v>
      </c>
      <c r="B270" s="59">
        <v>40578</v>
      </c>
      <c r="C270" s="18" t="s">
        <v>42</v>
      </c>
      <c r="D270" s="25">
        <v>30302</v>
      </c>
      <c r="E270" s="18">
        <v>9</v>
      </c>
      <c r="F270" s="18">
        <v>9</v>
      </c>
      <c r="G270" s="62">
        <v>13146</v>
      </c>
      <c r="H270" s="56">
        <v>40582</v>
      </c>
      <c r="I270" s="47">
        <f t="shared" si="4"/>
        <v>-4</v>
      </c>
    </row>
    <row r="271" spans="1:9">
      <c r="A271" s="24" t="s">
        <v>629</v>
      </c>
      <c r="B271" s="59">
        <v>40571</v>
      </c>
      <c r="C271" s="18" t="s">
        <v>52</v>
      </c>
      <c r="D271" s="25">
        <v>42331</v>
      </c>
      <c r="E271" s="18">
        <v>5</v>
      </c>
      <c r="F271" s="18">
        <v>80</v>
      </c>
      <c r="G271" s="62">
        <v>167172</v>
      </c>
      <c r="H271" s="56">
        <v>40509</v>
      </c>
      <c r="I271" s="47">
        <f t="shared" si="4"/>
        <v>62</v>
      </c>
    </row>
    <row r="272" spans="1:9">
      <c r="A272" s="24" t="s">
        <v>630</v>
      </c>
      <c r="B272" s="59">
        <v>40564</v>
      </c>
      <c r="C272" s="18" t="s">
        <v>52</v>
      </c>
      <c r="D272" s="25">
        <v>53998</v>
      </c>
      <c r="E272" s="18">
        <v>28</v>
      </c>
      <c r="F272" s="18">
        <v>474</v>
      </c>
      <c r="G272" s="62">
        <v>418606</v>
      </c>
      <c r="H272" s="56">
        <v>40501</v>
      </c>
      <c r="I272" s="47">
        <f t="shared" si="4"/>
        <v>63</v>
      </c>
    </row>
    <row r="273" spans="1:9">
      <c r="A273" s="24" t="s">
        <v>631</v>
      </c>
      <c r="B273" s="59">
        <v>40557</v>
      </c>
      <c r="C273" s="18" t="s">
        <v>42</v>
      </c>
      <c r="D273" s="25">
        <v>146693</v>
      </c>
      <c r="E273" s="18">
        <v>9</v>
      </c>
      <c r="F273" s="18">
        <v>118</v>
      </c>
      <c r="G273" s="62">
        <v>215922</v>
      </c>
      <c r="H273" s="56">
        <v>40527</v>
      </c>
      <c r="I273" s="47">
        <f t="shared" si="4"/>
        <v>30</v>
      </c>
    </row>
    <row r="274" spans="1:9">
      <c r="A274" s="24" t="s">
        <v>632</v>
      </c>
      <c r="B274" s="59">
        <v>40550</v>
      </c>
      <c r="C274" s="18" t="s">
        <v>52</v>
      </c>
      <c r="D274" s="25">
        <v>35478</v>
      </c>
      <c r="E274" s="18">
        <v>61</v>
      </c>
      <c r="F274" s="18">
        <v>894</v>
      </c>
      <c r="G274" s="62">
        <v>1247853</v>
      </c>
      <c r="H274" s="56">
        <v>40499</v>
      </c>
      <c r="I274" s="47">
        <f t="shared" si="4"/>
        <v>51</v>
      </c>
    </row>
  </sheetData>
  <hyperlinks>
    <hyperlink ref="A2" r:id="rId1" display="http://www.bollymoviereviewz.com/2015/06/dil-dhadakne-do-first-weekend-box-office-collections.html"/>
    <hyperlink ref="A3" r:id="rId2" display="http://www.bollymoviereviewz.com/2015/06/tanu-weds-manu-returns-17-days-box.html"/>
    <hyperlink ref="A4" r:id="rId3" display="http://www.bollymoviereviewz.com/2015/05/welcome-to-karachi-first-day-box-office.html"/>
    <hyperlink ref="A5" r:id="rId4" display="http://www.bollymoviereviewz.com/2015/05/piku-first-weekend-box-office.html"/>
    <hyperlink ref="A6" r:id="rId5" display="http://www.bollymoviereviewz.com/2015/05/gabbar-is-back-12-days-second-tuesday.html"/>
    <hyperlink ref="A7" r:id="rId6" display="http://www.bollymoviereviewz.com/2015/05/bombay-velvet-1st-saturday-day-2-box.html"/>
    <hyperlink ref="A8" r:id="rId7" display="http://www.bollymoviereviewz.com/2015/05/kuch-kuch-locha-hai-first-day-box.html"/>
    <hyperlink ref="A9" r:id="rId8" display="http://www.bollymoviereviewz.com/2015/04/mr-x-first-day-box-office-collection.html"/>
    <hyperlink ref="A10" r:id="rId9" display="http://www.bollymoviereviewz.com/2015/04/margarita-with-straw-movie-review.html"/>
    <hyperlink ref="A11" r:id="rId10" display="http://www.bollymoviereviewz.com/2015/04/ek-paheli-leela-first-day-box-office.html"/>
    <hyperlink ref="A12" r:id="rId11" display="http://www.bollymoviereviewz.com/2015/04/leela-review-ek-paheli-leela.html"/>
    <hyperlink ref="A13" r:id="rId12" display="http://www.bollymoviereviewz.com/2015/04/detective-byomkesh-bakshi-first-day-box.html"/>
    <hyperlink ref="A14" r:id="rId13" display="http://www.bollymoviereviewz.com/2015/03/hunterrr-first-day-box-office.html"/>
    <hyperlink ref="A15" r:id="rId14" display="http://www.bollymoviereviewz.com/2015/03/nh10-saturday-2nd-day-box-office.html"/>
    <hyperlink ref="A16" r:id="rId15" display="http://www.bollymoviereviewz.com/2015/03/barkhaa-review.html"/>
    <hyperlink ref="A17" r:id="rId16" display="http://www.bollymoviereviewz.com/2015/02/dum-laga-ke-haisha-box-office.html"/>
    <hyperlink ref="A18" r:id="rId17" display="http://www.bollymoviereviewz.com/2015/03/dilliwaali-zaalim-girlfriend-first-day.html"/>
    <hyperlink ref="A19" r:id="rId18" display="http://www.bollymoviereviewz.com/2015/03/dirty-politics-first-day-box-office.html"/>
    <hyperlink ref="A20" r:id="rId19" display="http://www.bollymoviereviewz.com/2015/03/hey-bro-and-badmashiyan-box-office.html"/>
    <hyperlink ref="A21" r:id="rId20" display="http://www.bollymoviereviewz.com/2015/03/hey-bro-and-badmashiyan-box-office.html"/>
    <hyperlink ref="A22" r:id="rId21" display="http://www.bollymoviereviewz.com/2015/02/ab-tak-chappan-2-box-office-collection.html"/>
    <hyperlink ref="A23" r:id="rId22" display="http://www.bollymoviereviewz.com/2015/02/badlapur-box-office-opening-amongst-top.html"/>
    <hyperlink ref="A24" r:id="rId23" display="http://www.bollymoviereviewz.com/2015/02/roy-first-day-box-office-collection.html"/>
    <hyperlink ref="A25" r:id="rId24" display="http://www.bollymoviereviewz.com/2015/02/msg-messenger-of-god-box-office.html"/>
    <hyperlink ref="A26" r:id="rId25" display="http://www.bollymoviereviewz.com/2015/02/shamitabh-first-day-box-office.html"/>
    <hyperlink ref="A27" r:id="rId26" display="http://www.bollymoviereviewz.com/2015/01/baby-first-day-box-office-collection.html"/>
    <hyperlink ref="A28" r:id="rId27" display="http://www.bollymoviereviewz.com/2015/01/khamoshiyan-first-day-box-office.html"/>
    <hyperlink ref="A29" r:id="rId28" display="http://www.bollymoviereviewz.com/2015/01/hawaizaada-first-day-box-office.html"/>
    <hyperlink ref="A30" r:id="rId29" display="http://www.bollymoviereviewz.com/2015/01/dolly-ki-doli-first-day-box-office.html"/>
    <hyperlink ref="A31" r:id="rId30" display="http://www.bollymoviereviewz.com/2015/01/pk-first-indian-movie-to-reach-100.html"/>
    <hyperlink ref="A32" r:id="rId31" display="http://www.bollymoviereviewz.com/2015/01/tevar-second-day-box-office-collection.html"/>
    <hyperlink ref="A33" r:id="rId32" display="http://www.bollymoviereviewz.com/2015/01/alone-second-day-box-office-collection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 Revenue</vt:lpstr>
      <vt:lpstr>Upcoming Movies</vt:lpstr>
      <vt:lpstr>Social Media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Suhita Goswami</dc:creator>
  <cp:lastModifiedBy>suhita.goswami</cp:lastModifiedBy>
  <dcterms:created xsi:type="dcterms:W3CDTF">2015-06-15T04:00:31Z</dcterms:created>
  <dcterms:modified xsi:type="dcterms:W3CDTF">2015-07-23T09:27:49Z</dcterms:modified>
</cp:coreProperties>
</file>