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wsui7_gatech_edu/Documents/ISYE 6740 Computational data analysis/homework6/Sui_Wenyu_HW6/"/>
    </mc:Choice>
  </mc:AlternateContent>
  <xr:revisionPtr revIDLastSave="467" documentId="11_F25DC773A252ABDACC10482961DB781E5BDE58EA" xr6:coauthVersionLast="47" xr6:coauthVersionMax="47" xr10:uidLastSave="{F674FAFA-1E3D-45C1-AE52-69B01DAA3AEE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O14" i="1"/>
  <c r="P14" i="1"/>
  <c r="Q14" i="1"/>
  <c r="R14" i="1"/>
  <c r="S14" i="1"/>
  <c r="T14" i="1"/>
  <c r="U14" i="1"/>
  <c r="N13" i="1"/>
  <c r="O13" i="1"/>
  <c r="P13" i="1"/>
  <c r="Q13" i="1"/>
  <c r="R13" i="1"/>
  <c r="S13" i="1"/>
  <c r="T13" i="1"/>
  <c r="U13" i="1"/>
  <c r="O17" i="1"/>
  <c r="O12" i="1"/>
  <c r="P12" i="1"/>
  <c r="Q12" i="1"/>
  <c r="R12" i="1"/>
  <c r="S12" i="1"/>
  <c r="T12" i="1"/>
  <c r="U12" i="1"/>
  <c r="N12" i="1"/>
  <c r="G3" i="1"/>
  <c r="H3" i="1"/>
  <c r="P17" i="1" s="1"/>
  <c r="I3" i="1"/>
  <c r="Q17" i="1" s="1"/>
  <c r="J3" i="1"/>
  <c r="R17" i="1" s="1"/>
  <c r="K3" i="1"/>
  <c r="S17" i="1" s="1"/>
  <c r="L3" i="1"/>
  <c r="T17" i="1" s="1"/>
  <c r="M3" i="1"/>
  <c r="U17" i="1" s="1"/>
  <c r="F3" i="1"/>
  <c r="N17" i="1" l="1"/>
  <c r="C3" i="1"/>
  <c r="D3" i="1" s="1"/>
  <c r="N23" i="1" s="1"/>
  <c r="S23" i="1" l="1"/>
  <c r="Q23" i="1"/>
  <c r="U23" i="1"/>
  <c r="P23" i="1"/>
  <c r="O23" i="1"/>
  <c r="R23" i="1"/>
  <c r="T23" i="1"/>
  <c r="E3" i="1" s="1"/>
  <c r="G4" i="1" l="1"/>
  <c r="F4" i="1"/>
  <c r="K4" i="1"/>
  <c r="I4" i="1"/>
  <c r="H4" i="1"/>
  <c r="L4" i="1"/>
  <c r="M4" i="1"/>
  <c r="J4" i="1"/>
  <c r="N18" i="1" l="1"/>
  <c r="R18" i="1"/>
  <c r="U18" i="1"/>
  <c r="T18" i="1"/>
  <c r="P18" i="1"/>
  <c r="Q18" i="1"/>
  <c r="S18" i="1"/>
  <c r="O18" i="1"/>
  <c r="C4" i="1" l="1"/>
  <c r="D4" i="1" s="1"/>
  <c r="N24" i="1" l="1"/>
  <c r="U24" i="1"/>
  <c r="P24" i="1"/>
  <c r="S24" i="1"/>
  <c r="R24" i="1"/>
  <c r="T24" i="1"/>
  <c r="O24" i="1"/>
  <c r="Q24" i="1"/>
  <c r="E4" i="1" l="1"/>
  <c r="F5" i="1" l="1"/>
  <c r="H5" i="1"/>
  <c r="I5" i="1"/>
  <c r="G5" i="1"/>
  <c r="J5" i="1"/>
  <c r="M5" i="1"/>
  <c r="L5" i="1"/>
  <c r="K5" i="1"/>
  <c r="T19" i="1" l="1"/>
  <c r="R19" i="1"/>
  <c r="O19" i="1"/>
  <c r="Q19" i="1"/>
  <c r="S19" i="1"/>
  <c r="U19" i="1"/>
  <c r="P19" i="1"/>
  <c r="N19" i="1"/>
  <c r="C5" i="1" l="1"/>
  <c r="D5" i="1" s="1"/>
  <c r="T25" i="1" s="1"/>
  <c r="U7" i="1"/>
  <c r="U8" i="1" s="1"/>
  <c r="P7" i="1"/>
  <c r="P8" i="1" s="1"/>
  <c r="T7" i="1"/>
  <c r="T8" i="1" s="1"/>
  <c r="S7" i="1"/>
  <c r="S8" i="1" s="1"/>
  <c r="Q7" i="1"/>
  <c r="Q8" i="1" s="1"/>
  <c r="O7" i="1"/>
  <c r="O8" i="1" s="1"/>
  <c r="N25" i="1"/>
  <c r="S25" i="1"/>
  <c r="Q25" i="1"/>
  <c r="O25" i="1"/>
  <c r="R25" i="1"/>
  <c r="P25" i="1"/>
  <c r="U25" i="1"/>
  <c r="N7" i="1" l="1"/>
  <c r="N8" i="1" s="1"/>
  <c r="R7" i="1"/>
  <c r="R8" i="1" s="1"/>
  <c r="E5" i="1"/>
</calcChain>
</file>

<file path=xl/sharedStrings.xml><?xml version="1.0" encoding="utf-8"?>
<sst xmlns="http://schemas.openxmlformats.org/spreadsheetml/2006/main" count="36" uniqueCount="33">
  <si>
    <t>t</t>
    <phoneticPr fontId="2" type="noConversion"/>
  </si>
  <si>
    <t>ϵ</t>
  </si>
  <si>
    <t>ϵt</t>
    <phoneticPr fontId="2" type="noConversion"/>
  </si>
  <si>
    <t>αt</t>
    <phoneticPr fontId="2" type="noConversion"/>
  </si>
  <si>
    <t>Zt</t>
    <phoneticPr fontId="2" type="noConversion"/>
  </si>
  <si>
    <t>Dt(1)</t>
    <phoneticPr fontId="2" type="noConversion"/>
  </si>
  <si>
    <t>Dt(2)</t>
  </si>
  <si>
    <t>Dt(3)</t>
  </si>
  <si>
    <t>Dt(4)</t>
  </si>
  <si>
    <t>Dt(5)</t>
  </si>
  <si>
    <t>Dt(6)</t>
  </si>
  <si>
    <t>Dt(7)</t>
  </si>
  <si>
    <t>Dt(8)</t>
  </si>
  <si>
    <t>True Label</t>
    <phoneticPr fontId="2" type="noConversion"/>
  </si>
  <si>
    <t>h(1)!=True Label?</t>
    <phoneticPr fontId="2" type="noConversion"/>
  </si>
  <si>
    <t>h(2)!=True Label?</t>
  </si>
  <si>
    <t>h(3)!=True Label?</t>
  </si>
  <si>
    <t>h(4)!=True Label?</t>
  </si>
  <si>
    <t>h(5)!=True Label?</t>
  </si>
  <si>
    <t>h(6)!=True Label?</t>
  </si>
  <si>
    <t>h(7)!=True Label?</t>
  </si>
  <si>
    <t>h(8)!=True Label?</t>
  </si>
  <si>
    <t>Z</t>
    <phoneticPr fontId="2" type="noConversion"/>
  </si>
  <si>
    <t>H(x) value</t>
    <phoneticPr fontId="2" type="noConversion"/>
  </si>
  <si>
    <t>Final prediction</t>
    <phoneticPr fontId="2" type="noConversion"/>
  </si>
  <si>
    <t>ht(1)</t>
    <phoneticPr fontId="2" type="noConversion"/>
  </si>
  <si>
    <t>ht(2)</t>
  </si>
  <si>
    <t>ht(3)</t>
  </si>
  <si>
    <t>ht(4)</t>
  </si>
  <si>
    <t>ht(5)</t>
  </si>
  <si>
    <t>ht(6)</t>
  </si>
  <si>
    <t>ht(7)</t>
  </si>
  <si>
    <t>ht(8)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</si>
</sst>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"/>
    <numFmt numFmtId="177" formatCode="_ * #,##0.0000_ ;_ * \-#,##0.00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Segoe UI"/>
      <family val="2"/>
      <charset val="161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0" xfId="0" applyFont="1" applyFill="1"/>
    <xf numFmtId="1" fontId="0" fillId="2" borderId="3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wrapText="1"/>
    </xf>
    <xf numFmtId="176" fontId="0" fillId="2" borderId="1" xfId="0" applyNumberFormat="1" applyFill="1" applyBorder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2" xfId="1" applyNumberFormat="1" applyFont="1" applyFill="1" applyBorder="1" applyAlignment="1">
      <alignment horizontal="center"/>
    </xf>
    <xf numFmtId="177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horizontal="right"/>
    </xf>
    <xf numFmtId="1" fontId="0" fillId="2" borderId="4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484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327660</xdr:colOff>
      <xdr:row>8</xdr:row>
      <xdr:rowOff>91440</xdr:rowOff>
    </xdr:from>
    <xdr:to>
      <xdr:col>7</xdr:col>
      <xdr:colOff>129540</xdr:colOff>
      <xdr:row>31</xdr:row>
      <xdr:rowOff>91440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DF21FCE8-AB79-C2C5-7EB8-5C4CE61517B9}"/>
            </a:ext>
          </a:extLst>
        </xdr:cNvPr>
        <xdr:cNvGrpSpPr/>
      </xdr:nvGrpSpPr>
      <xdr:grpSpPr>
        <a:xfrm>
          <a:off x="937260" y="1531620"/>
          <a:ext cx="3627120" cy="4160520"/>
          <a:chOff x="937260" y="1531620"/>
          <a:chExt cx="3627120" cy="4160520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AD2ADEDE-64E9-DF65-7E0F-25E31C9D5E6F}"/>
              </a:ext>
            </a:extLst>
          </xdr:cNvPr>
          <xdr:cNvGrpSpPr/>
        </xdr:nvGrpSpPr>
        <xdr:grpSpPr>
          <a:xfrm>
            <a:off x="937260" y="1531620"/>
            <a:ext cx="3627120" cy="4160520"/>
            <a:chOff x="320040" y="1158240"/>
            <a:chExt cx="3627120" cy="4160520"/>
          </a:xfrm>
        </xdr:grpSpPr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C5C7A2B-E474-CA05-A658-C92EE834A700}"/>
                </a:ext>
              </a:extLst>
            </xdr:cNvPr>
            <xdr:cNvSpPr/>
          </xdr:nvSpPr>
          <xdr:spPr>
            <a:xfrm>
              <a:off x="320040" y="1158240"/>
              <a:ext cx="3627120" cy="416052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16BAAEB9-BFB0-63A0-52C5-0535B3791E86}"/>
                </a:ext>
              </a:extLst>
            </xdr:cNvPr>
            <xdr:cNvGrpSpPr/>
          </xdr:nvGrpSpPr>
          <xdr:grpSpPr>
            <a:xfrm>
              <a:off x="434340" y="1371600"/>
              <a:ext cx="3317169" cy="3825240"/>
              <a:chOff x="32817" y="1958340"/>
              <a:chExt cx="3317169" cy="3825240"/>
            </a:xfrm>
          </xdr:grpSpPr>
          <xdr:pic>
            <xdr:nvPicPr>
              <xdr:cNvPr id="2" name="Picture 1">
                <a:extLst>
                  <a:ext uri="{FF2B5EF4-FFF2-40B4-BE49-F238E27FC236}">
                    <a16:creationId xmlns:a16="http://schemas.microsoft.com/office/drawing/2014/main" id="{B970297C-A9AD-F995-9F1E-029B7A4ECA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32817" y="2225041"/>
                <a:ext cx="3317169" cy="2804160"/>
              </a:xfrm>
              <a:prstGeom prst="rect">
                <a:avLst/>
              </a:prstGeom>
            </xdr:spPr>
          </xdr:pic>
          <xdr:cxnSp macro="">
            <xdr:nvCxnSpPr>
              <xdr:cNvPr id="5" name="Straight Connector 4">
                <a:extLst>
                  <a:ext uri="{FF2B5EF4-FFF2-40B4-BE49-F238E27FC236}">
                    <a16:creationId xmlns:a16="http://schemas.microsoft.com/office/drawing/2014/main" id="{82BB3A64-94FC-B7CB-033E-F22CC6841FF6}"/>
                  </a:ext>
                </a:extLst>
              </xdr:cNvPr>
              <xdr:cNvCxnSpPr/>
            </xdr:nvCxnSpPr>
            <xdr:spPr>
              <a:xfrm>
                <a:off x="1569720" y="1958340"/>
                <a:ext cx="22860" cy="334518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" name="Plus Sign 7">
                <a:extLst>
                  <a:ext uri="{FF2B5EF4-FFF2-40B4-BE49-F238E27FC236}">
                    <a16:creationId xmlns:a16="http://schemas.microsoft.com/office/drawing/2014/main" id="{18487F6B-00A7-7631-1CF9-811067775D3C}"/>
                  </a:ext>
                </a:extLst>
              </xdr:cNvPr>
              <xdr:cNvSpPr/>
            </xdr:nvSpPr>
            <xdr:spPr>
              <a:xfrm>
                <a:off x="1127760" y="2103120"/>
                <a:ext cx="320040" cy="342900"/>
              </a:xfrm>
              <a:prstGeom prst="mathPl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0" name="Circle: Hollow 9">
                <a:extLst>
                  <a:ext uri="{FF2B5EF4-FFF2-40B4-BE49-F238E27FC236}">
                    <a16:creationId xmlns:a16="http://schemas.microsoft.com/office/drawing/2014/main" id="{D6AFB692-F0B1-2855-6BF5-B0EA74F593FE}"/>
                  </a:ext>
                </a:extLst>
              </xdr:cNvPr>
              <xdr:cNvSpPr/>
            </xdr:nvSpPr>
            <xdr:spPr>
              <a:xfrm>
                <a:off x="1706880" y="2141220"/>
                <a:ext cx="281940" cy="281940"/>
              </a:xfrm>
              <a:prstGeom prst="donut">
                <a:avLst/>
              </a:prstGeom>
              <a:solidFill>
                <a:srgbClr val="484CE8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797620E1-FD1D-2B7C-C0CC-145F5789BEDC}"/>
                  </a:ext>
                </a:extLst>
              </xdr:cNvPr>
              <xdr:cNvSpPr/>
            </xdr:nvSpPr>
            <xdr:spPr>
              <a:xfrm>
                <a:off x="2606040" y="3383280"/>
                <a:ext cx="480060" cy="312420"/>
              </a:xfrm>
              <a:prstGeom prst="rect">
                <a:avLst/>
              </a:prstGeom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5E5BA3E0-07E6-4E29-BBD7-D25C343CAD2F}"/>
                  </a:ext>
                </a:extLst>
              </xdr:cNvPr>
              <xdr:cNvSpPr/>
            </xdr:nvSpPr>
            <xdr:spPr>
              <a:xfrm>
                <a:off x="2598420" y="4229100"/>
                <a:ext cx="480060" cy="312420"/>
              </a:xfrm>
              <a:prstGeom prst="rect">
                <a:avLst/>
              </a:prstGeom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2DB50D14-0792-1A89-D0A5-E01B4668B314}"/>
                  </a:ext>
                </a:extLst>
              </xdr:cNvPr>
              <xdr:cNvSpPr txBox="1"/>
            </xdr:nvSpPr>
            <xdr:spPr>
              <a:xfrm>
                <a:off x="891540" y="5372100"/>
                <a:ext cx="1432560" cy="4114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2000"/>
                  <a:t>t=1</a:t>
                </a:r>
                <a:r>
                  <a:rPr lang="en-US" altLang="zh-CN" sz="2000" baseline="0"/>
                  <a:t> </a:t>
                </a:r>
                <a:endParaRPr lang="zh-CN" altLang="en-US" sz="2000"/>
              </a:p>
            </xdr:txBody>
          </xdr:sp>
        </xdr:grpSp>
      </xdr:grp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83131121-1AFF-BA22-C423-2F922EE5FE0B}"/>
              </a:ext>
            </a:extLst>
          </xdr:cNvPr>
          <xdr:cNvSpPr txBox="1"/>
        </xdr:nvSpPr>
        <xdr:spPr>
          <a:xfrm>
            <a:off x="2369820" y="1539240"/>
            <a:ext cx="487680" cy="2819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-0.1</a:t>
            </a:r>
          </a:p>
        </xdr:txBody>
      </xdr:sp>
    </xdr:grpSp>
    <xdr:clientData/>
  </xdr:twoCellAnchor>
  <xdr:twoCellAnchor>
    <xdr:from>
      <xdr:col>1</xdr:col>
      <xdr:colOff>228600</xdr:colOff>
      <xdr:row>33</xdr:row>
      <xdr:rowOff>83820</xdr:rowOff>
    </xdr:from>
    <xdr:to>
      <xdr:col>7</xdr:col>
      <xdr:colOff>167640</xdr:colOff>
      <xdr:row>56</xdr:row>
      <xdr:rowOff>60960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EA1A29E-CF73-3BAF-4382-A20785B3F579}"/>
            </a:ext>
          </a:extLst>
        </xdr:cNvPr>
        <xdr:cNvGrpSpPr/>
      </xdr:nvGrpSpPr>
      <xdr:grpSpPr>
        <a:xfrm>
          <a:off x="838200" y="6035040"/>
          <a:ext cx="3764280" cy="4008120"/>
          <a:chOff x="883920" y="6073140"/>
          <a:chExt cx="3764280" cy="4008120"/>
        </a:xfrm>
      </xdr:grpSpPr>
      <xdr:grpSp>
        <xdr:nvGrpSpPr>
          <xdr:cNvPr id="57" name="Group 56">
            <a:extLst>
              <a:ext uri="{FF2B5EF4-FFF2-40B4-BE49-F238E27FC236}">
                <a16:creationId xmlns:a16="http://schemas.microsoft.com/office/drawing/2014/main" id="{57624757-55E8-E6C5-8B94-1B5518A1BC90}"/>
              </a:ext>
            </a:extLst>
          </xdr:cNvPr>
          <xdr:cNvGrpSpPr/>
        </xdr:nvGrpSpPr>
        <xdr:grpSpPr>
          <a:xfrm>
            <a:off x="883920" y="6073140"/>
            <a:ext cx="3764280" cy="4008120"/>
            <a:chOff x="274320" y="5897880"/>
            <a:chExt cx="3764280" cy="4008120"/>
          </a:xfrm>
        </xdr:grpSpPr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03F783FC-543F-A3B3-74B5-F6D09549B195}"/>
                </a:ext>
              </a:extLst>
            </xdr:cNvPr>
            <xdr:cNvSpPr/>
          </xdr:nvSpPr>
          <xdr:spPr>
            <a:xfrm>
              <a:off x="274320" y="5897880"/>
              <a:ext cx="3764280" cy="400812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BB4AE73F-B93E-B4C8-AF5E-047FC8CBAF76}"/>
                </a:ext>
              </a:extLst>
            </xdr:cNvPr>
            <xdr:cNvGrpSpPr/>
          </xdr:nvGrpSpPr>
          <xdr:grpSpPr>
            <a:xfrm>
              <a:off x="464820" y="6294120"/>
              <a:ext cx="3317169" cy="3429000"/>
              <a:chOff x="891540" y="7010400"/>
              <a:chExt cx="3317169" cy="3429000"/>
            </a:xfrm>
          </xdr:grpSpPr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F86ADC2B-691E-4838-BD3F-0FD0785C2262}"/>
                  </a:ext>
                </a:extLst>
              </xdr:cNvPr>
              <xdr:cNvGrpSpPr/>
            </xdr:nvGrpSpPr>
            <xdr:grpSpPr>
              <a:xfrm>
                <a:off x="891540" y="7010400"/>
                <a:ext cx="3317169" cy="3429000"/>
                <a:chOff x="32817" y="2148840"/>
                <a:chExt cx="3317169" cy="3429000"/>
              </a:xfrm>
            </xdr:grpSpPr>
            <xdr:pic>
              <xdr:nvPicPr>
                <xdr:cNvPr id="16" name="Picture 15">
                  <a:extLst>
                    <a:ext uri="{FF2B5EF4-FFF2-40B4-BE49-F238E27FC236}">
                      <a16:creationId xmlns:a16="http://schemas.microsoft.com/office/drawing/2014/main" id="{AFDA436A-5A17-CE85-EEF8-D47FE7993E8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32817" y="2225041"/>
                  <a:ext cx="3317169" cy="2804160"/>
                </a:xfrm>
                <a:prstGeom prst="rect">
                  <a:avLst/>
                </a:prstGeom>
              </xdr:spPr>
            </xdr:pic>
            <xdr:cxnSp macro="">
              <xdr:nvCxnSpPr>
                <xdr:cNvPr id="17" name="Straight Connector 16">
                  <a:extLst>
                    <a:ext uri="{FF2B5EF4-FFF2-40B4-BE49-F238E27FC236}">
                      <a16:creationId xmlns:a16="http://schemas.microsoft.com/office/drawing/2014/main" id="{6B941217-7CD4-9A19-D2E4-50181844B1A1}"/>
                    </a:ext>
                  </a:extLst>
                </xdr:cNvPr>
                <xdr:cNvCxnSpPr/>
              </xdr:nvCxnSpPr>
              <xdr:spPr>
                <a:xfrm>
                  <a:off x="2555037" y="2148840"/>
                  <a:ext cx="7620" cy="2926080"/>
                </a:xfrm>
                <a:prstGeom prst="line">
                  <a:avLst/>
                </a:prstGeom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8" name="Plus Sign 17">
                  <a:extLst>
                    <a:ext uri="{FF2B5EF4-FFF2-40B4-BE49-F238E27FC236}">
                      <a16:creationId xmlns:a16="http://schemas.microsoft.com/office/drawing/2014/main" id="{08F22FA3-7FD7-7F41-E08A-0FF17F54D9D5}"/>
                    </a:ext>
                  </a:extLst>
                </xdr:cNvPr>
                <xdr:cNvSpPr/>
              </xdr:nvSpPr>
              <xdr:spPr>
                <a:xfrm>
                  <a:off x="2689860" y="2263140"/>
                  <a:ext cx="320040" cy="342900"/>
                </a:xfrm>
                <a:prstGeom prst="mathPlus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Circle: Hollow 18">
                  <a:extLst>
                    <a:ext uri="{FF2B5EF4-FFF2-40B4-BE49-F238E27FC236}">
                      <a16:creationId xmlns:a16="http://schemas.microsoft.com/office/drawing/2014/main" id="{3E3B16F3-232C-6020-4703-D3AE8384BABB}"/>
                    </a:ext>
                  </a:extLst>
                </xdr:cNvPr>
                <xdr:cNvSpPr/>
              </xdr:nvSpPr>
              <xdr:spPr>
                <a:xfrm>
                  <a:off x="2110740" y="2293620"/>
                  <a:ext cx="281940" cy="281940"/>
                </a:xfrm>
                <a:prstGeom prst="donut">
                  <a:avLst/>
                </a:prstGeom>
                <a:solidFill>
                  <a:srgbClr val="484CE8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E30948AD-8200-E435-68EE-5498A869BF2E}"/>
                    </a:ext>
                  </a:extLst>
                </xdr:cNvPr>
                <xdr:cNvSpPr txBox="1"/>
              </xdr:nvSpPr>
              <xdr:spPr>
                <a:xfrm>
                  <a:off x="960120" y="5166360"/>
                  <a:ext cx="1432560" cy="41148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2000"/>
                    <a:t>t=2</a:t>
                  </a:r>
                </a:p>
                <a:p>
                  <a:pPr algn="ctr"/>
                  <a:endParaRPr lang="zh-CN" altLang="en-US" sz="2000"/>
                </a:p>
              </xdr:txBody>
            </xdr:sp>
          </xdr:grp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7DB56D93-6DFD-4697-9BAD-FB21581C18B8}"/>
                  </a:ext>
                </a:extLst>
              </xdr:cNvPr>
              <xdr:cNvSpPr/>
            </xdr:nvSpPr>
            <xdr:spPr>
              <a:xfrm>
                <a:off x="2019300" y="7848600"/>
                <a:ext cx="426720" cy="251460"/>
              </a:xfrm>
              <a:prstGeom prst="rect">
                <a:avLst/>
              </a:prstGeom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F82D8227-701A-49EC-9DF6-9FC53EDD995C}"/>
                  </a:ext>
                </a:extLst>
              </xdr:cNvPr>
              <xdr:cNvSpPr/>
            </xdr:nvSpPr>
            <xdr:spPr>
              <a:xfrm>
                <a:off x="1447800" y="8275320"/>
                <a:ext cx="480060" cy="312420"/>
              </a:xfrm>
              <a:prstGeom prst="rect">
                <a:avLst/>
              </a:prstGeom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69DC9F3D-EE93-42CD-9042-AA2F4C5409C4}"/>
              </a:ext>
            </a:extLst>
          </xdr:cNvPr>
          <xdr:cNvSpPr txBox="1"/>
        </xdr:nvSpPr>
        <xdr:spPr>
          <a:xfrm>
            <a:off x="3429000" y="9403080"/>
            <a:ext cx="487680" cy="2819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0.9</a:t>
            </a:r>
          </a:p>
        </xdr:txBody>
      </xdr:sp>
    </xdr:grpSp>
    <xdr:clientData/>
  </xdr:twoCellAnchor>
  <xdr:twoCellAnchor>
    <xdr:from>
      <xdr:col>8</xdr:col>
      <xdr:colOff>182880</xdr:colOff>
      <xdr:row>34</xdr:row>
      <xdr:rowOff>83820</xdr:rowOff>
    </xdr:from>
    <xdr:to>
      <xdr:col>14</xdr:col>
      <xdr:colOff>182880</xdr:colOff>
      <xdr:row>55</xdr:row>
      <xdr:rowOff>121920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4FACD544-7503-741A-64F3-3692B53C740E}"/>
            </a:ext>
          </a:extLst>
        </xdr:cNvPr>
        <xdr:cNvGrpSpPr/>
      </xdr:nvGrpSpPr>
      <xdr:grpSpPr>
        <a:xfrm>
          <a:off x="5227320" y="6210300"/>
          <a:ext cx="3695700" cy="3718560"/>
          <a:chOff x="5227320" y="6210300"/>
          <a:chExt cx="3695700" cy="3718560"/>
        </a:xfrm>
      </xdr:grpSpPr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17B05F04-A23A-9398-AE0D-D45F8ACD6215}"/>
              </a:ext>
            </a:extLst>
          </xdr:cNvPr>
          <xdr:cNvGrpSpPr/>
        </xdr:nvGrpSpPr>
        <xdr:grpSpPr>
          <a:xfrm>
            <a:off x="5227320" y="6210300"/>
            <a:ext cx="3695700" cy="3718560"/>
            <a:chOff x="4716780" y="6118860"/>
            <a:chExt cx="3695700" cy="3718560"/>
          </a:xfrm>
        </xdr:grpSpPr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55528816-38A9-800F-ED44-4D8A75AC6CCA}"/>
                </a:ext>
              </a:extLst>
            </xdr:cNvPr>
            <xdr:cNvSpPr/>
          </xdr:nvSpPr>
          <xdr:spPr>
            <a:xfrm>
              <a:off x="4716780" y="6118860"/>
              <a:ext cx="3695700" cy="371856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59" name="Group 58">
              <a:extLst>
                <a:ext uri="{FF2B5EF4-FFF2-40B4-BE49-F238E27FC236}">
                  <a16:creationId xmlns:a16="http://schemas.microsoft.com/office/drawing/2014/main" id="{E0FE8E77-BC38-CADF-7B4B-9C78AC4AB295}"/>
                </a:ext>
              </a:extLst>
            </xdr:cNvPr>
            <xdr:cNvGrpSpPr/>
          </xdr:nvGrpSpPr>
          <xdr:grpSpPr>
            <a:xfrm>
              <a:off x="4850917" y="6362700"/>
              <a:ext cx="3386302" cy="3429001"/>
              <a:chOff x="5574817" y="6149340"/>
              <a:chExt cx="3211169" cy="3317185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BE938989-3579-444E-A253-E029D64007B7}"/>
                  </a:ext>
                </a:extLst>
              </xdr:cNvPr>
              <xdr:cNvGrpSpPr/>
            </xdr:nvGrpSpPr>
            <xdr:grpSpPr>
              <a:xfrm>
                <a:off x="5574817" y="6149340"/>
                <a:ext cx="3211169" cy="3317185"/>
                <a:chOff x="32816" y="2225040"/>
                <a:chExt cx="3317169" cy="3317185"/>
              </a:xfrm>
            </xdr:grpSpPr>
            <xdr:pic>
              <xdr:nvPicPr>
                <xdr:cNvPr id="24" name="Picture 23">
                  <a:extLst>
                    <a:ext uri="{FF2B5EF4-FFF2-40B4-BE49-F238E27FC236}">
                      <a16:creationId xmlns:a16="http://schemas.microsoft.com/office/drawing/2014/main" id="{094E2E99-EA2D-8D53-3760-7067FE9E36B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32816" y="2225040"/>
                  <a:ext cx="3317169" cy="2804160"/>
                </a:xfrm>
                <a:prstGeom prst="rect">
                  <a:avLst/>
                </a:prstGeom>
              </xdr:spPr>
            </xdr:pic>
            <xdr:cxnSp macro="">
              <xdr:nvCxnSpPr>
                <xdr:cNvPr id="25" name="Straight Connector 24">
                  <a:extLst>
                    <a:ext uri="{FF2B5EF4-FFF2-40B4-BE49-F238E27FC236}">
                      <a16:creationId xmlns:a16="http://schemas.microsoft.com/office/drawing/2014/main" id="{D3274D9C-6CBF-A2F4-74F3-A76B27B07135}"/>
                    </a:ext>
                  </a:extLst>
                </xdr:cNvPr>
                <xdr:cNvCxnSpPr/>
              </xdr:nvCxnSpPr>
              <xdr:spPr>
                <a:xfrm>
                  <a:off x="146140" y="2941320"/>
                  <a:ext cx="3195843" cy="15240"/>
                </a:xfrm>
                <a:prstGeom prst="line">
                  <a:avLst/>
                </a:prstGeom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6" name="Plus Sign 25">
                  <a:extLst>
                    <a:ext uri="{FF2B5EF4-FFF2-40B4-BE49-F238E27FC236}">
                      <a16:creationId xmlns:a16="http://schemas.microsoft.com/office/drawing/2014/main" id="{4DB1286F-9BCA-97FD-4A89-EEC44012AE03}"/>
                    </a:ext>
                  </a:extLst>
                </xdr:cNvPr>
                <xdr:cNvSpPr/>
              </xdr:nvSpPr>
              <xdr:spPr>
                <a:xfrm>
                  <a:off x="365760" y="3048000"/>
                  <a:ext cx="320040" cy="342900"/>
                </a:xfrm>
                <a:prstGeom prst="mathPlus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7" name="Circle: Hollow 26">
                  <a:extLst>
                    <a:ext uri="{FF2B5EF4-FFF2-40B4-BE49-F238E27FC236}">
                      <a16:creationId xmlns:a16="http://schemas.microsoft.com/office/drawing/2014/main" id="{FE086864-18C0-B2A9-9799-D49771C5D426}"/>
                    </a:ext>
                  </a:extLst>
                </xdr:cNvPr>
                <xdr:cNvSpPr/>
              </xdr:nvSpPr>
              <xdr:spPr>
                <a:xfrm>
                  <a:off x="396240" y="2529840"/>
                  <a:ext cx="281940" cy="281940"/>
                </a:xfrm>
                <a:prstGeom prst="donut">
                  <a:avLst/>
                </a:prstGeom>
                <a:solidFill>
                  <a:srgbClr val="484CE8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FD8652D9-707E-23E5-66C8-B53776B0715E}"/>
                    </a:ext>
                  </a:extLst>
                </xdr:cNvPr>
                <xdr:cNvSpPr txBox="1"/>
              </xdr:nvSpPr>
              <xdr:spPr>
                <a:xfrm>
                  <a:off x="1014227" y="5130745"/>
                  <a:ext cx="1432560" cy="41148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2000"/>
                    <a:t>t=3</a:t>
                  </a:r>
                </a:p>
                <a:p>
                  <a:pPr algn="ctr"/>
                  <a:endParaRPr lang="zh-CN" altLang="en-US" sz="2000"/>
                </a:p>
              </xdr:txBody>
            </xdr:sp>
          </xdr:grp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id="{1DE8A80E-0571-4DF0-9A82-F3DD81D6147F}"/>
                  </a:ext>
                </a:extLst>
              </xdr:cNvPr>
              <xdr:cNvSpPr/>
            </xdr:nvSpPr>
            <xdr:spPr>
              <a:xfrm>
                <a:off x="7155180" y="7338060"/>
                <a:ext cx="381000" cy="251460"/>
              </a:xfrm>
              <a:prstGeom prst="rect">
                <a:avLst/>
              </a:prstGeom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id="{74EA9706-6C69-4742-83A0-423CD98206E3}"/>
                  </a:ext>
                </a:extLst>
              </xdr:cNvPr>
              <xdr:cNvSpPr/>
            </xdr:nvSpPr>
            <xdr:spPr>
              <a:xfrm>
                <a:off x="7162800" y="8145780"/>
                <a:ext cx="350520" cy="304800"/>
              </a:xfrm>
              <a:prstGeom prst="rect">
                <a:avLst/>
              </a:prstGeom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321F5F83-0742-491C-A9D1-6B51D792FD66}"/>
              </a:ext>
            </a:extLst>
          </xdr:cNvPr>
          <xdr:cNvSpPr txBox="1"/>
        </xdr:nvSpPr>
        <xdr:spPr>
          <a:xfrm>
            <a:off x="8503920" y="7078980"/>
            <a:ext cx="365760" cy="2819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0.9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5"/>
  <sheetViews>
    <sheetView tabSelected="1" topLeftCell="A18" workbookViewId="0">
      <selection activeCell="H40" sqref="H40"/>
    </sheetView>
  </sheetViews>
  <sheetFormatPr defaultRowHeight="13.8" x14ac:dyDescent="0.25"/>
  <cols>
    <col min="1" max="1" width="8.88671875" style="1"/>
    <col min="2" max="2" width="11.33203125" style="1" bestFit="1" customWidth="1"/>
    <col min="3" max="12" width="8.88671875" style="1"/>
    <col min="13" max="13" width="9.44140625" style="1" customWidth="1"/>
    <col min="14" max="21" width="8.88671875" style="1"/>
    <col min="22" max="29" width="17.77734375" style="1" bestFit="1" customWidth="1"/>
    <col min="30" max="16384" width="8.88671875" style="1"/>
  </cols>
  <sheetData>
    <row r="2" spans="2:21" s="11" customFormat="1" ht="16.8" x14ac:dyDescent="0.4">
      <c r="B2" s="2" t="s">
        <v>0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2:21" x14ac:dyDescent="0.25">
      <c r="B3" s="6">
        <v>1</v>
      </c>
      <c r="C3" s="17">
        <f>SUM(N17:U17)</f>
        <v>0.25</v>
      </c>
      <c r="D3" s="17">
        <f>0.5*LN((1-C3)/C3)</f>
        <v>0.54930614433405489</v>
      </c>
      <c r="E3" s="17">
        <f>SUM(N23:U23)</f>
        <v>0.86602540378443882</v>
      </c>
      <c r="F3" s="17">
        <f>1/8</f>
        <v>0.125</v>
      </c>
      <c r="G3" s="17">
        <f t="shared" ref="G3:M3" si="0">1/8</f>
        <v>0.125</v>
      </c>
      <c r="H3" s="17">
        <f t="shared" si="0"/>
        <v>0.125</v>
      </c>
      <c r="I3" s="17">
        <f t="shared" si="0"/>
        <v>0.125</v>
      </c>
      <c r="J3" s="17">
        <f t="shared" si="0"/>
        <v>0.125</v>
      </c>
      <c r="K3" s="17">
        <f t="shared" si="0"/>
        <v>0.125</v>
      </c>
      <c r="L3" s="17">
        <f t="shared" si="0"/>
        <v>0.125</v>
      </c>
      <c r="M3" s="17">
        <f t="shared" si="0"/>
        <v>0.125</v>
      </c>
      <c r="N3" s="22">
        <v>1</v>
      </c>
      <c r="O3" s="20">
        <v>1</v>
      </c>
      <c r="P3" s="20">
        <v>-1</v>
      </c>
      <c r="Q3" s="20">
        <v>-1</v>
      </c>
      <c r="R3" s="20">
        <v>-1</v>
      </c>
      <c r="S3" s="20">
        <v>-1</v>
      </c>
      <c r="T3" s="20">
        <v>-1</v>
      </c>
      <c r="U3" s="20">
        <v>-1</v>
      </c>
    </row>
    <row r="4" spans="2:21" x14ac:dyDescent="0.25">
      <c r="B4" s="6">
        <v>2</v>
      </c>
      <c r="C4" s="17">
        <f>SUM(N18:U18)</f>
        <v>0.1666666666666666</v>
      </c>
      <c r="D4" s="17">
        <f>0.5*LN((1-C4)/C4)</f>
        <v>0.80471895621705036</v>
      </c>
      <c r="E4" s="17">
        <f>SUM(N24:U24)</f>
        <v>0.74535599249992979</v>
      </c>
      <c r="F4" s="17">
        <f>F3/$E3*EXP(-$D3*N3*N$6)</f>
        <v>8.3333333333333301E-2</v>
      </c>
      <c r="G4" s="17">
        <f t="shared" ref="G4:M4" si="1">G3/$E3*EXP(-$D3*O3*O$6)</f>
        <v>8.3333333333333301E-2</v>
      </c>
      <c r="H4" s="17">
        <f t="shared" si="1"/>
        <v>8.3333333333333301E-2</v>
      </c>
      <c r="I4" s="17">
        <f t="shared" si="1"/>
        <v>8.3333333333333301E-2</v>
      </c>
      <c r="J4" s="17">
        <f t="shared" si="1"/>
        <v>0.24999999999999994</v>
      </c>
      <c r="K4" s="17">
        <f t="shared" si="1"/>
        <v>0.24999999999999994</v>
      </c>
      <c r="L4" s="17">
        <f t="shared" si="1"/>
        <v>8.3333333333333301E-2</v>
      </c>
      <c r="M4" s="17">
        <f t="shared" si="1"/>
        <v>8.3333333333333301E-2</v>
      </c>
      <c r="N4" s="8">
        <v>-1</v>
      </c>
      <c r="O4" s="20">
        <v>-1</v>
      </c>
      <c r="P4" s="20">
        <v>-1</v>
      </c>
      <c r="Q4" s="20">
        <v>-1</v>
      </c>
      <c r="R4" s="20">
        <v>1</v>
      </c>
      <c r="S4" s="20">
        <v>1</v>
      </c>
      <c r="T4" s="20">
        <v>-1</v>
      </c>
      <c r="U4" s="20">
        <v>-1</v>
      </c>
    </row>
    <row r="5" spans="2:21" x14ac:dyDescent="0.25">
      <c r="B5" s="2">
        <v>3</v>
      </c>
      <c r="C5" s="16">
        <f>SUM(N19:U19)</f>
        <v>9.9999999999999964E-2</v>
      </c>
      <c r="D5" s="16">
        <f>0.5*LN((1-C5)/C5)</f>
        <v>1.0986122886681098</v>
      </c>
      <c r="E5" s="16">
        <f>SUM(N25:U25)</f>
        <v>0.59999999999999987</v>
      </c>
      <c r="F5" s="16">
        <f>F4/$E4*EXP(-$D4*N4*N$6)</f>
        <v>0.25</v>
      </c>
      <c r="G5" s="16">
        <f>G4/$E4*EXP(-$D4*O4*O$6)</f>
        <v>0.25</v>
      </c>
      <c r="H5" s="16">
        <f t="shared" ref="H5" si="2">H4/$E4*EXP(-$D4*P4*P$6)</f>
        <v>4.9999999999999982E-2</v>
      </c>
      <c r="I5" s="16">
        <f t="shared" ref="I5" si="3">I4/$E4*EXP(-$D4*Q4*Q$6)</f>
        <v>4.9999999999999982E-2</v>
      </c>
      <c r="J5" s="16">
        <f t="shared" ref="J5" si="4">J4/$E4*EXP(-$D4*R4*R$6)</f>
        <v>0.14999999999999997</v>
      </c>
      <c r="K5" s="16">
        <f t="shared" ref="K5" si="5">K4/$E4*EXP(-$D4*S4*S$6)</f>
        <v>0.14999999999999997</v>
      </c>
      <c r="L5" s="16">
        <f t="shared" ref="L5" si="6">L4/$E4*EXP(-$D4*T4*T$6)</f>
        <v>4.9999999999999982E-2</v>
      </c>
      <c r="M5" s="16">
        <f t="shared" ref="M5" si="7">M4/$E4*EXP(-$D4*U4*U$6)</f>
        <v>4.9999999999999982E-2</v>
      </c>
      <c r="N5" s="12">
        <v>1</v>
      </c>
      <c r="O5" s="13">
        <v>1</v>
      </c>
      <c r="P5" s="13">
        <v>-1</v>
      </c>
      <c r="Q5" s="13">
        <v>-1</v>
      </c>
      <c r="R5" s="13">
        <v>1</v>
      </c>
      <c r="S5" s="13">
        <v>1</v>
      </c>
      <c r="T5" s="13">
        <v>1</v>
      </c>
      <c r="U5" s="13">
        <v>1</v>
      </c>
    </row>
    <row r="6" spans="2:21" x14ac:dyDescent="0.25">
      <c r="M6" s="21" t="s">
        <v>13</v>
      </c>
      <c r="N6" s="10">
        <v>1</v>
      </c>
      <c r="O6" s="7">
        <v>1</v>
      </c>
      <c r="P6" s="7">
        <v>-1</v>
      </c>
      <c r="Q6" s="7">
        <v>-1</v>
      </c>
      <c r="R6" s="7">
        <v>1</v>
      </c>
      <c r="S6" s="7">
        <v>1</v>
      </c>
      <c r="T6" s="7">
        <v>-1</v>
      </c>
      <c r="U6" s="7">
        <v>-1</v>
      </c>
    </row>
    <row r="7" spans="2:21" x14ac:dyDescent="0.25">
      <c r="B7" s="14"/>
      <c r="M7" s="21" t="s">
        <v>23</v>
      </c>
      <c r="N7" s="18">
        <f>N3*$D3+N4*$D4+N5*$D5</f>
        <v>0.84319947678511431</v>
      </c>
      <c r="O7" s="19">
        <f t="shared" ref="O7:U7" si="8">O3*$D3+O4*$D4+O5*$D5</f>
        <v>0.84319947678511431</v>
      </c>
      <c r="P7" s="19">
        <f t="shared" si="8"/>
        <v>-2.4526373892192153</v>
      </c>
      <c r="Q7" s="19">
        <f t="shared" si="8"/>
        <v>-2.4526373892192153</v>
      </c>
      <c r="R7" s="19">
        <f t="shared" si="8"/>
        <v>1.3540251005511053</v>
      </c>
      <c r="S7" s="19">
        <f t="shared" si="8"/>
        <v>1.3540251005511053</v>
      </c>
      <c r="T7" s="19">
        <f t="shared" si="8"/>
        <v>-0.25541281188299547</v>
      </c>
      <c r="U7" s="19">
        <f t="shared" si="8"/>
        <v>-0.25541281188299547</v>
      </c>
    </row>
    <row r="8" spans="2:21" x14ac:dyDescent="0.25">
      <c r="B8" s="14"/>
      <c r="M8" s="21" t="s">
        <v>24</v>
      </c>
      <c r="N8" s="10">
        <f>IF(N7&gt;0,1,-1)</f>
        <v>1</v>
      </c>
      <c r="O8" s="7">
        <f t="shared" ref="O8:U8" si="9">IF(O7&gt;0,1,-1)</f>
        <v>1</v>
      </c>
      <c r="P8" s="7">
        <f t="shared" si="9"/>
        <v>-1</v>
      </c>
      <c r="Q8" s="7">
        <f t="shared" si="9"/>
        <v>-1</v>
      </c>
      <c r="R8" s="7">
        <f t="shared" si="9"/>
        <v>1</v>
      </c>
      <c r="S8" s="7">
        <f t="shared" si="9"/>
        <v>1</v>
      </c>
      <c r="T8" s="7">
        <f t="shared" si="9"/>
        <v>-1</v>
      </c>
      <c r="U8" s="7">
        <f t="shared" si="9"/>
        <v>-1</v>
      </c>
    </row>
    <row r="11" spans="2:21" ht="24" customHeight="1" x14ac:dyDescent="0.25">
      <c r="M11" s="2" t="s">
        <v>0</v>
      </c>
      <c r="N11" s="15" t="s">
        <v>14</v>
      </c>
      <c r="O11" s="15" t="s">
        <v>15</v>
      </c>
      <c r="P11" s="15" t="s">
        <v>16</v>
      </c>
      <c r="Q11" s="15" t="s">
        <v>17</v>
      </c>
      <c r="R11" s="15" t="s">
        <v>18</v>
      </c>
      <c r="S11" s="15" t="s">
        <v>19</v>
      </c>
      <c r="T11" s="15" t="s">
        <v>20</v>
      </c>
      <c r="U11" s="15" t="s">
        <v>21</v>
      </c>
    </row>
    <row r="12" spans="2:21" x14ac:dyDescent="0.25">
      <c r="M12" s="6">
        <v>1</v>
      </c>
      <c r="N12" s="7">
        <f t="shared" ref="N12:U14" si="10">IF(N3=N$6,0,1)</f>
        <v>0</v>
      </c>
      <c r="O12" s="7">
        <f t="shared" si="10"/>
        <v>0</v>
      </c>
      <c r="P12" s="7">
        <f t="shared" si="10"/>
        <v>0</v>
      </c>
      <c r="Q12" s="7">
        <f t="shared" si="10"/>
        <v>0</v>
      </c>
      <c r="R12" s="7">
        <f t="shared" si="10"/>
        <v>1</v>
      </c>
      <c r="S12" s="7">
        <f t="shared" si="10"/>
        <v>1</v>
      </c>
      <c r="T12" s="7">
        <f t="shared" si="10"/>
        <v>0</v>
      </c>
      <c r="U12" s="7">
        <f t="shared" si="10"/>
        <v>0</v>
      </c>
    </row>
    <row r="13" spans="2:21" x14ac:dyDescent="0.25">
      <c r="M13" s="6">
        <v>2</v>
      </c>
      <c r="N13" s="7">
        <f t="shared" si="10"/>
        <v>1</v>
      </c>
      <c r="O13" s="7">
        <f t="shared" si="10"/>
        <v>1</v>
      </c>
      <c r="P13" s="7">
        <f t="shared" si="10"/>
        <v>0</v>
      </c>
      <c r="Q13" s="7">
        <f t="shared" si="10"/>
        <v>0</v>
      </c>
      <c r="R13" s="7">
        <f t="shared" si="10"/>
        <v>0</v>
      </c>
      <c r="S13" s="7">
        <f t="shared" si="10"/>
        <v>0</v>
      </c>
      <c r="T13" s="7">
        <f t="shared" si="10"/>
        <v>0</v>
      </c>
      <c r="U13" s="7">
        <f t="shared" si="10"/>
        <v>0</v>
      </c>
    </row>
    <row r="14" spans="2:21" x14ac:dyDescent="0.25">
      <c r="M14" s="6">
        <v>3</v>
      </c>
      <c r="N14" s="7">
        <f t="shared" si="10"/>
        <v>0</v>
      </c>
      <c r="O14" s="7">
        <f t="shared" si="10"/>
        <v>0</v>
      </c>
      <c r="P14" s="7">
        <f t="shared" si="10"/>
        <v>0</v>
      </c>
      <c r="Q14" s="7">
        <f t="shared" si="10"/>
        <v>0</v>
      </c>
      <c r="R14" s="7">
        <f t="shared" si="10"/>
        <v>0</v>
      </c>
      <c r="S14" s="7">
        <f t="shared" si="10"/>
        <v>0</v>
      </c>
      <c r="T14" s="7">
        <f t="shared" si="10"/>
        <v>1</v>
      </c>
      <c r="U14" s="7">
        <f t="shared" si="10"/>
        <v>1</v>
      </c>
    </row>
    <row r="16" spans="2:21" x14ac:dyDescent="0.25">
      <c r="M16" s="2" t="s">
        <v>0</v>
      </c>
      <c r="N16" s="2" t="s">
        <v>1</v>
      </c>
      <c r="O16" s="9"/>
      <c r="P16" s="9"/>
      <c r="Q16" s="9"/>
      <c r="R16" s="9"/>
      <c r="S16" s="9"/>
      <c r="T16" s="9"/>
      <c r="U16" s="9"/>
    </row>
    <row r="17" spans="13:21" x14ac:dyDescent="0.25">
      <c r="M17" s="6">
        <v>1</v>
      </c>
      <c r="N17" s="7">
        <f>F3*N12</f>
        <v>0</v>
      </c>
      <c r="O17" s="7">
        <f t="shared" ref="O17:U17" si="11">G3*O12</f>
        <v>0</v>
      </c>
      <c r="P17" s="7">
        <f t="shared" si="11"/>
        <v>0</v>
      </c>
      <c r="Q17" s="7">
        <f t="shared" si="11"/>
        <v>0</v>
      </c>
      <c r="R17" s="7">
        <f t="shared" si="11"/>
        <v>0.125</v>
      </c>
      <c r="S17" s="7">
        <f t="shared" si="11"/>
        <v>0.125</v>
      </c>
      <c r="T17" s="7">
        <f t="shared" si="11"/>
        <v>0</v>
      </c>
      <c r="U17" s="7">
        <f t="shared" si="11"/>
        <v>0</v>
      </c>
    </row>
    <row r="18" spans="13:21" x14ac:dyDescent="0.25">
      <c r="M18" s="6">
        <v>2</v>
      </c>
      <c r="N18" s="7">
        <f>F4*N13</f>
        <v>8.3333333333333301E-2</v>
      </c>
      <c r="O18" s="7">
        <f t="shared" ref="O18" si="12">G4*O13</f>
        <v>8.3333333333333301E-2</v>
      </c>
      <c r="P18" s="7">
        <f t="shared" ref="P18" si="13">H4*P13</f>
        <v>0</v>
      </c>
      <c r="Q18" s="7">
        <f t="shared" ref="Q18" si="14">I4*Q13</f>
        <v>0</v>
      </c>
      <c r="R18" s="7">
        <f>J4*R13</f>
        <v>0</v>
      </c>
      <c r="S18" s="7">
        <f t="shared" ref="S18" si="15">K4*S13</f>
        <v>0</v>
      </c>
      <c r="T18" s="7">
        <f t="shared" ref="T18" si="16">L4*T13</f>
        <v>0</v>
      </c>
      <c r="U18" s="7">
        <f t="shared" ref="U18" si="17">M4*U13</f>
        <v>0</v>
      </c>
    </row>
    <row r="19" spans="13:21" x14ac:dyDescent="0.25">
      <c r="M19" s="6">
        <v>3</v>
      </c>
      <c r="N19" s="7">
        <f>F5*N14</f>
        <v>0</v>
      </c>
      <c r="O19" s="7">
        <f t="shared" ref="O19" si="18">G5*O14</f>
        <v>0</v>
      </c>
      <c r="P19" s="7">
        <f t="shared" ref="P19" si="19">H5*P14</f>
        <v>0</v>
      </c>
      <c r="Q19" s="7">
        <f t="shared" ref="Q19" si="20">I5*Q14</f>
        <v>0</v>
      </c>
      <c r="R19" s="7">
        <f>J5*R14</f>
        <v>0</v>
      </c>
      <c r="S19" s="7">
        <f t="shared" ref="S19" si="21">K5*S14</f>
        <v>0</v>
      </c>
      <c r="T19" s="7">
        <f t="shared" ref="T19" si="22">L5*T14</f>
        <v>4.9999999999999982E-2</v>
      </c>
      <c r="U19" s="7">
        <f t="shared" ref="U19" si="23">M5*U14</f>
        <v>4.9999999999999982E-2</v>
      </c>
    </row>
    <row r="20" spans="13:21" x14ac:dyDescent="0.25">
      <c r="M20" s="6"/>
      <c r="N20" s="7"/>
      <c r="O20" s="7"/>
      <c r="P20" s="7"/>
      <c r="Q20" s="7"/>
      <c r="R20" s="7"/>
      <c r="S20" s="7"/>
      <c r="T20" s="7"/>
      <c r="U20" s="7"/>
    </row>
    <row r="22" spans="13:21" x14ac:dyDescent="0.25">
      <c r="M22" s="2" t="s">
        <v>0</v>
      </c>
      <c r="N22" s="2" t="s">
        <v>22</v>
      </c>
      <c r="O22" s="9"/>
      <c r="P22" s="9"/>
      <c r="Q22" s="9"/>
      <c r="R22" s="9"/>
      <c r="S22" s="9"/>
      <c r="T22" s="9"/>
      <c r="U22" s="9"/>
    </row>
    <row r="23" spans="13:21" x14ac:dyDescent="0.25">
      <c r="M23" s="6">
        <v>1</v>
      </c>
      <c r="N23" s="1">
        <f>F3*EXP(-$D3*N$6*N3)</f>
        <v>7.2168783648703216E-2</v>
      </c>
      <c r="O23" s="1">
        <f t="shared" ref="O23:U23" si="24">G3*EXP(-$D3*O$6*O3)</f>
        <v>7.2168783648703216E-2</v>
      </c>
      <c r="P23" s="1">
        <f t="shared" si="24"/>
        <v>7.2168783648703216E-2</v>
      </c>
      <c r="Q23" s="1">
        <f t="shared" si="24"/>
        <v>7.2168783648703216E-2</v>
      </c>
      <c r="R23" s="1">
        <f t="shared" si="24"/>
        <v>0.21650635094610968</v>
      </c>
      <c r="S23" s="1">
        <f t="shared" si="24"/>
        <v>0.21650635094610968</v>
      </c>
      <c r="T23" s="1">
        <f t="shared" si="24"/>
        <v>7.2168783648703216E-2</v>
      </c>
      <c r="U23" s="1">
        <f t="shared" si="24"/>
        <v>7.2168783648703216E-2</v>
      </c>
    </row>
    <row r="24" spans="13:21" x14ac:dyDescent="0.25">
      <c r="M24" s="6">
        <v>2</v>
      </c>
      <c r="N24" s="1">
        <f>F4*EXP(-$D4*N$6*N4)</f>
        <v>0.18633899812498245</v>
      </c>
      <c r="O24" s="1">
        <f t="shared" ref="O24" si="25">G4*EXP(-$D4*O$6*O4)</f>
        <v>0.18633899812498245</v>
      </c>
      <c r="P24" s="1">
        <f t="shared" ref="P24" si="26">H4*EXP(-$D4*P$6*P4)</f>
        <v>3.7267799624996475E-2</v>
      </c>
      <c r="Q24" s="1">
        <f t="shared" ref="Q24" si="27">I4*EXP(-$D4*Q$6*Q4)</f>
        <v>3.7267799624996475E-2</v>
      </c>
      <c r="R24" s="1">
        <f t="shared" ref="R24" si="28">J4*EXP(-$D4*R$6*R4)</f>
        <v>0.11180339887498944</v>
      </c>
      <c r="S24" s="1">
        <f t="shared" ref="S24" si="29">K4*EXP(-$D4*S$6*S4)</f>
        <v>0.11180339887498944</v>
      </c>
      <c r="T24" s="1">
        <f t="shared" ref="T24" si="30">L4*EXP(-$D4*T$6*T4)</f>
        <v>3.7267799624996475E-2</v>
      </c>
      <c r="U24" s="1">
        <f t="shared" ref="U24" si="31">M4*EXP(-$D4*U$6*U4)</f>
        <v>3.7267799624996475E-2</v>
      </c>
    </row>
    <row r="25" spans="13:21" x14ac:dyDescent="0.25">
      <c r="M25" s="6">
        <v>3</v>
      </c>
      <c r="N25" s="1">
        <f>F5*EXP(-$D5*N$6*N5)</f>
        <v>8.3333333333333329E-2</v>
      </c>
      <c r="O25" s="1">
        <f t="shared" ref="O25" si="32">G5*EXP(-$D5*O$6*O5)</f>
        <v>8.3333333333333329E-2</v>
      </c>
      <c r="P25" s="1">
        <f t="shared" ref="P25" si="33">H5*EXP(-$D5*P$6*P5)</f>
        <v>1.6666666666666659E-2</v>
      </c>
      <c r="Q25" s="1">
        <f t="shared" ref="Q25" si="34">I5*EXP(-$D5*Q$6*Q5)</f>
        <v>1.6666666666666659E-2</v>
      </c>
      <c r="R25" s="1">
        <f t="shared" ref="R25" si="35">J5*EXP(-$D5*R$6*R5)</f>
        <v>4.9999999999999989E-2</v>
      </c>
      <c r="S25" s="1">
        <f t="shared" ref="S25" si="36">K5*EXP(-$D5*S$6*S5)</f>
        <v>4.9999999999999989E-2</v>
      </c>
      <c r="T25" s="1">
        <f t="shared" ref="T25" si="37">L5*EXP(-$D5*T$6*T5)</f>
        <v>0.14999999999999997</v>
      </c>
      <c r="U25" s="1">
        <f t="shared" ref="U25" si="38">M5*EXP(-$D5*U$6*U5)</f>
        <v>0.14999999999999997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Sui</dc:creator>
  <cp:lastModifiedBy>Sui, Wenyu</cp:lastModifiedBy>
  <dcterms:created xsi:type="dcterms:W3CDTF">2015-06-05T18:17:20Z</dcterms:created>
  <dcterms:modified xsi:type="dcterms:W3CDTF">2023-11-14T16:19:18Z</dcterms:modified>
</cp:coreProperties>
</file>