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\Desktop\attainments\2016-17\10CSL68\"/>
    </mc:Choice>
  </mc:AlternateContent>
  <bookViews>
    <workbookView xWindow="0" yWindow="0" windowWidth="20490" windowHeight="7755" tabRatio="815" activeTab="6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52511"/>
</workbook>
</file>

<file path=xl/calcChain.xml><?xml version="1.0" encoding="utf-8"?>
<calcChain xmlns="http://schemas.openxmlformats.org/spreadsheetml/2006/main">
  <c r="E14" i="9" l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4" i="9"/>
  <c r="P25" i="9" l="1"/>
  <c r="Q25" i="9"/>
  <c r="R25" i="9"/>
  <c r="C8" i="4" l="1"/>
  <c r="C9" i="4" s="1"/>
  <c r="E10" i="7"/>
  <c r="E11" i="7" s="1"/>
  <c r="F10" i="7"/>
  <c r="F11" i="7" s="1"/>
  <c r="E9" i="7"/>
  <c r="F9" i="7"/>
  <c r="D9" i="7"/>
  <c r="D8" i="6"/>
  <c r="D9" i="6" s="1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<sst xmlns="http://schemas.openxmlformats.org/spreadsheetml/2006/main" count="509" uniqueCount="294">
  <si>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</si>
  <si>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</si>
  <si>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</si>
  <si>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</si>
  <si>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</si>
  <si>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</si>
  <si>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</si>
  <si>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</si>
  <si>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</si>
  <si>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</si>
  <si>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</si>
  <si>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</si>
  <si>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</si>
  <si>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</si>
  <si>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</si>
  <si>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</si>
  <si>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</si>
  <si>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</si>
  <si>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</si>
  <si>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</si>
  <si>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</si>
  <si>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</si>
  <si>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</si>
  <si>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</si>
  <si>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</si>
  <si>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</si>
  <si>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</si>
  <si>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</si>
  <si>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</si>
  <si>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</si>
  <si>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</si>
  <si>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</si>
  <si>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</si>
  <si>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</si>
  <si>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</si>
  <si>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</si>
  <si>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</si>
  <si>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</si>
  <si>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</si>
  <si>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</si>
  <si>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</si>
  <si>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</si>
  <si>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</si>
  <si>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</si>
  <si>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</si>
  <si>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</si>
  <si>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</si>
  <si>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</si>
  <si>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</si>
  <si>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</si>
  <si>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</si>
  <si>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</si>
  <si>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</si>
  <si>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>CO4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</si>
  <si>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</si>
  <si>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</si>
  <si>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</si>
  <si>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</si>
  <si>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</si>
  <si>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</si>
  <si>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</si>
  <si>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</si>
  <si>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</si>
  <si>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</si>
  <si>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</si>
  <si>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</si>
  <si>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</si>
  <si>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</si>
  <si>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</si>
  <si>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</si>
  <si>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</si>
  <si>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</si>
  <si>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</si>
  <si>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</si>
  <si>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</si>
  <si>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</si>
  <si>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</si>
  <si>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</si>
  <si>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</si>
  <si>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</si>
  <si>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</si>
  <si>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</si>
  <si>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</si>
  <si>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</si>
  <si>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</si>
  <si>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</si>
  <si>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CO1</t>
  </si>
  <si>
    <t>CO2</t>
  </si>
  <si>
    <t>CO3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</si>
  <si>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</si>
  <si>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</si>
  <si>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</si>
  <si>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</si>
  <si>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</si>
  <si>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</si>
  <si>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</si>
  <si>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</si>
  <si>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</si>
  <si>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</si>
  <si>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</si>
  <si>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</si>
  <si>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</si>
  <si>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</si>
  <si>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</si>
  <si>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</si>
  <si>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</si>
  <si>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</si>
  <si>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</si>
  <si>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</si>
  <si>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</si>
  <si>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</si>
  <si>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</si>
  <si>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</si>
  <si>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</si>
  <si>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</si>
  <si>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</si>
  <si>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>Sushant Mangasuli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</si>
  <si>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</si>
  <si>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</si>
  <si>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</si>
  <si>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</si>
  <si>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</si>
  <si>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</si>
  <si>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</si>
  <si>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</si>
  <si>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4AL13CS014</t>
  </si>
  <si>
    <t xml:space="preserve">APEKSHA RAI </t>
  </si>
  <si>
    <t>4AL13CS046</t>
  </si>
  <si>
    <t>KARTHIKA K</t>
  </si>
  <si>
    <t>4AL13CS060</t>
  </si>
  <si>
    <t>NITESH NARAYAN VAIDYA</t>
  </si>
  <si>
    <t>4AL13CS067</t>
  </si>
  <si>
    <t xml:space="preserve">PRATHEEK P P </t>
  </si>
  <si>
    <t>4AL13CS068</t>
  </si>
  <si>
    <t>R TOSHITHA</t>
  </si>
  <si>
    <t>4AL13CS088</t>
  </si>
  <si>
    <t xml:space="preserve">SHETTY SHRADDHA RADAKRISHNA </t>
  </si>
  <si>
    <t>4AL13CS095</t>
  </si>
  <si>
    <t>SINDHU M.R</t>
  </si>
  <si>
    <t>4AL13CS105</t>
  </si>
  <si>
    <t>SUMATHI S M</t>
  </si>
  <si>
    <t>4AL13CS116</t>
  </si>
  <si>
    <t xml:space="preserve">VIMAL K </t>
  </si>
  <si>
    <t>4AL14CS002</t>
  </si>
  <si>
    <t>Aishwarya Saraswathi H M</t>
  </si>
  <si>
    <t>4AL14CS004</t>
  </si>
  <si>
    <t>Akash Kubasad</t>
  </si>
  <si>
    <t>4AL14CS007</t>
  </si>
  <si>
    <t>Anita Parashurama Chalavadi</t>
  </si>
  <si>
    <t>4AL14CS009</t>
  </si>
  <si>
    <t>Anvitha Bhat H G</t>
  </si>
  <si>
    <t>4AL14CS010</t>
  </si>
  <si>
    <t>Archana Achar</t>
  </si>
  <si>
    <t>4AL14CS013</t>
  </si>
  <si>
    <t>Arpitha</t>
  </si>
  <si>
    <t>4AL14CS015</t>
  </si>
  <si>
    <t>Bharath M</t>
  </si>
  <si>
    <t>4AL14CS016</t>
  </si>
  <si>
    <t>Bhat Apoorva Anandha</t>
  </si>
  <si>
    <t>4AL14CS017</t>
  </si>
  <si>
    <t>Bhavyashree S Barkuru</t>
  </si>
  <si>
    <t>4AL14CS019</t>
  </si>
  <si>
    <t>Chandana C</t>
  </si>
  <si>
    <t>4AL14CS020</t>
  </si>
  <si>
    <t>Deepa Shetty</t>
  </si>
  <si>
    <t>4AL14CS021</t>
  </si>
  <si>
    <t>Deepthi Shetty</t>
  </si>
  <si>
    <t>4AL14CS022</t>
  </si>
  <si>
    <t>Divya Vinod Bandekar</t>
  </si>
  <si>
    <t>4AL14CS023</t>
  </si>
  <si>
    <t>Fathima Ashika</t>
  </si>
  <si>
    <t>4AL14CS024</t>
  </si>
  <si>
    <t>Harshitha Bhat</t>
  </si>
  <si>
    <t>4AL14CS025</t>
  </si>
  <si>
    <t>Hemashree J</t>
  </si>
  <si>
    <t>4AL14CS027</t>
  </si>
  <si>
    <t>Hrishikesh Shetty</t>
  </si>
  <si>
    <t>4AL14CS029</t>
  </si>
  <si>
    <t>Jithesh A</t>
  </si>
  <si>
    <t>4AL14CS030</t>
  </si>
  <si>
    <t>K M Thomas</t>
  </si>
  <si>
    <t>4AL14CS031</t>
  </si>
  <si>
    <t>K Nikhil V Shetty</t>
  </si>
  <si>
    <t>4AL14CS032</t>
  </si>
  <si>
    <t>Karishma R Vernekar</t>
  </si>
  <si>
    <t>4AL14CS034</t>
  </si>
  <si>
    <t>Kartik Ganiga</t>
  </si>
  <si>
    <t>4AL14CS035</t>
  </si>
  <si>
    <t>Kaveri Ningappa Gunjiganvi</t>
  </si>
  <si>
    <t>4AL14CS036</t>
  </si>
  <si>
    <t xml:space="preserve">Kavitha Chandrahasa </t>
  </si>
  <si>
    <t>4AL14CS037</t>
  </si>
  <si>
    <t>Kavya Padman</t>
  </si>
  <si>
    <t>4AL14CS038</t>
  </si>
  <si>
    <t>Kavyashree Rai K</t>
  </si>
  <si>
    <t>4AL14CS041</t>
  </si>
  <si>
    <t>Mahesha</t>
  </si>
  <si>
    <t>4AL14CS042</t>
  </si>
  <si>
    <t>Mamata Venkatesh Naik</t>
  </si>
  <si>
    <t>4AL14CS043</t>
  </si>
  <si>
    <t>Manasa R</t>
  </si>
  <si>
    <t>4AL14CS044</t>
  </si>
  <si>
    <t>Manjula K C</t>
  </si>
  <si>
    <t>4AL14CS046</t>
  </si>
  <si>
    <t>Nagaveni V</t>
  </si>
  <si>
    <t>4AL14CS047</t>
  </si>
  <si>
    <t>Nayak Nagesh Madhava</t>
  </si>
  <si>
    <t>4AL14CS048</t>
  </si>
  <si>
    <t>Neetha Janis Tellis</t>
  </si>
  <si>
    <t>4AL14CS049</t>
  </si>
  <si>
    <t>Nikhitha Kale M</t>
  </si>
  <si>
    <t>4AL14CS050</t>
  </si>
  <si>
    <t>Nishmitha Shetty</t>
  </si>
  <si>
    <t>4AL14CS052</t>
  </si>
  <si>
    <t>Poojari Karan Satish</t>
  </si>
  <si>
    <t>4AL14CS054</t>
  </si>
  <si>
    <t>Pragathi Shetty</t>
  </si>
  <si>
    <t>4AL14CS055</t>
  </si>
  <si>
    <t>Pragati Dayanand Kalgutkar</t>
  </si>
  <si>
    <t>4AL14CS057</t>
  </si>
  <si>
    <t>Prarthana M J</t>
  </si>
  <si>
    <t>4AL14CS059</t>
  </si>
  <si>
    <t>Preema Jovita Serrao</t>
  </si>
  <si>
    <t>4AL14CS060</t>
  </si>
  <si>
    <t>Priyanka K G D</t>
  </si>
  <si>
    <t>4AL14CS062</t>
  </si>
  <si>
    <t>Rajashree</t>
  </si>
  <si>
    <t>4AL14CS063</t>
  </si>
  <si>
    <t>Rajkumari Sunanda</t>
  </si>
  <si>
    <t>4AL14CS065</t>
  </si>
  <si>
    <t>Rakshith R Pai</t>
  </si>
  <si>
    <t>4AL14CS066</t>
  </si>
  <si>
    <t>Rakshithashree H</t>
  </si>
  <si>
    <t>4AL14CS067</t>
  </si>
  <si>
    <t>Ramya K</t>
  </si>
  <si>
    <t>4AL14CS069</t>
  </si>
  <si>
    <t>Reeba Thankam Chandy</t>
  </si>
  <si>
    <t>4AL14CS071</t>
  </si>
  <si>
    <t>Safnaz K</t>
  </si>
  <si>
    <t>4AL14CS072</t>
  </si>
  <si>
    <t>Sahana M</t>
  </si>
  <si>
    <t>4AL14CS073</t>
  </si>
  <si>
    <t>Sai Priya</t>
  </si>
  <si>
    <t>4AL14CS074</t>
  </si>
  <si>
    <t>Sandeep Ganapati Naik</t>
  </si>
  <si>
    <t>4AL14CS076</t>
  </si>
  <si>
    <t>Savitri</t>
  </si>
  <si>
    <t>4AL14CS078</t>
  </si>
  <si>
    <t>Shetty Prajwal Poovappa</t>
  </si>
  <si>
    <t>4AL14CS080</t>
  </si>
  <si>
    <t>Shetty Sunny Shivram</t>
  </si>
  <si>
    <t>4AL14CS082</t>
  </si>
  <si>
    <t>Shravan</t>
  </si>
  <si>
    <t>4AL14CS083</t>
  </si>
  <si>
    <t>Shwetha</t>
  </si>
  <si>
    <t>4AL14CS085</t>
  </si>
  <si>
    <t>Sonal Deepak Bandekar</t>
  </si>
  <si>
    <t>4AL14CS086</t>
  </si>
  <si>
    <t>Sony G Kotian</t>
  </si>
  <si>
    <t>4AL14CS087</t>
  </si>
  <si>
    <t>Sowmya Shree K S</t>
  </si>
  <si>
    <t>4AL14CS088</t>
  </si>
  <si>
    <t>Swathi N G</t>
  </si>
  <si>
    <t>4AL14CS089</t>
  </si>
  <si>
    <t>Tejaswini Gowda H</t>
  </si>
  <si>
    <t>4AL14CS091</t>
  </si>
  <si>
    <t>Trupti Padmanabha Poojary</t>
  </si>
  <si>
    <t>4AL14CS093</t>
  </si>
  <si>
    <t>Varsha A</t>
  </si>
  <si>
    <t>4AL14CS094</t>
  </si>
  <si>
    <t>Varsha P M</t>
  </si>
  <si>
    <t>4AL14CS095</t>
  </si>
  <si>
    <t>Veekshitha</t>
  </si>
  <si>
    <t>4AL14CS096</t>
  </si>
  <si>
    <t>Veerabhadraswamy M B</t>
  </si>
  <si>
    <t>4AL14CS097</t>
  </si>
  <si>
    <t>Venkatesh</t>
  </si>
  <si>
    <t>4AL14CS098</t>
  </si>
  <si>
    <t>PRATIKSHA SHETTY</t>
  </si>
  <si>
    <t>4AL15CS400</t>
  </si>
  <si>
    <t xml:space="preserve">Khaleedahamad G N </t>
  </si>
  <si>
    <t>4AL15CS402</t>
  </si>
  <si>
    <t>Pavithra Kencharaddy</t>
  </si>
  <si>
    <t>4AL15CS405</t>
  </si>
  <si>
    <t xml:space="preserve">Shetty Diksha Dinesh </t>
  </si>
  <si>
    <t>4AL15CS406</t>
  </si>
  <si>
    <t>Shubha H V</t>
  </si>
  <si>
    <t>4AL15CS409</t>
  </si>
  <si>
    <t xml:space="preserve">Vikram </t>
  </si>
  <si>
    <t>VI</t>
  </si>
  <si>
    <t>A and B</t>
  </si>
  <si>
    <t>10CSL68</t>
  </si>
  <si>
    <t>Feb-2016 to Aug-2017</t>
  </si>
  <si>
    <t>UNIX System Programming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</si>
</sst>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b/>
      <sz val="12"/>
      <name val="Times New Roman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2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11"/>
  </cellStyleXfs>
  <cellXfs count="334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7" fillId="0" borderId="97" xfId="0" applyFont="1" applyBorder="1" applyAlignment="1">
      <alignment vertical="center" wrapText="1"/>
    </xf>
    <xf numFmtId="0" fontId="37" fillId="0" borderId="98" xfId="0" applyFont="1" applyBorder="1" applyAlignment="1">
      <alignment vertical="center" wrapText="1"/>
    </xf>
    <xf numFmtId="0" fontId="37" fillId="0" borderId="72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8" fillId="0" borderId="11" xfId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42" fillId="0" borderId="29" xfId="0" applyFont="1" applyFill="1" applyBorder="1" applyAlignment="1">
      <alignment vertical="center"/>
    </xf>
    <xf numFmtId="0" fontId="42" fillId="0" borderId="36" xfId="0" applyFont="1" applyFill="1" applyBorder="1" applyAlignment="1">
      <alignment vertical="center"/>
    </xf>
    <xf numFmtId="0" fontId="43" fillId="9" borderId="69" xfId="0" applyFont="1" applyFill="1" applyBorder="1"/>
    <xf numFmtId="0" fontId="43" fillId="9" borderId="67" xfId="0" applyFont="1" applyFill="1" applyBorder="1"/>
    <xf numFmtId="0" fontId="40" fillId="0" borderId="109" xfId="0" applyFont="1" applyBorder="1" applyAlignment="1">
      <alignment vertical="top" wrapText="1"/>
    </xf>
    <xf numFmtId="0" fontId="44" fillId="0" borderId="68" xfId="0" applyFont="1" applyBorder="1"/>
    <xf numFmtId="0" fontId="40" fillId="0" borderId="72" xfId="0" applyFont="1" applyBorder="1" applyAlignment="1">
      <alignment vertical="top" wrapText="1"/>
    </xf>
    <xf numFmtId="0" fontId="43" fillId="0" borderId="69" xfId="0" applyFont="1" applyBorder="1" applyAlignment="1">
      <alignment horizontal="center"/>
    </xf>
    <xf numFmtId="0" fontId="44" fillId="0" borderId="67" xfId="0" applyFont="1" applyBorder="1"/>
    <xf numFmtId="0" fontId="41" fillId="9" borderId="35" xfId="0" applyFont="1" applyFill="1" applyBorder="1" applyAlignment="1">
      <alignment horizontal="center" vertical="top" wrapText="1"/>
    </xf>
    <xf numFmtId="0" fontId="41" fillId="9" borderId="37" xfId="0" applyFont="1" applyFill="1" applyBorder="1" applyAlignment="1">
      <alignment horizontal="center" vertical="top" wrapText="1"/>
    </xf>
    <xf numFmtId="0" fontId="41" fillId="9" borderId="43" xfId="0" applyFont="1" applyFill="1" applyBorder="1" applyAlignment="1">
      <alignment horizontal="center" vertical="top" wrapText="1"/>
    </xf>
    <xf numFmtId="0" fontId="45" fillId="0" borderId="67" xfId="0" applyFont="1" applyBorder="1"/>
    <xf numFmtId="0" fontId="43" fillId="0" borderId="67" xfId="0" applyFont="1" applyBorder="1"/>
    <xf numFmtId="0" fontId="41" fillId="10" borderId="37" xfId="0" applyFont="1" applyFill="1" applyBorder="1" applyAlignment="1">
      <alignment horizontal="center" vertical="top" wrapText="1"/>
    </xf>
    <xf numFmtId="0" fontId="41" fillId="9" borderId="36" xfId="0" applyFont="1" applyFill="1" applyBorder="1" applyAlignment="1">
      <alignment horizontal="center" vertical="top" wrapText="1"/>
    </xf>
    <xf numFmtId="0" fontId="41" fillId="9" borderId="29" xfId="0" applyFont="1" applyFill="1" applyBorder="1" applyAlignment="1">
      <alignment horizontal="center" vertical="top" wrapText="1"/>
    </xf>
    <xf numFmtId="0" fontId="41" fillId="9" borderId="32" xfId="0" applyFont="1" applyFill="1" applyBorder="1" applyAlignment="1">
      <alignment horizontal="center" vertical="top" wrapText="1"/>
    </xf>
    <xf numFmtId="0" fontId="41" fillId="11" borderId="29" xfId="0" applyFont="1" applyFill="1" applyBorder="1" applyAlignment="1">
      <alignment horizontal="center" vertical="top" wrapText="1"/>
    </xf>
    <xf numFmtId="0" fontId="41" fillId="10" borderId="29" xfId="0" applyFont="1" applyFill="1" applyBorder="1" applyAlignment="1">
      <alignment horizontal="center" vertical="top" wrapText="1"/>
    </xf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right"/>
    </xf>
    <xf numFmtId="0" fontId="22" fillId="0" borderId="30" xfId="0" applyFont="1" applyFill="1" applyBorder="1" applyAlignment="1">
      <alignment horizontal="right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</cellXfs>
  <cellStyles count="2">
    <cellStyle name="Normal" xfId="0" builtinId="0"/>
    <cellStyle name="Normal 2" xfId="1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971"/>
  <sheetViews>
    <sheetView zoomScale="85" zoomScaleNormal="85" workbookViewId="0">
      <pane ySplit="10" topLeftCell="A11" activePane="bottomLeft" state="frozen"/>
      <selection pane="bottomLeft" activeCell="U7" sqref="U7"/>
    </sheetView>
  </sheetViews>
  <sheetFormatPr defaultColWidth="14.42578125" defaultRowHeight="15" customHeight="1" x14ac:dyDescent="0.3"/>
  <cols>
    <col min="1" max="1" width="14.42578125" style="17" customWidth="1"/>
    <col min="2" max="2" width="40.140625" style="17" bestFit="1" customWidth="1"/>
    <col min="3" max="3" width="34" style="18" customWidth="1"/>
    <col min="4" max="4" width="16" style="17" customWidth="1"/>
    <col min="5" max="5" width="10.85546875" style="133" customWidth="1"/>
    <col min="6" max="7" width="10.85546875" style="17" bestFit="1" customWidth="1"/>
    <col min="8" max="8" width="10.85546875" style="133" customWidth="1"/>
    <col min="9" max="10" width="10.85546875" style="17" bestFit="1" customWidth="1"/>
    <col min="11" max="11" width="10.85546875" style="133" customWidth="1"/>
    <col min="12" max="13" width="10.85546875" style="17" bestFit="1" customWidth="1"/>
    <col min="14" max="14" width="10.85546875" style="133" customWidth="1"/>
    <col min="15" max="20" width="10.85546875" style="17" bestFit="1" customWidth="1"/>
    <col min="21" max="21" width="10.85546875" style="135" customWidth="1"/>
    <col min="22" max="23" width="10.85546875" style="17" bestFit="1" customWidth="1"/>
    <col min="24" max="24" width="10.85546875" style="135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01" t="s">
        <v>62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3"/>
    </row>
    <row r="2" spans="1:50" ht="15" customHeight="1" thickBot="1" x14ac:dyDescent="0.35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</row>
    <row r="3" spans="1:50" ht="15" customHeight="1" thickBot="1" x14ac:dyDescent="0.35">
      <c r="A3" s="198" t="s">
        <v>85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200"/>
    </row>
    <row r="4" spans="1:50" ht="15" customHeight="1" thickBot="1" x14ac:dyDescent="0.35">
      <c r="A4" s="218" t="s">
        <v>54</v>
      </c>
      <c r="B4" s="219"/>
      <c r="C4" s="219"/>
      <c r="D4" s="219"/>
      <c r="E4" s="219"/>
      <c r="F4" s="219"/>
      <c r="G4" s="220"/>
      <c r="H4" s="132"/>
      <c r="I4" s="221" t="s">
        <v>292</v>
      </c>
      <c r="J4" s="221"/>
      <c r="K4" s="221"/>
      <c r="L4" s="221"/>
      <c r="M4" s="221"/>
      <c r="N4" s="217"/>
      <c r="O4" s="218" t="s">
        <v>55</v>
      </c>
      <c r="P4" s="220"/>
      <c r="Q4" s="19" t="s">
        <v>289</v>
      </c>
      <c r="R4" s="19"/>
      <c r="S4" s="20" t="s">
        <v>56</v>
      </c>
      <c r="T4" s="21" t="s">
        <v>290</v>
      </c>
      <c r="U4" s="134"/>
      <c r="V4" s="218" t="s">
        <v>57</v>
      </c>
      <c r="W4" s="219"/>
      <c r="X4" s="220"/>
      <c r="Y4" s="216" t="s">
        <v>291</v>
      </c>
      <c r="Z4" s="217"/>
      <c r="AA4" s="218" t="s">
        <v>58</v>
      </c>
      <c r="AB4" s="219"/>
      <c r="AC4" s="222"/>
      <c r="AD4" s="22">
        <v>82</v>
      </c>
    </row>
    <row r="5" spans="1:50" ht="15" customHeight="1" thickBot="1" x14ac:dyDescent="0.35">
      <c r="A5" s="212" t="s">
        <v>59</v>
      </c>
      <c r="B5" s="213"/>
      <c r="C5" s="213"/>
      <c r="D5" s="214"/>
      <c r="E5" s="213"/>
      <c r="F5" s="213"/>
      <c r="G5" s="213"/>
      <c r="H5" s="213"/>
      <c r="I5" s="215"/>
      <c r="J5" s="209" t="s">
        <v>116</v>
      </c>
      <c r="K5" s="210"/>
      <c r="L5" s="210"/>
      <c r="M5" s="210"/>
      <c r="N5" s="210"/>
      <c r="O5" s="211"/>
      <c r="P5" s="218" t="s">
        <v>60</v>
      </c>
      <c r="Q5" s="219"/>
      <c r="R5" s="219"/>
      <c r="S5" s="219"/>
      <c r="T5" s="209" t="s">
        <v>293</v>
      </c>
      <c r="U5" s="210"/>
      <c r="V5" s="210"/>
      <c r="W5" s="210"/>
      <c r="X5" s="210"/>
      <c r="Y5" s="210"/>
      <c r="Z5" s="210"/>
      <c r="AA5" s="210"/>
      <c r="AB5" s="210"/>
      <c r="AC5" s="210"/>
      <c r="AD5" s="211"/>
    </row>
    <row r="6" spans="1:50" ht="15.75" customHeight="1" thickBot="1" x14ac:dyDescent="0.35">
      <c r="A6" s="223"/>
      <c r="B6" s="224"/>
      <c r="C6" s="23" t="s">
        <v>48</v>
      </c>
      <c r="D6" s="169" t="s">
        <v>121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31"/>
      <c r="AG6" s="3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25"/>
      <c r="B7" s="226"/>
      <c r="C7" s="167" t="s">
        <v>49</v>
      </c>
      <c r="D7" s="170">
        <v>25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07" t="s">
        <v>119</v>
      </c>
      <c r="B8" s="207"/>
      <c r="C8" s="208"/>
      <c r="D8" s="170">
        <f>0.5*D7</f>
        <v>12.5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192" t="s">
        <v>120</v>
      </c>
      <c r="B9" s="193"/>
      <c r="C9" s="194"/>
      <c r="D9" s="171">
        <f>COUNTIF(D11:D92, "&gt;="&amp;D8)/COUNT(D11:D92)*100</f>
        <v>98.780487804878049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195" t="s">
        <v>50</v>
      </c>
      <c r="B10" s="196"/>
      <c r="C10" s="197"/>
      <c r="D10" s="168">
        <f>IF(D9&lt;50,0,IF(D9&gt;70,3,IF(D9&gt;60,2,1)))</f>
        <v>3</v>
      </c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thickBot="1" x14ac:dyDescent="0.35">
      <c r="A11" s="174" t="s">
        <v>125</v>
      </c>
      <c r="B11" s="175" t="s">
        <v>126</v>
      </c>
      <c r="C11" s="173"/>
      <c r="D11" s="181">
        <v>17</v>
      </c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thickBot="1" x14ac:dyDescent="0.35">
      <c r="A12" s="174" t="s">
        <v>127</v>
      </c>
      <c r="B12" s="175" t="s">
        <v>128</v>
      </c>
      <c r="C12" s="172"/>
      <c r="D12" s="182">
        <v>17</v>
      </c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thickBot="1" x14ac:dyDescent="0.35">
      <c r="A13" s="174" t="s">
        <v>129</v>
      </c>
      <c r="B13" s="175" t="s">
        <v>130</v>
      </c>
      <c r="C13" s="172"/>
      <c r="D13" s="182">
        <v>21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thickBot="1" x14ac:dyDescent="0.35">
      <c r="A14" s="174" t="s">
        <v>131</v>
      </c>
      <c r="B14" s="175" t="s">
        <v>132</v>
      </c>
      <c r="C14" s="172"/>
      <c r="D14" s="182">
        <v>17</v>
      </c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thickBot="1" x14ac:dyDescent="0.35">
      <c r="A15" s="174" t="s">
        <v>133</v>
      </c>
      <c r="B15" s="175" t="s">
        <v>134</v>
      </c>
      <c r="C15" s="172"/>
      <c r="D15" s="182">
        <v>19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thickBot="1" x14ac:dyDescent="0.35">
      <c r="A16" s="174" t="s">
        <v>135</v>
      </c>
      <c r="B16" s="175" t="s">
        <v>136</v>
      </c>
      <c r="C16" s="172"/>
      <c r="D16" s="182">
        <v>19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thickBot="1" x14ac:dyDescent="0.35">
      <c r="A17" s="174" t="s">
        <v>137</v>
      </c>
      <c r="B17" s="175" t="s">
        <v>138</v>
      </c>
      <c r="C17" s="172"/>
      <c r="D17" s="182">
        <v>17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thickBot="1" x14ac:dyDescent="0.35">
      <c r="A18" s="174" t="s">
        <v>139</v>
      </c>
      <c r="B18" s="175" t="s">
        <v>140</v>
      </c>
      <c r="C18" s="172"/>
      <c r="D18" s="182">
        <v>14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thickBot="1" x14ac:dyDescent="0.35">
      <c r="A19" s="174" t="s">
        <v>141</v>
      </c>
      <c r="B19" s="175" t="s">
        <v>142</v>
      </c>
      <c r="C19" s="172"/>
      <c r="D19" s="182">
        <v>14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thickBot="1" x14ac:dyDescent="0.35">
      <c r="A20" s="176" t="s">
        <v>143</v>
      </c>
      <c r="B20" s="177" t="s">
        <v>144</v>
      </c>
      <c r="C20" s="172"/>
      <c r="D20" s="182">
        <v>23</v>
      </c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thickBot="1" x14ac:dyDescent="0.35">
      <c r="A21" s="176" t="s">
        <v>145</v>
      </c>
      <c r="B21" s="177" t="s">
        <v>146</v>
      </c>
      <c r="C21" s="172"/>
      <c r="D21" s="182">
        <v>22</v>
      </c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thickBot="1" x14ac:dyDescent="0.35">
      <c r="A22" s="176" t="s">
        <v>147</v>
      </c>
      <c r="B22" s="177" t="s">
        <v>148</v>
      </c>
      <c r="C22" s="172"/>
      <c r="D22" s="182">
        <v>18</v>
      </c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thickBot="1" x14ac:dyDescent="0.35">
      <c r="A23" s="176" t="s">
        <v>149</v>
      </c>
      <c r="B23" s="177" t="s">
        <v>150</v>
      </c>
      <c r="C23" s="172"/>
      <c r="D23" s="182">
        <v>19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thickBot="1" x14ac:dyDescent="0.35">
      <c r="A24" s="176" t="s">
        <v>151</v>
      </c>
      <c r="B24" s="177" t="s">
        <v>152</v>
      </c>
      <c r="C24" s="172"/>
      <c r="D24" s="182">
        <v>20</v>
      </c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thickBot="1" x14ac:dyDescent="0.35">
      <c r="A25" s="176" t="s">
        <v>153</v>
      </c>
      <c r="B25" s="177" t="s">
        <v>154</v>
      </c>
      <c r="C25" s="172"/>
      <c r="D25" s="182">
        <v>20</v>
      </c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thickBot="1" x14ac:dyDescent="0.35">
      <c r="A26" s="178" t="s">
        <v>155</v>
      </c>
      <c r="B26" s="177" t="s">
        <v>156</v>
      </c>
      <c r="C26" s="172"/>
      <c r="D26" s="182">
        <v>20</v>
      </c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thickBot="1" x14ac:dyDescent="0.35">
      <c r="A27" s="178" t="s">
        <v>157</v>
      </c>
      <c r="B27" s="177" t="s">
        <v>158</v>
      </c>
      <c r="C27" s="172"/>
      <c r="D27" s="182">
        <v>22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thickBot="1" x14ac:dyDescent="0.35">
      <c r="A28" s="178" t="s">
        <v>159</v>
      </c>
      <c r="B28" s="177" t="s">
        <v>160</v>
      </c>
      <c r="C28" s="172"/>
      <c r="D28" s="182">
        <v>20</v>
      </c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thickBot="1" x14ac:dyDescent="0.35">
      <c r="A29" s="178" t="s">
        <v>161</v>
      </c>
      <c r="B29" s="177" t="s">
        <v>162</v>
      </c>
      <c r="C29" s="172"/>
      <c r="D29" s="182">
        <v>19</v>
      </c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thickBot="1" x14ac:dyDescent="0.35">
      <c r="A30" s="178" t="s">
        <v>163</v>
      </c>
      <c r="B30" s="177" t="s">
        <v>164</v>
      </c>
      <c r="C30" s="172"/>
      <c r="D30" s="182">
        <v>18</v>
      </c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thickBot="1" x14ac:dyDescent="0.35">
      <c r="A31" s="178" t="s">
        <v>165</v>
      </c>
      <c r="B31" s="177" t="s">
        <v>166</v>
      </c>
      <c r="C31" s="172"/>
      <c r="D31" s="182">
        <v>18</v>
      </c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thickBot="1" x14ac:dyDescent="0.35">
      <c r="A32" s="178" t="s">
        <v>167</v>
      </c>
      <c r="B32" s="177" t="s">
        <v>168</v>
      </c>
      <c r="C32" s="172"/>
      <c r="D32" s="182">
        <v>19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thickBot="1" x14ac:dyDescent="0.35">
      <c r="A33" s="178" t="s">
        <v>169</v>
      </c>
      <c r="B33" s="177" t="s">
        <v>170</v>
      </c>
      <c r="C33" s="172"/>
      <c r="D33" s="182">
        <v>14</v>
      </c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thickBot="1" x14ac:dyDescent="0.35">
      <c r="A34" s="178" t="s">
        <v>171</v>
      </c>
      <c r="B34" s="177" t="s">
        <v>172</v>
      </c>
      <c r="C34" s="172"/>
      <c r="D34" s="182">
        <v>22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thickBot="1" x14ac:dyDescent="0.35">
      <c r="A35" s="178" t="s">
        <v>173</v>
      </c>
      <c r="B35" s="177" t="s">
        <v>174</v>
      </c>
      <c r="C35" s="172"/>
      <c r="D35" s="182">
        <v>19</v>
      </c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thickBot="1" x14ac:dyDescent="0.35">
      <c r="A36" s="176" t="s">
        <v>175</v>
      </c>
      <c r="B36" s="177" t="s">
        <v>176</v>
      </c>
      <c r="C36" s="172"/>
      <c r="D36" s="182">
        <v>16</v>
      </c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thickBot="1" x14ac:dyDescent="0.35">
      <c r="A37" s="178" t="s">
        <v>177</v>
      </c>
      <c r="B37" s="177" t="s">
        <v>178</v>
      </c>
      <c r="C37" s="172"/>
      <c r="D37" s="182">
        <v>20</v>
      </c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thickBot="1" x14ac:dyDescent="0.35">
      <c r="A38" s="178" t="s">
        <v>179</v>
      </c>
      <c r="B38" s="177" t="s">
        <v>180</v>
      </c>
      <c r="C38" s="172"/>
      <c r="D38" s="182">
        <v>12</v>
      </c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thickBot="1" x14ac:dyDescent="0.35">
      <c r="A39" s="178" t="s">
        <v>181</v>
      </c>
      <c r="B39" s="177" t="s">
        <v>182</v>
      </c>
      <c r="C39" s="172"/>
      <c r="D39" s="182">
        <v>17</v>
      </c>
      <c r="E39" s="163"/>
      <c r="F39" s="163"/>
      <c r="G39" s="125"/>
      <c r="H39" s="125"/>
      <c r="I39" s="125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2"/>
      <c r="AA39" s="162"/>
      <c r="AB39" s="162"/>
      <c r="AC39" s="162"/>
      <c r="AD39" s="162"/>
      <c r="AE39" s="162"/>
      <c r="AF39" s="162"/>
      <c r="AG39" s="162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24"/>
      <c r="AS39" s="24"/>
      <c r="AT39" s="24"/>
      <c r="AU39" s="24"/>
      <c r="AV39" s="24"/>
      <c r="AW39" s="24"/>
      <c r="AX39" s="24"/>
    </row>
    <row r="40" spans="1:50" ht="15.75" customHeight="1" thickBot="1" x14ac:dyDescent="0.35">
      <c r="A40" s="178" t="s">
        <v>183</v>
      </c>
      <c r="B40" s="177" t="s">
        <v>184</v>
      </c>
      <c r="C40" s="172"/>
      <c r="D40" s="182">
        <v>21</v>
      </c>
      <c r="E40" s="163"/>
      <c r="F40" s="163"/>
      <c r="G40" s="125"/>
      <c r="H40" s="125"/>
      <c r="I40" s="125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2"/>
      <c r="AA40" s="162"/>
      <c r="AB40" s="162"/>
      <c r="AC40" s="162"/>
      <c r="AD40" s="162"/>
      <c r="AE40" s="162"/>
      <c r="AF40" s="162"/>
      <c r="AG40" s="162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24"/>
      <c r="AS40" s="24"/>
      <c r="AT40" s="24"/>
      <c r="AU40" s="24"/>
      <c r="AV40" s="24"/>
      <c r="AW40" s="24"/>
      <c r="AX40" s="24"/>
    </row>
    <row r="41" spans="1:50" ht="15.75" customHeight="1" thickBot="1" x14ac:dyDescent="0.35">
      <c r="A41" s="178" t="s">
        <v>185</v>
      </c>
      <c r="B41" s="177" t="s">
        <v>186</v>
      </c>
      <c r="C41" s="172"/>
      <c r="D41" s="182">
        <v>20</v>
      </c>
      <c r="E41" s="163"/>
      <c r="F41" s="163"/>
      <c r="G41" s="125"/>
      <c r="H41" s="125"/>
      <c r="I41" s="125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4"/>
      <c r="AA41" s="164"/>
      <c r="AB41" s="164"/>
      <c r="AC41" s="164"/>
      <c r="AD41" s="164"/>
      <c r="AE41" s="164"/>
      <c r="AF41" s="164"/>
      <c r="AG41" s="164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24"/>
      <c r="AS41" s="24"/>
      <c r="AT41" s="24"/>
      <c r="AU41" s="24"/>
      <c r="AV41" s="24"/>
      <c r="AW41" s="24"/>
      <c r="AX41" s="24"/>
    </row>
    <row r="42" spans="1:50" ht="15.75" customHeight="1" thickBot="1" x14ac:dyDescent="0.35">
      <c r="A42" s="178" t="s">
        <v>187</v>
      </c>
      <c r="B42" s="177" t="s">
        <v>188</v>
      </c>
      <c r="C42" s="172"/>
      <c r="D42" s="182">
        <v>23</v>
      </c>
      <c r="E42" s="163"/>
      <c r="F42" s="163"/>
      <c r="G42" s="125"/>
      <c r="H42" s="125"/>
      <c r="I42" s="125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4"/>
      <c r="AA42" s="164"/>
      <c r="AB42" s="164"/>
      <c r="AC42" s="164"/>
      <c r="AD42" s="164"/>
      <c r="AE42" s="164"/>
      <c r="AF42" s="164"/>
      <c r="AG42" s="164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24"/>
      <c r="AS42" s="24"/>
      <c r="AT42" s="24"/>
      <c r="AU42" s="24"/>
      <c r="AV42" s="24"/>
      <c r="AW42" s="24"/>
      <c r="AX42" s="24"/>
    </row>
    <row r="43" spans="1:50" ht="15.75" customHeight="1" thickBot="1" x14ac:dyDescent="0.35">
      <c r="A43" s="178" t="s">
        <v>189</v>
      </c>
      <c r="B43" s="177" t="s">
        <v>190</v>
      </c>
      <c r="C43" s="172"/>
      <c r="D43" s="182">
        <v>19</v>
      </c>
      <c r="E43" s="163"/>
      <c r="F43" s="163"/>
      <c r="G43" s="125"/>
      <c r="H43" s="125"/>
      <c r="I43" s="125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25"/>
      <c r="AA43" s="125"/>
      <c r="AB43" s="125"/>
      <c r="AC43" s="125"/>
      <c r="AD43" s="125"/>
      <c r="AE43" s="125"/>
      <c r="AF43" s="125"/>
      <c r="AG43" s="12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24"/>
      <c r="AS43" s="24"/>
      <c r="AT43" s="24"/>
      <c r="AU43" s="24"/>
      <c r="AV43" s="24"/>
      <c r="AW43" s="24"/>
      <c r="AX43" s="24"/>
    </row>
    <row r="44" spans="1:50" ht="15.75" customHeight="1" thickBot="1" x14ac:dyDescent="0.35">
      <c r="A44" s="178" t="s">
        <v>191</v>
      </c>
      <c r="B44" s="177" t="s">
        <v>192</v>
      </c>
      <c r="C44" s="172"/>
      <c r="D44" s="182">
        <v>19</v>
      </c>
      <c r="E44" s="163"/>
      <c r="F44" s="163"/>
      <c r="G44" s="125"/>
      <c r="H44" s="125"/>
      <c r="I44" s="125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2"/>
      <c r="AA44" s="162"/>
      <c r="AB44" s="162"/>
      <c r="AC44" s="162"/>
      <c r="AD44" s="162"/>
      <c r="AE44" s="162"/>
      <c r="AF44" s="162"/>
      <c r="AG44" s="162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24"/>
      <c r="AS44" s="24"/>
      <c r="AT44" s="24"/>
      <c r="AU44" s="24"/>
      <c r="AV44" s="24"/>
      <c r="AW44" s="24"/>
      <c r="AX44" s="24"/>
    </row>
    <row r="45" spans="1:50" ht="15.75" customHeight="1" thickBot="1" x14ac:dyDescent="0.35">
      <c r="A45" s="178" t="s">
        <v>193</v>
      </c>
      <c r="B45" s="177" t="s">
        <v>194</v>
      </c>
      <c r="C45" s="172"/>
      <c r="D45" s="182">
        <v>21</v>
      </c>
      <c r="E45" s="163"/>
      <c r="F45" s="163"/>
      <c r="G45" s="125"/>
      <c r="H45" s="125"/>
      <c r="I45" s="125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2"/>
      <c r="AA45" s="162"/>
      <c r="AB45" s="162"/>
      <c r="AC45" s="162"/>
      <c r="AD45" s="162"/>
      <c r="AE45" s="162"/>
      <c r="AF45" s="162"/>
      <c r="AG45" s="162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24"/>
      <c r="AS45" s="24"/>
      <c r="AT45" s="24"/>
      <c r="AU45" s="24"/>
      <c r="AV45" s="24"/>
      <c r="AW45" s="24"/>
      <c r="AX45" s="24"/>
    </row>
    <row r="46" spans="1:50" ht="15.75" customHeight="1" thickBot="1" x14ac:dyDescent="0.35">
      <c r="A46" s="178" t="s">
        <v>195</v>
      </c>
      <c r="B46" s="177" t="s">
        <v>196</v>
      </c>
      <c r="C46" s="172"/>
      <c r="D46" s="182">
        <v>21</v>
      </c>
      <c r="E46" s="163"/>
      <c r="F46" s="163"/>
      <c r="G46" s="125"/>
      <c r="H46" s="125"/>
      <c r="I46" s="125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4"/>
      <c r="AA46" s="164"/>
      <c r="AB46" s="164"/>
      <c r="AC46" s="164"/>
      <c r="AD46" s="164"/>
      <c r="AE46" s="164"/>
      <c r="AF46" s="164"/>
      <c r="AG46" s="164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24"/>
      <c r="AS46" s="24"/>
      <c r="AT46" s="24"/>
      <c r="AU46" s="24"/>
      <c r="AV46" s="24"/>
      <c r="AW46" s="24"/>
      <c r="AX46" s="24"/>
    </row>
    <row r="47" spans="1:50" ht="15.75" customHeight="1" thickBot="1" x14ac:dyDescent="0.35">
      <c r="A47" s="178" t="s">
        <v>197</v>
      </c>
      <c r="B47" s="177" t="s">
        <v>198</v>
      </c>
      <c r="C47" s="172"/>
      <c r="D47" s="182">
        <v>17</v>
      </c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2"/>
      <c r="AA47" s="162"/>
      <c r="AB47" s="162"/>
      <c r="AC47" s="162"/>
      <c r="AD47" s="162"/>
      <c r="AE47" s="162"/>
      <c r="AF47" s="162"/>
      <c r="AG47" s="162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24"/>
      <c r="AS47" s="24"/>
      <c r="AT47" s="24"/>
      <c r="AU47" s="24"/>
      <c r="AV47" s="24"/>
      <c r="AW47" s="24"/>
      <c r="AX47" s="24"/>
    </row>
    <row r="48" spans="1:50" ht="15.75" customHeight="1" thickBot="1" x14ac:dyDescent="0.35">
      <c r="A48" s="178" t="s">
        <v>199</v>
      </c>
      <c r="B48" s="177" t="s">
        <v>200</v>
      </c>
      <c r="C48" s="172"/>
      <c r="D48" s="182">
        <v>16</v>
      </c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2"/>
      <c r="AA48" s="162"/>
      <c r="AB48" s="162"/>
      <c r="AC48" s="162"/>
      <c r="AD48" s="162"/>
      <c r="AE48" s="162"/>
      <c r="AF48" s="162"/>
      <c r="AG48" s="162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24"/>
      <c r="AS48" s="24"/>
      <c r="AT48" s="24"/>
      <c r="AU48" s="24"/>
      <c r="AV48" s="24"/>
      <c r="AW48" s="24"/>
      <c r="AX48" s="24"/>
    </row>
    <row r="49" spans="1:50" ht="15.75" customHeight="1" thickBot="1" x14ac:dyDescent="0.35">
      <c r="A49" s="178" t="s">
        <v>201</v>
      </c>
      <c r="B49" s="177" t="s">
        <v>202</v>
      </c>
      <c r="C49" s="172"/>
      <c r="D49" s="182">
        <v>20</v>
      </c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2"/>
      <c r="AA49" s="162"/>
      <c r="AB49" s="162"/>
      <c r="AC49" s="162"/>
      <c r="AD49" s="162"/>
      <c r="AE49" s="162"/>
      <c r="AF49" s="162"/>
      <c r="AG49" s="162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24"/>
      <c r="AS49" s="24"/>
      <c r="AT49" s="24"/>
      <c r="AU49" s="24"/>
      <c r="AV49" s="24"/>
      <c r="AW49" s="24"/>
      <c r="AX49" s="24"/>
    </row>
    <row r="50" spans="1:50" ht="15.75" customHeight="1" thickBot="1" x14ac:dyDescent="0.35">
      <c r="A50" s="178" t="s">
        <v>203</v>
      </c>
      <c r="B50" s="177" t="s">
        <v>204</v>
      </c>
      <c r="C50" s="172"/>
      <c r="D50" s="182">
        <v>20</v>
      </c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2"/>
      <c r="AA50" s="162"/>
      <c r="AB50" s="162"/>
      <c r="AC50" s="162"/>
      <c r="AD50" s="162"/>
      <c r="AE50" s="162"/>
      <c r="AF50" s="162"/>
      <c r="AG50" s="162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24"/>
      <c r="AS50" s="24"/>
      <c r="AT50" s="24"/>
      <c r="AU50" s="24"/>
      <c r="AV50" s="24"/>
      <c r="AW50" s="24"/>
      <c r="AX50" s="24"/>
    </row>
    <row r="51" spans="1:50" ht="15.75" customHeight="1" thickBot="1" x14ac:dyDescent="0.35">
      <c r="A51" s="178" t="s">
        <v>205</v>
      </c>
      <c r="B51" s="177" t="s">
        <v>206</v>
      </c>
      <c r="C51" s="172"/>
      <c r="D51" s="182">
        <v>15</v>
      </c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4"/>
      <c r="AA51" s="164"/>
      <c r="AB51" s="164"/>
      <c r="AC51" s="164"/>
      <c r="AD51" s="164"/>
      <c r="AE51" s="164"/>
      <c r="AF51" s="164"/>
      <c r="AG51" s="164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24"/>
      <c r="AS51" s="24"/>
      <c r="AT51" s="24"/>
      <c r="AU51" s="24"/>
      <c r="AV51" s="24"/>
      <c r="AW51" s="24"/>
      <c r="AX51" s="24"/>
    </row>
    <row r="52" spans="1:50" ht="15.75" customHeight="1" thickBot="1" x14ac:dyDescent="0.35">
      <c r="A52" s="178" t="s">
        <v>207</v>
      </c>
      <c r="B52" s="177" t="s">
        <v>208</v>
      </c>
      <c r="C52" s="172"/>
      <c r="D52" s="182">
        <v>22</v>
      </c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4"/>
      <c r="AA52" s="164"/>
      <c r="AB52" s="164"/>
      <c r="AC52" s="164"/>
      <c r="AD52" s="164"/>
      <c r="AE52" s="164"/>
      <c r="AF52" s="164"/>
      <c r="AG52" s="164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24"/>
      <c r="AS52" s="24"/>
      <c r="AT52" s="24"/>
      <c r="AU52" s="24"/>
      <c r="AV52" s="24"/>
      <c r="AW52" s="24"/>
      <c r="AX52" s="24"/>
    </row>
    <row r="53" spans="1:50" ht="15.75" customHeight="1" thickBot="1" x14ac:dyDescent="0.35">
      <c r="A53" s="179" t="s">
        <v>209</v>
      </c>
      <c r="B53" s="180" t="s">
        <v>210</v>
      </c>
      <c r="C53" s="172"/>
      <c r="D53" s="182">
        <v>20</v>
      </c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2"/>
      <c r="AA53" s="162"/>
      <c r="AB53" s="162"/>
      <c r="AC53" s="162"/>
      <c r="AD53" s="162"/>
      <c r="AE53" s="162"/>
      <c r="AF53" s="162"/>
      <c r="AG53" s="162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24"/>
      <c r="AS53" s="24"/>
      <c r="AT53" s="24"/>
      <c r="AU53" s="24"/>
      <c r="AV53" s="24"/>
      <c r="AW53" s="24"/>
      <c r="AX53" s="24"/>
    </row>
    <row r="54" spans="1:50" ht="15.75" customHeight="1" thickBot="1" x14ac:dyDescent="0.35">
      <c r="A54" s="179" t="s">
        <v>211</v>
      </c>
      <c r="B54" s="180" t="s">
        <v>212</v>
      </c>
      <c r="C54" s="172"/>
      <c r="D54" s="183">
        <v>20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2"/>
      <c r="AA54" s="162"/>
      <c r="AB54" s="162"/>
      <c r="AC54" s="162"/>
      <c r="AD54" s="162"/>
      <c r="AE54" s="162"/>
      <c r="AF54" s="162"/>
      <c r="AG54" s="162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24"/>
      <c r="AS54" s="24"/>
      <c r="AT54" s="24"/>
      <c r="AU54" s="24"/>
      <c r="AV54" s="24"/>
      <c r="AW54" s="24"/>
      <c r="AX54" s="24"/>
    </row>
    <row r="55" spans="1:50" ht="15.75" customHeight="1" thickBot="1" x14ac:dyDescent="0.35">
      <c r="A55" s="178" t="s">
        <v>213</v>
      </c>
      <c r="B55" s="177" t="s">
        <v>214</v>
      </c>
      <c r="C55" s="172"/>
      <c r="D55" s="181">
        <v>24</v>
      </c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2"/>
      <c r="AA55" s="162"/>
      <c r="AB55" s="162"/>
      <c r="AC55" s="162"/>
      <c r="AD55" s="162"/>
      <c r="AE55" s="162"/>
      <c r="AF55" s="162"/>
      <c r="AG55" s="162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24"/>
      <c r="AS55" s="24"/>
      <c r="AT55" s="24"/>
      <c r="AU55" s="24"/>
      <c r="AV55" s="24"/>
      <c r="AW55" s="24"/>
      <c r="AX55" s="24"/>
    </row>
    <row r="56" spans="1:50" ht="15.75" customHeight="1" thickBot="1" x14ac:dyDescent="0.35">
      <c r="A56" s="178" t="s">
        <v>215</v>
      </c>
      <c r="B56" s="177" t="s">
        <v>216</v>
      </c>
      <c r="C56" s="172"/>
      <c r="D56" s="182">
        <v>20</v>
      </c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2"/>
      <c r="AA56" s="162"/>
      <c r="AB56" s="162"/>
      <c r="AC56" s="162"/>
      <c r="AD56" s="162"/>
      <c r="AE56" s="162"/>
      <c r="AF56" s="162"/>
      <c r="AG56" s="162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24"/>
      <c r="AS56" s="24"/>
      <c r="AT56" s="24"/>
      <c r="AU56" s="24"/>
      <c r="AV56" s="24"/>
      <c r="AW56" s="24"/>
      <c r="AX56" s="24"/>
    </row>
    <row r="57" spans="1:50" ht="15.75" customHeight="1" thickBot="1" x14ac:dyDescent="0.35">
      <c r="A57" s="178" t="s">
        <v>217</v>
      </c>
      <c r="B57" s="177" t="s">
        <v>218</v>
      </c>
      <c r="C57" s="172"/>
      <c r="D57" s="182">
        <v>19</v>
      </c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2"/>
      <c r="AA57" s="162"/>
      <c r="AB57" s="162"/>
      <c r="AC57" s="162"/>
      <c r="AD57" s="162"/>
      <c r="AE57" s="162"/>
      <c r="AF57" s="162"/>
      <c r="AG57" s="162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24"/>
      <c r="AS57" s="24"/>
      <c r="AT57" s="24"/>
      <c r="AU57" s="24"/>
      <c r="AV57" s="24"/>
      <c r="AW57" s="24"/>
      <c r="AX57" s="24"/>
    </row>
    <row r="58" spans="1:50" ht="15.75" customHeight="1" thickBot="1" x14ac:dyDescent="0.35">
      <c r="A58" s="178" t="s">
        <v>219</v>
      </c>
      <c r="B58" s="177" t="s">
        <v>220</v>
      </c>
      <c r="C58" s="172"/>
      <c r="D58" s="182">
        <v>22</v>
      </c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4"/>
      <c r="AA58" s="164"/>
      <c r="AB58" s="164"/>
      <c r="AC58" s="164"/>
      <c r="AD58" s="164"/>
      <c r="AE58" s="164"/>
      <c r="AF58" s="164"/>
      <c r="AG58" s="164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24"/>
      <c r="AS58" s="24"/>
      <c r="AT58" s="24"/>
      <c r="AU58" s="24"/>
      <c r="AV58" s="24"/>
      <c r="AW58" s="24"/>
      <c r="AX58" s="24"/>
    </row>
    <row r="59" spans="1:50" ht="15.75" customHeight="1" thickBot="1" x14ac:dyDescent="0.35">
      <c r="A59" s="178" t="s">
        <v>221</v>
      </c>
      <c r="B59" s="177" t="s">
        <v>222</v>
      </c>
      <c r="C59" s="172"/>
      <c r="D59" s="182">
        <v>23</v>
      </c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4"/>
      <c r="AA59" s="164"/>
      <c r="AB59" s="164"/>
      <c r="AC59" s="164"/>
      <c r="AD59" s="164"/>
      <c r="AE59" s="164"/>
      <c r="AF59" s="164"/>
      <c r="AG59" s="164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24"/>
      <c r="AS59" s="24"/>
      <c r="AT59" s="24"/>
      <c r="AU59" s="24"/>
      <c r="AV59" s="24"/>
      <c r="AW59" s="24"/>
      <c r="AX59" s="24"/>
    </row>
    <row r="60" spans="1:50" ht="15.75" customHeight="1" thickBot="1" x14ac:dyDescent="0.35">
      <c r="A60" s="178" t="s">
        <v>223</v>
      </c>
      <c r="B60" s="177" t="s">
        <v>224</v>
      </c>
      <c r="C60" s="172"/>
      <c r="D60" s="182">
        <v>23</v>
      </c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4"/>
      <c r="AA60" s="164"/>
      <c r="AB60" s="164"/>
      <c r="AC60" s="164"/>
      <c r="AD60" s="164"/>
      <c r="AE60" s="164"/>
      <c r="AF60" s="164"/>
      <c r="AG60" s="164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24"/>
      <c r="AS60" s="24"/>
      <c r="AT60" s="24"/>
      <c r="AU60" s="24"/>
      <c r="AV60" s="24"/>
      <c r="AW60" s="24"/>
      <c r="AX60" s="24"/>
    </row>
    <row r="61" spans="1:50" ht="15.75" customHeight="1" thickBot="1" x14ac:dyDescent="0.35">
      <c r="A61" s="178" t="s">
        <v>225</v>
      </c>
      <c r="B61" s="177" t="s">
        <v>226</v>
      </c>
      <c r="C61" s="172"/>
      <c r="D61" s="182">
        <v>22</v>
      </c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4"/>
      <c r="AA61" s="164"/>
      <c r="AB61" s="164"/>
      <c r="AC61" s="164"/>
      <c r="AD61" s="164"/>
      <c r="AE61" s="164"/>
      <c r="AF61" s="164"/>
      <c r="AG61" s="164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24"/>
      <c r="AS61" s="24"/>
      <c r="AT61" s="24"/>
      <c r="AU61" s="24"/>
      <c r="AV61" s="24"/>
      <c r="AW61" s="24"/>
      <c r="AX61" s="24"/>
    </row>
    <row r="62" spans="1:50" ht="15.75" customHeight="1" thickBot="1" x14ac:dyDescent="0.35">
      <c r="A62" s="178" t="s">
        <v>227</v>
      </c>
      <c r="B62" s="177" t="s">
        <v>228</v>
      </c>
      <c r="C62" s="172"/>
      <c r="D62" s="182">
        <v>23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2"/>
      <c r="AA62" s="162"/>
      <c r="AB62" s="162"/>
      <c r="AC62" s="162"/>
      <c r="AD62" s="162"/>
      <c r="AE62" s="162"/>
      <c r="AF62" s="162"/>
      <c r="AG62" s="162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24"/>
      <c r="AS62" s="24"/>
      <c r="AT62" s="24"/>
      <c r="AU62" s="24"/>
      <c r="AV62" s="24"/>
      <c r="AW62" s="24"/>
      <c r="AX62" s="24"/>
    </row>
    <row r="63" spans="1:50" ht="15.75" customHeight="1" thickBot="1" x14ac:dyDescent="0.35">
      <c r="A63" s="178" t="s">
        <v>229</v>
      </c>
      <c r="B63" s="177" t="s">
        <v>230</v>
      </c>
      <c r="C63" s="172"/>
      <c r="D63" s="182">
        <v>20</v>
      </c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2"/>
      <c r="AA63" s="162"/>
      <c r="AB63" s="162"/>
      <c r="AC63" s="162"/>
      <c r="AD63" s="162"/>
      <c r="AE63" s="162"/>
      <c r="AF63" s="162"/>
      <c r="AG63" s="162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24"/>
      <c r="AS63" s="24"/>
      <c r="AT63" s="24"/>
      <c r="AU63" s="24"/>
      <c r="AV63" s="24"/>
      <c r="AW63" s="24"/>
      <c r="AX63" s="24"/>
    </row>
    <row r="64" spans="1:50" ht="15.75" customHeight="1" thickBot="1" x14ac:dyDescent="0.35">
      <c r="A64" s="178" t="s">
        <v>231</v>
      </c>
      <c r="B64" s="177" t="s">
        <v>232</v>
      </c>
      <c r="C64" s="172"/>
      <c r="D64" s="182">
        <v>24</v>
      </c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2"/>
      <c r="AA64" s="162"/>
      <c r="AB64" s="162"/>
      <c r="AC64" s="162"/>
      <c r="AD64" s="162"/>
      <c r="AE64" s="162"/>
      <c r="AF64" s="162"/>
      <c r="AG64" s="162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24"/>
      <c r="AS64" s="24"/>
      <c r="AT64" s="24"/>
      <c r="AU64" s="24"/>
      <c r="AV64" s="24"/>
      <c r="AW64" s="24"/>
      <c r="AX64" s="24"/>
    </row>
    <row r="65" spans="1:50" ht="15.75" customHeight="1" thickBot="1" x14ac:dyDescent="0.35">
      <c r="A65" s="178" t="s">
        <v>233</v>
      </c>
      <c r="B65" s="177" t="s">
        <v>234</v>
      </c>
      <c r="C65" s="172"/>
      <c r="D65" s="182">
        <v>20</v>
      </c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2"/>
      <c r="AA65" s="162"/>
      <c r="AB65" s="162"/>
      <c r="AC65" s="162"/>
      <c r="AD65" s="162"/>
      <c r="AE65" s="162"/>
      <c r="AF65" s="162"/>
      <c r="AG65" s="162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24"/>
      <c r="AS65" s="24"/>
      <c r="AT65" s="24"/>
      <c r="AU65" s="24"/>
      <c r="AV65" s="24"/>
      <c r="AW65" s="24"/>
      <c r="AX65" s="24"/>
    </row>
    <row r="66" spans="1:50" ht="15.75" customHeight="1" thickBot="1" x14ac:dyDescent="0.35">
      <c r="A66" s="178" t="s">
        <v>235</v>
      </c>
      <c r="B66" s="177" t="s">
        <v>236</v>
      </c>
      <c r="C66" s="172"/>
      <c r="D66" s="182">
        <v>21</v>
      </c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4"/>
      <c r="AA66" s="164"/>
      <c r="AB66" s="164"/>
      <c r="AC66" s="164"/>
      <c r="AD66" s="164"/>
      <c r="AE66" s="164"/>
      <c r="AF66" s="164"/>
      <c r="AG66" s="16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24"/>
      <c r="AS66" s="24"/>
      <c r="AT66" s="24"/>
      <c r="AU66" s="24"/>
      <c r="AV66" s="24"/>
      <c r="AW66" s="24"/>
      <c r="AX66" s="24"/>
    </row>
    <row r="67" spans="1:50" ht="15.75" customHeight="1" thickBot="1" x14ac:dyDescent="0.35">
      <c r="A67" s="178" t="s">
        <v>237</v>
      </c>
      <c r="B67" s="177" t="s">
        <v>238</v>
      </c>
      <c r="C67" s="172"/>
      <c r="D67" s="182">
        <v>19</v>
      </c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4"/>
      <c r="AA67" s="164"/>
      <c r="AB67" s="164"/>
      <c r="AC67" s="164"/>
      <c r="AD67" s="164"/>
      <c r="AE67" s="164"/>
      <c r="AF67" s="164"/>
      <c r="AG67" s="16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24"/>
      <c r="AS67" s="24"/>
      <c r="AT67" s="24"/>
      <c r="AU67" s="24"/>
      <c r="AV67" s="24"/>
      <c r="AW67" s="24"/>
      <c r="AX67" s="24"/>
    </row>
    <row r="68" spans="1:50" ht="15.75" customHeight="1" thickBot="1" x14ac:dyDescent="0.35">
      <c r="A68" s="178" t="s">
        <v>239</v>
      </c>
      <c r="B68" s="177" t="s">
        <v>240</v>
      </c>
      <c r="C68" s="172"/>
      <c r="D68" s="182">
        <v>21</v>
      </c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2"/>
      <c r="AA68" s="162"/>
      <c r="AB68" s="162"/>
      <c r="AC68" s="162"/>
      <c r="AD68" s="162"/>
      <c r="AE68" s="162"/>
      <c r="AF68" s="162"/>
      <c r="AG68" s="162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24"/>
      <c r="AS68" s="24"/>
      <c r="AT68" s="24"/>
      <c r="AU68" s="24"/>
      <c r="AV68" s="24"/>
      <c r="AW68" s="24"/>
      <c r="AX68" s="24"/>
    </row>
    <row r="69" spans="1:50" ht="15.75" customHeight="1" thickBot="1" x14ac:dyDescent="0.35">
      <c r="A69" s="178" t="s">
        <v>241</v>
      </c>
      <c r="B69" s="177" t="s">
        <v>242</v>
      </c>
      <c r="C69" s="172"/>
      <c r="D69" s="182">
        <v>24</v>
      </c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2"/>
      <c r="AA69" s="162"/>
      <c r="AB69" s="162"/>
      <c r="AC69" s="162"/>
      <c r="AD69" s="162"/>
      <c r="AE69" s="162"/>
      <c r="AF69" s="162"/>
      <c r="AG69" s="162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24"/>
      <c r="AS69" s="24"/>
      <c r="AT69" s="24"/>
      <c r="AU69" s="24"/>
      <c r="AV69" s="24"/>
      <c r="AW69" s="24"/>
      <c r="AX69" s="24"/>
    </row>
    <row r="70" spans="1:50" ht="15.75" customHeight="1" thickBot="1" x14ac:dyDescent="0.35">
      <c r="A70" s="178" t="s">
        <v>243</v>
      </c>
      <c r="B70" s="177" t="s">
        <v>244</v>
      </c>
      <c r="C70" s="172"/>
      <c r="D70" s="182">
        <v>24</v>
      </c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2"/>
      <c r="AA70" s="162"/>
      <c r="AB70" s="162"/>
      <c r="AC70" s="162"/>
      <c r="AD70" s="162"/>
      <c r="AE70" s="162"/>
      <c r="AF70" s="162"/>
      <c r="AG70" s="162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24"/>
      <c r="AS70" s="24"/>
      <c r="AT70" s="24"/>
      <c r="AU70" s="24"/>
      <c r="AV70" s="24"/>
      <c r="AW70" s="24"/>
      <c r="AX70" s="24"/>
    </row>
    <row r="71" spans="1:50" ht="15.75" customHeight="1" thickBot="1" x14ac:dyDescent="0.35">
      <c r="A71" s="178" t="s">
        <v>245</v>
      </c>
      <c r="B71" s="177" t="s">
        <v>246</v>
      </c>
      <c r="C71" s="172"/>
      <c r="D71" s="182">
        <v>24</v>
      </c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24"/>
      <c r="AS71" s="24"/>
      <c r="AT71" s="24"/>
      <c r="AU71" s="24"/>
      <c r="AV71" s="24"/>
      <c r="AW71" s="24"/>
      <c r="AX71" s="24"/>
    </row>
    <row r="72" spans="1:50" ht="15.75" customHeight="1" thickBot="1" x14ac:dyDescent="0.35">
      <c r="A72" s="178" t="s">
        <v>247</v>
      </c>
      <c r="B72" s="177" t="s">
        <v>248</v>
      </c>
      <c r="C72" s="172"/>
      <c r="D72" s="182">
        <v>22</v>
      </c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4"/>
      <c r="AA72" s="164"/>
      <c r="AB72" s="164"/>
      <c r="AC72" s="164"/>
      <c r="AD72" s="164"/>
      <c r="AE72" s="164"/>
      <c r="AF72" s="164"/>
      <c r="AG72" s="164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24"/>
      <c r="AS72" s="24"/>
      <c r="AT72" s="24"/>
      <c r="AU72" s="24"/>
      <c r="AV72" s="24"/>
      <c r="AW72" s="24"/>
      <c r="AX72" s="24"/>
    </row>
    <row r="73" spans="1:50" ht="15.75" customHeight="1" thickBot="1" x14ac:dyDescent="0.35">
      <c r="A73" s="178" t="s">
        <v>249</v>
      </c>
      <c r="B73" s="177" t="s">
        <v>250</v>
      </c>
      <c r="C73" s="172"/>
      <c r="D73" s="182">
        <v>23</v>
      </c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2"/>
      <c r="AA73" s="162"/>
      <c r="AB73" s="162"/>
      <c r="AC73" s="162"/>
      <c r="AD73" s="162"/>
      <c r="AE73" s="162"/>
      <c r="AF73" s="162"/>
      <c r="AG73" s="162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24"/>
      <c r="AS73" s="24"/>
      <c r="AT73" s="24"/>
      <c r="AU73" s="24"/>
      <c r="AV73" s="24"/>
      <c r="AW73" s="24"/>
      <c r="AX73" s="24"/>
    </row>
    <row r="74" spans="1:50" ht="15.75" customHeight="1" thickBot="1" x14ac:dyDescent="0.35">
      <c r="A74" s="178" t="s">
        <v>251</v>
      </c>
      <c r="B74" s="177" t="s">
        <v>252</v>
      </c>
      <c r="C74" s="172"/>
      <c r="D74" s="182">
        <v>21</v>
      </c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2"/>
      <c r="AA74" s="162"/>
      <c r="AB74" s="162"/>
      <c r="AC74" s="162"/>
      <c r="AD74" s="162"/>
      <c r="AE74" s="162"/>
      <c r="AF74" s="162"/>
      <c r="AG74" s="162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24"/>
      <c r="AS74" s="24"/>
      <c r="AT74" s="24"/>
      <c r="AU74" s="24"/>
      <c r="AV74" s="24"/>
      <c r="AW74" s="24"/>
      <c r="AX74" s="24"/>
    </row>
    <row r="75" spans="1:50" ht="15.75" customHeight="1" thickBot="1" x14ac:dyDescent="0.35">
      <c r="A75" s="178" t="s">
        <v>253</v>
      </c>
      <c r="B75" s="177" t="s">
        <v>254</v>
      </c>
      <c r="C75" s="172"/>
      <c r="D75" s="182">
        <v>23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2"/>
      <c r="AA75" s="32"/>
      <c r="AB75" s="32"/>
      <c r="AC75" s="32"/>
      <c r="AD75" s="32"/>
      <c r="AE75" s="32"/>
      <c r="AF75" s="32"/>
      <c r="AG75" s="32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178" t="s">
        <v>255</v>
      </c>
      <c r="B76" s="177" t="s">
        <v>256</v>
      </c>
      <c r="C76" s="172"/>
      <c r="D76" s="182">
        <v>24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2"/>
      <c r="AA76" s="32"/>
      <c r="AB76" s="32"/>
      <c r="AC76" s="32"/>
      <c r="AD76" s="32"/>
      <c r="AE76" s="32"/>
      <c r="AF76" s="32"/>
      <c r="AG76" s="32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178" t="s">
        <v>257</v>
      </c>
      <c r="B77" s="177" t="s">
        <v>258</v>
      </c>
      <c r="C77" s="172"/>
      <c r="D77" s="182">
        <v>20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39"/>
      <c r="AA77" s="39"/>
      <c r="AB77" s="39"/>
      <c r="AC77" s="39"/>
      <c r="AD77" s="39"/>
      <c r="AE77" s="39"/>
      <c r="AF77" s="32"/>
      <c r="AG77" s="32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178" t="s">
        <v>259</v>
      </c>
      <c r="B78" s="177" t="s">
        <v>260</v>
      </c>
      <c r="C78" s="172"/>
      <c r="D78" s="182">
        <v>21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39"/>
      <c r="AA78" s="39"/>
      <c r="AB78" s="39"/>
      <c r="AC78" s="39"/>
      <c r="AD78" s="39"/>
      <c r="AE78" s="39"/>
      <c r="AF78" s="32"/>
      <c r="AG78" s="32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178" t="s">
        <v>261</v>
      </c>
      <c r="B79" s="177" t="s">
        <v>262</v>
      </c>
      <c r="C79" s="172"/>
      <c r="D79" s="182">
        <v>19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39"/>
      <c r="AA79" s="39"/>
      <c r="AB79" s="39"/>
      <c r="AC79" s="39"/>
      <c r="AD79" s="39"/>
      <c r="AE79" s="39"/>
      <c r="AF79" s="32"/>
      <c r="AG79" s="32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178" t="s">
        <v>263</v>
      </c>
      <c r="B80" s="177" t="s">
        <v>264</v>
      </c>
      <c r="C80" s="172"/>
      <c r="D80" s="182">
        <v>21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39"/>
      <c r="AA80" s="39"/>
      <c r="AB80" s="39"/>
      <c r="AC80" s="39"/>
      <c r="AD80" s="39"/>
      <c r="AE80" s="39"/>
      <c r="AF80" s="32"/>
      <c r="AG80" s="32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178" t="s">
        <v>265</v>
      </c>
      <c r="B81" s="177" t="s">
        <v>266</v>
      </c>
      <c r="C81" s="172"/>
      <c r="D81" s="182">
        <v>23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39"/>
      <c r="AA81" s="39"/>
      <c r="AB81" s="39"/>
      <c r="AC81" s="39"/>
      <c r="AD81" s="39"/>
      <c r="AE81" s="39"/>
      <c r="AF81" s="32"/>
      <c r="AG81" s="32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178" t="s">
        <v>267</v>
      </c>
      <c r="B82" s="177" t="s">
        <v>268</v>
      </c>
      <c r="C82" s="172"/>
      <c r="D82" s="182">
        <v>22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39"/>
      <c r="AA82" s="39"/>
      <c r="AB82" s="39"/>
      <c r="AC82" s="39"/>
      <c r="AD82" s="39"/>
      <c r="AE82" s="39"/>
      <c r="AF82" s="32"/>
      <c r="AG82" s="32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178" t="s">
        <v>269</v>
      </c>
      <c r="B83" s="177" t="s">
        <v>270</v>
      </c>
      <c r="C83" s="172"/>
      <c r="D83" s="182">
        <v>23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39"/>
      <c r="AA83" s="39"/>
      <c r="AB83" s="39"/>
      <c r="AC83" s="39"/>
      <c r="AD83" s="39"/>
      <c r="AE83" s="39"/>
      <c r="AF83" s="32"/>
      <c r="AG83" s="32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178" t="s">
        <v>271</v>
      </c>
      <c r="B84" s="177" t="s">
        <v>272</v>
      </c>
      <c r="C84" s="172"/>
      <c r="D84" s="182">
        <v>20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39"/>
      <c r="AA84" s="39"/>
      <c r="AB84" s="39"/>
      <c r="AC84" s="39"/>
      <c r="AD84" s="39"/>
      <c r="AE84" s="39"/>
      <c r="AF84" s="32"/>
      <c r="AG84" s="32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178" t="s">
        <v>273</v>
      </c>
      <c r="B85" s="177" t="s">
        <v>274</v>
      </c>
      <c r="C85" s="172"/>
      <c r="D85" s="182">
        <v>23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39"/>
      <c r="AA85" s="39"/>
      <c r="AB85" s="39"/>
      <c r="AC85" s="39"/>
      <c r="AD85" s="39"/>
      <c r="AE85" s="39"/>
      <c r="AF85" s="32"/>
      <c r="AG85" s="32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178" t="s">
        <v>275</v>
      </c>
      <c r="B86" s="177" t="s">
        <v>276</v>
      </c>
      <c r="C86" s="172"/>
      <c r="D86" s="182">
        <v>24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39"/>
      <c r="AA86" s="39"/>
      <c r="AB86" s="39"/>
      <c r="AC86" s="39"/>
      <c r="AD86" s="39"/>
      <c r="AE86" s="39"/>
      <c r="AF86" s="32"/>
      <c r="AG86" s="32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179" t="s">
        <v>277</v>
      </c>
      <c r="B87" s="180" t="s">
        <v>278</v>
      </c>
      <c r="C87" s="172"/>
      <c r="D87" s="182">
        <v>24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39"/>
      <c r="AA87" s="39"/>
      <c r="AB87" s="39"/>
      <c r="AC87" s="39"/>
      <c r="AD87" s="39"/>
      <c r="AE87" s="39"/>
      <c r="AF87" s="32"/>
      <c r="AG87" s="32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179" t="s">
        <v>279</v>
      </c>
      <c r="B88" s="184" t="s">
        <v>280</v>
      </c>
      <c r="C88" s="172"/>
      <c r="D88" s="182">
        <v>22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39"/>
      <c r="AA88" s="39"/>
      <c r="AB88" s="39"/>
      <c r="AC88" s="39"/>
      <c r="AD88" s="39"/>
      <c r="AE88" s="39"/>
      <c r="AF88" s="32"/>
      <c r="AG88" s="32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179" t="s">
        <v>281</v>
      </c>
      <c r="B89" s="185" t="s">
        <v>282</v>
      </c>
      <c r="C89" s="172"/>
      <c r="D89" s="182">
        <v>20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39"/>
      <c r="AA89" s="39"/>
      <c r="AB89" s="39"/>
      <c r="AC89" s="39"/>
      <c r="AD89" s="39"/>
      <c r="AE89" s="39"/>
      <c r="AF89" s="32"/>
      <c r="AG89" s="32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179" t="s">
        <v>283</v>
      </c>
      <c r="B90" s="184" t="s">
        <v>284</v>
      </c>
      <c r="C90" s="172"/>
      <c r="D90" s="186">
        <v>24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2"/>
      <c r="AG90" s="32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179" t="s">
        <v>285</v>
      </c>
      <c r="B91" s="184" t="s">
        <v>286</v>
      </c>
      <c r="C91" s="172"/>
      <c r="D91" s="182">
        <v>22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2"/>
      <c r="AG91" s="32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179" t="s">
        <v>287</v>
      </c>
      <c r="B92" s="184" t="s">
        <v>288</v>
      </c>
      <c r="C92" s="172"/>
      <c r="D92" s="183">
        <v>20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39"/>
      <c r="AA92" s="39"/>
      <c r="AB92" s="39"/>
      <c r="AC92" s="39"/>
      <c r="AD92" s="39"/>
      <c r="AE92" s="39"/>
      <c r="AF92" s="32"/>
      <c r="AG92" s="32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24"/>
      <c r="AS92" s="24"/>
      <c r="AT92" s="24"/>
      <c r="AU92" s="24"/>
      <c r="AV92" s="24"/>
      <c r="AW92" s="24"/>
      <c r="AX92" s="24"/>
    </row>
    <row r="93" spans="1:50" ht="15.75" customHeight="1" x14ac:dyDescent="0.3">
      <c r="A93" s="41"/>
      <c r="B93" s="41"/>
      <c r="C93" s="37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1"/>
      <c r="AA93" s="41"/>
      <c r="AB93" s="41"/>
      <c r="AC93" s="41"/>
      <c r="AD93" s="41"/>
      <c r="AE93" s="41"/>
      <c r="AF93" s="32"/>
      <c r="AG93" s="32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24"/>
      <c r="AS93" s="24"/>
      <c r="AT93" s="24"/>
      <c r="AU93" s="24"/>
      <c r="AV93" s="24"/>
      <c r="AW93" s="24"/>
      <c r="AX93" s="24"/>
    </row>
    <row r="94" spans="1:50" ht="15.75" customHeight="1" x14ac:dyDescent="0.3">
      <c r="A94" s="41"/>
      <c r="B94" s="41"/>
      <c r="C94" s="37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32"/>
      <c r="AG94" s="32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24"/>
      <c r="AS94" s="24"/>
      <c r="AT94" s="24"/>
      <c r="AU94" s="24"/>
      <c r="AV94" s="24"/>
      <c r="AW94" s="24"/>
      <c r="AX94" s="24"/>
    </row>
    <row r="95" spans="1:50" ht="15.75" customHeight="1" x14ac:dyDescent="0.3">
      <c r="A95" s="41"/>
      <c r="B95" s="41"/>
      <c r="C95" s="37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1"/>
      <c r="AA95" s="41"/>
      <c r="AB95" s="41"/>
      <c r="AC95" s="41"/>
      <c r="AD95" s="41"/>
      <c r="AE95" s="41"/>
      <c r="AF95" s="32"/>
      <c r="AG95" s="32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24"/>
      <c r="AS95" s="24"/>
      <c r="AT95" s="24"/>
      <c r="AU95" s="24"/>
      <c r="AV95" s="24"/>
      <c r="AW95" s="24"/>
      <c r="AX95" s="24"/>
    </row>
    <row r="96" spans="1:50" ht="15.75" customHeight="1" x14ac:dyDescent="0.3">
      <c r="A96" s="41"/>
      <c r="B96" s="41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1"/>
      <c r="AA96" s="41"/>
      <c r="AB96" s="41"/>
      <c r="AC96" s="41"/>
      <c r="AD96" s="41"/>
      <c r="AE96" s="41"/>
      <c r="AF96" s="32"/>
      <c r="AG96" s="32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24"/>
      <c r="AS96" s="24"/>
      <c r="AT96" s="24"/>
      <c r="AU96" s="24"/>
      <c r="AV96" s="24"/>
      <c r="AW96" s="24"/>
      <c r="AX96" s="24"/>
    </row>
    <row r="97" spans="1:50" ht="15.75" customHeight="1" x14ac:dyDescent="0.3">
      <c r="A97" s="41"/>
      <c r="B97" s="41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32"/>
      <c r="AG97" s="32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24"/>
      <c r="AS97" s="24"/>
      <c r="AT97" s="24"/>
      <c r="AU97" s="24"/>
      <c r="AV97" s="24"/>
      <c r="AW97" s="24"/>
      <c r="AX97" s="24"/>
    </row>
    <row r="98" spans="1:50" ht="15.75" customHeight="1" x14ac:dyDescent="0.3">
      <c r="A98" s="41"/>
      <c r="B98" s="41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1"/>
      <c r="AA98" s="41"/>
      <c r="AB98" s="41"/>
      <c r="AC98" s="41"/>
      <c r="AD98" s="41"/>
      <c r="AE98" s="41"/>
      <c r="AF98" s="32"/>
      <c r="AG98" s="32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24"/>
      <c r="AS98" s="24"/>
      <c r="AT98" s="24"/>
      <c r="AU98" s="24"/>
      <c r="AV98" s="24"/>
      <c r="AW98" s="24"/>
      <c r="AX98" s="24"/>
    </row>
    <row r="99" spans="1:50" ht="15.75" customHeight="1" x14ac:dyDescent="0.3">
      <c r="A99" s="41"/>
      <c r="B99" s="41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1"/>
      <c r="AA99" s="41"/>
      <c r="AB99" s="41"/>
      <c r="AC99" s="41"/>
      <c r="AD99" s="41"/>
      <c r="AE99" s="41"/>
      <c r="AF99" s="32"/>
      <c r="AG99" s="32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24"/>
      <c r="AS99" s="24"/>
      <c r="AT99" s="24"/>
      <c r="AU99" s="24"/>
      <c r="AV99" s="24"/>
      <c r="AW99" s="24"/>
      <c r="AX99" s="24"/>
    </row>
    <row r="100" spans="1:50" ht="15.75" customHeight="1" x14ac:dyDescent="0.3">
      <c r="A100" s="41"/>
      <c r="B100" s="41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1"/>
      <c r="AA100" s="41"/>
      <c r="AB100" s="41"/>
      <c r="AC100" s="41"/>
      <c r="AD100" s="41"/>
      <c r="AE100" s="41"/>
      <c r="AF100" s="32"/>
      <c r="AG100" s="32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24"/>
      <c r="AS100" s="24"/>
      <c r="AT100" s="24"/>
      <c r="AU100" s="24"/>
      <c r="AV100" s="24"/>
      <c r="AW100" s="24"/>
      <c r="AX100" s="24"/>
    </row>
    <row r="101" spans="1:50" ht="15.75" customHeight="1" x14ac:dyDescent="0.3">
      <c r="A101" s="41"/>
      <c r="B101" s="41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1"/>
      <c r="AA101" s="41"/>
      <c r="AB101" s="41"/>
      <c r="AC101" s="41"/>
      <c r="AD101" s="41"/>
      <c r="AE101" s="41"/>
      <c r="AF101" s="32"/>
      <c r="AG101" s="32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24"/>
      <c r="AS101" s="24"/>
      <c r="AT101" s="24"/>
      <c r="AU101" s="24"/>
      <c r="AV101" s="24"/>
      <c r="AW101" s="24"/>
      <c r="AX101" s="24"/>
    </row>
    <row r="102" spans="1:50" ht="15.75" customHeight="1" x14ac:dyDescent="0.3">
      <c r="A102" s="41"/>
      <c r="B102" s="41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32"/>
      <c r="AG102" s="32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24"/>
      <c r="AS102" s="24"/>
      <c r="AT102" s="24"/>
      <c r="AU102" s="24"/>
      <c r="AV102" s="24"/>
      <c r="AW102" s="24"/>
      <c r="AX102" s="24"/>
    </row>
    <row r="103" spans="1:50" ht="15.75" customHeight="1" x14ac:dyDescent="0.3">
      <c r="A103" s="41"/>
      <c r="B103" s="41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32"/>
      <c r="AG103" s="32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24"/>
      <c r="AS103" s="24"/>
      <c r="AT103" s="24"/>
      <c r="AU103" s="24"/>
      <c r="AV103" s="24"/>
      <c r="AW103" s="24"/>
      <c r="AX103" s="24"/>
    </row>
    <row r="104" spans="1:50" ht="15.75" customHeight="1" x14ac:dyDescent="0.3">
      <c r="A104" s="41"/>
      <c r="B104" s="41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1"/>
      <c r="AA104" s="41"/>
      <c r="AB104" s="41"/>
      <c r="AC104" s="41"/>
      <c r="AD104" s="41"/>
      <c r="AE104" s="41"/>
      <c r="AF104" s="32"/>
      <c r="AG104" s="32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24"/>
      <c r="AS104" s="24"/>
      <c r="AT104" s="24"/>
      <c r="AU104" s="24"/>
      <c r="AV104" s="24"/>
      <c r="AW104" s="24"/>
      <c r="AX104" s="24"/>
    </row>
    <row r="105" spans="1:50" ht="15.75" customHeight="1" x14ac:dyDescent="0.3">
      <c r="A105" s="41"/>
      <c r="B105" s="41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32"/>
      <c r="AG105" s="32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41"/>
      <c r="B106" s="41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1"/>
      <c r="AA106" s="41"/>
      <c r="AB106" s="41"/>
      <c r="AC106" s="41"/>
      <c r="AD106" s="41"/>
      <c r="AE106" s="41"/>
      <c r="AF106" s="32"/>
      <c r="AG106" s="32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41"/>
      <c r="B107" s="41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32"/>
      <c r="AG107" s="32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41"/>
      <c r="B108" s="41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1"/>
      <c r="AA108" s="41"/>
      <c r="AB108" s="41"/>
      <c r="AC108" s="41"/>
      <c r="AD108" s="41"/>
      <c r="AE108" s="41"/>
      <c r="AF108" s="32"/>
      <c r="AG108" s="32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41"/>
      <c r="B109" s="41"/>
      <c r="C109" s="24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32"/>
      <c r="AG109" s="32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41"/>
      <c r="B110" s="41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32"/>
      <c r="AG110" s="32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41"/>
      <c r="B111" s="41"/>
      <c r="C111" s="24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32"/>
      <c r="AG111" s="32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41"/>
      <c r="B112" s="41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1"/>
      <c r="AA112" s="41"/>
      <c r="AB112" s="41"/>
      <c r="AC112" s="41"/>
      <c r="AD112" s="41"/>
      <c r="AE112" s="41"/>
      <c r="AF112" s="32"/>
      <c r="AG112" s="32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41"/>
      <c r="B113" s="41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32"/>
      <c r="AG113" s="32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41"/>
      <c r="B114" s="41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1"/>
      <c r="AA114" s="41"/>
      <c r="AB114" s="41"/>
      <c r="AC114" s="41"/>
      <c r="AD114" s="41"/>
      <c r="AE114" s="41"/>
      <c r="AF114" s="32"/>
      <c r="AG114" s="32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43"/>
      <c r="B115" s="43"/>
      <c r="C115" s="37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5"/>
      <c r="AA115" s="45"/>
      <c r="AB115" s="45"/>
      <c r="AC115" s="45"/>
      <c r="AD115" s="45"/>
      <c r="AE115" s="45"/>
      <c r="AF115" s="32"/>
      <c r="AG115" s="32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43"/>
      <c r="B116" s="43"/>
      <c r="C116" s="37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5"/>
      <c r="AA116" s="45"/>
      <c r="AB116" s="45"/>
      <c r="AC116" s="45"/>
      <c r="AD116" s="45"/>
      <c r="AE116" s="45"/>
      <c r="AF116" s="32"/>
      <c r="AG116" s="32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43"/>
      <c r="B117" s="43"/>
      <c r="C117" s="37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5"/>
      <c r="AA117" s="45"/>
      <c r="AB117" s="45"/>
      <c r="AC117" s="45"/>
      <c r="AD117" s="45"/>
      <c r="AE117" s="45"/>
      <c r="AF117" s="32"/>
      <c r="AG117" s="32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43"/>
      <c r="B118" s="43"/>
      <c r="C118" s="37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5"/>
      <c r="AA118" s="45"/>
      <c r="AB118" s="45"/>
      <c r="AC118" s="45"/>
      <c r="AD118" s="45"/>
      <c r="AE118" s="45"/>
      <c r="AF118" s="32"/>
      <c r="AG118" s="32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43"/>
      <c r="B119" s="43"/>
      <c r="C119" s="37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5"/>
      <c r="AA119" s="45"/>
      <c r="AB119" s="45"/>
      <c r="AC119" s="45"/>
      <c r="AD119" s="45"/>
      <c r="AE119" s="45"/>
      <c r="AF119" s="32"/>
      <c r="AG119" s="32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43"/>
      <c r="B120" s="43"/>
      <c r="C120" s="37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5"/>
      <c r="AA120" s="45"/>
      <c r="AB120" s="45"/>
      <c r="AC120" s="45"/>
      <c r="AD120" s="45"/>
      <c r="AE120" s="45"/>
      <c r="AF120" s="32"/>
      <c r="AG120" s="32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43"/>
      <c r="B121" s="43"/>
      <c r="C121" s="37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5"/>
      <c r="AA121" s="45"/>
      <c r="AB121" s="45"/>
      <c r="AC121" s="45"/>
      <c r="AD121" s="45"/>
      <c r="AE121" s="45"/>
      <c r="AF121" s="32"/>
      <c r="AG121" s="32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43"/>
      <c r="B122" s="43"/>
      <c r="C122" s="37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5"/>
      <c r="AA122" s="45"/>
      <c r="AB122" s="45"/>
      <c r="AC122" s="45"/>
      <c r="AD122" s="45"/>
      <c r="AE122" s="45"/>
      <c r="AF122" s="32"/>
      <c r="AG122" s="32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43"/>
      <c r="B123" s="43"/>
      <c r="C123" s="37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5"/>
      <c r="AA123" s="45"/>
      <c r="AB123" s="45"/>
      <c r="AC123" s="45"/>
      <c r="AD123" s="45"/>
      <c r="AE123" s="45"/>
      <c r="AF123" s="32"/>
      <c r="AG123" s="32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43"/>
      <c r="B124" s="43"/>
      <c r="C124" s="37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5"/>
      <c r="AA124" s="45"/>
      <c r="AB124" s="45"/>
      <c r="AC124" s="45"/>
      <c r="AD124" s="45"/>
      <c r="AE124" s="45"/>
      <c r="AF124" s="32"/>
      <c r="AG124" s="32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43"/>
      <c r="B125" s="43"/>
      <c r="C125" s="37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5"/>
      <c r="AA125" s="45"/>
      <c r="AB125" s="45"/>
      <c r="AC125" s="45"/>
      <c r="AD125" s="45"/>
      <c r="AE125" s="45"/>
      <c r="AF125" s="32"/>
      <c r="AG125" s="32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43"/>
      <c r="B126" s="43"/>
      <c r="C126" s="37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5"/>
      <c r="AA126" s="45"/>
      <c r="AB126" s="45"/>
      <c r="AC126" s="45"/>
      <c r="AD126" s="45"/>
      <c r="AE126" s="45"/>
      <c r="AF126" s="32"/>
      <c r="AG126" s="32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x14ac:dyDescent="0.3">
      <c r="I127" s="13"/>
      <c r="J127" s="13"/>
      <c r="K127" s="13"/>
      <c r="L127" s="13"/>
      <c r="M127" s="13"/>
      <c r="N127" s="13"/>
      <c r="O127" s="13"/>
      <c r="AE127" s="46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x14ac:dyDescent="0.3">
      <c r="I128" s="13"/>
      <c r="J128" s="13"/>
      <c r="K128" s="13"/>
      <c r="L128" s="13"/>
      <c r="M128" s="13"/>
      <c r="N128" s="13"/>
      <c r="O128" s="13"/>
      <c r="AE128" s="46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9:50" x14ac:dyDescent="0.3">
      <c r="I129" s="13"/>
      <c r="J129" s="13"/>
      <c r="K129" s="13"/>
      <c r="L129" s="13"/>
      <c r="M129" s="13"/>
      <c r="N129" s="13"/>
      <c r="O129" s="13"/>
      <c r="AE129" s="46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9:50" x14ac:dyDescent="0.3">
      <c r="I130" s="13"/>
      <c r="J130" s="13"/>
      <c r="K130" s="13"/>
      <c r="L130" s="13"/>
      <c r="M130" s="13"/>
      <c r="N130" s="13"/>
      <c r="O130" s="13"/>
      <c r="AE130" s="46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9:50" x14ac:dyDescent="0.3">
      <c r="I131" s="13"/>
      <c r="J131" s="13"/>
      <c r="K131" s="13"/>
      <c r="L131" s="13"/>
      <c r="M131" s="13"/>
      <c r="N131" s="13"/>
      <c r="O131" s="13"/>
      <c r="AE131" s="46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9:50" x14ac:dyDescent="0.3">
      <c r="I132" s="13"/>
      <c r="J132" s="13"/>
      <c r="K132" s="13"/>
      <c r="L132" s="13"/>
      <c r="M132" s="13"/>
      <c r="N132" s="13"/>
      <c r="O132" s="13"/>
      <c r="AE132" s="46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9:50" x14ac:dyDescent="0.3">
      <c r="I133" s="13"/>
      <c r="J133" s="13"/>
      <c r="K133" s="13"/>
      <c r="L133" s="13"/>
      <c r="M133" s="13"/>
      <c r="N133" s="13"/>
      <c r="O133" s="13"/>
      <c r="AE133" s="46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9:50" x14ac:dyDescent="0.3">
      <c r="I134" s="13"/>
      <c r="J134" s="13"/>
      <c r="K134" s="13"/>
      <c r="L134" s="13"/>
      <c r="M134" s="13"/>
      <c r="N134" s="13"/>
      <c r="O134" s="13"/>
      <c r="AE134" s="46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9:50" x14ac:dyDescent="0.3">
      <c r="I135" s="13"/>
      <c r="J135" s="13"/>
      <c r="K135" s="13"/>
      <c r="L135" s="13"/>
      <c r="M135" s="13"/>
      <c r="N135" s="13"/>
      <c r="O135" s="13"/>
      <c r="AE135" s="46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9:50" x14ac:dyDescent="0.3">
      <c r="I136" s="13"/>
      <c r="J136" s="13"/>
      <c r="K136" s="13"/>
      <c r="L136" s="13"/>
      <c r="M136" s="13"/>
      <c r="N136" s="13"/>
      <c r="O136" s="13"/>
      <c r="AE136" s="46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9:50" x14ac:dyDescent="0.3">
      <c r="I137" s="13"/>
      <c r="J137" s="13"/>
      <c r="K137" s="13"/>
      <c r="L137" s="13"/>
      <c r="M137" s="13"/>
      <c r="N137" s="13"/>
      <c r="O137" s="13"/>
      <c r="AE137" s="46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9:50" x14ac:dyDescent="0.3">
      <c r="I138" s="13"/>
      <c r="J138" s="13"/>
      <c r="K138" s="13"/>
      <c r="L138" s="13"/>
      <c r="M138" s="13"/>
      <c r="N138" s="13"/>
      <c r="O138" s="13"/>
      <c r="AE138" s="46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9:50" x14ac:dyDescent="0.3">
      <c r="I139" s="13"/>
      <c r="J139" s="13"/>
      <c r="K139" s="13"/>
      <c r="L139" s="13"/>
      <c r="M139" s="13"/>
      <c r="N139" s="13"/>
      <c r="O139" s="13"/>
      <c r="AE139" s="46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9:50" x14ac:dyDescent="0.3">
      <c r="I140" s="13"/>
      <c r="J140" s="13"/>
      <c r="K140" s="13"/>
      <c r="L140" s="13"/>
      <c r="M140" s="13"/>
      <c r="N140" s="13"/>
      <c r="O140" s="13"/>
      <c r="AE140" s="46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9:50" x14ac:dyDescent="0.3">
      <c r="I141" s="13"/>
      <c r="J141" s="13"/>
      <c r="K141" s="13"/>
      <c r="L141" s="13"/>
      <c r="M141" s="13"/>
      <c r="N141" s="13"/>
      <c r="O141" s="13"/>
      <c r="AE141" s="46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9:50" x14ac:dyDescent="0.3">
      <c r="I142" s="13"/>
      <c r="J142" s="13"/>
      <c r="K142" s="13"/>
      <c r="L142" s="13"/>
      <c r="M142" s="13"/>
      <c r="N142" s="13"/>
      <c r="O142" s="13"/>
      <c r="AE142" s="46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9:50" x14ac:dyDescent="0.3">
      <c r="I143" s="13"/>
      <c r="J143" s="13"/>
      <c r="K143" s="13"/>
      <c r="L143" s="13"/>
      <c r="M143" s="13"/>
      <c r="N143" s="13"/>
      <c r="O143" s="13"/>
      <c r="AE143" s="46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9:50" x14ac:dyDescent="0.3">
      <c r="I144" s="13"/>
      <c r="J144" s="13"/>
      <c r="K144" s="13"/>
      <c r="L144" s="13"/>
      <c r="M144" s="13"/>
      <c r="N144" s="13"/>
      <c r="O144" s="13"/>
      <c r="AE144" s="46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15" x14ac:dyDescent="0.3">
      <c r="I145" s="13"/>
      <c r="J145" s="13"/>
      <c r="K145" s="13"/>
      <c r="L145" s="13"/>
      <c r="M145" s="13"/>
      <c r="N145" s="13"/>
      <c r="O145" s="13"/>
    </row>
    <row r="146" spans="9:15" x14ac:dyDescent="0.3">
      <c r="I146" s="13"/>
      <c r="J146" s="13"/>
      <c r="K146" s="13"/>
      <c r="L146" s="13"/>
      <c r="M146" s="13"/>
      <c r="N146" s="13"/>
      <c r="O146" s="13"/>
    </row>
    <row r="147" spans="9:15" x14ac:dyDescent="0.3">
      <c r="I147" s="13"/>
      <c r="J147" s="13"/>
      <c r="K147" s="13"/>
      <c r="L147" s="13"/>
      <c r="M147" s="13"/>
      <c r="N147" s="13"/>
      <c r="O147" s="13"/>
    </row>
    <row r="148" spans="9:15" x14ac:dyDescent="0.3">
      <c r="I148" s="13"/>
      <c r="J148" s="13"/>
      <c r="K148" s="13"/>
      <c r="L148" s="13"/>
      <c r="M148" s="13"/>
      <c r="N148" s="13"/>
      <c r="O148" s="13"/>
    </row>
    <row r="149" spans="9:15" x14ac:dyDescent="0.3">
      <c r="I149" s="13"/>
      <c r="J149" s="13"/>
      <c r="K149" s="13"/>
      <c r="L149" s="13"/>
      <c r="M149" s="13"/>
      <c r="N149" s="13"/>
      <c r="O149" s="13"/>
    </row>
    <row r="150" spans="9:15" x14ac:dyDescent="0.3">
      <c r="I150" s="13"/>
      <c r="J150" s="13"/>
      <c r="K150" s="13"/>
      <c r="L150" s="13"/>
      <c r="M150" s="13"/>
      <c r="N150" s="13"/>
      <c r="O150" s="13"/>
    </row>
    <row r="151" spans="9:15" x14ac:dyDescent="0.3">
      <c r="I151" s="13"/>
      <c r="J151" s="13"/>
      <c r="K151" s="13"/>
      <c r="L151" s="13"/>
      <c r="M151" s="13"/>
      <c r="N151" s="13"/>
      <c r="O151" s="13"/>
    </row>
    <row r="152" spans="9:15" x14ac:dyDescent="0.3">
      <c r="I152" s="13"/>
      <c r="J152" s="13"/>
      <c r="K152" s="13"/>
      <c r="L152" s="13"/>
      <c r="M152" s="13"/>
      <c r="N152" s="13"/>
      <c r="O152" s="13"/>
    </row>
    <row r="153" spans="9:15" x14ac:dyDescent="0.3">
      <c r="I153" s="13"/>
      <c r="J153" s="13"/>
      <c r="K153" s="13"/>
      <c r="L153" s="13"/>
      <c r="M153" s="13"/>
      <c r="N153" s="13"/>
      <c r="O153" s="13"/>
    </row>
    <row r="154" spans="9:15" x14ac:dyDescent="0.3">
      <c r="I154" s="13"/>
      <c r="J154" s="13"/>
      <c r="K154" s="13"/>
      <c r="L154" s="13"/>
      <c r="M154" s="13"/>
      <c r="N154" s="13"/>
      <c r="O154" s="13"/>
    </row>
    <row r="155" spans="9:15" x14ac:dyDescent="0.3">
      <c r="I155" s="13"/>
      <c r="J155" s="13"/>
      <c r="K155" s="13"/>
      <c r="L155" s="13"/>
      <c r="M155" s="13"/>
      <c r="N155" s="13"/>
      <c r="O155" s="13"/>
    </row>
    <row r="156" spans="9:15" x14ac:dyDescent="0.3">
      <c r="I156" s="13"/>
      <c r="J156" s="13"/>
      <c r="K156" s="13"/>
      <c r="L156" s="13"/>
      <c r="M156" s="13"/>
      <c r="N156" s="13"/>
      <c r="O156" s="13"/>
    </row>
    <row r="157" spans="9:15" x14ac:dyDescent="0.3">
      <c r="I157" s="13"/>
      <c r="J157" s="13"/>
      <c r="K157" s="13"/>
      <c r="L157" s="13"/>
      <c r="M157" s="13"/>
      <c r="N157" s="13"/>
      <c r="O157" s="13"/>
    </row>
    <row r="158" spans="9:15" x14ac:dyDescent="0.3">
      <c r="I158" s="13"/>
      <c r="J158" s="13"/>
      <c r="K158" s="13"/>
      <c r="L158" s="13"/>
      <c r="M158" s="13"/>
      <c r="N158" s="13"/>
      <c r="O158" s="13"/>
    </row>
    <row r="159" spans="9:15" x14ac:dyDescent="0.3">
      <c r="I159" s="13"/>
      <c r="J159" s="13"/>
      <c r="K159" s="13"/>
      <c r="L159" s="13"/>
      <c r="M159" s="13"/>
      <c r="N159" s="13"/>
      <c r="O159" s="13"/>
    </row>
    <row r="160" spans="9:15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30" t="s">
        <v>61</v>
      </c>
      <c r="B1" s="231"/>
      <c r="C1" s="231"/>
      <c r="D1" s="231"/>
      <c r="E1" s="231"/>
      <c r="F1" s="231"/>
      <c r="G1" s="231"/>
      <c r="H1" s="231"/>
      <c r="I1" s="232"/>
      <c r="J1" s="47"/>
      <c r="K1" s="47"/>
      <c r="L1" s="47"/>
      <c r="M1" s="47"/>
      <c r="N1" s="47"/>
      <c r="O1" s="47"/>
    </row>
    <row r="2" spans="1:23" ht="15" customHeight="1" thickBot="1" x14ac:dyDescent="0.45">
      <c r="A2" s="233"/>
      <c r="B2" s="234"/>
      <c r="C2" s="234"/>
      <c r="D2" s="234"/>
      <c r="E2" s="234"/>
      <c r="F2" s="234"/>
      <c r="G2" s="234"/>
      <c r="H2" s="234"/>
      <c r="I2" s="235"/>
      <c r="J2" s="47"/>
      <c r="K2" s="47"/>
      <c r="L2" s="47"/>
      <c r="M2" s="47"/>
      <c r="N2" s="47"/>
      <c r="O2" s="47"/>
    </row>
    <row r="3" spans="1:23" ht="15" customHeight="1" thickBot="1" x14ac:dyDescent="0.35">
      <c r="A3" s="227" t="s">
        <v>85</v>
      </c>
      <c r="B3" s="228"/>
      <c r="C3" s="228"/>
      <c r="D3" s="228"/>
      <c r="E3" s="228"/>
      <c r="F3" s="228"/>
      <c r="G3" s="228"/>
      <c r="H3" s="228"/>
      <c r="I3" s="229"/>
      <c r="J3" s="48"/>
      <c r="K3" s="48"/>
      <c r="L3" s="48"/>
      <c r="M3" s="48"/>
      <c r="N3" s="48"/>
      <c r="O3" s="48"/>
    </row>
    <row r="4" spans="1:23" ht="15" customHeight="1" x14ac:dyDescent="0.3">
      <c r="A4" s="49"/>
      <c r="B4" s="49"/>
      <c r="C4" s="50"/>
      <c r="D4" s="50"/>
      <c r="E4" s="49"/>
      <c r="F4" s="49"/>
      <c r="G4" s="52"/>
      <c r="H4" s="53"/>
      <c r="I4" s="52"/>
      <c r="J4" s="53"/>
      <c r="K4" s="49"/>
      <c r="L4" s="51"/>
      <c r="M4" s="49"/>
      <c r="N4" s="49"/>
      <c r="O4" s="46"/>
    </row>
    <row r="5" spans="1:23" ht="15" customHeight="1" thickBot="1" x14ac:dyDescent="0.35">
      <c r="A5" s="54"/>
      <c r="B5" s="54"/>
      <c r="C5" s="55"/>
      <c r="D5" s="55"/>
      <c r="E5" s="49"/>
      <c r="F5" s="49"/>
      <c r="G5" s="56"/>
      <c r="H5" s="56"/>
      <c r="I5" s="56"/>
      <c r="J5" s="55"/>
      <c r="K5" s="55"/>
      <c r="L5" s="55"/>
      <c r="M5" s="55"/>
      <c r="N5" s="55"/>
      <c r="O5" s="55"/>
    </row>
    <row r="6" spans="1:23" ht="15.75" customHeight="1" x14ac:dyDescent="0.3">
      <c r="A6" s="241" t="s">
        <v>40</v>
      </c>
      <c r="B6" s="244" t="s">
        <v>41</v>
      </c>
      <c r="C6" s="27"/>
      <c r="D6" s="136" t="s">
        <v>51</v>
      </c>
      <c r="E6" s="138" t="s">
        <v>89</v>
      </c>
      <c r="F6" s="139" t="s">
        <v>90</v>
      </c>
      <c r="G6" s="35"/>
      <c r="H6" s="58"/>
      <c r="I6" s="236"/>
      <c r="J6" s="237"/>
      <c r="K6" s="35"/>
      <c r="L6" s="35"/>
      <c r="M6" s="35"/>
      <c r="N6" s="35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42"/>
      <c r="B7" s="245"/>
      <c r="C7" s="23" t="s">
        <v>48</v>
      </c>
      <c r="D7" s="28" t="s">
        <v>91</v>
      </c>
      <c r="E7" s="96" t="s">
        <v>92</v>
      </c>
      <c r="F7" s="63" t="s">
        <v>93</v>
      </c>
      <c r="G7" s="59"/>
      <c r="H7" s="59"/>
      <c r="I7" s="59"/>
      <c r="J7" s="59"/>
      <c r="K7" s="60"/>
      <c r="L7" s="60"/>
      <c r="M7" s="60"/>
      <c r="N7" s="60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43"/>
      <c r="B8" s="246"/>
      <c r="C8" s="140" t="s">
        <v>49</v>
      </c>
      <c r="D8" s="142">
        <v>5</v>
      </c>
      <c r="E8" s="140">
        <v>5</v>
      </c>
      <c r="F8" s="140">
        <v>5</v>
      </c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/>
      <c r="S8" s="60"/>
      <c r="T8" s="60"/>
      <c r="U8" s="60"/>
      <c r="V8" s="60"/>
      <c r="W8" s="60"/>
    </row>
    <row r="9" spans="1:23" ht="15.75" customHeight="1" thickBot="1" x14ac:dyDescent="0.35">
      <c r="A9" s="247" t="s">
        <v>119</v>
      </c>
      <c r="B9" s="248"/>
      <c r="C9" s="248"/>
      <c r="D9" s="143">
        <f>0.5*D8</f>
        <v>2.5</v>
      </c>
      <c r="E9" s="143">
        <f t="shared" ref="E9:F9" si="0">0.5*E8</f>
        <v>2.5</v>
      </c>
      <c r="F9" s="143">
        <f t="shared" si="0"/>
        <v>2.5</v>
      </c>
      <c r="G9" s="59"/>
      <c r="H9" s="59"/>
      <c r="I9" s="59"/>
      <c r="J9" s="59"/>
      <c r="K9" s="59"/>
      <c r="L9" s="59"/>
      <c r="M9" s="59"/>
      <c r="N9" s="59"/>
      <c r="O9" s="61"/>
      <c r="P9" s="61"/>
      <c r="Q9" s="61"/>
      <c r="R9" s="61"/>
      <c r="S9" s="61"/>
      <c r="T9" s="61"/>
      <c r="U9" s="61"/>
      <c r="V9" s="61"/>
      <c r="W9" s="61"/>
    </row>
    <row r="10" spans="1:23" ht="15.75" customHeight="1" x14ac:dyDescent="0.3">
      <c r="A10" s="238" t="s">
        <v>118</v>
      </c>
      <c r="B10" s="239"/>
      <c r="C10" s="240"/>
      <c r="D10" s="141" t="e">
        <f>COUNTIF(D12:D76, "&gt;="&amp;D9)/COUNT(D12:D76)*100</f>
        <v>#DIV/0!</v>
      </c>
      <c r="E10" s="141" t="e">
        <f t="shared" ref="E10:F10" si="1">COUNTIF(E12:E76, "&gt;="&amp;E9)/COUNT(E12:E76)*100</f>
        <v>#DIV/0!</v>
      </c>
      <c r="F10" s="141" t="e">
        <f t="shared" si="1"/>
        <v>#DIV/0!</v>
      </c>
      <c r="G10" s="62"/>
      <c r="H10" s="62"/>
      <c r="I10" s="62"/>
      <c r="J10" s="62"/>
      <c r="K10" s="62"/>
      <c r="L10" s="62"/>
      <c r="M10" s="62"/>
      <c r="N10" s="62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5.75" customHeight="1" thickBot="1" x14ac:dyDescent="0.35">
      <c r="A11" s="192" t="s">
        <v>50</v>
      </c>
      <c r="B11" s="192"/>
      <c r="C11" s="192"/>
      <c r="D11" s="63" t="e">
        <f>IF(D10&lt;50,0,IF(D10&gt;70,3,IF(D10&gt;60,2,1)))</f>
        <v>#DIV/0!</v>
      </c>
      <c r="E11" s="158" t="e">
        <f t="shared" ref="E11:F11" si="2">IF(E10&lt;50,0,IF(E10&gt;70,3,IF(E10&gt;60,2,1)))</f>
        <v>#DIV/0!</v>
      </c>
      <c r="F11" s="158" t="e">
        <f t="shared" si="2"/>
        <v>#DIV/0!</v>
      </c>
      <c r="G11" s="59"/>
      <c r="H11" s="59"/>
      <c r="I11" s="59"/>
      <c r="J11" s="59"/>
      <c r="K11" s="59"/>
      <c r="L11" s="59"/>
      <c r="M11" s="59"/>
      <c r="N11" s="59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5.75" customHeight="1" thickBot="1" x14ac:dyDescent="0.35">
      <c r="A12" s="147"/>
      <c r="B12" s="148"/>
      <c r="C12" s="67"/>
      <c r="D12" s="67"/>
      <c r="E12" s="67"/>
      <c r="F12" s="131"/>
      <c r="G12" s="64"/>
      <c r="H12" s="64"/>
      <c r="I12" s="65"/>
      <c r="J12" s="65"/>
      <c r="K12" s="60"/>
      <c r="L12" s="60"/>
      <c r="M12" s="60"/>
      <c r="N12" s="60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9"/>
      <c r="B13" s="150"/>
      <c r="C13" s="67"/>
      <c r="D13" s="67"/>
      <c r="E13" s="67"/>
      <c r="F13" s="131"/>
      <c r="G13" s="64"/>
      <c r="H13" s="64"/>
      <c r="I13" s="65"/>
      <c r="J13" s="65"/>
      <c r="K13" s="60"/>
      <c r="L13" s="60"/>
      <c r="M13" s="60"/>
      <c r="N13" s="60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9"/>
      <c r="B14" s="150"/>
      <c r="C14" s="67"/>
      <c r="D14" s="67"/>
      <c r="E14" s="67"/>
      <c r="F14" s="131"/>
      <c r="G14" s="64"/>
      <c r="H14" s="64"/>
      <c r="I14" s="65"/>
      <c r="J14" s="65"/>
      <c r="K14" s="60"/>
      <c r="L14" s="60"/>
      <c r="M14" s="60"/>
      <c r="N14" s="60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9"/>
      <c r="B15" s="150"/>
      <c r="C15" s="67"/>
      <c r="D15" s="67"/>
      <c r="E15" s="67"/>
      <c r="F15" s="131"/>
      <c r="G15" s="64"/>
      <c r="H15" s="64"/>
      <c r="I15" s="65"/>
      <c r="J15" s="65"/>
      <c r="K15" s="60"/>
      <c r="L15" s="60"/>
      <c r="M15" s="60"/>
      <c r="N15" s="60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9"/>
      <c r="B16" s="150"/>
      <c r="C16" s="67"/>
      <c r="D16" s="67"/>
      <c r="E16" s="67"/>
      <c r="F16" s="131"/>
      <c r="G16" s="64"/>
      <c r="H16" s="64"/>
      <c r="I16" s="65"/>
      <c r="J16" s="65"/>
      <c r="K16" s="60"/>
      <c r="L16" s="60"/>
      <c r="M16" s="60"/>
      <c r="N16" s="60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9"/>
      <c r="B17" s="150"/>
      <c r="C17" s="67"/>
      <c r="D17" s="67"/>
      <c r="E17" s="67"/>
      <c r="F17" s="131"/>
      <c r="G17" s="64"/>
      <c r="H17" s="64"/>
      <c r="I17" s="65"/>
      <c r="J17" s="65"/>
      <c r="K17" s="60"/>
      <c r="L17" s="60"/>
      <c r="M17" s="60"/>
      <c r="N17" s="60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51"/>
      <c r="B18" s="150"/>
      <c r="C18" s="67"/>
      <c r="D18" s="67"/>
      <c r="E18" s="67"/>
      <c r="F18" s="131"/>
      <c r="G18" s="64"/>
      <c r="H18" s="64"/>
      <c r="I18" s="65"/>
      <c r="J18" s="65"/>
      <c r="K18" s="60"/>
      <c r="L18" s="60"/>
      <c r="M18" s="60"/>
      <c r="N18" s="60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51"/>
      <c r="B19" s="150"/>
      <c r="C19" s="67"/>
      <c r="D19" s="67"/>
      <c r="E19" s="67"/>
      <c r="F19" s="131"/>
      <c r="G19" s="64"/>
      <c r="H19" s="64"/>
      <c r="I19" s="65"/>
      <c r="J19" s="65"/>
      <c r="K19" s="60"/>
      <c r="L19" s="60"/>
      <c r="M19" s="60"/>
      <c r="N19" s="60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51"/>
      <c r="B20" s="150"/>
      <c r="C20" s="67"/>
      <c r="D20" s="67"/>
      <c r="E20" s="67"/>
      <c r="F20" s="131"/>
      <c r="G20" s="64"/>
      <c r="H20" s="64"/>
      <c r="I20" s="65"/>
      <c r="J20" s="65"/>
      <c r="K20" s="60"/>
      <c r="L20" s="60"/>
      <c r="M20" s="60"/>
      <c r="N20" s="60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51"/>
      <c r="B21" s="150"/>
      <c r="C21" s="67"/>
      <c r="D21" s="67"/>
      <c r="E21" s="67"/>
      <c r="F21" s="131"/>
      <c r="G21" s="64"/>
      <c r="H21" s="64"/>
      <c r="I21" s="65"/>
      <c r="J21" s="65"/>
      <c r="K21" s="60"/>
      <c r="L21" s="60"/>
      <c r="M21" s="60"/>
      <c r="N21" s="6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51"/>
      <c r="B22" s="150"/>
      <c r="C22" s="67"/>
      <c r="D22" s="67"/>
      <c r="E22" s="67"/>
      <c r="F22" s="131"/>
      <c r="G22" s="64"/>
      <c r="H22" s="64"/>
      <c r="I22" s="65"/>
      <c r="J22" s="65"/>
      <c r="K22" s="60"/>
      <c r="L22" s="60"/>
      <c r="M22" s="60"/>
      <c r="N22" s="60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51"/>
      <c r="B23" s="150"/>
      <c r="C23" s="67"/>
      <c r="D23" s="67"/>
      <c r="E23" s="67"/>
      <c r="F23" s="131"/>
      <c r="G23" s="64"/>
      <c r="H23" s="64"/>
      <c r="I23" s="65"/>
      <c r="J23" s="65"/>
      <c r="K23" s="60"/>
      <c r="L23" s="60"/>
      <c r="M23" s="60"/>
      <c r="N23" s="60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51"/>
      <c r="B24" s="150"/>
      <c r="C24" s="67"/>
      <c r="D24" s="67"/>
      <c r="E24" s="67"/>
      <c r="F24" s="131"/>
      <c r="G24" s="64"/>
      <c r="H24" s="64"/>
      <c r="I24" s="65"/>
      <c r="J24" s="65"/>
      <c r="K24" s="60"/>
      <c r="L24" s="60"/>
      <c r="M24" s="60"/>
      <c r="N24" s="60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51"/>
      <c r="B25" s="150"/>
      <c r="C25" s="67"/>
      <c r="D25" s="67"/>
      <c r="E25" s="67"/>
      <c r="F25" s="131"/>
      <c r="G25" s="64"/>
      <c r="H25" s="64"/>
      <c r="I25" s="65"/>
      <c r="J25" s="65"/>
      <c r="K25" s="60"/>
      <c r="L25" s="60"/>
      <c r="M25" s="60"/>
      <c r="N25" s="60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51"/>
      <c r="B26" s="150"/>
      <c r="C26" s="67"/>
      <c r="D26" s="67"/>
      <c r="E26" s="67"/>
      <c r="F26" s="131"/>
      <c r="G26" s="64"/>
      <c r="H26" s="64"/>
      <c r="I26" s="65"/>
      <c r="J26" s="65"/>
      <c r="K26" s="60"/>
      <c r="L26" s="60"/>
      <c r="M26" s="60"/>
      <c r="N26" s="60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51"/>
      <c r="B27" s="150"/>
      <c r="C27" s="67"/>
      <c r="D27" s="67"/>
      <c r="E27" s="67"/>
      <c r="F27" s="131"/>
      <c r="G27" s="64"/>
      <c r="H27" s="64"/>
      <c r="I27" s="65"/>
      <c r="J27" s="65"/>
      <c r="K27" s="60"/>
      <c r="L27" s="60"/>
      <c r="M27" s="60"/>
      <c r="N27" s="60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51"/>
      <c r="B28" s="150"/>
      <c r="C28" s="67"/>
      <c r="D28" s="67"/>
      <c r="E28" s="67"/>
      <c r="F28" s="131"/>
      <c r="G28" s="64"/>
      <c r="H28" s="64"/>
      <c r="I28" s="65"/>
      <c r="J28" s="65"/>
      <c r="K28" s="60"/>
      <c r="L28" s="60"/>
      <c r="M28" s="60"/>
      <c r="N28" s="60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9"/>
      <c r="B29" s="150"/>
      <c r="C29" s="67"/>
      <c r="D29" s="67"/>
      <c r="E29" s="67"/>
      <c r="F29" s="131"/>
      <c r="G29" s="64"/>
      <c r="H29" s="64"/>
      <c r="I29" s="65"/>
      <c r="J29" s="65"/>
      <c r="K29" s="60"/>
      <c r="L29" s="60"/>
      <c r="M29" s="60"/>
      <c r="N29" s="60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51"/>
      <c r="B30" s="150"/>
      <c r="C30" s="67"/>
      <c r="D30" s="67"/>
      <c r="E30" s="67"/>
      <c r="F30" s="131"/>
      <c r="G30" s="64"/>
      <c r="H30" s="64"/>
      <c r="I30" s="65"/>
      <c r="J30" s="65"/>
      <c r="K30" s="60"/>
      <c r="L30" s="60"/>
      <c r="M30" s="60"/>
      <c r="N30" s="60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51"/>
      <c r="B31" s="150"/>
      <c r="C31" s="67"/>
      <c r="D31" s="67"/>
      <c r="E31" s="67"/>
      <c r="F31" s="131"/>
      <c r="G31" s="64"/>
      <c r="H31" s="64"/>
      <c r="I31" s="65"/>
      <c r="J31" s="65"/>
      <c r="K31" s="60"/>
      <c r="L31" s="60"/>
      <c r="M31" s="60"/>
      <c r="N31" s="60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51"/>
      <c r="B32" s="150"/>
      <c r="C32" s="67"/>
      <c r="D32" s="67"/>
      <c r="E32" s="67"/>
      <c r="F32" s="131"/>
      <c r="G32" s="64"/>
      <c r="H32" s="64"/>
      <c r="I32" s="65"/>
      <c r="J32" s="65"/>
      <c r="K32" s="60"/>
      <c r="L32" s="60"/>
      <c r="M32" s="60"/>
      <c r="N32" s="60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51"/>
      <c r="B33" s="150"/>
      <c r="C33" s="67"/>
      <c r="D33" s="67"/>
      <c r="E33" s="67"/>
      <c r="F33" s="131"/>
      <c r="G33" s="64"/>
      <c r="H33" s="64"/>
      <c r="I33" s="65"/>
      <c r="J33" s="65"/>
      <c r="K33" s="60"/>
      <c r="L33" s="60"/>
      <c r="M33" s="60"/>
      <c r="N33" s="60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9"/>
      <c r="B34" s="150"/>
      <c r="C34" s="67"/>
      <c r="D34" s="67"/>
      <c r="E34" s="67"/>
      <c r="F34" s="131"/>
      <c r="G34" s="64"/>
      <c r="H34" s="64"/>
      <c r="I34" s="65"/>
      <c r="J34" s="65"/>
      <c r="K34" s="60"/>
      <c r="L34" s="60"/>
      <c r="M34" s="60"/>
      <c r="N34" s="60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51"/>
      <c r="B35" s="150"/>
      <c r="C35" s="67"/>
      <c r="D35" s="67"/>
      <c r="E35" s="67"/>
      <c r="F35" s="131"/>
      <c r="G35" s="64"/>
      <c r="H35" s="64"/>
      <c r="I35" s="65"/>
      <c r="J35" s="65"/>
      <c r="K35" s="60"/>
      <c r="L35" s="60"/>
      <c r="M35" s="60"/>
      <c r="N35" s="60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9"/>
      <c r="B36" s="150"/>
      <c r="C36" s="67"/>
      <c r="D36" s="67"/>
      <c r="E36" s="67"/>
      <c r="F36" s="131"/>
      <c r="G36" s="64"/>
      <c r="H36" s="64"/>
      <c r="I36" s="65"/>
      <c r="J36" s="65"/>
      <c r="K36" s="60"/>
      <c r="L36" s="60"/>
      <c r="M36" s="60"/>
      <c r="N36" s="60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9"/>
      <c r="B37" s="150"/>
      <c r="C37" s="67"/>
      <c r="D37" s="67"/>
      <c r="E37" s="67"/>
      <c r="F37" s="131"/>
      <c r="G37" s="64"/>
      <c r="H37" s="64"/>
      <c r="I37" s="65"/>
      <c r="J37" s="65"/>
      <c r="K37" s="60"/>
      <c r="L37" s="60"/>
      <c r="M37" s="60"/>
      <c r="N37" s="60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9"/>
      <c r="B38" s="150"/>
      <c r="C38" s="67"/>
      <c r="D38" s="67"/>
      <c r="E38" s="67"/>
      <c r="F38" s="131"/>
      <c r="G38" s="64"/>
      <c r="H38" s="64"/>
      <c r="I38" s="66"/>
      <c r="J38" s="66"/>
      <c r="K38" s="60"/>
      <c r="L38" s="60"/>
      <c r="M38" s="60"/>
      <c r="N38" s="60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9"/>
      <c r="B39" s="150"/>
      <c r="C39" s="67"/>
      <c r="D39" s="67"/>
      <c r="E39" s="67"/>
      <c r="F39" s="131"/>
      <c r="G39" s="64"/>
      <c r="H39" s="64"/>
      <c r="I39" s="66"/>
      <c r="J39" s="66"/>
      <c r="K39" s="60"/>
      <c r="L39" s="60"/>
      <c r="M39" s="60"/>
      <c r="N39" s="60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9"/>
      <c r="B40" s="150"/>
      <c r="C40" s="67"/>
      <c r="D40" s="67"/>
      <c r="E40" s="67"/>
      <c r="F40" s="131"/>
      <c r="G40" s="64"/>
      <c r="H40" s="64"/>
      <c r="I40" s="66"/>
      <c r="J40" s="66"/>
      <c r="K40" s="60"/>
      <c r="L40" s="60"/>
      <c r="M40" s="60"/>
      <c r="N40" s="60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9"/>
      <c r="B41" s="150"/>
      <c r="C41" s="67"/>
      <c r="D41" s="67"/>
      <c r="E41" s="67"/>
      <c r="F41" s="131"/>
      <c r="G41" s="64"/>
      <c r="H41" s="64"/>
      <c r="I41" s="66"/>
      <c r="J41" s="66"/>
      <c r="K41" s="60"/>
      <c r="L41" s="60"/>
      <c r="M41" s="60"/>
      <c r="N41" s="60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9"/>
      <c r="B42" s="150"/>
      <c r="C42" s="67"/>
      <c r="D42" s="67"/>
      <c r="E42" s="67"/>
      <c r="F42" s="131"/>
      <c r="G42" s="64"/>
      <c r="H42" s="64"/>
      <c r="I42" s="66"/>
      <c r="J42" s="66"/>
      <c r="K42" s="60"/>
      <c r="L42" s="60"/>
      <c r="M42" s="60"/>
      <c r="N42" s="60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9"/>
      <c r="B43" s="150"/>
      <c r="C43" s="67"/>
      <c r="D43" s="67"/>
      <c r="E43" s="67"/>
      <c r="F43" s="131"/>
      <c r="G43" s="64"/>
      <c r="H43" s="64"/>
      <c r="I43" s="66"/>
      <c r="J43" s="66"/>
      <c r="K43" s="60"/>
      <c r="L43" s="60"/>
      <c r="M43" s="60"/>
      <c r="N43" s="60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9"/>
      <c r="B44" s="150"/>
      <c r="C44" s="67"/>
      <c r="D44" s="67"/>
      <c r="E44" s="67"/>
      <c r="F44" s="131"/>
      <c r="G44" s="69"/>
      <c r="H44" s="69"/>
      <c r="I44" s="66"/>
      <c r="J44" s="66"/>
      <c r="K44" s="60"/>
      <c r="L44" s="60"/>
      <c r="M44" s="60"/>
      <c r="N44" s="60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9"/>
      <c r="B45" s="150"/>
      <c r="C45" s="67"/>
      <c r="D45" s="67"/>
      <c r="E45" s="67"/>
      <c r="F45" s="131"/>
      <c r="G45" s="69"/>
      <c r="H45" s="69"/>
      <c r="I45" s="66"/>
      <c r="J45" s="66"/>
      <c r="K45" s="60"/>
      <c r="L45" s="60"/>
      <c r="M45" s="60"/>
      <c r="N45" s="60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9"/>
      <c r="B46" s="150"/>
      <c r="C46" s="67"/>
      <c r="D46" s="67"/>
      <c r="E46" s="67"/>
      <c r="F46" s="131"/>
      <c r="G46" s="69"/>
      <c r="H46" s="69"/>
      <c r="I46" s="66"/>
      <c r="J46" s="66"/>
      <c r="K46" s="60"/>
      <c r="L46" s="60"/>
      <c r="M46" s="60"/>
      <c r="N46" s="60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9"/>
      <c r="B47" s="150"/>
      <c r="C47" s="67"/>
      <c r="D47" s="67"/>
      <c r="E47" s="67"/>
      <c r="F47" s="131"/>
      <c r="G47" s="69"/>
      <c r="H47" s="69"/>
      <c r="I47" s="66"/>
      <c r="J47" s="66"/>
      <c r="K47" s="60"/>
      <c r="L47" s="60"/>
      <c r="M47" s="60"/>
      <c r="N47" s="60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9"/>
      <c r="B48" s="150"/>
      <c r="C48" s="67"/>
      <c r="D48" s="67"/>
      <c r="E48" s="67"/>
      <c r="F48" s="131"/>
      <c r="G48" s="69"/>
      <c r="H48" s="69"/>
      <c r="I48" s="66"/>
      <c r="J48" s="66"/>
      <c r="K48" s="60"/>
      <c r="L48" s="60"/>
      <c r="M48" s="60"/>
      <c r="N48" s="60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9"/>
      <c r="B49" s="150"/>
      <c r="C49" s="67"/>
      <c r="D49" s="67"/>
      <c r="E49" s="67"/>
      <c r="F49" s="131"/>
      <c r="G49" s="69"/>
      <c r="H49" s="69"/>
      <c r="I49" s="66"/>
      <c r="J49" s="66"/>
      <c r="K49" s="60"/>
      <c r="L49" s="60"/>
      <c r="M49" s="60"/>
      <c r="N49" s="60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9"/>
      <c r="B50" s="150"/>
      <c r="C50" s="67"/>
      <c r="D50" s="67"/>
      <c r="E50" s="67"/>
      <c r="F50" s="131"/>
      <c r="G50" s="69"/>
      <c r="H50" s="69"/>
      <c r="I50" s="66"/>
      <c r="J50" s="66"/>
      <c r="K50" s="60"/>
      <c r="L50" s="60"/>
      <c r="M50" s="60"/>
      <c r="N50" s="60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9"/>
      <c r="B51" s="150"/>
      <c r="C51" s="67"/>
      <c r="D51" s="67"/>
      <c r="E51" s="67"/>
      <c r="F51" s="131"/>
      <c r="G51" s="69"/>
      <c r="H51" s="69"/>
      <c r="I51" s="66"/>
      <c r="J51" s="66"/>
      <c r="K51" s="60"/>
      <c r="L51" s="60"/>
      <c r="M51" s="60"/>
      <c r="N51" s="60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9"/>
      <c r="B52" s="150"/>
      <c r="C52" s="67"/>
      <c r="D52" s="67"/>
      <c r="E52" s="67"/>
      <c r="F52" s="131"/>
      <c r="G52" s="69"/>
      <c r="H52" s="69"/>
      <c r="I52" s="66"/>
      <c r="J52" s="66"/>
      <c r="K52" s="60"/>
      <c r="L52" s="60"/>
      <c r="M52" s="60"/>
      <c r="N52" s="60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9"/>
      <c r="B53" s="150"/>
      <c r="C53" s="67"/>
      <c r="D53" s="67"/>
      <c r="E53" s="67"/>
      <c r="F53" s="131"/>
      <c r="G53" s="69"/>
      <c r="H53" s="69"/>
      <c r="I53" s="66"/>
      <c r="J53" s="66"/>
      <c r="K53" s="60"/>
      <c r="L53" s="60"/>
      <c r="M53" s="60"/>
      <c r="N53" s="60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9"/>
      <c r="B54" s="150"/>
      <c r="C54" s="67"/>
      <c r="D54" s="67"/>
      <c r="E54" s="67"/>
      <c r="F54" s="131"/>
      <c r="G54" s="69"/>
      <c r="H54" s="69"/>
      <c r="I54" s="66"/>
      <c r="J54" s="66"/>
      <c r="K54" s="60"/>
      <c r="L54" s="60"/>
      <c r="M54" s="60"/>
      <c r="N54" s="60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9"/>
      <c r="B55" s="150"/>
      <c r="C55" s="67"/>
      <c r="D55" s="67"/>
      <c r="E55" s="67"/>
      <c r="F55" s="131"/>
      <c r="G55" s="69"/>
      <c r="H55" s="69"/>
      <c r="I55" s="66"/>
      <c r="J55" s="66"/>
      <c r="K55" s="60"/>
      <c r="L55" s="60"/>
      <c r="M55" s="60"/>
      <c r="N55" s="60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9"/>
      <c r="B56" s="150"/>
      <c r="C56" s="67"/>
      <c r="D56" s="67"/>
      <c r="E56" s="67"/>
      <c r="F56" s="131"/>
      <c r="G56" s="69"/>
      <c r="H56" s="69"/>
      <c r="I56" s="66"/>
      <c r="J56" s="66"/>
      <c r="K56" s="60"/>
      <c r="L56" s="60"/>
      <c r="M56" s="60"/>
      <c r="N56" s="60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7"/>
      <c r="B57" s="148"/>
      <c r="C57" s="67"/>
      <c r="D57" s="67"/>
      <c r="E57" s="67"/>
      <c r="F57" s="131"/>
      <c r="G57" s="69"/>
      <c r="H57" s="69"/>
      <c r="I57" s="69"/>
      <c r="J57" s="69"/>
      <c r="K57" s="60"/>
      <c r="L57" s="60"/>
      <c r="M57" s="60"/>
      <c r="N57" s="60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9"/>
      <c r="B58" s="150"/>
      <c r="C58" s="67"/>
      <c r="D58" s="67"/>
      <c r="E58" s="67"/>
      <c r="F58" s="131"/>
      <c r="G58" s="69"/>
      <c r="H58" s="69"/>
      <c r="I58" s="66"/>
      <c r="J58" s="66"/>
      <c r="K58" s="60"/>
      <c r="L58" s="60"/>
      <c r="M58" s="60"/>
      <c r="N58" s="60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9"/>
      <c r="B59" s="150"/>
      <c r="C59" s="67"/>
      <c r="D59" s="67"/>
      <c r="E59" s="67"/>
      <c r="F59" s="131"/>
      <c r="G59" s="69"/>
      <c r="H59" s="69"/>
      <c r="I59" s="66"/>
      <c r="J59" s="66"/>
      <c r="K59" s="60"/>
      <c r="L59" s="60"/>
      <c r="M59" s="60"/>
      <c r="N59" s="60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9"/>
      <c r="B60" s="150"/>
      <c r="C60" s="67"/>
      <c r="D60" s="67"/>
      <c r="E60" s="67"/>
      <c r="F60" s="131"/>
      <c r="G60" s="69"/>
      <c r="H60" s="69"/>
      <c r="I60" s="66"/>
      <c r="J60" s="66"/>
      <c r="K60" s="60"/>
      <c r="L60" s="60"/>
      <c r="M60" s="60"/>
      <c r="N60" s="60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9"/>
      <c r="B61" s="150"/>
      <c r="C61" s="67"/>
      <c r="D61" s="67"/>
      <c r="E61" s="67"/>
      <c r="F61" s="131"/>
      <c r="G61" s="69"/>
      <c r="H61" s="69"/>
      <c r="I61" s="66"/>
      <c r="J61" s="66"/>
      <c r="K61" s="60"/>
      <c r="L61" s="60"/>
      <c r="M61" s="60"/>
      <c r="N61" s="60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9"/>
      <c r="B62" s="150"/>
      <c r="C62" s="67"/>
      <c r="D62" s="67"/>
      <c r="E62" s="67"/>
      <c r="F62" s="131"/>
      <c r="G62" s="69"/>
      <c r="H62" s="69"/>
      <c r="I62" s="66"/>
      <c r="J62" s="66"/>
      <c r="K62" s="60"/>
      <c r="L62" s="60"/>
      <c r="M62" s="60"/>
      <c r="N62" s="60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9"/>
      <c r="B63" s="150"/>
      <c r="C63" s="67"/>
      <c r="D63" s="67"/>
      <c r="E63" s="67"/>
      <c r="F63" s="131"/>
      <c r="G63" s="69"/>
      <c r="H63" s="69"/>
      <c r="I63" s="66"/>
      <c r="J63" s="66"/>
      <c r="K63" s="60"/>
      <c r="L63" s="60"/>
      <c r="M63" s="60"/>
      <c r="N63" s="60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9"/>
      <c r="B64" s="150"/>
      <c r="C64" s="67"/>
      <c r="D64" s="67"/>
      <c r="E64" s="67"/>
      <c r="F64" s="131"/>
      <c r="G64" s="69"/>
      <c r="H64" s="69"/>
      <c r="I64" s="66"/>
      <c r="J64" s="66"/>
      <c r="K64" s="60"/>
      <c r="L64" s="60"/>
      <c r="M64" s="60"/>
      <c r="N64" s="60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9"/>
      <c r="B65" s="150"/>
      <c r="C65" s="67"/>
      <c r="D65" s="67"/>
      <c r="E65" s="67"/>
      <c r="F65" s="131"/>
      <c r="G65" s="69"/>
      <c r="H65" s="69"/>
      <c r="I65" s="66"/>
      <c r="J65" s="66"/>
      <c r="K65" s="60"/>
      <c r="L65" s="60"/>
      <c r="M65" s="60"/>
      <c r="N65" s="60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9"/>
      <c r="B66" s="150"/>
      <c r="C66" s="67"/>
      <c r="D66" s="67"/>
      <c r="E66" s="67"/>
      <c r="F66" s="131"/>
      <c r="G66" s="69"/>
      <c r="H66" s="69"/>
      <c r="I66" s="66"/>
      <c r="J66" s="66"/>
      <c r="K66" s="60"/>
      <c r="L66" s="60"/>
      <c r="M66" s="60"/>
      <c r="N66" s="60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9"/>
      <c r="B67" s="150"/>
      <c r="C67" s="67"/>
      <c r="D67" s="67"/>
      <c r="E67" s="67"/>
      <c r="F67" s="131"/>
      <c r="G67" s="69"/>
      <c r="H67" s="69"/>
      <c r="I67" s="66"/>
      <c r="J67" s="66"/>
      <c r="K67" s="60"/>
      <c r="L67" s="60"/>
      <c r="M67" s="60"/>
      <c r="N67" s="60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9"/>
      <c r="B68" s="150"/>
      <c r="C68" s="67"/>
      <c r="D68" s="67"/>
      <c r="E68" s="67"/>
      <c r="F68" s="131"/>
      <c r="G68" s="69"/>
      <c r="H68" s="69"/>
      <c r="I68" s="66"/>
      <c r="J68" s="66"/>
      <c r="K68" s="60"/>
      <c r="L68" s="60"/>
      <c r="M68" s="60"/>
      <c r="N68" s="60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9"/>
      <c r="B69" s="150"/>
      <c r="C69" s="67"/>
      <c r="D69" s="67"/>
      <c r="E69" s="67"/>
      <c r="F69" s="131"/>
      <c r="G69" s="69"/>
      <c r="H69" s="69"/>
      <c r="I69" s="66"/>
      <c r="J69" s="66"/>
      <c r="K69" s="60"/>
      <c r="L69" s="60"/>
      <c r="M69" s="60"/>
      <c r="N69" s="60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9"/>
      <c r="B70" s="150"/>
      <c r="C70" s="67"/>
      <c r="D70" s="67"/>
      <c r="E70" s="67"/>
      <c r="F70" s="131"/>
      <c r="G70" s="69"/>
      <c r="H70" s="69"/>
      <c r="I70" s="66"/>
      <c r="J70" s="66"/>
      <c r="K70" s="60"/>
      <c r="L70" s="60"/>
      <c r="M70" s="60"/>
      <c r="N70" s="60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9"/>
      <c r="B71" s="150"/>
      <c r="C71" s="67"/>
      <c r="D71" s="67"/>
      <c r="E71" s="67"/>
      <c r="F71" s="131"/>
      <c r="G71" s="69"/>
      <c r="H71" s="69"/>
      <c r="I71" s="66"/>
      <c r="J71" s="66"/>
      <c r="K71" s="60"/>
      <c r="L71" s="60"/>
      <c r="M71" s="60"/>
      <c r="N71" s="60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9"/>
      <c r="B72" s="150"/>
      <c r="C72" s="67"/>
      <c r="D72" s="67"/>
      <c r="E72" s="67"/>
      <c r="F72" s="131"/>
      <c r="G72" s="69"/>
      <c r="H72" s="69"/>
      <c r="I72" s="66"/>
      <c r="J72" s="66"/>
      <c r="K72" s="60"/>
      <c r="L72" s="60"/>
      <c r="M72" s="60"/>
      <c r="N72" s="60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9"/>
      <c r="B73" s="150"/>
      <c r="C73" s="67"/>
      <c r="D73" s="67"/>
      <c r="E73" s="67"/>
      <c r="F73" s="131"/>
      <c r="G73" s="69"/>
      <c r="H73" s="69"/>
      <c r="I73" s="66"/>
      <c r="J73" s="66"/>
      <c r="K73" s="60"/>
      <c r="L73" s="60"/>
      <c r="M73" s="60"/>
      <c r="N73" s="60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9"/>
      <c r="B74" s="150"/>
      <c r="C74" s="67"/>
      <c r="D74" s="67"/>
      <c r="E74" s="67"/>
      <c r="F74" s="131"/>
      <c r="G74" s="69"/>
      <c r="H74" s="69"/>
      <c r="I74" s="66"/>
      <c r="J74" s="66"/>
      <c r="K74" s="60"/>
      <c r="L74" s="60"/>
      <c r="M74" s="60"/>
      <c r="N74" s="60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9"/>
      <c r="B75" s="150"/>
      <c r="C75" s="67"/>
      <c r="D75" s="67"/>
      <c r="E75" s="67"/>
      <c r="F75" s="131"/>
      <c r="G75" s="69"/>
      <c r="H75" s="69"/>
      <c r="I75" s="66"/>
      <c r="J75" s="66"/>
      <c r="K75" s="60"/>
      <c r="L75" s="60"/>
      <c r="M75" s="60"/>
      <c r="N75" s="60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9"/>
      <c r="B76" s="150"/>
      <c r="C76" s="131"/>
      <c r="D76" s="67"/>
      <c r="E76" s="67"/>
      <c r="F76" s="131"/>
      <c r="G76" s="69"/>
      <c r="H76" s="69"/>
      <c r="I76" s="66"/>
      <c r="J76" s="66"/>
      <c r="K76" s="60"/>
      <c r="L76" s="60"/>
      <c r="M76" s="60"/>
      <c r="N76" s="60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6"/>
      <c r="B77" s="36"/>
      <c r="C77" s="38"/>
      <c r="D77" s="68"/>
      <c r="E77" s="68"/>
      <c r="F77" s="69"/>
      <c r="G77" s="69"/>
      <c r="H77" s="69"/>
      <c r="I77" s="66"/>
      <c r="J77" s="66"/>
      <c r="K77" s="60"/>
      <c r="L77" s="60"/>
      <c r="M77" s="60"/>
      <c r="N77" s="60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9"/>
      <c r="B78" s="39"/>
      <c r="C78" s="38"/>
      <c r="D78" s="68"/>
      <c r="E78" s="68"/>
      <c r="F78" s="70"/>
      <c r="G78" s="69"/>
      <c r="H78" s="69"/>
      <c r="I78" s="66"/>
      <c r="J78" s="66"/>
      <c r="K78" s="60"/>
      <c r="L78" s="60"/>
      <c r="M78" s="60"/>
      <c r="N78" s="60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9"/>
      <c r="B79" s="39"/>
      <c r="C79" s="38"/>
      <c r="D79" s="68"/>
      <c r="E79" s="68"/>
      <c r="F79" s="70"/>
      <c r="G79" s="69"/>
      <c r="H79" s="69"/>
      <c r="I79" s="66"/>
      <c r="J79" s="66"/>
      <c r="K79" s="60"/>
      <c r="L79" s="60"/>
      <c r="M79" s="60"/>
      <c r="N79" s="60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9"/>
      <c r="B80" s="39"/>
      <c r="C80" s="38"/>
      <c r="D80" s="68"/>
      <c r="E80" s="68"/>
      <c r="F80" s="70"/>
      <c r="G80" s="69"/>
      <c r="H80" s="69"/>
      <c r="I80" s="66"/>
      <c r="J80" s="66"/>
      <c r="K80" s="60"/>
      <c r="L80" s="60"/>
      <c r="M80" s="60"/>
      <c r="N80" s="60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9"/>
      <c r="B81" s="39"/>
      <c r="C81" s="38"/>
      <c r="D81" s="68"/>
      <c r="E81" s="68"/>
      <c r="F81" s="70"/>
      <c r="G81" s="69"/>
      <c r="H81" s="69"/>
      <c r="I81" s="66"/>
      <c r="J81" s="66"/>
      <c r="K81" s="60"/>
      <c r="L81" s="60"/>
      <c r="M81" s="60"/>
      <c r="N81" s="60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9"/>
      <c r="B82" s="39"/>
      <c r="C82" s="38"/>
      <c r="D82" s="68"/>
      <c r="E82" s="68"/>
      <c r="F82" s="70"/>
      <c r="G82" s="69"/>
      <c r="H82" s="69"/>
      <c r="I82" s="66"/>
      <c r="J82" s="66"/>
      <c r="K82" s="60"/>
      <c r="L82" s="60"/>
      <c r="M82" s="60"/>
      <c r="N82" s="60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9"/>
      <c r="B83" s="39"/>
      <c r="C83" s="38"/>
      <c r="D83" s="68"/>
      <c r="E83" s="68"/>
      <c r="F83" s="70"/>
      <c r="G83" s="69"/>
      <c r="H83" s="69"/>
      <c r="I83" s="66"/>
      <c r="J83" s="66"/>
      <c r="K83" s="60"/>
      <c r="L83" s="60"/>
      <c r="M83" s="60"/>
      <c r="N83" s="60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9"/>
      <c r="B84" s="39"/>
      <c r="C84" s="38"/>
      <c r="D84" s="68"/>
      <c r="E84" s="68"/>
      <c r="F84" s="70"/>
      <c r="G84" s="69"/>
      <c r="H84" s="69"/>
      <c r="I84" s="66"/>
      <c r="J84" s="66"/>
      <c r="K84" s="60"/>
      <c r="L84" s="60"/>
      <c r="M84" s="60"/>
      <c r="N84" s="60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9"/>
      <c r="B85" s="39"/>
      <c r="C85" s="38"/>
      <c r="D85" s="68"/>
      <c r="E85" s="68"/>
      <c r="F85" s="70"/>
      <c r="G85" s="69"/>
      <c r="H85" s="69"/>
      <c r="I85" s="66"/>
      <c r="J85" s="66"/>
      <c r="K85" s="60"/>
      <c r="L85" s="60"/>
      <c r="M85" s="60"/>
      <c r="N85" s="60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9"/>
      <c r="B86" s="39"/>
      <c r="C86" s="38"/>
      <c r="D86" s="68"/>
      <c r="E86" s="68"/>
      <c r="F86" s="70"/>
      <c r="G86" s="69"/>
      <c r="H86" s="69"/>
      <c r="I86" s="66"/>
      <c r="J86" s="66"/>
      <c r="K86" s="60"/>
      <c r="L86" s="60"/>
      <c r="M86" s="60"/>
      <c r="N86" s="60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9"/>
      <c r="B87" s="39"/>
      <c r="C87" s="38"/>
      <c r="D87" s="68"/>
      <c r="E87" s="68"/>
      <c r="F87" s="70"/>
      <c r="G87" s="69"/>
      <c r="H87" s="69"/>
      <c r="I87" s="66"/>
      <c r="J87" s="66"/>
      <c r="K87" s="60"/>
      <c r="L87" s="60"/>
      <c r="M87" s="60"/>
      <c r="N87" s="60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9"/>
      <c r="B88" s="39"/>
      <c r="C88" s="38"/>
      <c r="D88" s="68"/>
      <c r="E88" s="68"/>
      <c r="F88" s="70"/>
      <c r="G88" s="69"/>
      <c r="H88" s="69"/>
      <c r="I88" s="66"/>
      <c r="J88" s="66"/>
      <c r="K88" s="60"/>
      <c r="L88" s="60"/>
      <c r="M88" s="60"/>
      <c r="N88" s="60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9"/>
      <c r="B89" s="39"/>
      <c r="C89" s="38"/>
      <c r="D89" s="68"/>
      <c r="E89" s="68"/>
      <c r="F89" s="70"/>
      <c r="G89" s="69"/>
      <c r="H89" s="69"/>
      <c r="I89" s="66"/>
      <c r="J89" s="66"/>
      <c r="K89" s="60"/>
      <c r="L89" s="60"/>
      <c r="M89" s="60"/>
      <c r="N89" s="60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9"/>
      <c r="B90" s="39"/>
      <c r="C90" s="38"/>
      <c r="D90" s="68"/>
      <c r="E90" s="68"/>
      <c r="F90" s="70"/>
      <c r="G90" s="69"/>
      <c r="H90" s="69"/>
      <c r="I90" s="66"/>
      <c r="J90" s="66"/>
      <c r="K90" s="60"/>
      <c r="L90" s="60"/>
      <c r="M90" s="60"/>
      <c r="N90" s="60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9"/>
      <c r="B91" s="39"/>
      <c r="C91" s="38"/>
      <c r="D91" s="68"/>
      <c r="E91" s="68"/>
      <c r="F91" s="70"/>
      <c r="G91" s="69"/>
      <c r="H91" s="69"/>
      <c r="I91" s="66"/>
      <c r="J91" s="66"/>
      <c r="K91" s="60"/>
      <c r="L91" s="60"/>
      <c r="M91" s="60"/>
      <c r="N91" s="60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9"/>
      <c r="B92" s="39"/>
      <c r="C92" s="38"/>
      <c r="D92" s="68"/>
      <c r="E92" s="68"/>
      <c r="F92" s="70"/>
      <c r="G92" s="69"/>
      <c r="H92" s="69"/>
      <c r="I92" s="66"/>
      <c r="J92" s="66"/>
      <c r="K92" s="60"/>
      <c r="L92" s="60"/>
      <c r="M92" s="60"/>
      <c r="N92" s="60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9"/>
      <c r="B93" s="39"/>
      <c r="C93" s="38"/>
      <c r="D93" s="68"/>
      <c r="E93" s="68"/>
      <c r="F93" s="70"/>
      <c r="G93" s="69"/>
      <c r="H93" s="69"/>
      <c r="I93" s="66"/>
      <c r="J93" s="66"/>
      <c r="K93" s="60"/>
      <c r="L93" s="60"/>
      <c r="M93" s="60"/>
      <c r="N93" s="60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9"/>
      <c r="B94" s="39"/>
      <c r="C94" s="38"/>
      <c r="D94" s="68"/>
      <c r="E94" s="68"/>
      <c r="F94" s="70"/>
      <c r="G94" s="69"/>
      <c r="H94" s="69"/>
      <c r="I94" s="66"/>
      <c r="J94" s="66"/>
      <c r="K94" s="60"/>
      <c r="L94" s="60"/>
      <c r="M94" s="60"/>
      <c r="N94" s="60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9"/>
      <c r="B95" s="39"/>
      <c r="C95" s="38"/>
      <c r="D95" s="68"/>
      <c r="E95" s="68"/>
      <c r="F95" s="70"/>
      <c r="G95" s="69"/>
      <c r="H95" s="69"/>
      <c r="I95" s="66"/>
      <c r="J95" s="66"/>
      <c r="K95" s="60"/>
      <c r="L95" s="60"/>
      <c r="M95" s="60"/>
      <c r="N95" s="60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9"/>
      <c r="B96" s="39"/>
      <c r="C96" s="38"/>
      <c r="D96" s="68"/>
      <c r="E96" s="68"/>
      <c r="F96" s="70"/>
      <c r="G96" s="69"/>
      <c r="H96" s="69"/>
      <c r="I96" s="66"/>
      <c r="J96" s="66"/>
      <c r="K96" s="60"/>
      <c r="L96" s="60"/>
      <c r="M96" s="60"/>
      <c r="N96" s="60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9"/>
      <c r="B97" s="39"/>
      <c r="C97" s="38"/>
      <c r="D97" s="68"/>
      <c r="E97" s="68"/>
      <c r="F97" s="70"/>
      <c r="G97" s="69"/>
      <c r="H97" s="69"/>
      <c r="I97" s="66"/>
      <c r="J97" s="66"/>
      <c r="K97" s="60"/>
      <c r="L97" s="60"/>
      <c r="M97" s="60"/>
      <c r="N97" s="60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9"/>
      <c r="B98" s="39"/>
      <c r="C98" s="38"/>
      <c r="D98" s="68"/>
      <c r="E98" s="68"/>
      <c r="F98" s="70"/>
      <c r="G98" s="69"/>
      <c r="H98" s="69"/>
      <c r="I98" s="66"/>
      <c r="J98" s="66"/>
      <c r="K98" s="60"/>
      <c r="L98" s="60"/>
      <c r="M98" s="60"/>
      <c r="N98" s="60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9"/>
      <c r="B99" s="39"/>
      <c r="C99" s="38"/>
      <c r="D99" s="68"/>
      <c r="E99" s="68"/>
      <c r="F99" s="70"/>
      <c r="G99" s="69"/>
      <c r="H99" s="69"/>
      <c r="I99" s="66"/>
      <c r="J99" s="66"/>
      <c r="K99" s="60"/>
      <c r="L99" s="60"/>
      <c r="M99" s="60"/>
      <c r="N99" s="60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9"/>
      <c r="B100" s="39"/>
      <c r="C100" s="38"/>
      <c r="D100" s="68"/>
      <c r="E100" s="68"/>
      <c r="F100" s="70"/>
      <c r="G100" s="69"/>
      <c r="H100" s="69"/>
      <c r="I100" s="66"/>
      <c r="J100" s="66"/>
      <c r="K100" s="60"/>
      <c r="L100" s="60"/>
      <c r="M100" s="60"/>
      <c r="N100" s="60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9"/>
      <c r="B101" s="39"/>
      <c r="C101" s="38"/>
      <c r="D101" s="68"/>
      <c r="E101" s="68"/>
      <c r="F101" s="70"/>
      <c r="G101" s="69"/>
      <c r="H101" s="69"/>
      <c r="I101" s="66"/>
      <c r="J101" s="66"/>
      <c r="K101" s="60"/>
      <c r="L101" s="60"/>
      <c r="M101" s="60"/>
      <c r="N101" s="60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9"/>
      <c r="B102" s="39"/>
      <c r="C102" s="38"/>
      <c r="D102" s="68"/>
      <c r="E102" s="68"/>
      <c r="F102" s="70"/>
      <c r="G102" s="69"/>
      <c r="H102" s="69"/>
      <c r="I102" s="66"/>
      <c r="J102" s="66"/>
      <c r="K102" s="60"/>
      <c r="L102" s="60"/>
      <c r="M102" s="60"/>
      <c r="N102" s="60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9"/>
      <c r="B103" s="39"/>
      <c r="C103" s="38"/>
      <c r="D103" s="68"/>
      <c r="E103" s="68"/>
      <c r="F103" s="70"/>
      <c r="G103" s="69"/>
      <c r="H103" s="69"/>
      <c r="I103" s="66"/>
      <c r="J103" s="66"/>
      <c r="K103" s="60"/>
      <c r="L103" s="60"/>
      <c r="M103" s="60"/>
      <c r="N103" s="60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9"/>
      <c r="B104" s="39"/>
      <c r="C104" s="38"/>
      <c r="D104" s="68"/>
      <c r="E104" s="68"/>
      <c r="F104" s="70"/>
      <c r="G104" s="69"/>
      <c r="H104" s="69"/>
      <c r="I104" s="66"/>
      <c r="J104" s="66"/>
      <c r="K104" s="60"/>
      <c r="L104" s="60"/>
      <c r="M104" s="60"/>
      <c r="N104" s="60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9"/>
      <c r="B105" s="39"/>
      <c r="C105" s="57"/>
      <c r="D105" s="71"/>
      <c r="E105" s="7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9"/>
      <c r="B106" s="39"/>
      <c r="C106" s="57"/>
      <c r="D106" s="71"/>
      <c r="E106" s="7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9"/>
      <c r="B107" s="39"/>
      <c r="C107" s="57"/>
      <c r="D107" s="71"/>
      <c r="E107" s="7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9"/>
      <c r="B108" s="39"/>
      <c r="C108" s="57"/>
      <c r="D108" s="71"/>
      <c r="E108" s="7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9"/>
      <c r="B109" s="39"/>
      <c r="C109" s="57"/>
      <c r="D109" s="71"/>
      <c r="E109" s="7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9"/>
      <c r="B110" s="39"/>
      <c r="C110" s="57"/>
      <c r="D110" s="71"/>
      <c r="E110" s="7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9"/>
      <c r="B111" s="39"/>
      <c r="C111" s="57"/>
      <c r="D111" s="71"/>
      <c r="E111" s="7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9"/>
      <c r="B112" s="39"/>
      <c r="C112" s="57"/>
      <c r="D112" s="71"/>
      <c r="E112" s="7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9"/>
      <c r="B113" s="39"/>
      <c r="C113" s="57"/>
      <c r="D113" s="71"/>
      <c r="E113" s="7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9"/>
      <c r="B114" s="39"/>
      <c r="C114" s="57"/>
      <c r="D114" s="71"/>
      <c r="E114" s="7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9"/>
      <c r="B115" s="39"/>
      <c r="C115" s="57"/>
      <c r="D115" s="71"/>
      <c r="E115" s="7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9"/>
      <c r="B116" s="39"/>
      <c r="C116" s="57"/>
      <c r="D116" s="71"/>
      <c r="E116" s="7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9"/>
      <c r="B117" s="39"/>
      <c r="C117" s="57"/>
      <c r="D117" s="71"/>
      <c r="E117" s="7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9"/>
      <c r="B118" s="39"/>
      <c r="C118" s="57"/>
      <c r="D118" s="71"/>
      <c r="E118" s="7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9"/>
      <c r="B119" s="39"/>
      <c r="C119" s="57"/>
      <c r="D119" s="71"/>
      <c r="E119" s="7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9"/>
      <c r="B120" s="39"/>
      <c r="C120" s="57"/>
      <c r="D120" s="71"/>
      <c r="E120" s="7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9"/>
      <c r="B121" s="39"/>
      <c r="C121" s="57"/>
      <c r="D121" s="71"/>
      <c r="E121" s="7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9"/>
      <c r="B122" s="39"/>
      <c r="C122" s="57"/>
      <c r="D122" s="71"/>
      <c r="E122" s="7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9"/>
      <c r="B123" s="39"/>
      <c r="C123" s="57"/>
      <c r="D123" s="71"/>
      <c r="E123" s="7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9"/>
      <c r="B124" s="39"/>
      <c r="C124" s="57"/>
      <c r="D124" s="71"/>
      <c r="E124" s="7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9"/>
      <c r="B125" s="39"/>
      <c r="C125" s="57"/>
      <c r="D125" s="71"/>
      <c r="E125" s="7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9"/>
      <c r="B126" s="39"/>
      <c r="C126" s="57"/>
      <c r="D126" s="71"/>
      <c r="E126" s="7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9"/>
      <c r="B127" s="39"/>
      <c r="C127" s="57"/>
      <c r="D127" s="71"/>
      <c r="E127" s="7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6"/>
  <sheetViews>
    <sheetView topLeftCell="A10" workbookViewId="0">
      <selection activeCell="I10" sqref="I10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30" t="s">
        <v>61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5" customHeight="1" thickBot="1" x14ac:dyDescent="0.45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5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15" customHeight="1" thickBot="1" x14ac:dyDescent="0.35">
      <c r="A3" s="227" t="s">
        <v>85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5" ht="15" customHeight="1" x14ac:dyDescent="0.3">
      <c r="A4" s="258"/>
      <c r="B4" s="258"/>
      <c r="C4" s="259"/>
      <c r="D4" s="259"/>
      <c r="E4" s="52"/>
      <c r="F4" s="51"/>
      <c r="G4" s="52"/>
      <c r="H4" s="53"/>
      <c r="I4" s="52"/>
      <c r="J4" s="53"/>
      <c r="K4" s="52"/>
      <c r="L4" s="51"/>
      <c r="M4" s="46"/>
      <c r="N4" s="46"/>
      <c r="O4" s="46"/>
      <c r="P4" s="46"/>
      <c r="Q4" s="49"/>
      <c r="R4" s="49"/>
      <c r="S4" s="46"/>
      <c r="T4" s="50"/>
      <c r="U4" s="46"/>
      <c r="V4" s="49"/>
      <c r="W4" s="49"/>
      <c r="X4" s="46"/>
    </row>
    <row r="5" spans="1:25" ht="15" customHeight="1" thickBot="1" x14ac:dyDescent="0.35">
      <c r="A5" s="256"/>
      <c r="B5" s="256"/>
      <c r="C5" s="257"/>
      <c r="D5" s="257"/>
      <c r="E5" s="52"/>
      <c r="F5" s="257"/>
      <c r="G5" s="257"/>
      <c r="H5" s="257"/>
      <c r="I5" s="55"/>
      <c r="J5" s="55"/>
      <c r="K5" s="55"/>
      <c r="L5" s="46"/>
      <c r="M5" s="49"/>
      <c r="N5" s="49"/>
      <c r="O5" s="46"/>
      <c r="P5" s="55"/>
      <c r="Q5" s="55"/>
      <c r="R5" s="55"/>
      <c r="S5" s="55"/>
      <c r="T5" s="55"/>
      <c r="U5" s="55"/>
      <c r="V5" s="55"/>
      <c r="W5" s="55"/>
      <c r="X5" s="55"/>
    </row>
    <row r="6" spans="1:25" ht="15.75" customHeight="1" thickBot="1" x14ac:dyDescent="0.35">
      <c r="A6" s="46"/>
      <c r="B6" s="46"/>
      <c r="C6" s="72" t="s">
        <v>13</v>
      </c>
      <c r="D6" s="73" t="s">
        <v>42</v>
      </c>
      <c r="E6" s="73" t="s">
        <v>43</v>
      </c>
      <c r="F6" s="73" t="s">
        <v>44</v>
      </c>
      <c r="G6" s="73" t="s">
        <v>45</v>
      </c>
      <c r="H6" s="74" t="s">
        <v>46</v>
      </c>
      <c r="I6" s="75" t="s">
        <v>16</v>
      </c>
      <c r="J6" s="46"/>
      <c r="K6" s="46"/>
      <c r="L6" s="46"/>
      <c r="M6" s="13"/>
      <c r="N6" s="13"/>
      <c r="O6" s="13"/>
      <c r="P6" s="13"/>
      <c r="Q6" s="13"/>
    </row>
    <row r="7" spans="1:25" ht="15.75" customHeight="1" thickBot="1" x14ac:dyDescent="0.35">
      <c r="C7" s="252">
        <v>1</v>
      </c>
      <c r="D7" s="25" t="s">
        <v>94</v>
      </c>
      <c r="E7" s="26"/>
      <c r="F7" s="264"/>
      <c r="G7" s="26"/>
      <c r="H7" s="76" t="e">
        <f>E7/F7</f>
        <v>#DIV/0!</v>
      </c>
      <c r="I7" s="77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53"/>
      <c r="D8" s="78" t="s">
        <v>95</v>
      </c>
      <c r="E8" s="29"/>
      <c r="F8" s="262"/>
      <c r="G8" s="29"/>
      <c r="H8" s="79" t="e">
        <f>E8/F7</f>
        <v>#DIV/0!</v>
      </c>
      <c r="I8" s="80"/>
      <c r="M8" s="13"/>
      <c r="N8" s="13"/>
      <c r="O8" s="13"/>
      <c r="P8" s="13"/>
      <c r="Q8" s="13"/>
    </row>
    <row r="9" spans="1:25" ht="15.75" customHeight="1" thickBot="1" x14ac:dyDescent="0.35">
      <c r="C9" s="253"/>
      <c r="D9" s="78" t="s">
        <v>51</v>
      </c>
      <c r="E9" s="29"/>
      <c r="F9" s="262"/>
      <c r="G9" s="29"/>
      <c r="H9" s="79" t="e">
        <f>E9/F7</f>
        <v>#DIV/0!</v>
      </c>
      <c r="I9" s="80"/>
      <c r="M9" s="13"/>
      <c r="N9" s="13"/>
      <c r="O9" s="13"/>
      <c r="P9" s="13"/>
      <c r="Q9" s="13"/>
    </row>
    <row r="10" spans="1:25" ht="15.75" customHeight="1" thickBot="1" x14ac:dyDescent="0.35">
      <c r="C10" s="249">
        <v>2</v>
      </c>
      <c r="D10" s="82" t="s">
        <v>96</v>
      </c>
      <c r="E10" s="82"/>
      <c r="F10" s="261"/>
      <c r="G10" s="82"/>
      <c r="H10" s="79" t="e">
        <f>E10/F10</f>
        <v>#DIV/0!</v>
      </c>
      <c r="I10" s="83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50"/>
      <c r="D11" s="29" t="s">
        <v>97</v>
      </c>
      <c r="E11" s="29"/>
      <c r="F11" s="262"/>
      <c r="G11" s="29"/>
      <c r="H11" s="79" t="e">
        <f>E11/F10</f>
        <v>#DIV/0!</v>
      </c>
      <c r="I11" s="7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7" customFormat="1" ht="15.75" customHeight="1" thickBot="1" x14ac:dyDescent="0.35">
      <c r="C12" s="250"/>
      <c r="D12" s="29" t="s">
        <v>98</v>
      </c>
      <c r="E12" s="29"/>
      <c r="F12" s="245"/>
      <c r="G12" s="29"/>
      <c r="H12" s="79" t="e">
        <f>E12/F10</f>
        <v>#DIV/0!</v>
      </c>
      <c r="I12" s="7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7" customFormat="1" ht="15.75" customHeight="1" thickBot="1" x14ac:dyDescent="0.35">
      <c r="C13" s="250"/>
      <c r="D13" s="29" t="s">
        <v>99</v>
      </c>
      <c r="E13" s="29"/>
      <c r="F13" s="245"/>
      <c r="G13" s="29"/>
      <c r="H13" s="79" t="e">
        <f>E13/F10</f>
        <v>#DIV/0!</v>
      </c>
      <c r="I13" s="7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7" customFormat="1" ht="15.75" customHeight="1" thickBot="1" x14ac:dyDescent="0.35">
      <c r="C14" s="250"/>
      <c r="D14" s="29" t="s">
        <v>100</v>
      </c>
      <c r="E14" s="29"/>
      <c r="F14" s="245"/>
      <c r="G14" s="29"/>
      <c r="H14" s="79" t="e">
        <f>E14/F10</f>
        <v>#DIV/0!</v>
      </c>
      <c r="I14" s="7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7" customFormat="1" ht="15.75" customHeight="1" thickBot="1" x14ac:dyDescent="0.35">
      <c r="C15" s="250"/>
      <c r="D15" s="29" t="s">
        <v>101</v>
      </c>
      <c r="E15" s="29"/>
      <c r="F15" s="245"/>
      <c r="G15" s="29"/>
      <c r="H15" s="79" t="e">
        <f>E15/F10</f>
        <v>#DIV/0!</v>
      </c>
      <c r="I15" s="77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50"/>
      <c r="D16" s="29" t="s">
        <v>51</v>
      </c>
      <c r="E16" s="29"/>
      <c r="F16" s="262"/>
      <c r="G16" s="29"/>
      <c r="H16" s="79" t="e">
        <f>E16/F10</f>
        <v>#DIV/0!</v>
      </c>
      <c r="I16" s="7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51"/>
      <c r="D17" s="29" t="s">
        <v>89</v>
      </c>
      <c r="E17" s="81"/>
      <c r="F17" s="263"/>
      <c r="G17" s="29"/>
      <c r="H17" s="79" t="e">
        <f>E17/F10</f>
        <v>#DIV/0!</v>
      </c>
      <c r="I17" s="84"/>
      <c r="M17" s="13"/>
      <c r="N17" s="13"/>
      <c r="O17" s="13"/>
      <c r="P17" s="13"/>
      <c r="Q17" s="13"/>
    </row>
    <row r="18" spans="3:25" ht="15.75" customHeight="1" thickBot="1" x14ac:dyDescent="0.35">
      <c r="C18" s="249">
        <v>3</v>
      </c>
      <c r="D18" s="25" t="s">
        <v>102</v>
      </c>
      <c r="E18" s="82"/>
      <c r="F18" s="261"/>
      <c r="G18" s="82"/>
      <c r="H18" s="79" t="e">
        <f>E18/F18</f>
        <v>#DIV/0!</v>
      </c>
      <c r="I18" s="85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7" customFormat="1" ht="15.75" customHeight="1" thickBot="1" x14ac:dyDescent="0.35">
      <c r="C19" s="260"/>
      <c r="D19" s="25" t="s">
        <v>103</v>
      </c>
      <c r="E19" s="26"/>
      <c r="F19" s="264"/>
      <c r="G19" s="26"/>
      <c r="H19" s="79" t="e">
        <f>E19/F18</f>
        <v>#DIV/0!</v>
      </c>
      <c r="I19" s="14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7" customFormat="1" ht="15.75" customHeight="1" thickBot="1" x14ac:dyDescent="0.35">
      <c r="C20" s="260"/>
      <c r="D20" s="25" t="s">
        <v>104</v>
      </c>
      <c r="E20" s="26"/>
      <c r="F20" s="264"/>
      <c r="G20" s="26"/>
      <c r="H20" s="79" t="e">
        <f>E20/F18</f>
        <v>#DIV/0!</v>
      </c>
      <c r="I20" s="14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7" customFormat="1" ht="15.75" customHeight="1" thickBot="1" x14ac:dyDescent="0.35">
      <c r="C21" s="260"/>
      <c r="D21" s="25" t="s">
        <v>105</v>
      </c>
      <c r="E21" s="26"/>
      <c r="F21" s="264"/>
      <c r="G21" s="26"/>
      <c r="H21" s="79" t="e">
        <f>E21/F18</f>
        <v>#DIV/0!</v>
      </c>
      <c r="I21" s="14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7" customFormat="1" ht="15.75" customHeight="1" thickBot="1" x14ac:dyDescent="0.35">
      <c r="C22" s="260"/>
      <c r="D22" s="25" t="s">
        <v>106</v>
      </c>
      <c r="E22" s="26"/>
      <c r="F22" s="264"/>
      <c r="G22" s="26"/>
      <c r="H22" s="79" t="e">
        <f>E22/F18</f>
        <v>#DIV/0!</v>
      </c>
      <c r="I22" s="14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50"/>
      <c r="D23" s="25" t="s">
        <v>107</v>
      </c>
      <c r="E23" s="29"/>
      <c r="F23" s="266"/>
      <c r="G23" s="29"/>
      <c r="H23" s="79" t="e">
        <f>E23/F18</f>
        <v>#DIV/0!</v>
      </c>
      <c r="I23" s="8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7" customFormat="1" ht="15.75" customHeight="1" thickBot="1" x14ac:dyDescent="0.35">
      <c r="C24" s="250"/>
      <c r="D24" s="78" t="s">
        <v>89</v>
      </c>
      <c r="E24" s="145"/>
      <c r="F24" s="267"/>
      <c r="G24" s="145"/>
      <c r="H24" s="79" t="e">
        <f>E24/F18</f>
        <v>#DIV/0!</v>
      </c>
      <c r="I24" s="8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50"/>
      <c r="D25" s="152" t="s">
        <v>90</v>
      </c>
      <c r="E25" s="145"/>
      <c r="F25" s="267"/>
      <c r="G25" s="145"/>
      <c r="H25" s="153" t="e">
        <f>E25/F18</f>
        <v>#DIV/0!</v>
      </c>
      <c r="I25" s="86"/>
      <c r="M25" s="13"/>
      <c r="N25" s="13"/>
      <c r="O25" s="13"/>
      <c r="P25" s="13"/>
      <c r="Q25" s="13"/>
    </row>
    <row r="26" spans="3:25" ht="15.75" customHeight="1" x14ac:dyDescent="0.3">
      <c r="C26" s="254">
        <v>4</v>
      </c>
      <c r="D26" s="157" t="s">
        <v>108</v>
      </c>
      <c r="E26" s="157"/>
      <c r="F26" s="265"/>
      <c r="G26" s="157"/>
      <c r="H26" s="154" t="e">
        <f>E26/F26</f>
        <v>#DIV/0!</v>
      </c>
      <c r="I26" s="155" t="e">
        <f>SUMPRODUCT(G26:G34,H26:H34)</f>
        <v>#DIV/0!</v>
      </c>
      <c r="M26" s="13"/>
      <c r="N26" s="13"/>
      <c r="O26" s="13"/>
      <c r="P26" s="13"/>
      <c r="Q26" s="13"/>
    </row>
    <row r="27" spans="3:25" s="137" customFormat="1" ht="15.75" customHeight="1" x14ac:dyDescent="0.3">
      <c r="C27" s="254"/>
      <c r="D27" s="157" t="s">
        <v>109</v>
      </c>
      <c r="E27" s="157"/>
      <c r="F27" s="265"/>
      <c r="G27" s="157"/>
      <c r="H27" s="154" t="e">
        <f>E27/F26</f>
        <v>#DIV/0!</v>
      </c>
      <c r="I27" s="154"/>
      <c r="M27" s="13"/>
      <c r="N27" s="13"/>
      <c r="O27" s="13"/>
      <c r="P27" s="13"/>
      <c r="Q27" s="13"/>
    </row>
    <row r="28" spans="3:25" s="137" customFormat="1" ht="15.75" customHeight="1" x14ac:dyDescent="0.3">
      <c r="C28" s="254"/>
      <c r="D28" s="157" t="s">
        <v>110</v>
      </c>
      <c r="E28" s="157"/>
      <c r="F28" s="265"/>
      <c r="G28" s="157"/>
      <c r="H28" s="154" t="e">
        <f>E28/F26</f>
        <v>#DIV/0!</v>
      </c>
      <c r="I28" s="154"/>
      <c r="M28" s="13"/>
      <c r="N28" s="13"/>
      <c r="O28" s="13"/>
      <c r="P28" s="13"/>
      <c r="Q28" s="13"/>
    </row>
    <row r="29" spans="3:25" s="137" customFormat="1" ht="15.75" customHeight="1" x14ac:dyDescent="0.3">
      <c r="C29" s="254"/>
      <c r="D29" s="157" t="s">
        <v>111</v>
      </c>
      <c r="E29" s="157"/>
      <c r="F29" s="265"/>
      <c r="G29" s="157"/>
      <c r="H29" s="154" t="e">
        <f>E29/F26</f>
        <v>#DIV/0!</v>
      </c>
      <c r="I29" s="154"/>
      <c r="M29" s="13"/>
      <c r="N29" s="13"/>
      <c r="O29" s="13"/>
      <c r="P29" s="13"/>
      <c r="Q29" s="13"/>
    </row>
    <row r="30" spans="3:25" s="137" customFormat="1" ht="15.75" customHeight="1" x14ac:dyDescent="0.3">
      <c r="C30" s="254"/>
      <c r="D30" s="157" t="s">
        <v>112</v>
      </c>
      <c r="E30" s="157"/>
      <c r="F30" s="265"/>
      <c r="G30" s="157"/>
      <c r="H30" s="154" t="e">
        <f>E30/F26</f>
        <v>#DIV/0!</v>
      </c>
      <c r="I30" s="154"/>
      <c r="M30" s="13"/>
      <c r="N30" s="13"/>
      <c r="O30" s="13"/>
      <c r="P30" s="13"/>
      <c r="Q30" s="13"/>
    </row>
    <row r="31" spans="3:25" ht="15.75" customHeight="1" x14ac:dyDescent="0.3">
      <c r="C31" s="255"/>
      <c r="D31" s="157" t="s">
        <v>113</v>
      </c>
      <c r="E31" s="157"/>
      <c r="F31" s="255"/>
      <c r="G31" s="157"/>
      <c r="H31" s="154" t="e">
        <f>E31/F26</f>
        <v>#DIV/0!</v>
      </c>
      <c r="I31" s="156"/>
      <c r="M31" s="13"/>
      <c r="N31" s="13"/>
      <c r="O31" s="13"/>
      <c r="P31" s="13"/>
      <c r="Q31" s="13"/>
    </row>
    <row r="32" spans="3:25" ht="15.75" customHeight="1" x14ac:dyDescent="0.3">
      <c r="C32" s="255"/>
      <c r="D32" s="157" t="s">
        <v>114</v>
      </c>
      <c r="E32" s="157"/>
      <c r="F32" s="255"/>
      <c r="G32" s="157"/>
      <c r="H32" s="154" t="e">
        <f>E32/F26</f>
        <v>#DIV/0!</v>
      </c>
      <c r="I32" s="156"/>
      <c r="M32" s="13"/>
      <c r="N32" s="13"/>
      <c r="O32" s="13"/>
      <c r="P32" s="13"/>
      <c r="Q32" s="13"/>
    </row>
    <row r="33" spans="1:17" ht="15.75" customHeight="1" x14ac:dyDescent="0.3">
      <c r="C33" s="255"/>
      <c r="D33" s="157" t="s">
        <v>115</v>
      </c>
      <c r="E33" s="157"/>
      <c r="F33" s="255"/>
      <c r="G33" s="157"/>
      <c r="H33" s="154" t="e">
        <f>E33/F26</f>
        <v>#DIV/0!</v>
      </c>
      <c r="I33" s="156"/>
      <c r="M33" s="13"/>
      <c r="N33" s="13"/>
      <c r="O33" s="13"/>
      <c r="P33" s="13"/>
      <c r="Q33" s="13"/>
    </row>
    <row r="34" spans="1:17" s="137" customFormat="1" ht="15.75" customHeight="1" x14ac:dyDescent="0.3">
      <c r="C34" s="255"/>
      <c r="D34" s="157" t="s">
        <v>90</v>
      </c>
      <c r="E34" s="157"/>
      <c r="F34" s="255"/>
      <c r="G34" s="157"/>
      <c r="H34" s="154" t="e">
        <f>E34/F26</f>
        <v>#DIV/0!</v>
      </c>
      <c r="I34" s="156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6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>
      <selection activeCell="B8" sqref="B8"/>
    </sheetView>
  </sheetViews>
  <sheetFormatPr defaultColWidth="14.42578125" defaultRowHeight="15" customHeight="1" x14ac:dyDescent="0.2"/>
  <cols>
    <col min="1" max="1" width="14.42578125" customWidth="1"/>
    <col min="2" max="2" width="38.28515625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72" t="s">
        <v>61</v>
      </c>
      <c r="B1" s="273"/>
      <c r="C1" s="273"/>
      <c r="D1" s="273"/>
      <c r="E1" s="273"/>
      <c r="F1" s="273"/>
      <c r="G1" s="273"/>
      <c r="H1" s="273"/>
      <c r="I1" s="273"/>
      <c r="J1" s="274"/>
    </row>
    <row r="2" spans="1:26" s="7" customFormat="1" ht="15" customHeight="1" thickBot="1" x14ac:dyDescent="0.25">
      <c r="A2" s="275"/>
      <c r="B2" s="276"/>
      <c r="C2" s="276"/>
      <c r="D2" s="276"/>
      <c r="E2" s="276"/>
      <c r="F2" s="276"/>
      <c r="G2" s="276"/>
      <c r="H2" s="276"/>
      <c r="I2" s="276"/>
      <c r="J2" s="277"/>
    </row>
    <row r="3" spans="1:26" s="7" customFormat="1" ht="15" customHeight="1" thickBot="1" x14ac:dyDescent="0.3">
      <c r="A3" s="198" t="s">
        <v>85</v>
      </c>
      <c r="B3" s="199"/>
      <c r="C3" s="199"/>
      <c r="D3" s="199"/>
      <c r="E3" s="199"/>
      <c r="F3" s="199"/>
      <c r="G3" s="199"/>
      <c r="H3" s="199"/>
      <c r="I3" s="199"/>
      <c r="J3" s="200"/>
    </row>
    <row r="4" spans="1:26" s="7" customFormat="1" ht="15" customHeight="1" x14ac:dyDescent="0.35">
      <c r="A4" s="87"/>
      <c r="B4" s="87"/>
      <c r="C4" s="278" t="s">
        <v>84</v>
      </c>
      <c r="D4" s="87"/>
      <c r="E4" s="87"/>
      <c r="F4" s="87"/>
      <c r="G4" s="87"/>
      <c r="H4" s="87"/>
      <c r="I4" s="87"/>
      <c r="J4" s="87"/>
    </row>
    <row r="5" spans="1:26" s="7" customFormat="1" ht="15" customHeight="1" thickBot="1" x14ac:dyDescent="0.4">
      <c r="A5" s="87"/>
      <c r="B5" s="87"/>
      <c r="C5" s="279"/>
      <c r="D5" s="87"/>
      <c r="E5" s="87"/>
      <c r="F5" s="87"/>
      <c r="G5" s="87"/>
      <c r="H5" s="87"/>
      <c r="I5" s="87"/>
      <c r="J5" s="87"/>
    </row>
    <row r="6" spans="1:26" ht="15.75" customHeight="1" x14ac:dyDescent="0.35">
      <c r="A6" s="280" t="s">
        <v>40</v>
      </c>
      <c r="B6" s="282" t="s">
        <v>41</v>
      </c>
      <c r="C6" s="282">
        <v>50</v>
      </c>
      <c r="D6" s="88"/>
      <c r="E6" s="88"/>
      <c r="F6" s="88"/>
      <c r="G6" s="88"/>
      <c r="H6" s="88"/>
      <c r="I6" s="88"/>
      <c r="J6" s="88"/>
      <c r="K6" s="1"/>
      <c r="L6" s="1"/>
      <c r="M6" s="1"/>
    </row>
    <row r="7" spans="1:26" ht="15.75" customHeight="1" thickBot="1" x14ac:dyDescent="0.4">
      <c r="A7" s="281"/>
      <c r="B7" s="283"/>
      <c r="C7" s="284"/>
      <c r="D7" s="88"/>
      <c r="E7" s="88"/>
      <c r="F7" s="88"/>
      <c r="G7" s="88"/>
      <c r="H7" s="88"/>
      <c r="I7" s="88"/>
      <c r="J7" s="88"/>
      <c r="K7" s="1"/>
      <c r="L7" s="1"/>
      <c r="M7" s="1"/>
    </row>
    <row r="8" spans="1:26" ht="15.75" customHeight="1" x14ac:dyDescent="0.35">
      <c r="A8" s="89"/>
      <c r="B8" s="90" t="s">
        <v>117</v>
      </c>
      <c r="C8" s="91">
        <f>C6*0.5</f>
        <v>25</v>
      </c>
      <c r="D8" s="88"/>
      <c r="E8" s="88"/>
      <c r="F8" s="88"/>
      <c r="G8" s="88"/>
      <c r="H8" s="88"/>
      <c r="I8" s="88"/>
      <c r="J8" s="8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68" t="s">
        <v>118</v>
      </c>
      <c r="B9" s="269"/>
      <c r="C9" s="34">
        <f>COUNTIF(C11:C92, "&gt;="&amp;C8)/COUNT(C11:C92)*100</f>
        <v>98.780487804878049</v>
      </c>
      <c r="D9" s="88"/>
      <c r="E9" s="88"/>
      <c r="F9" s="88"/>
      <c r="G9" s="88"/>
      <c r="H9" s="88"/>
      <c r="I9" s="88"/>
      <c r="J9" s="88"/>
      <c r="K9" s="1"/>
      <c r="L9" s="1"/>
      <c r="M9" s="1"/>
    </row>
    <row r="10" spans="1:26" ht="15.75" customHeight="1" thickBot="1" x14ac:dyDescent="0.4">
      <c r="A10" s="270" t="s">
        <v>47</v>
      </c>
      <c r="B10" s="271"/>
      <c r="C10" s="166">
        <f>IF(C9&lt;50,0,IF(C9&gt;70,3,IF(C9&gt;60,2,1)))</f>
        <v>3</v>
      </c>
      <c r="D10" s="88"/>
      <c r="E10" s="88"/>
      <c r="F10" s="88"/>
      <c r="G10" s="88"/>
      <c r="H10" s="88"/>
      <c r="I10" s="88"/>
      <c r="J10" s="88"/>
      <c r="K10" s="1"/>
      <c r="L10" s="1"/>
      <c r="M10" s="1"/>
    </row>
    <row r="11" spans="1:26" ht="15.75" customHeight="1" thickBot="1" x14ac:dyDescent="0.3">
      <c r="A11" s="174" t="s">
        <v>125</v>
      </c>
      <c r="B11" s="175" t="s">
        <v>126</v>
      </c>
      <c r="C11" s="187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3">
      <c r="A12" s="174" t="s">
        <v>127</v>
      </c>
      <c r="B12" s="175" t="s">
        <v>128</v>
      </c>
      <c r="C12" s="188">
        <v>37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74" t="s">
        <v>129</v>
      </c>
      <c r="B13" s="175" t="s">
        <v>130</v>
      </c>
      <c r="C13" s="188">
        <v>47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74" t="s">
        <v>131</v>
      </c>
      <c r="B14" s="175" t="s">
        <v>132</v>
      </c>
      <c r="C14" s="188">
        <v>43</v>
      </c>
      <c r="D14" s="13"/>
      <c r="E14" s="92" t="s">
        <v>37</v>
      </c>
      <c r="F14" s="92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74" t="s">
        <v>133</v>
      </c>
      <c r="B15" s="175" t="s">
        <v>134</v>
      </c>
      <c r="C15" s="188">
        <v>47</v>
      </c>
      <c r="D15" s="13"/>
      <c r="E15" s="92" t="s">
        <v>38</v>
      </c>
      <c r="F15" s="92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74" t="s">
        <v>135</v>
      </c>
      <c r="B16" s="175" t="s">
        <v>136</v>
      </c>
      <c r="C16" s="188">
        <v>45</v>
      </c>
      <c r="D16" s="13"/>
      <c r="E16" s="92" t="s">
        <v>39</v>
      </c>
      <c r="F16" s="92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74" t="s">
        <v>137</v>
      </c>
      <c r="B17" s="175" t="s">
        <v>138</v>
      </c>
      <c r="C17" s="188">
        <v>37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74" t="s">
        <v>139</v>
      </c>
      <c r="B18" s="175" t="s">
        <v>140</v>
      </c>
      <c r="C18" s="188">
        <v>40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74" t="s">
        <v>141</v>
      </c>
      <c r="B19" s="175" t="s">
        <v>142</v>
      </c>
      <c r="C19" s="188">
        <v>36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25">
      <c r="A20" s="176" t="s">
        <v>143</v>
      </c>
      <c r="B20" s="177" t="s">
        <v>144</v>
      </c>
      <c r="C20" s="188">
        <v>42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25">
      <c r="A21" s="176" t="s">
        <v>145</v>
      </c>
      <c r="B21" s="177" t="s">
        <v>146</v>
      </c>
      <c r="C21" s="188">
        <v>48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25">
      <c r="A22" s="176" t="s">
        <v>147</v>
      </c>
      <c r="B22" s="177" t="s">
        <v>148</v>
      </c>
      <c r="C22" s="188">
        <v>35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25">
      <c r="A23" s="176" t="s">
        <v>149</v>
      </c>
      <c r="B23" s="177" t="s">
        <v>150</v>
      </c>
      <c r="C23" s="188">
        <v>49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25">
      <c r="A24" s="176" t="s">
        <v>151</v>
      </c>
      <c r="B24" s="177" t="s">
        <v>152</v>
      </c>
      <c r="C24" s="188">
        <v>47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25">
      <c r="A25" s="176" t="s">
        <v>153</v>
      </c>
      <c r="B25" s="177" t="s">
        <v>154</v>
      </c>
      <c r="C25" s="188">
        <v>49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25">
      <c r="A26" s="178" t="s">
        <v>155</v>
      </c>
      <c r="B26" s="177" t="s">
        <v>156</v>
      </c>
      <c r="C26" s="188">
        <v>35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25">
      <c r="A27" s="178" t="s">
        <v>157</v>
      </c>
      <c r="B27" s="177" t="s">
        <v>158</v>
      </c>
      <c r="C27" s="188">
        <v>47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25">
      <c r="A28" s="178" t="s">
        <v>159</v>
      </c>
      <c r="B28" s="177" t="s">
        <v>160</v>
      </c>
      <c r="C28" s="188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25">
      <c r="A29" s="178" t="s">
        <v>161</v>
      </c>
      <c r="B29" s="177" t="s">
        <v>162</v>
      </c>
      <c r="C29" s="188">
        <v>47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25">
      <c r="A30" s="178" t="s">
        <v>163</v>
      </c>
      <c r="B30" s="177" t="s">
        <v>164</v>
      </c>
      <c r="C30" s="188">
        <v>44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25">
      <c r="A31" s="178" t="s">
        <v>165</v>
      </c>
      <c r="B31" s="177" t="s">
        <v>166</v>
      </c>
      <c r="C31" s="188">
        <v>44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25">
      <c r="A32" s="178" t="s">
        <v>167</v>
      </c>
      <c r="B32" s="177" t="s">
        <v>168</v>
      </c>
      <c r="C32" s="188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25">
      <c r="A33" s="178" t="s">
        <v>169</v>
      </c>
      <c r="B33" s="177" t="s">
        <v>170</v>
      </c>
      <c r="C33" s="188">
        <v>45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25">
      <c r="A34" s="178" t="s">
        <v>171</v>
      </c>
      <c r="B34" s="177" t="s">
        <v>172</v>
      </c>
      <c r="C34" s="188">
        <v>35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25">
      <c r="A35" s="178" t="s">
        <v>173</v>
      </c>
      <c r="B35" s="177" t="s">
        <v>174</v>
      </c>
      <c r="C35" s="188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25">
      <c r="A36" s="176" t="s">
        <v>175</v>
      </c>
      <c r="B36" s="177" t="s">
        <v>176</v>
      </c>
      <c r="C36" s="188">
        <v>47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25">
      <c r="A37" s="178" t="s">
        <v>177</v>
      </c>
      <c r="B37" s="177" t="s">
        <v>178</v>
      </c>
      <c r="C37" s="188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25">
      <c r="A38" s="178" t="s">
        <v>179</v>
      </c>
      <c r="B38" s="177" t="s">
        <v>180</v>
      </c>
      <c r="C38" s="188"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25">
      <c r="A39" s="178" t="s">
        <v>181</v>
      </c>
      <c r="B39" s="177" t="s">
        <v>182</v>
      </c>
      <c r="C39" s="188">
        <v>40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25">
      <c r="A40" s="178" t="s">
        <v>183</v>
      </c>
      <c r="B40" s="177" t="s">
        <v>184</v>
      </c>
      <c r="C40" s="188">
        <v>48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25">
      <c r="A41" s="178" t="s">
        <v>185</v>
      </c>
      <c r="B41" s="177" t="s">
        <v>186</v>
      </c>
      <c r="C41" s="188">
        <v>40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25">
      <c r="A42" s="178" t="s">
        <v>187</v>
      </c>
      <c r="B42" s="177" t="s">
        <v>188</v>
      </c>
      <c r="C42" s="188">
        <v>49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25">
      <c r="A43" s="178" t="s">
        <v>189</v>
      </c>
      <c r="B43" s="177" t="s">
        <v>190</v>
      </c>
      <c r="C43" s="188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25">
      <c r="A44" s="178" t="s">
        <v>191</v>
      </c>
      <c r="B44" s="177" t="s">
        <v>192</v>
      </c>
      <c r="C44" s="188">
        <v>45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25">
      <c r="A45" s="178" t="s">
        <v>193</v>
      </c>
      <c r="B45" s="177" t="s">
        <v>194</v>
      </c>
      <c r="C45" s="188">
        <v>39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25">
      <c r="A46" s="178" t="s">
        <v>195</v>
      </c>
      <c r="B46" s="177" t="s">
        <v>196</v>
      </c>
      <c r="C46" s="188">
        <v>41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25">
      <c r="A47" s="178" t="s">
        <v>197</v>
      </c>
      <c r="B47" s="177" t="s">
        <v>198</v>
      </c>
      <c r="C47" s="188">
        <v>47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25">
      <c r="A48" s="178" t="s">
        <v>199</v>
      </c>
      <c r="B48" s="177" t="s">
        <v>200</v>
      </c>
      <c r="C48" s="188"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25">
      <c r="A49" s="178" t="s">
        <v>201</v>
      </c>
      <c r="B49" s="177" t="s">
        <v>202</v>
      </c>
      <c r="C49" s="188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25">
      <c r="A50" s="178" t="s">
        <v>203</v>
      </c>
      <c r="B50" s="177" t="s">
        <v>204</v>
      </c>
      <c r="C50" s="188">
        <v>49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25">
      <c r="A51" s="178" t="s">
        <v>205</v>
      </c>
      <c r="B51" s="177" t="s">
        <v>206</v>
      </c>
      <c r="C51" s="188">
        <v>41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25">
      <c r="A52" s="178" t="s">
        <v>207</v>
      </c>
      <c r="B52" s="177" t="s">
        <v>208</v>
      </c>
      <c r="C52" s="188">
        <v>46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3">
      <c r="A53" s="179" t="s">
        <v>209</v>
      </c>
      <c r="B53" s="180" t="s">
        <v>210</v>
      </c>
      <c r="C53" s="188">
        <v>47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3">
      <c r="A54" s="179" t="s">
        <v>211</v>
      </c>
      <c r="B54" s="180" t="s">
        <v>212</v>
      </c>
      <c r="C54" s="189">
        <v>46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25">
      <c r="A55" s="178" t="s">
        <v>213</v>
      </c>
      <c r="B55" s="177" t="s">
        <v>214</v>
      </c>
      <c r="C55" s="187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25">
      <c r="A56" s="178" t="s">
        <v>215</v>
      </c>
      <c r="B56" s="177" t="s">
        <v>216</v>
      </c>
      <c r="C56" s="188">
        <v>45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25">
      <c r="A57" s="178" t="s">
        <v>217</v>
      </c>
      <c r="B57" s="177" t="s">
        <v>218</v>
      </c>
      <c r="C57" s="188">
        <v>46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25">
      <c r="A58" s="178" t="s">
        <v>219</v>
      </c>
      <c r="B58" s="177" t="s">
        <v>220</v>
      </c>
      <c r="C58" s="188">
        <v>49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25">
      <c r="A59" s="178" t="s">
        <v>221</v>
      </c>
      <c r="B59" s="177" t="s">
        <v>222</v>
      </c>
      <c r="C59" s="188">
        <v>45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25">
      <c r="A60" s="178" t="s">
        <v>223</v>
      </c>
      <c r="B60" s="177" t="s">
        <v>224</v>
      </c>
      <c r="C60" s="188">
        <v>44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25">
      <c r="A61" s="178" t="s">
        <v>225</v>
      </c>
      <c r="B61" s="177" t="s">
        <v>226</v>
      </c>
      <c r="C61" s="188">
        <v>43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25">
      <c r="A62" s="178" t="s">
        <v>227</v>
      </c>
      <c r="B62" s="177" t="s">
        <v>228</v>
      </c>
      <c r="C62" s="188">
        <v>49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25">
      <c r="A63" s="178" t="s">
        <v>229</v>
      </c>
      <c r="B63" s="177" t="s">
        <v>230</v>
      </c>
      <c r="C63" s="188">
        <v>47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25">
      <c r="A64" s="178" t="s">
        <v>231</v>
      </c>
      <c r="B64" s="177" t="s">
        <v>232</v>
      </c>
      <c r="C64" s="188">
        <v>41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25">
      <c r="A65" s="178" t="s">
        <v>233</v>
      </c>
      <c r="B65" s="177" t="s">
        <v>234</v>
      </c>
      <c r="C65" s="188">
        <v>33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25">
      <c r="A66" s="178" t="s">
        <v>235</v>
      </c>
      <c r="B66" s="177" t="s">
        <v>236</v>
      </c>
      <c r="C66" s="188">
        <v>42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25">
      <c r="A67" s="178" t="s">
        <v>237</v>
      </c>
      <c r="B67" s="177" t="s">
        <v>238</v>
      </c>
      <c r="C67" s="188">
        <v>44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25">
      <c r="A68" s="178" t="s">
        <v>239</v>
      </c>
      <c r="B68" s="177" t="s">
        <v>240</v>
      </c>
      <c r="C68" s="188">
        <v>47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25">
      <c r="A69" s="178" t="s">
        <v>241</v>
      </c>
      <c r="B69" s="177" t="s">
        <v>242</v>
      </c>
      <c r="C69" s="188">
        <v>48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25">
      <c r="A70" s="178" t="s">
        <v>243</v>
      </c>
      <c r="B70" s="177" t="s">
        <v>244</v>
      </c>
      <c r="C70" s="188">
        <v>46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25">
      <c r="A71" s="178" t="s">
        <v>245</v>
      </c>
      <c r="B71" s="177" t="s">
        <v>246</v>
      </c>
      <c r="C71" s="188">
        <v>49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25">
      <c r="A72" s="178" t="s">
        <v>247</v>
      </c>
      <c r="B72" s="177" t="s">
        <v>248</v>
      </c>
      <c r="C72" s="188">
        <v>48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25">
      <c r="A73" s="178" t="s">
        <v>249</v>
      </c>
      <c r="B73" s="177" t="s">
        <v>250</v>
      </c>
      <c r="C73" s="188">
        <v>39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25">
      <c r="A74" s="178" t="s">
        <v>251</v>
      </c>
      <c r="B74" s="177" t="s">
        <v>252</v>
      </c>
      <c r="C74" s="188">
        <v>45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25">
      <c r="A75" s="178" t="s">
        <v>253</v>
      </c>
      <c r="B75" s="177" t="s">
        <v>254</v>
      </c>
      <c r="C75" s="188">
        <v>44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25">
      <c r="A76" s="178" t="s">
        <v>255</v>
      </c>
      <c r="B76" s="177" t="s">
        <v>256</v>
      </c>
      <c r="C76" s="188">
        <v>48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25">
      <c r="A77" s="178" t="s">
        <v>257</v>
      </c>
      <c r="B77" s="177" t="s">
        <v>258</v>
      </c>
      <c r="C77" s="188">
        <v>44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25">
      <c r="A78" s="178" t="s">
        <v>259</v>
      </c>
      <c r="B78" s="177" t="s">
        <v>260</v>
      </c>
      <c r="C78" s="188">
        <v>46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25">
      <c r="A79" s="178" t="s">
        <v>261</v>
      </c>
      <c r="B79" s="177" t="s">
        <v>262</v>
      </c>
      <c r="C79" s="188">
        <v>30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25">
      <c r="A80" s="178" t="s">
        <v>263</v>
      </c>
      <c r="B80" s="177" t="s">
        <v>264</v>
      </c>
      <c r="C80" s="188">
        <v>46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25">
      <c r="A81" s="178" t="s">
        <v>265</v>
      </c>
      <c r="B81" s="177" t="s">
        <v>266</v>
      </c>
      <c r="C81" s="188">
        <v>46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25">
      <c r="A82" s="178" t="s">
        <v>267</v>
      </c>
      <c r="B82" s="177" t="s">
        <v>268</v>
      </c>
      <c r="C82" s="188">
        <v>46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25">
      <c r="A83" s="178" t="s">
        <v>269</v>
      </c>
      <c r="B83" s="177" t="s">
        <v>270</v>
      </c>
      <c r="C83" s="188">
        <v>48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25">
      <c r="A84" s="178" t="s">
        <v>271</v>
      </c>
      <c r="B84" s="177" t="s">
        <v>272</v>
      </c>
      <c r="C84" s="188">
        <v>48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25">
      <c r="A85" s="178" t="s">
        <v>273</v>
      </c>
      <c r="B85" s="177" t="s">
        <v>274</v>
      </c>
      <c r="C85" s="190">
        <v>0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25">
      <c r="A86" s="178" t="s">
        <v>275</v>
      </c>
      <c r="B86" s="177" t="s">
        <v>276</v>
      </c>
      <c r="C86" s="188">
        <v>48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3">
      <c r="A87" s="179" t="s">
        <v>277</v>
      </c>
      <c r="B87" s="180" t="s">
        <v>278</v>
      </c>
      <c r="C87" s="188">
        <v>46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3">
      <c r="A88" s="179" t="s">
        <v>279</v>
      </c>
      <c r="B88" s="184" t="s">
        <v>280</v>
      </c>
      <c r="C88" s="188">
        <v>40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3">
      <c r="A89" s="179" t="s">
        <v>281</v>
      </c>
      <c r="B89" s="185" t="s">
        <v>282</v>
      </c>
      <c r="C89" s="188">
        <v>35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3">
      <c r="A90" s="179" t="s">
        <v>283</v>
      </c>
      <c r="B90" s="184" t="s">
        <v>284</v>
      </c>
      <c r="C90" s="191">
        <v>35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3">
      <c r="A91" s="179" t="s">
        <v>285</v>
      </c>
      <c r="B91" s="184" t="s">
        <v>286</v>
      </c>
      <c r="C91" s="188">
        <v>49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3">
      <c r="A92" s="179" t="s">
        <v>287</v>
      </c>
      <c r="B92" s="184" t="s">
        <v>288</v>
      </c>
      <c r="C92" s="189">
        <v>43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5">
      <c r="A93" s="2"/>
      <c r="B93" s="2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5">
      <c r="A94" s="2"/>
      <c r="B94" s="2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5">
      <c r="A95" s="2"/>
      <c r="B95" s="2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5">
      <c r="A96" s="2"/>
      <c r="B96" s="2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x14ac:dyDescent="0.25">
      <c r="A97" s="2"/>
      <c r="B97" s="2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x14ac:dyDescent="0.25">
      <c r="A98" s="2"/>
      <c r="B98" s="2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x14ac:dyDescent="0.25">
      <c r="A99" s="2"/>
      <c r="B99" s="2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5">
      <c r="A100" s="2"/>
      <c r="B100" s="2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5">
      <c r="A101" s="2"/>
      <c r="B101" s="2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5">
      <c r="A102" s="2"/>
      <c r="B102" s="2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5">
      <c r="A103" s="2"/>
      <c r="B103" s="2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5">
      <c r="A104" s="2"/>
      <c r="B104" s="2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2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6"/>
      <c r="B116" s="6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6"/>
      <c r="B117" s="6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6"/>
      <c r="B118" s="6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6"/>
      <c r="B119" s="6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6"/>
      <c r="B120" s="6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6"/>
      <c r="B121" s="6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6"/>
      <c r="B122" s="6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6"/>
      <c r="B123" s="6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6"/>
      <c r="B124" s="6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6"/>
      <c r="B125" s="6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6"/>
      <c r="B126" s="6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6"/>
      <c r="B127" s="6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.75" x14ac:dyDescent="0.2"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.75" x14ac:dyDescent="0.2"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.75" x14ac:dyDescent="0.2"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C9" sqref="C9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285" t="s">
        <v>1</v>
      </c>
      <c r="B1" s="286"/>
      <c r="C1" s="286"/>
      <c r="D1" s="28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288" t="s">
        <v>52</v>
      </c>
      <c r="B2" s="289"/>
      <c r="C2" s="289"/>
      <c r="D2" s="29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291" t="s">
        <v>11</v>
      </c>
      <c r="B3" s="292"/>
      <c r="C3" s="292"/>
      <c r="D3" s="293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5" t="s">
        <v>13</v>
      </c>
      <c r="B4" s="93" t="s">
        <v>14</v>
      </c>
      <c r="C4" s="93" t="s">
        <v>15</v>
      </c>
      <c r="D4" s="93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0" t="s">
        <v>86</v>
      </c>
      <c r="B5" s="33">
        <f>IA!D10</f>
        <v>3</v>
      </c>
      <c r="C5" s="33">
        <v>3</v>
      </c>
      <c r="D5" s="33">
        <f>0.5*C5+0.5*B5</f>
        <v>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87</v>
      </c>
      <c r="B6" s="33">
        <f>IA!D10</f>
        <v>3</v>
      </c>
      <c r="C6" s="33">
        <v>3</v>
      </c>
      <c r="D6" s="33">
        <f t="shared" ref="D6:D8" si="0">0.5*C6+0.5*B6</f>
        <v>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88</v>
      </c>
      <c r="B7" s="33">
        <f>IA!D10</f>
        <v>3</v>
      </c>
      <c r="C7" s="33">
        <v>3</v>
      </c>
      <c r="D7" s="33">
        <f t="shared" si="0"/>
        <v>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0" t="s">
        <v>53</v>
      </c>
      <c r="B8" s="33">
        <f>IA!D10</f>
        <v>3</v>
      </c>
      <c r="C8" s="33">
        <v>3</v>
      </c>
      <c r="D8" s="33">
        <f t="shared" si="0"/>
        <v>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4"/>
      <c r="B9" s="94"/>
      <c r="C9" s="94"/>
      <c r="D9" s="95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294" t="s">
        <v>36</v>
      </c>
      <c r="B10" s="294"/>
      <c r="C10" s="294"/>
      <c r="D10" s="294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295"/>
      <c r="B11" s="295"/>
      <c r="C11" s="295"/>
      <c r="D11" s="29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295"/>
      <c r="B12" s="295"/>
      <c r="C12" s="295"/>
      <c r="D12" s="295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topLeftCell="C1"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30" t="s">
        <v>61</v>
      </c>
      <c r="B1" s="231"/>
      <c r="C1" s="231"/>
      <c r="D1" s="231"/>
      <c r="E1" s="231"/>
      <c r="F1" s="231"/>
      <c r="G1" s="232"/>
      <c r="H1" s="8"/>
      <c r="I1" s="8"/>
      <c r="J1" s="8"/>
    </row>
    <row r="2" spans="1:15" s="10" customFormat="1" ht="15" customHeight="1" thickBot="1" x14ac:dyDescent="0.45">
      <c r="A2" s="296"/>
      <c r="B2" s="297"/>
      <c r="C2" s="297"/>
      <c r="D2" s="297"/>
      <c r="E2" s="297"/>
      <c r="F2" s="297"/>
      <c r="G2" s="298"/>
      <c r="H2" s="8"/>
      <c r="I2" s="8"/>
      <c r="J2" s="8"/>
    </row>
    <row r="3" spans="1:15" s="10" customFormat="1" ht="15" customHeight="1" thickBot="1" x14ac:dyDescent="0.35">
      <c r="A3" s="198" t="s">
        <v>85</v>
      </c>
      <c r="B3" s="199"/>
      <c r="C3" s="199"/>
      <c r="D3" s="199"/>
      <c r="E3" s="199"/>
      <c r="F3" s="199"/>
      <c r="G3" s="200"/>
      <c r="H3" s="9"/>
      <c r="I3" s="9"/>
      <c r="J3" s="9"/>
    </row>
    <row r="4" spans="1:15" ht="15.75" customHeight="1" x14ac:dyDescent="0.3">
      <c r="A4" s="264" t="s">
        <v>0</v>
      </c>
      <c r="B4" s="96" t="s">
        <v>3</v>
      </c>
      <c r="C4" s="96" t="s">
        <v>4</v>
      </c>
      <c r="D4" s="96" t="s">
        <v>5</v>
      </c>
      <c r="E4" s="96" t="s">
        <v>6</v>
      </c>
      <c r="F4" s="43"/>
      <c r="G4" s="43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62"/>
      <c r="B5" s="299" t="s">
        <v>7</v>
      </c>
      <c r="C5" s="299" t="s">
        <v>8</v>
      </c>
      <c r="D5" s="299" t="s">
        <v>9</v>
      </c>
      <c r="E5" s="299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00"/>
      <c r="B6" s="300"/>
      <c r="C6" s="245"/>
      <c r="D6" s="300"/>
      <c r="E6" s="300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7" t="s">
        <v>12</v>
      </c>
      <c r="B7" s="98"/>
      <c r="C7" s="98"/>
      <c r="D7" s="98"/>
      <c r="E7" s="98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7" t="s">
        <v>17</v>
      </c>
      <c r="B8" s="99" t="e">
        <f>(SUM(B12:B14)/B7)*100</f>
        <v>#DIV/0!</v>
      </c>
      <c r="C8" s="99" t="e">
        <f>(SUM(C12:C14)/C7)*100</f>
        <v>#DIV/0!</v>
      </c>
      <c r="D8" s="99" t="e">
        <f>(SUM(D12:D14)/D7)*100</f>
        <v>#DIV/0!</v>
      </c>
      <c r="E8" s="99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8" t="s">
        <v>30</v>
      </c>
      <c r="B9" s="98" t="e">
        <f>IF(B8&lt;50,0,IF(B8&gt;70,3,IF(B8&gt;60,2,1)))</f>
        <v>#DIV/0!</v>
      </c>
      <c r="C9" s="98" t="e">
        <f>IF(C8&lt;50,0,IF(C8&gt;70,3,IF(C8&gt;60,2,1)))</f>
        <v>#DIV/0!</v>
      </c>
      <c r="D9" s="98" t="e">
        <f>IF(D8&lt;50,0,IF(D8&gt;70,3,IF(D8&gt;60,2,1)))</f>
        <v>#DIV/0!</v>
      </c>
      <c r="E9" s="98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0" t="s">
        <v>31</v>
      </c>
      <c r="B10" s="101"/>
      <c r="C10" s="101"/>
      <c r="D10" s="101"/>
      <c r="E10" s="101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0" t="s">
        <v>32</v>
      </c>
      <c r="B11" s="101"/>
      <c r="C11" s="101"/>
      <c r="D11" s="101"/>
      <c r="E11" s="101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0" t="s">
        <v>33</v>
      </c>
      <c r="B12" s="101"/>
      <c r="C12" s="101"/>
      <c r="D12" s="101"/>
      <c r="E12" s="101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0" t="s">
        <v>34</v>
      </c>
      <c r="B13" s="101"/>
      <c r="C13" s="101"/>
      <c r="D13" s="101"/>
      <c r="E13" s="101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0" t="s">
        <v>35</v>
      </c>
      <c r="B14" s="101"/>
      <c r="C14" s="101"/>
      <c r="D14" s="101"/>
      <c r="E14" s="101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01"/>
      <c r="B15" s="302"/>
      <c r="C15" s="30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2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2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2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C1" workbookViewId="0">
      <selection activeCell="P10" sqref="P10:R12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21" t="s">
        <v>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3"/>
    </row>
    <row r="2" spans="1:18" ht="20.25" x14ac:dyDescent="0.3">
      <c r="A2" s="324" t="s">
        <v>52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6"/>
    </row>
    <row r="3" spans="1:18" ht="18.75" thickBot="1" x14ac:dyDescent="0.3">
      <c r="A3" s="327" t="s">
        <v>85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9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8" ht="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9"/>
      <c r="B9" s="130"/>
      <c r="C9" s="102" t="s">
        <v>63</v>
      </c>
      <c r="D9" s="103" t="s">
        <v>18</v>
      </c>
      <c r="E9" s="103" t="s">
        <v>19</v>
      </c>
      <c r="F9" s="103" t="s">
        <v>20</v>
      </c>
      <c r="G9" s="103" t="s">
        <v>21</v>
      </c>
      <c r="H9" s="103" t="s">
        <v>22</v>
      </c>
      <c r="I9" s="103" t="s">
        <v>23</v>
      </c>
      <c r="J9" s="103" t="s">
        <v>24</v>
      </c>
      <c r="K9" s="103" t="s">
        <v>25</v>
      </c>
      <c r="L9" s="103" t="s">
        <v>26</v>
      </c>
      <c r="M9" s="103" t="s">
        <v>27</v>
      </c>
      <c r="N9" s="103" t="s">
        <v>28</v>
      </c>
      <c r="O9" s="103" t="s">
        <v>29</v>
      </c>
      <c r="P9" s="103" t="s">
        <v>122</v>
      </c>
      <c r="Q9" s="103" t="s">
        <v>123</v>
      </c>
      <c r="R9" s="103" t="s">
        <v>124</v>
      </c>
    </row>
    <row r="10" spans="1:18" ht="16.5" thickBot="1" x14ac:dyDescent="0.35">
      <c r="A10" s="17"/>
      <c r="B10" s="13"/>
      <c r="C10" s="102" t="s">
        <v>86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6.5" thickBot="1" x14ac:dyDescent="0.35">
      <c r="A11" s="17"/>
      <c r="B11" s="13"/>
      <c r="C11" s="102" t="s">
        <v>87</v>
      </c>
      <c r="D11" s="15"/>
      <c r="E11" s="15"/>
      <c r="F11" s="15">
        <v>2</v>
      </c>
      <c r="G11" s="15"/>
      <c r="H11" s="15"/>
      <c r="I11" s="15"/>
      <c r="J11" s="15"/>
      <c r="K11" s="15"/>
      <c r="L11" s="15"/>
      <c r="M11" s="15"/>
      <c r="N11" s="15">
        <v>3</v>
      </c>
      <c r="O11" s="165"/>
      <c r="P11" s="165"/>
      <c r="Q11" s="165"/>
      <c r="R11" s="165"/>
    </row>
    <row r="12" spans="1:18" ht="16.5" thickBot="1" x14ac:dyDescent="0.35">
      <c r="A12" s="17"/>
      <c r="B12" s="13"/>
      <c r="C12" s="102" t="s">
        <v>88</v>
      </c>
      <c r="D12" s="15"/>
      <c r="E12" s="15">
        <v>3</v>
      </c>
      <c r="F12" s="15"/>
      <c r="G12" s="15"/>
      <c r="H12" s="15"/>
      <c r="I12" s="15"/>
      <c r="J12" s="15"/>
      <c r="K12" s="15"/>
      <c r="L12" s="15"/>
      <c r="M12" s="15"/>
      <c r="N12" s="15">
        <v>3</v>
      </c>
      <c r="O12" s="15"/>
      <c r="P12" s="15"/>
      <c r="Q12" s="15"/>
      <c r="R12" s="15"/>
    </row>
    <row r="13" spans="1:18" ht="16.5" thickBot="1" x14ac:dyDescent="0.35">
      <c r="A13" s="17"/>
      <c r="B13" s="43"/>
      <c r="C13" s="102" t="s">
        <v>53</v>
      </c>
      <c r="D13" s="15">
        <v>3</v>
      </c>
      <c r="E13" s="15"/>
      <c r="F13" s="15"/>
      <c r="G13" s="15"/>
      <c r="H13" s="15"/>
      <c r="I13" s="15"/>
      <c r="J13" s="15"/>
      <c r="K13" s="15"/>
      <c r="L13" s="15"/>
      <c r="M13" s="15"/>
      <c r="N13" s="15">
        <v>3</v>
      </c>
      <c r="O13" s="15"/>
      <c r="P13" s="15"/>
      <c r="Q13" s="15"/>
      <c r="R13" s="15"/>
    </row>
    <row r="14" spans="1:18" ht="16.5" thickBot="1" x14ac:dyDescent="0.35">
      <c r="A14" s="17"/>
      <c r="B14" s="13"/>
      <c r="C14" s="16" t="s">
        <v>64</v>
      </c>
      <c r="D14" s="16">
        <f>AVERAGE(D10:D13)</f>
        <v>3</v>
      </c>
      <c r="E14" s="16">
        <f t="shared" ref="E14:R14" si="0">AVERAGE(E10:E13)</f>
        <v>2.5</v>
      </c>
      <c r="F14" s="16">
        <f t="shared" si="0"/>
        <v>2</v>
      </c>
      <c r="G14" s="16" t="e">
        <f t="shared" si="0"/>
        <v>#DIV/0!</v>
      </c>
      <c r="H14" s="16" t="e">
        <f t="shared" si="0"/>
        <v>#DIV/0!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 t="e">
        <f t="shared" si="0"/>
        <v>#DIV/0!</v>
      </c>
      <c r="M14" s="16" t="e">
        <f t="shared" si="0"/>
        <v>#DIV/0!</v>
      </c>
      <c r="N14" s="16">
        <f t="shared" si="0"/>
        <v>3</v>
      </c>
      <c r="O14" s="16" t="e">
        <f t="shared" si="0"/>
        <v>#DIV/0!</v>
      </c>
      <c r="P14" s="16" t="e">
        <f t="shared" si="0"/>
        <v>#DIV/0!</v>
      </c>
      <c r="Q14" s="16" t="e">
        <f t="shared" si="0"/>
        <v>#DIV/0!</v>
      </c>
      <c r="R14" s="16" t="e">
        <f t="shared" si="0"/>
        <v>#DIV/0!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05" t="s">
        <v>65</v>
      </c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7"/>
      <c r="P17" s="4"/>
    </row>
    <row r="18" spans="1:18" ht="13.5" customHeight="1" thickBot="1" x14ac:dyDescent="0.25">
      <c r="A18" s="308"/>
      <c r="B18" s="309"/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10"/>
    </row>
    <row r="19" spans="1:18" ht="16.5" thickBot="1" x14ac:dyDescent="0.25">
      <c r="A19" s="104" t="s">
        <v>13</v>
      </c>
      <c r="B19" s="311" t="s">
        <v>66</v>
      </c>
      <c r="C19" s="312"/>
      <c r="D19" s="105" t="s">
        <v>67</v>
      </c>
      <c r="E19" s="105" t="s">
        <v>68</v>
      </c>
      <c r="F19" s="105" t="s">
        <v>69</v>
      </c>
      <c r="G19" s="105" t="s">
        <v>70</v>
      </c>
      <c r="H19" s="105" t="s">
        <v>71</v>
      </c>
      <c r="I19" s="105" t="s">
        <v>72</v>
      </c>
      <c r="J19" s="105" t="s">
        <v>73</v>
      </c>
      <c r="K19" s="105" t="s">
        <v>74</v>
      </c>
      <c r="L19" s="105" t="s">
        <v>75</v>
      </c>
      <c r="M19" s="105" t="s">
        <v>27</v>
      </c>
      <c r="N19" s="105" t="s">
        <v>28</v>
      </c>
      <c r="O19" s="106" t="s">
        <v>29</v>
      </c>
      <c r="P19" s="106" t="s">
        <v>122</v>
      </c>
      <c r="Q19" s="106" t="s">
        <v>123</v>
      </c>
      <c r="R19" s="106" t="s">
        <v>124</v>
      </c>
    </row>
    <row r="20" spans="1:18" ht="15.75" x14ac:dyDescent="0.25">
      <c r="A20" s="107" t="s">
        <v>76</v>
      </c>
      <c r="B20" s="313">
        <f>'CO Attainment - Direct'!D5</f>
        <v>3</v>
      </c>
      <c r="C20" s="314"/>
      <c r="D20" s="11">
        <f t="shared" ref="D20:R20" si="1">$B$20*D10/3</f>
        <v>0</v>
      </c>
      <c r="E20" s="11">
        <f t="shared" si="1"/>
        <v>2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</row>
    <row r="21" spans="1:18" ht="15.75" x14ac:dyDescent="0.25">
      <c r="A21" s="108" t="s">
        <v>77</v>
      </c>
      <c r="B21" s="315">
        <f>'CO Attainment - Direct'!D6</f>
        <v>3</v>
      </c>
      <c r="C21" s="316"/>
      <c r="D21" s="12">
        <f t="shared" ref="D21:N21" si="2">$B$21*D11/3</f>
        <v>0</v>
      </c>
      <c r="E21" s="12">
        <f t="shared" si="2"/>
        <v>0</v>
      </c>
      <c r="F21" s="12">
        <f t="shared" si="2"/>
        <v>2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3</v>
      </c>
      <c r="O21" s="12">
        <f>$B$21*R11/3</f>
        <v>0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15.75" x14ac:dyDescent="0.25">
      <c r="A22" s="108" t="s">
        <v>78</v>
      </c>
      <c r="B22" s="315">
        <f>'CO Attainment - Direct'!D7</f>
        <v>3</v>
      </c>
      <c r="C22" s="316"/>
      <c r="D22" s="12">
        <f t="shared" ref="D22:R22" si="3">$B$22*D12/3</f>
        <v>0</v>
      </c>
      <c r="E22" s="12">
        <f t="shared" si="3"/>
        <v>3</v>
      </c>
      <c r="F22" s="12">
        <f t="shared" si="3"/>
        <v>0</v>
      </c>
      <c r="G22" s="12">
        <f t="shared" si="3"/>
        <v>0</v>
      </c>
      <c r="H22" s="12">
        <f t="shared" si="3"/>
        <v>0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0</v>
      </c>
      <c r="N22" s="12">
        <f t="shared" si="3"/>
        <v>3</v>
      </c>
      <c r="O22" s="12">
        <f t="shared" si="3"/>
        <v>0</v>
      </c>
      <c r="P22" s="12">
        <f t="shared" si="3"/>
        <v>0</v>
      </c>
      <c r="Q22" s="12">
        <f t="shared" si="3"/>
        <v>0</v>
      </c>
      <c r="R22" s="12">
        <f t="shared" si="3"/>
        <v>0</v>
      </c>
    </row>
    <row r="23" spans="1:18" ht="16.5" thickBot="1" x14ac:dyDescent="0.3">
      <c r="A23" s="109" t="s">
        <v>53</v>
      </c>
      <c r="B23" s="317">
        <f>'CO Attainment - Direct'!D8</f>
        <v>3</v>
      </c>
      <c r="C23" s="318"/>
      <c r="D23" s="12">
        <f t="shared" ref="D23:R23" si="4">$B$23*D13/3</f>
        <v>3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3</v>
      </c>
      <c r="O23" s="12">
        <f t="shared" si="4"/>
        <v>0</v>
      </c>
      <c r="P23" s="12">
        <f t="shared" si="4"/>
        <v>0</v>
      </c>
      <c r="Q23" s="12">
        <f t="shared" si="4"/>
        <v>0</v>
      </c>
      <c r="R23" s="12">
        <f t="shared" si="4"/>
        <v>0</v>
      </c>
    </row>
    <row r="24" spans="1:18" ht="15.75" x14ac:dyDescent="0.25">
      <c r="A24" s="112"/>
      <c r="B24" s="319" t="s">
        <v>79</v>
      </c>
      <c r="C24" s="320"/>
      <c r="D24" s="113">
        <f t="shared" ref="D24:R24" si="5">SUM(D20:D23)</f>
        <v>3</v>
      </c>
      <c r="E24" s="114">
        <f t="shared" si="5"/>
        <v>5</v>
      </c>
      <c r="F24" s="114">
        <f t="shared" si="5"/>
        <v>2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14">
        <f t="shared" si="5"/>
        <v>0</v>
      </c>
      <c r="L24" s="114">
        <f t="shared" si="5"/>
        <v>0</v>
      </c>
      <c r="M24" s="114">
        <f t="shared" si="5"/>
        <v>0</v>
      </c>
      <c r="N24" s="114">
        <f t="shared" si="5"/>
        <v>9</v>
      </c>
      <c r="O24" s="115">
        <f t="shared" si="5"/>
        <v>0</v>
      </c>
      <c r="P24" s="115">
        <f t="shared" si="5"/>
        <v>0</v>
      </c>
      <c r="Q24" s="115">
        <f t="shared" si="5"/>
        <v>0</v>
      </c>
      <c r="R24" s="115">
        <f t="shared" si="5"/>
        <v>0</v>
      </c>
    </row>
    <row r="25" spans="1:18" ht="16.5" thickBot="1" x14ac:dyDescent="0.3">
      <c r="A25" s="116"/>
      <c r="B25" s="330" t="s">
        <v>80</v>
      </c>
      <c r="C25" s="331"/>
      <c r="D25" s="117">
        <f t="shared" ref="D25:R25" si="6">SUM(D10:D13)</f>
        <v>3</v>
      </c>
      <c r="E25" s="110">
        <f t="shared" si="6"/>
        <v>5</v>
      </c>
      <c r="F25" s="110">
        <f t="shared" si="6"/>
        <v>2</v>
      </c>
      <c r="G25" s="110">
        <f t="shared" si="6"/>
        <v>0</v>
      </c>
      <c r="H25" s="110">
        <f t="shared" si="6"/>
        <v>0</v>
      </c>
      <c r="I25" s="110">
        <f t="shared" si="6"/>
        <v>0</v>
      </c>
      <c r="J25" s="110">
        <f t="shared" si="6"/>
        <v>0</v>
      </c>
      <c r="K25" s="110">
        <f t="shared" si="6"/>
        <v>0</v>
      </c>
      <c r="L25" s="110">
        <f t="shared" si="6"/>
        <v>0</v>
      </c>
      <c r="M25" s="110">
        <f t="shared" si="6"/>
        <v>0</v>
      </c>
      <c r="N25" s="110">
        <f t="shared" si="6"/>
        <v>9</v>
      </c>
      <c r="O25" s="111">
        <f t="shared" si="6"/>
        <v>0</v>
      </c>
      <c r="P25" s="111">
        <f t="shared" si="6"/>
        <v>0</v>
      </c>
      <c r="Q25" s="111">
        <f t="shared" si="6"/>
        <v>0</v>
      </c>
      <c r="R25" s="111">
        <f t="shared" si="6"/>
        <v>0</v>
      </c>
    </row>
    <row r="26" spans="1:18" ht="16.5" thickBot="1" x14ac:dyDescent="0.3">
      <c r="A26" s="332" t="s">
        <v>81</v>
      </c>
      <c r="B26" s="333"/>
      <c r="C26" s="118" t="s">
        <v>82</v>
      </c>
      <c r="D26" s="119">
        <f>(D24/D25)*100</f>
        <v>100</v>
      </c>
      <c r="E26" s="119">
        <f t="shared" ref="E26:J26" si="7">(E24/E25)*100</f>
        <v>100</v>
      </c>
      <c r="F26" s="119">
        <f t="shared" si="7"/>
        <v>100</v>
      </c>
      <c r="G26" s="119" t="e">
        <f t="shared" si="7"/>
        <v>#DIV/0!</v>
      </c>
      <c r="H26" s="119" t="e">
        <f t="shared" si="7"/>
        <v>#DIV/0!</v>
      </c>
      <c r="I26" s="119" t="e">
        <f t="shared" si="7"/>
        <v>#DIV/0!</v>
      </c>
      <c r="J26" s="119" t="e">
        <f t="shared" si="7"/>
        <v>#DIV/0!</v>
      </c>
      <c r="K26" s="119" t="e">
        <f>(K24/K25)*100</f>
        <v>#DIV/0!</v>
      </c>
      <c r="L26" s="119" t="e">
        <f>(L24/L25)*100</f>
        <v>#DIV/0!</v>
      </c>
      <c r="M26" s="119" t="e">
        <f>(M24/M25)*100</f>
        <v>#DIV/0!</v>
      </c>
      <c r="N26" s="119">
        <f>(N24/N25)*100</f>
        <v>100</v>
      </c>
      <c r="O26" s="120" t="e">
        <f>(O24/O25)*100</f>
        <v>#DIV/0!</v>
      </c>
      <c r="P26" s="120" t="e">
        <f t="shared" ref="P26:R26" si="8">(P24/P25)*100</f>
        <v>#DIV/0!</v>
      </c>
      <c r="Q26" s="120" t="e">
        <f t="shared" si="8"/>
        <v>#DIV/0!</v>
      </c>
      <c r="R26" s="120" t="e">
        <f t="shared" si="8"/>
        <v>#DIV/0!</v>
      </c>
    </row>
    <row r="27" spans="1:18" ht="15.75" x14ac:dyDescent="0.25">
      <c r="A27" s="121"/>
      <c r="B27" s="121"/>
      <c r="C27" s="303" t="s">
        <v>83</v>
      </c>
      <c r="D27" s="122" t="s">
        <v>18</v>
      </c>
      <c r="E27" s="123" t="s">
        <v>19</v>
      </c>
      <c r="F27" s="123" t="s">
        <v>20</v>
      </c>
      <c r="G27" s="123" t="s">
        <v>21</v>
      </c>
      <c r="H27" s="123" t="s">
        <v>22</v>
      </c>
      <c r="I27" s="123" t="s">
        <v>23</v>
      </c>
      <c r="J27" s="123" t="s">
        <v>24</v>
      </c>
      <c r="K27" s="123" t="s">
        <v>25</v>
      </c>
      <c r="L27" s="123" t="s">
        <v>26</v>
      </c>
      <c r="M27" s="123" t="s">
        <v>27</v>
      </c>
      <c r="N27" s="123" t="s">
        <v>28</v>
      </c>
      <c r="O27" s="124" t="s">
        <v>29</v>
      </c>
      <c r="P27" s="124"/>
      <c r="Q27" s="124"/>
      <c r="R27" s="124"/>
    </row>
    <row r="28" spans="1:18" ht="16.5" thickBot="1" x14ac:dyDescent="0.3">
      <c r="A28" s="125"/>
      <c r="B28" s="121"/>
      <c r="C28" s="304"/>
      <c r="D28" s="126">
        <f t="shared" ref="D28:R28" si="9">ROUNDUP(D26*D14/100,2)</f>
        <v>3</v>
      </c>
      <c r="E28" s="127">
        <f t="shared" si="9"/>
        <v>2.5</v>
      </c>
      <c r="F28" s="127">
        <f t="shared" si="9"/>
        <v>2</v>
      </c>
      <c r="G28" s="127" t="e">
        <f t="shared" si="9"/>
        <v>#DIV/0!</v>
      </c>
      <c r="H28" s="127" t="e">
        <f t="shared" si="9"/>
        <v>#DIV/0!</v>
      </c>
      <c r="I28" s="127" t="e">
        <f t="shared" si="9"/>
        <v>#DIV/0!</v>
      </c>
      <c r="J28" s="127" t="e">
        <f t="shared" si="9"/>
        <v>#DIV/0!</v>
      </c>
      <c r="K28" s="127" t="e">
        <f t="shared" si="9"/>
        <v>#DIV/0!</v>
      </c>
      <c r="L28" s="127" t="e">
        <f t="shared" si="9"/>
        <v>#DIV/0!</v>
      </c>
      <c r="M28" s="127" t="e">
        <f t="shared" si="9"/>
        <v>#DIV/0!</v>
      </c>
      <c r="N28" s="127">
        <f t="shared" si="9"/>
        <v>3</v>
      </c>
      <c r="O28" s="128" t="e">
        <f t="shared" si="9"/>
        <v>#DIV/0!</v>
      </c>
      <c r="P28" s="128" t="e">
        <f t="shared" si="9"/>
        <v>#DIV/0!</v>
      </c>
      <c r="Q28" s="128" t="e">
        <f t="shared" si="9"/>
        <v>#DIV/0!</v>
      </c>
      <c r="R28" s="128" t="e">
        <f t="shared" si="9"/>
        <v>#DIV/0!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A1:O1"/>
    <mergeCell ref="A2:O2"/>
    <mergeCell ref="A3:O3"/>
    <mergeCell ref="B25:C25"/>
    <mergeCell ref="A26:B26"/>
    <mergeCell ref="C27:C28"/>
    <mergeCell ref="A17:O18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ADE</cp:lastModifiedBy>
  <cp:lastPrinted>2018-07-31T10:22:28Z</cp:lastPrinted>
  <dcterms:created xsi:type="dcterms:W3CDTF">2018-08-07T09:42:38Z</dcterms:created>
  <dcterms:modified xsi:type="dcterms:W3CDTF">2018-11-24T10:01:16Z</dcterms:modified>
</cp:coreProperties>
</file>