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수제-메인pc\수제메인pc\수제산업\41.주유관련\FY2023\"/>
    </mc:Choice>
  </mc:AlternateContent>
  <bookViews>
    <workbookView xWindow="480" yWindow="15" windowWidth="27900" windowHeight="12600"/>
  </bookViews>
  <sheets>
    <sheet name="2023-11-27~2023-11-30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'2023-11-27~2023-11-30'!$A$3:$O$30</definedName>
  </definedNames>
  <calcPr calcId="162913"/>
</workbook>
</file>

<file path=xl/calcChain.xml><?xml version="1.0" encoding="utf-8"?>
<calcChain xmlns="http://schemas.openxmlformats.org/spreadsheetml/2006/main">
  <c r="J27" i="4" l="1"/>
  <c r="K27" i="4" s="1"/>
  <c r="L27" i="4" s="1"/>
  <c r="J25" i="4"/>
  <c r="K25" i="4" s="1"/>
  <c r="L25" i="4" s="1"/>
  <c r="J23" i="4"/>
  <c r="K23" i="4" s="1"/>
  <c r="L23" i="4" s="1"/>
  <c r="J21" i="4"/>
  <c r="K21" i="4" s="1"/>
  <c r="L21" i="4" s="1"/>
  <c r="J19" i="4"/>
  <c r="K19" i="4" s="1"/>
  <c r="L19" i="4" s="1"/>
  <c r="J17" i="4"/>
  <c r="K17" i="4" s="1"/>
  <c r="L17" i="4" s="1"/>
  <c r="J15" i="4"/>
  <c r="K15" i="4" s="1"/>
  <c r="L15" i="4" s="1"/>
  <c r="J13" i="4"/>
  <c r="K13" i="4" s="1"/>
  <c r="L13" i="4" s="1"/>
  <c r="J11" i="4"/>
  <c r="K11" i="4" s="1"/>
  <c r="L11" i="4" s="1"/>
  <c r="J10" i="4"/>
  <c r="K10" i="4" s="1"/>
  <c r="L10" i="4" s="1"/>
  <c r="J8" i="4"/>
  <c r="K8" i="4" s="1"/>
  <c r="L8" i="4" s="1"/>
  <c r="J6" i="4"/>
  <c r="K6" i="4" s="1"/>
  <c r="L6" i="4" s="1"/>
  <c r="J4" i="4"/>
  <c r="K4" i="4" s="1"/>
  <c r="L4" i="4" s="1"/>
  <c r="O23" i="4" l="1"/>
  <c r="N23" i="4"/>
  <c r="M23" i="4"/>
  <c r="M13" i="4"/>
  <c r="O13" i="4"/>
  <c r="N13" i="4"/>
  <c r="O8" i="4"/>
  <c r="N8" i="4"/>
  <c r="M8" i="4"/>
  <c r="M10" i="4"/>
  <c r="N10" i="4"/>
  <c r="O10" i="4"/>
  <c r="M17" i="4"/>
  <c r="O17" i="4"/>
  <c r="N17" i="4"/>
  <c r="M25" i="4"/>
  <c r="N25" i="4"/>
  <c r="O25" i="4"/>
  <c r="M6" i="4"/>
  <c r="O6" i="4"/>
  <c r="N6" i="4"/>
  <c r="M21" i="4"/>
  <c r="N21" i="4"/>
  <c r="O21" i="4"/>
  <c r="O15" i="4"/>
  <c r="N15" i="4"/>
  <c r="M15" i="4"/>
  <c r="O11" i="4"/>
  <c r="M11" i="4"/>
  <c r="N11" i="4"/>
  <c r="O19" i="4"/>
  <c r="N19" i="4"/>
  <c r="M19" i="4"/>
  <c r="O27" i="4"/>
  <c r="M27" i="4"/>
  <c r="N27" i="4"/>
  <c r="O4" i="4"/>
  <c r="N4" i="4"/>
  <c r="M4" i="4"/>
</calcChain>
</file>

<file path=xl/sharedStrings.xml><?xml version="1.0" encoding="utf-8"?>
<sst xmlns="http://schemas.openxmlformats.org/spreadsheetml/2006/main" count="81" uniqueCount="22">
  <si>
    <t>[] 외상매출금 현황(2023-11-27~2023-11-30)</t>
  </si>
  <si>
    <t>일  자</t>
  </si>
  <si>
    <t>유종명</t>
  </si>
  <si>
    <t>거래처명</t>
  </si>
  <si>
    <t>차량번호</t>
  </si>
  <si>
    <t>단  가</t>
  </si>
  <si>
    <t>수  량</t>
  </si>
  <si>
    <t>매       출</t>
  </si>
  <si>
    <t>잔   액</t>
  </si>
  <si>
    <t>경  유</t>
  </si>
  <si>
    <t>수제산업</t>
  </si>
  <si>
    <t>1 건</t>
  </si>
  <si>
    <t>차량계</t>
  </si>
  <si>
    <t>2 건</t>
  </si>
  <si>
    <t>15 건</t>
  </si>
  <si>
    <t>거래처계</t>
  </si>
  <si>
    <t>합    계</t>
  </si>
  <si>
    <t>글자수</t>
  </si>
  <si>
    <t>품목</t>
  </si>
  <si>
    <t>수량</t>
  </si>
  <si>
    <t>단가</t>
  </si>
  <si>
    <t>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</si>
</sst>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rgb="FF000000"/>
      <name val="굴림체"/>
      <family val="3"/>
      <charset val="129"/>
    </font>
    <font>
      <sz val="8"/>
      <color rgb="FF000000"/>
      <name val="MS Sans Serif"/>
    </font>
    <font>
      <sz val="9"/>
      <color rgb="FF000000"/>
      <name val="굴림체"/>
      <family val="3"/>
      <charset val="129"/>
    </font>
    <font>
      <sz val="8"/>
      <color rgb="FF000000"/>
      <name val="Arial"/>
      <family val="2"/>
    </font>
    <font>
      <b/>
      <sz val="10"/>
      <color rgb="FF000080"/>
      <name val="굴림체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3E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4D0C8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3" fontId="4" fillId="2" borderId="1" xfId="0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right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2"/>
  <sheetViews>
    <sheetView tabSelected="1" workbookViewId="0">
      <selection activeCell="M4" sqref="M4:O27"/>
    </sheetView>
  </sheetViews>
  <sheetFormatPr defaultRowHeight="16.5" x14ac:dyDescent="0.3"/>
  <cols>
    <col min="1" max="1" width="4.625" customWidth="1"/>
    <col min="2" max="2" width="9.5" style="14" customWidth="1"/>
    <col min="3" max="3" width="9.5" customWidth="1"/>
    <col min="4" max="4" width="9.625" style="14" customWidth="1"/>
    <col min="5" max="5" width="10.625" customWidth="1"/>
    <col min="6" max="6" width="6" bestFit="1" customWidth="1"/>
    <col min="7" max="7" width="8.625" customWidth="1"/>
    <col min="8" max="8" width="9.75" customWidth="1"/>
    <col min="9" max="9" width="10.5" customWidth="1"/>
  </cols>
  <sheetData>
    <row r="1" spans="1:15" ht="18.75" x14ac:dyDescent="0.3">
      <c r="A1" s="15" t="s">
        <v>0</v>
      </c>
      <c r="B1" s="16"/>
      <c r="C1" s="16"/>
      <c r="D1" s="16"/>
      <c r="E1" s="16"/>
      <c r="F1" s="16"/>
      <c r="G1" s="16"/>
      <c r="H1" s="16"/>
      <c r="I1" s="17"/>
    </row>
    <row r="2" spans="1:15" ht="16.5" customHeight="1" x14ac:dyDescent="0.3">
      <c r="A2" s="18"/>
      <c r="B2" s="19"/>
      <c r="C2" s="19"/>
      <c r="D2" s="19"/>
      <c r="E2" s="19"/>
      <c r="F2" s="19"/>
      <c r="G2" s="19"/>
      <c r="H2" s="19"/>
      <c r="I2" s="20"/>
    </row>
    <row r="3" spans="1:15" x14ac:dyDescent="0.3">
      <c r="A3" s="1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2" t="s">
        <v>8</v>
      </c>
      <c r="J3" t="s">
        <v>17</v>
      </c>
      <c r="K3" t="s">
        <v>4</v>
      </c>
      <c r="L3" t="s">
        <v>18</v>
      </c>
      <c r="M3" t="s">
        <v>19</v>
      </c>
      <c r="N3" t="s">
        <v>20</v>
      </c>
      <c r="O3" t="s">
        <v>21</v>
      </c>
    </row>
    <row r="4" spans="1:15" x14ac:dyDescent="0.3">
      <c r="A4" s="4">
        <v>1</v>
      </c>
      <c r="B4" s="13">
        <v>45258</v>
      </c>
      <c r="C4" s="5" t="s">
        <v>9</v>
      </c>
      <c r="D4" s="6" t="s">
        <v>10</v>
      </c>
      <c r="E4" s="5">
        <v>439</v>
      </c>
      <c r="F4" s="8">
        <v>1599</v>
      </c>
      <c r="G4" s="7">
        <v>31.27</v>
      </c>
      <c r="H4" s="8">
        <v>50000</v>
      </c>
      <c r="I4" s="8">
        <v>50000</v>
      </c>
      <c r="J4">
        <f t="shared" ref="J4" si="0">IF(AND(LEN(E4),E4&lt;&gt;0),LEN(E4),0)</f>
        <v>3</v>
      </c>
      <c r="K4" t="str">
        <f t="shared" ref="K4" si="1">IF(J4=3,"0"&amp;E4,IF(J4=4,TEXT(E4,"####"),""))</f>
        <v>0439</v>
      </c>
      <c r="L4" t="str">
        <f t="shared" ref="L4" si="2">IF(LEN(K4)=4,C4,"")</f>
        <v>경  유</v>
      </c>
      <c r="M4">
        <f t="shared" ref="M4" si="3">IF(L4&lt;&gt;"",G4,"")</f>
        <v>31.27</v>
      </c>
      <c r="N4">
        <f t="shared" ref="N4" si="4">IF(L4&lt;&gt;"",F4,"")</f>
        <v>1599</v>
      </c>
      <c r="O4">
        <f t="shared" ref="O4" si="5">IF(L4&lt;&gt;"",H4,"")</f>
        <v>50000</v>
      </c>
    </row>
    <row r="5" spans="1:15" hidden="1" x14ac:dyDescent="0.3">
      <c r="A5" s="4">
        <v>2</v>
      </c>
      <c r="B5" s="6"/>
      <c r="C5" s="5" t="s">
        <v>11</v>
      </c>
      <c r="D5" s="6" t="s">
        <v>10</v>
      </c>
      <c r="E5" s="5" t="s">
        <v>12</v>
      </c>
      <c r="F5" s="7"/>
      <c r="G5" s="7">
        <v>31.27</v>
      </c>
      <c r="H5" s="8">
        <v>50000</v>
      </c>
      <c r="I5" s="7">
        <v>0</v>
      </c>
    </row>
    <row r="6" spans="1:15" x14ac:dyDescent="0.3">
      <c r="A6" s="4">
        <v>3</v>
      </c>
      <c r="B6" s="13">
        <v>45260</v>
      </c>
      <c r="C6" s="5" t="s">
        <v>9</v>
      </c>
      <c r="D6" s="6" t="s">
        <v>10</v>
      </c>
      <c r="E6" s="5">
        <v>641</v>
      </c>
      <c r="F6" s="8">
        <v>1599</v>
      </c>
      <c r="G6" s="7">
        <v>61.29</v>
      </c>
      <c r="H6" s="8">
        <v>98000</v>
      </c>
      <c r="I6" s="8">
        <v>148000</v>
      </c>
      <c r="J6">
        <f t="shared" ref="J6" si="6">IF(AND(LEN(E6),E6&lt;&gt;0),LEN(E6),0)</f>
        <v>3</v>
      </c>
      <c r="K6" t="str">
        <f t="shared" ref="K6" si="7">IF(J6=3,"0"&amp;E6,IF(J6=4,TEXT(E6,"####"),""))</f>
        <v>0641</v>
      </c>
      <c r="L6" t="str">
        <f t="shared" ref="L6" si="8">IF(LEN(K6)=4,C6,"")</f>
        <v>경  유</v>
      </c>
      <c r="M6">
        <f t="shared" ref="M6" si="9">IF(L6&lt;&gt;"",G6,"")</f>
        <v>61.29</v>
      </c>
      <c r="N6">
        <f t="shared" ref="N6" si="10">IF(L6&lt;&gt;"",F6,"")</f>
        <v>1599</v>
      </c>
      <c r="O6">
        <f t="shared" ref="O6" si="11">IF(L6&lt;&gt;"",H6,"")</f>
        <v>98000</v>
      </c>
    </row>
    <row r="7" spans="1:15" hidden="1" x14ac:dyDescent="0.3">
      <c r="A7" s="4">
        <v>4</v>
      </c>
      <c r="B7" s="6"/>
      <c r="C7" s="5" t="s">
        <v>11</v>
      </c>
      <c r="D7" s="6" t="s">
        <v>10</v>
      </c>
      <c r="E7" s="5" t="s">
        <v>12</v>
      </c>
      <c r="F7" s="7"/>
      <c r="G7" s="7">
        <v>61.29</v>
      </c>
      <c r="H7" s="8">
        <v>98000</v>
      </c>
      <c r="I7" s="7">
        <v>0</v>
      </c>
    </row>
    <row r="8" spans="1:15" x14ac:dyDescent="0.3">
      <c r="A8" s="4">
        <v>5</v>
      </c>
      <c r="B8" s="13">
        <v>45259</v>
      </c>
      <c r="C8" s="5" t="s">
        <v>9</v>
      </c>
      <c r="D8" s="6" t="s">
        <v>10</v>
      </c>
      <c r="E8" s="5">
        <v>1266</v>
      </c>
      <c r="F8" s="8">
        <v>1599</v>
      </c>
      <c r="G8" s="7">
        <v>140.71</v>
      </c>
      <c r="H8" s="8">
        <v>225000</v>
      </c>
      <c r="I8" s="8">
        <v>373000</v>
      </c>
      <c r="J8">
        <f t="shared" ref="J8" si="12">IF(AND(LEN(E8),E8&lt;&gt;0),LEN(E8),0)</f>
        <v>4</v>
      </c>
      <c r="K8" t="str">
        <f t="shared" ref="K8" si="13">IF(J8=3,"0"&amp;E8,IF(J8=4,TEXT(E8,"####"),""))</f>
        <v>1266</v>
      </c>
      <c r="L8" t="str">
        <f t="shared" ref="L8" si="14">IF(LEN(K8)=4,C8,"")</f>
        <v>경  유</v>
      </c>
      <c r="M8">
        <f t="shared" ref="M8" si="15">IF(L8&lt;&gt;"",G8,"")</f>
        <v>140.71</v>
      </c>
      <c r="N8">
        <f t="shared" ref="N8" si="16">IF(L8&lt;&gt;"",F8,"")</f>
        <v>1599</v>
      </c>
      <c r="O8">
        <f t="shared" ref="O8" si="17">IF(L8&lt;&gt;"",H8,"")</f>
        <v>225000</v>
      </c>
    </row>
    <row r="9" spans="1:15" hidden="1" x14ac:dyDescent="0.3">
      <c r="A9" s="4">
        <v>6</v>
      </c>
      <c r="B9" s="6"/>
      <c r="C9" s="5" t="s">
        <v>11</v>
      </c>
      <c r="D9" s="6" t="s">
        <v>10</v>
      </c>
      <c r="E9" s="5" t="s">
        <v>12</v>
      </c>
      <c r="F9" s="7"/>
      <c r="G9" s="7">
        <v>140.71</v>
      </c>
      <c r="H9" s="8">
        <v>225000</v>
      </c>
      <c r="I9" s="7">
        <v>0</v>
      </c>
    </row>
    <row r="10" spans="1:15" x14ac:dyDescent="0.3">
      <c r="A10" s="4">
        <v>7</v>
      </c>
      <c r="B10" s="13">
        <v>45257</v>
      </c>
      <c r="C10" s="5" t="s">
        <v>9</v>
      </c>
      <c r="D10" s="6" t="s">
        <v>10</v>
      </c>
      <c r="E10" s="5">
        <v>1806</v>
      </c>
      <c r="F10" s="8">
        <v>1599</v>
      </c>
      <c r="G10" s="7">
        <v>42.53</v>
      </c>
      <c r="H10" s="8">
        <v>68000</v>
      </c>
      <c r="I10" s="8">
        <v>441000</v>
      </c>
      <c r="J10">
        <f t="shared" ref="J10:J11" si="18">IF(AND(LEN(E10),E10&lt;&gt;0),LEN(E10),0)</f>
        <v>4</v>
      </c>
      <c r="K10" t="str">
        <f t="shared" ref="K10:K11" si="19">IF(J10=3,"0"&amp;E10,IF(J10=4,TEXT(E10,"####"),""))</f>
        <v>1806</v>
      </c>
      <c r="L10" t="str">
        <f t="shared" ref="L10:L11" si="20">IF(LEN(K10)=4,C10,"")</f>
        <v>경  유</v>
      </c>
      <c r="M10">
        <f t="shared" ref="M10:M11" si="21">IF(L10&lt;&gt;"",G10,"")</f>
        <v>42.53</v>
      </c>
      <c r="N10">
        <f t="shared" ref="N10:N11" si="22">IF(L10&lt;&gt;"",F10,"")</f>
        <v>1599</v>
      </c>
      <c r="O10">
        <f t="shared" ref="O10:O11" si="23">IF(L10&lt;&gt;"",H10,"")</f>
        <v>68000</v>
      </c>
    </row>
    <row r="11" spans="1:15" x14ac:dyDescent="0.3">
      <c r="A11" s="4">
        <v>8</v>
      </c>
      <c r="B11" s="13">
        <v>45260</v>
      </c>
      <c r="C11" s="5" t="s">
        <v>9</v>
      </c>
      <c r="D11" s="6" t="s">
        <v>10</v>
      </c>
      <c r="E11" s="5">
        <v>1806</v>
      </c>
      <c r="F11" s="8">
        <v>1599</v>
      </c>
      <c r="G11" s="7">
        <v>18.760000000000002</v>
      </c>
      <c r="H11" s="8">
        <v>30000</v>
      </c>
      <c r="I11" s="8">
        <v>471000</v>
      </c>
      <c r="J11">
        <f t="shared" si="18"/>
        <v>4</v>
      </c>
      <c r="K11" t="str">
        <f t="shared" si="19"/>
        <v>1806</v>
      </c>
      <c r="L11" t="str">
        <f t="shared" si="20"/>
        <v>경  유</v>
      </c>
      <c r="M11">
        <f t="shared" si="21"/>
        <v>18.760000000000002</v>
      </c>
      <c r="N11">
        <f t="shared" si="22"/>
        <v>1599</v>
      </c>
      <c r="O11">
        <f t="shared" si="23"/>
        <v>30000</v>
      </c>
    </row>
    <row r="12" spans="1:15" hidden="1" x14ac:dyDescent="0.3">
      <c r="A12" s="4">
        <v>9</v>
      </c>
      <c r="B12" s="6"/>
      <c r="C12" s="5" t="s">
        <v>13</v>
      </c>
      <c r="D12" s="6" t="s">
        <v>10</v>
      </c>
      <c r="E12" s="5" t="s">
        <v>12</v>
      </c>
      <c r="F12" s="7"/>
      <c r="G12" s="7">
        <v>61.29</v>
      </c>
      <c r="H12" s="8">
        <v>98000</v>
      </c>
      <c r="I12" s="7">
        <v>0</v>
      </c>
    </row>
    <row r="13" spans="1:15" x14ac:dyDescent="0.3">
      <c r="A13" s="4">
        <v>10</v>
      </c>
      <c r="B13" s="13">
        <v>45258</v>
      </c>
      <c r="C13" s="5" t="s">
        <v>9</v>
      </c>
      <c r="D13" s="6" t="s">
        <v>10</v>
      </c>
      <c r="E13" s="5">
        <v>2998</v>
      </c>
      <c r="F13" s="8">
        <v>1599</v>
      </c>
      <c r="G13" s="7">
        <v>31.27</v>
      </c>
      <c r="H13" s="8">
        <v>50000</v>
      </c>
      <c r="I13" s="8">
        <v>521000</v>
      </c>
      <c r="J13">
        <f t="shared" ref="J13" si="24">IF(AND(LEN(E13),E13&lt;&gt;0),LEN(E13),0)</f>
        <v>4</v>
      </c>
      <c r="K13" t="str">
        <f t="shared" ref="K13" si="25">IF(J13=3,"0"&amp;E13,IF(J13=4,TEXT(E13,"####"),""))</f>
        <v>2998</v>
      </c>
      <c r="L13" t="str">
        <f t="shared" ref="L13" si="26">IF(LEN(K13)=4,C13,"")</f>
        <v>경  유</v>
      </c>
      <c r="M13">
        <f t="shared" ref="M13" si="27">IF(L13&lt;&gt;"",G13,"")</f>
        <v>31.27</v>
      </c>
      <c r="N13">
        <f t="shared" ref="N13" si="28">IF(L13&lt;&gt;"",F13,"")</f>
        <v>1599</v>
      </c>
      <c r="O13">
        <f t="shared" ref="O13" si="29">IF(L13&lt;&gt;"",H13,"")</f>
        <v>50000</v>
      </c>
    </row>
    <row r="14" spans="1:15" hidden="1" x14ac:dyDescent="0.3">
      <c r="A14" s="4">
        <v>11</v>
      </c>
      <c r="B14" s="6"/>
      <c r="C14" s="5" t="s">
        <v>11</v>
      </c>
      <c r="D14" s="6" t="s">
        <v>10</v>
      </c>
      <c r="E14" s="5" t="s">
        <v>12</v>
      </c>
      <c r="F14" s="7"/>
      <c r="G14" s="7">
        <v>31.27</v>
      </c>
      <c r="H14" s="8">
        <v>50000</v>
      </c>
      <c r="I14" s="7">
        <v>0</v>
      </c>
    </row>
    <row r="15" spans="1:15" x14ac:dyDescent="0.3">
      <c r="A15" s="4">
        <v>12</v>
      </c>
      <c r="B15" s="13">
        <v>45260</v>
      </c>
      <c r="C15" s="5" t="s">
        <v>9</v>
      </c>
      <c r="D15" s="6" t="s">
        <v>10</v>
      </c>
      <c r="E15" s="5">
        <v>4989</v>
      </c>
      <c r="F15" s="8">
        <v>1599</v>
      </c>
      <c r="G15" s="7">
        <v>44.4</v>
      </c>
      <c r="H15" s="8">
        <v>71000</v>
      </c>
      <c r="I15" s="8">
        <v>592000</v>
      </c>
      <c r="J15">
        <f t="shared" ref="J15" si="30">IF(AND(LEN(E15),E15&lt;&gt;0),LEN(E15),0)</f>
        <v>4</v>
      </c>
      <c r="K15" t="str">
        <f t="shared" ref="K15" si="31">IF(J15=3,"0"&amp;E15,IF(J15=4,TEXT(E15,"####"),""))</f>
        <v>4989</v>
      </c>
      <c r="L15" t="str">
        <f t="shared" ref="L15" si="32">IF(LEN(K15)=4,C15,"")</f>
        <v>경  유</v>
      </c>
      <c r="M15">
        <f t="shared" ref="M15" si="33">IF(L15&lt;&gt;"",G15,"")</f>
        <v>44.4</v>
      </c>
      <c r="N15">
        <f t="shared" ref="N15" si="34">IF(L15&lt;&gt;"",F15,"")</f>
        <v>1599</v>
      </c>
      <c r="O15">
        <f t="shared" ref="O15" si="35">IF(L15&lt;&gt;"",H15,"")</f>
        <v>71000</v>
      </c>
    </row>
    <row r="16" spans="1:15" hidden="1" x14ac:dyDescent="0.3">
      <c r="A16" s="4">
        <v>13</v>
      </c>
      <c r="B16" s="6"/>
      <c r="C16" s="5" t="s">
        <v>11</v>
      </c>
      <c r="D16" s="6" t="s">
        <v>10</v>
      </c>
      <c r="E16" s="5" t="s">
        <v>12</v>
      </c>
      <c r="F16" s="7"/>
      <c r="G16" s="7">
        <v>44.4</v>
      </c>
      <c r="H16" s="8">
        <v>71000</v>
      </c>
      <c r="I16" s="7">
        <v>0</v>
      </c>
    </row>
    <row r="17" spans="1:15" x14ac:dyDescent="0.3">
      <c r="A17" s="4">
        <v>14</v>
      </c>
      <c r="B17" s="13">
        <v>45258</v>
      </c>
      <c r="C17" s="5" t="s">
        <v>9</v>
      </c>
      <c r="D17" s="6" t="s">
        <v>10</v>
      </c>
      <c r="E17" s="5">
        <v>6364</v>
      </c>
      <c r="F17" s="8">
        <v>1599</v>
      </c>
      <c r="G17" s="7">
        <v>156.35</v>
      </c>
      <c r="H17" s="8">
        <v>250000</v>
      </c>
      <c r="I17" s="8">
        <v>842000</v>
      </c>
      <c r="J17">
        <f t="shared" ref="J17" si="36">IF(AND(LEN(E17),E17&lt;&gt;0),LEN(E17),0)</f>
        <v>4</v>
      </c>
      <c r="K17" t="str">
        <f t="shared" ref="K17" si="37">IF(J17=3,"0"&amp;E17,IF(J17=4,TEXT(E17,"####"),""))</f>
        <v>6364</v>
      </c>
      <c r="L17" t="str">
        <f t="shared" ref="L17" si="38">IF(LEN(K17)=4,C17,"")</f>
        <v>경  유</v>
      </c>
      <c r="M17">
        <f t="shared" ref="M17" si="39">IF(L17&lt;&gt;"",G17,"")</f>
        <v>156.35</v>
      </c>
      <c r="N17">
        <f t="shared" ref="N17" si="40">IF(L17&lt;&gt;"",F17,"")</f>
        <v>1599</v>
      </c>
      <c r="O17">
        <f t="shared" ref="O17" si="41">IF(L17&lt;&gt;"",H17,"")</f>
        <v>250000</v>
      </c>
    </row>
    <row r="18" spans="1:15" hidden="1" x14ac:dyDescent="0.3">
      <c r="A18" s="4">
        <v>15</v>
      </c>
      <c r="B18" s="6"/>
      <c r="C18" s="5" t="s">
        <v>11</v>
      </c>
      <c r="D18" s="6" t="s">
        <v>10</v>
      </c>
      <c r="E18" s="5" t="s">
        <v>12</v>
      </c>
      <c r="F18" s="7"/>
      <c r="G18" s="7">
        <v>156.35</v>
      </c>
      <c r="H18" s="8">
        <v>250000</v>
      </c>
      <c r="I18" s="7">
        <v>0</v>
      </c>
    </row>
    <row r="19" spans="1:15" x14ac:dyDescent="0.3">
      <c r="A19" s="4">
        <v>16</v>
      </c>
      <c r="B19" s="13">
        <v>45259</v>
      </c>
      <c r="C19" s="5" t="s">
        <v>9</v>
      </c>
      <c r="D19" s="6" t="s">
        <v>10</v>
      </c>
      <c r="E19" s="5">
        <v>8220</v>
      </c>
      <c r="F19" s="8">
        <v>1599</v>
      </c>
      <c r="G19" s="7">
        <v>51.91</v>
      </c>
      <c r="H19" s="8">
        <v>83000</v>
      </c>
      <c r="I19" s="8">
        <v>925000</v>
      </c>
      <c r="J19">
        <f t="shared" ref="J19" si="42">IF(AND(LEN(E19),E19&lt;&gt;0),LEN(E19),0)</f>
        <v>4</v>
      </c>
      <c r="K19" t="str">
        <f t="shared" ref="K19" si="43">IF(J19=3,"0"&amp;E19,IF(J19=4,TEXT(E19,"####"),""))</f>
        <v>8220</v>
      </c>
      <c r="L19" t="str">
        <f t="shared" ref="L19" si="44">IF(LEN(K19)=4,C19,"")</f>
        <v>경  유</v>
      </c>
      <c r="M19">
        <f t="shared" ref="M19" si="45">IF(L19&lt;&gt;"",G19,"")</f>
        <v>51.91</v>
      </c>
      <c r="N19">
        <f t="shared" ref="N19" si="46">IF(L19&lt;&gt;"",F19,"")</f>
        <v>1599</v>
      </c>
      <c r="O19">
        <f t="shared" ref="O19" si="47">IF(L19&lt;&gt;"",H19,"")</f>
        <v>83000</v>
      </c>
    </row>
    <row r="20" spans="1:15" hidden="1" x14ac:dyDescent="0.3">
      <c r="A20" s="4">
        <v>17</v>
      </c>
      <c r="B20" s="6"/>
      <c r="C20" s="5" t="s">
        <v>11</v>
      </c>
      <c r="D20" s="6" t="s">
        <v>10</v>
      </c>
      <c r="E20" s="5" t="s">
        <v>12</v>
      </c>
      <c r="F20" s="7"/>
      <c r="G20" s="7">
        <v>51.91</v>
      </c>
      <c r="H20" s="8">
        <v>83000</v>
      </c>
      <c r="I20" s="7">
        <v>0</v>
      </c>
    </row>
    <row r="21" spans="1:15" x14ac:dyDescent="0.3">
      <c r="A21" s="4">
        <v>18</v>
      </c>
      <c r="B21" s="13">
        <v>45257</v>
      </c>
      <c r="C21" s="5" t="s">
        <v>9</v>
      </c>
      <c r="D21" s="6" t="s">
        <v>10</v>
      </c>
      <c r="E21" s="5">
        <v>8465</v>
      </c>
      <c r="F21" s="8">
        <v>1599</v>
      </c>
      <c r="G21" s="7">
        <v>46.9</v>
      </c>
      <c r="H21" s="8">
        <v>75000</v>
      </c>
      <c r="I21" s="8">
        <v>1000000</v>
      </c>
      <c r="J21">
        <f t="shared" ref="J21" si="48">IF(AND(LEN(E21),E21&lt;&gt;0),LEN(E21),0)</f>
        <v>4</v>
      </c>
      <c r="K21" t="str">
        <f t="shared" ref="K21" si="49">IF(J21=3,"0"&amp;E21,IF(J21=4,TEXT(E21,"####"),""))</f>
        <v>8465</v>
      </c>
      <c r="L21" t="str">
        <f t="shared" ref="L21" si="50">IF(LEN(K21)=4,C21,"")</f>
        <v>경  유</v>
      </c>
      <c r="M21">
        <f t="shared" ref="M21" si="51">IF(L21&lt;&gt;"",G21,"")</f>
        <v>46.9</v>
      </c>
      <c r="N21">
        <f t="shared" ref="N21" si="52">IF(L21&lt;&gt;"",F21,"")</f>
        <v>1599</v>
      </c>
      <c r="O21">
        <f t="shared" ref="O21" si="53">IF(L21&lt;&gt;"",H21,"")</f>
        <v>75000</v>
      </c>
    </row>
    <row r="22" spans="1:15" hidden="1" x14ac:dyDescent="0.3">
      <c r="A22" s="4">
        <v>19</v>
      </c>
      <c r="B22" s="6"/>
      <c r="C22" s="5" t="s">
        <v>11</v>
      </c>
      <c r="D22" s="6" t="s">
        <v>10</v>
      </c>
      <c r="E22" s="5" t="s">
        <v>12</v>
      </c>
      <c r="F22" s="7"/>
      <c r="G22" s="7">
        <v>46.9</v>
      </c>
      <c r="H22" s="8">
        <v>75000</v>
      </c>
      <c r="I22" s="7">
        <v>0</v>
      </c>
    </row>
    <row r="23" spans="1:15" x14ac:dyDescent="0.3">
      <c r="A23" s="4">
        <v>20</v>
      </c>
      <c r="B23" s="13">
        <v>45257</v>
      </c>
      <c r="C23" s="5" t="s">
        <v>9</v>
      </c>
      <c r="D23" s="6" t="s">
        <v>10</v>
      </c>
      <c r="E23" s="5">
        <v>9149</v>
      </c>
      <c r="F23" s="8">
        <v>1599</v>
      </c>
      <c r="G23" s="7">
        <v>31.27</v>
      </c>
      <c r="H23" s="8">
        <v>50000</v>
      </c>
      <c r="I23" s="8">
        <v>1050000</v>
      </c>
      <c r="J23">
        <f t="shared" ref="J23" si="54">IF(AND(LEN(E23),E23&lt;&gt;0),LEN(E23),0)</f>
        <v>4</v>
      </c>
      <c r="K23" t="str">
        <f t="shared" ref="K23" si="55">IF(J23=3,"0"&amp;E23,IF(J23=4,TEXT(E23,"####"),""))</f>
        <v>9149</v>
      </c>
      <c r="L23" t="str">
        <f t="shared" ref="L23" si="56">IF(LEN(K23)=4,C23,"")</f>
        <v>경  유</v>
      </c>
      <c r="M23">
        <f t="shared" ref="M23" si="57">IF(L23&lt;&gt;"",G23,"")</f>
        <v>31.27</v>
      </c>
      <c r="N23">
        <f t="shared" ref="N23" si="58">IF(L23&lt;&gt;"",F23,"")</f>
        <v>1599</v>
      </c>
      <c r="O23">
        <f t="shared" ref="O23" si="59">IF(L23&lt;&gt;"",H23,"")</f>
        <v>50000</v>
      </c>
    </row>
    <row r="24" spans="1:15" hidden="1" x14ac:dyDescent="0.3">
      <c r="A24" s="4">
        <v>21</v>
      </c>
      <c r="B24" s="6"/>
      <c r="C24" s="5" t="s">
        <v>11</v>
      </c>
      <c r="D24" s="6" t="s">
        <v>10</v>
      </c>
      <c r="E24" s="5" t="s">
        <v>12</v>
      </c>
      <c r="F24" s="7"/>
      <c r="G24" s="7">
        <v>31.27</v>
      </c>
      <c r="H24" s="8">
        <v>50000</v>
      </c>
      <c r="I24" s="7">
        <v>0</v>
      </c>
    </row>
    <row r="25" spans="1:15" x14ac:dyDescent="0.3">
      <c r="A25" s="4">
        <v>22</v>
      </c>
      <c r="B25" s="13">
        <v>45258</v>
      </c>
      <c r="C25" s="5" t="s">
        <v>9</v>
      </c>
      <c r="D25" s="6" t="s">
        <v>10</v>
      </c>
      <c r="E25" s="5">
        <v>9193</v>
      </c>
      <c r="F25" s="8">
        <v>1599</v>
      </c>
      <c r="G25" s="7">
        <v>53.16</v>
      </c>
      <c r="H25" s="8">
        <v>85000</v>
      </c>
      <c r="I25" s="8">
        <v>1135000</v>
      </c>
      <c r="J25">
        <f t="shared" ref="J25" si="60">IF(AND(LEN(E25),E25&lt;&gt;0),LEN(E25),0)</f>
        <v>4</v>
      </c>
      <c r="K25" t="str">
        <f t="shared" ref="K25" si="61">IF(J25=3,"0"&amp;E25,IF(J25=4,TEXT(E25,"####"),""))</f>
        <v>9193</v>
      </c>
      <c r="L25" t="str">
        <f t="shared" ref="L25" si="62">IF(LEN(K25)=4,C25,"")</f>
        <v>경  유</v>
      </c>
      <c r="M25">
        <f t="shared" ref="M25" si="63">IF(L25&lt;&gt;"",G25,"")</f>
        <v>53.16</v>
      </c>
      <c r="N25">
        <f t="shared" ref="N25" si="64">IF(L25&lt;&gt;"",F25,"")</f>
        <v>1599</v>
      </c>
      <c r="O25">
        <f t="shared" ref="O25" si="65">IF(L25&lt;&gt;"",H25,"")</f>
        <v>85000</v>
      </c>
    </row>
    <row r="26" spans="1:15" hidden="1" x14ac:dyDescent="0.3">
      <c r="A26" s="4">
        <v>23</v>
      </c>
      <c r="B26" s="6"/>
      <c r="C26" s="5" t="s">
        <v>11</v>
      </c>
      <c r="D26" s="6" t="s">
        <v>10</v>
      </c>
      <c r="E26" s="5" t="s">
        <v>12</v>
      </c>
      <c r="F26" s="7"/>
      <c r="G26" s="7">
        <v>53.16</v>
      </c>
      <c r="H26" s="8">
        <v>85000</v>
      </c>
      <c r="I26" s="7">
        <v>0</v>
      </c>
    </row>
    <row r="27" spans="1:15" x14ac:dyDescent="0.3">
      <c r="A27" s="4">
        <v>24</v>
      </c>
      <c r="B27" s="13">
        <v>45257</v>
      </c>
      <c r="C27" s="5" t="s">
        <v>9</v>
      </c>
      <c r="D27" s="6" t="s">
        <v>10</v>
      </c>
      <c r="E27" s="5">
        <v>9273</v>
      </c>
      <c r="F27" s="8">
        <v>1599</v>
      </c>
      <c r="G27" s="7">
        <v>55.03</v>
      </c>
      <c r="H27" s="8">
        <v>88000</v>
      </c>
      <c r="I27" s="8">
        <v>1223000</v>
      </c>
      <c r="J27">
        <f t="shared" ref="J27" si="66">IF(AND(LEN(E27),E27&lt;&gt;0),LEN(E27),0)</f>
        <v>4</v>
      </c>
      <c r="K27" t="str">
        <f t="shared" ref="K27" si="67">IF(J27=3,"0"&amp;E27,IF(J27=4,TEXT(E27,"####"),""))</f>
        <v>9273</v>
      </c>
      <c r="L27" t="str">
        <f t="shared" ref="L27" si="68">IF(LEN(K27)=4,C27,"")</f>
        <v>경  유</v>
      </c>
      <c r="M27">
        <f t="shared" ref="M27" si="69">IF(L27&lt;&gt;"",G27,"")</f>
        <v>55.03</v>
      </c>
      <c r="N27">
        <f t="shared" ref="N27" si="70">IF(L27&lt;&gt;"",F27,"")</f>
        <v>1599</v>
      </c>
      <c r="O27">
        <f t="shared" ref="O27" si="71">IF(L27&lt;&gt;"",H27,"")</f>
        <v>88000</v>
      </c>
    </row>
    <row r="28" spans="1:15" hidden="1" x14ac:dyDescent="0.3">
      <c r="A28" s="4">
        <v>25</v>
      </c>
      <c r="B28" s="6"/>
      <c r="C28" s="5" t="s">
        <v>11</v>
      </c>
      <c r="D28" s="6" t="s">
        <v>10</v>
      </c>
      <c r="E28" s="5" t="s">
        <v>12</v>
      </c>
      <c r="F28" s="7"/>
      <c r="G28" s="7">
        <v>55.03</v>
      </c>
      <c r="H28" s="8">
        <v>88000</v>
      </c>
      <c r="I28" s="7">
        <v>0</v>
      </c>
    </row>
    <row r="29" spans="1:15" hidden="1" x14ac:dyDescent="0.3">
      <c r="A29" s="4">
        <v>26</v>
      </c>
      <c r="B29" s="6"/>
      <c r="C29" s="5"/>
      <c r="D29" s="6" t="s">
        <v>10</v>
      </c>
      <c r="E29" s="5" t="s">
        <v>15</v>
      </c>
      <c r="F29" s="7"/>
      <c r="G29" s="7">
        <v>764.85</v>
      </c>
      <c r="H29" s="8">
        <v>1361000</v>
      </c>
      <c r="I29" s="7">
        <v>0</v>
      </c>
    </row>
    <row r="30" spans="1:15" hidden="1" x14ac:dyDescent="0.3">
      <c r="A30" s="4">
        <v>27</v>
      </c>
      <c r="B30" s="6"/>
      <c r="C30" s="5" t="s">
        <v>14</v>
      </c>
      <c r="D30" s="6" t="s">
        <v>16</v>
      </c>
      <c r="E30" s="5"/>
      <c r="F30" s="7"/>
      <c r="G30" s="7">
        <v>764.85</v>
      </c>
      <c r="H30" s="8">
        <v>1361000</v>
      </c>
      <c r="I30" s="8">
        <v>1223000</v>
      </c>
    </row>
    <row r="31" spans="1:15" x14ac:dyDescent="0.3">
      <c r="A31" s="9"/>
      <c r="B31" s="9"/>
      <c r="C31" s="10"/>
      <c r="D31" s="9"/>
      <c r="E31" s="10"/>
      <c r="F31" s="11"/>
      <c r="G31" s="12"/>
      <c r="H31" s="12"/>
      <c r="I31" s="12"/>
    </row>
    <row r="32" spans="1:15" ht="16.5" customHeight="1" x14ac:dyDescent="0.3">
      <c r="A32" s="18"/>
      <c r="B32" s="19"/>
      <c r="C32" s="19"/>
      <c r="D32" s="19"/>
      <c r="E32" s="19"/>
      <c r="F32" s="19"/>
      <c r="G32" s="19"/>
      <c r="H32" s="19"/>
      <c r="I32" s="20"/>
    </row>
  </sheetData>
  <autoFilter ref="A3:O30">
    <filterColumn colId="1">
      <customFilters>
        <customFilter operator="notEqual" val=" "/>
      </customFilters>
    </filterColumn>
  </autoFilter>
  <mergeCells count="3">
    <mergeCell ref="A1:I1"/>
    <mergeCell ref="A2:I2"/>
    <mergeCell ref="A32:I3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2023-11-27~2023-11-30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</dc:creator>
  <cp:lastModifiedBy>Jongwook Lee</cp:lastModifiedBy>
  <dcterms:created xsi:type="dcterms:W3CDTF">2023-12-01T00:27:41Z</dcterms:created>
  <dcterms:modified xsi:type="dcterms:W3CDTF">2023-12-04T06:32:55Z</dcterms:modified>
</cp:coreProperties>
</file>