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s\data-analyst\Excel\Data-Analysis-in-Excel\1 - Analyze Data\"/>
    </mc:Choice>
  </mc:AlternateContent>
  <xr:revisionPtr revIDLastSave="0" documentId="13_ncr:1_{D518F209-A02C-42B9-BDB6-1890F69B8F93}" xr6:coauthVersionLast="47" xr6:coauthVersionMax="47" xr10:uidLastSave="{00000000-0000-0000-0000-000000000000}"/>
  <bookViews>
    <workbookView xWindow="-120" yWindow="-120" windowWidth="20730" windowHeight="11040" activeTab="3" xr2:uid="{15D10A36-AEFE-4256-B4F3-7CE820F024CC}"/>
  </bookViews>
  <sheets>
    <sheet name="Analyze" sheetId="1" r:id="rId1"/>
    <sheet name="Conditional Logic" sheetId="2" r:id="rId2"/>
    <sheet name="Sumproduct" sheetId="3" r:id="rId3"/>
    <sheet name="Let &amp; Lambda" sheetId="4" r:id="rId4"/>
  </sheets>
  <definedNames>
    <definedName name="_xlnm._FilterDatabase" localSheetId="0" hidden="1">Analyze!$D$1:$D$18</definedName>
    <definedName name="CalcProfit">LAMBDA(volume, price, cost, volume*price - volume*cost)</definedName>
    <definedName name="Growth_Rate">'Let &amp; Lambda'!$K$14</definedName>
    <definedName name="Profitability">'Let &amp; Lambda'!$I$2:$I$11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 a="1"/>
  <c r="N3" i="4" s="1"/>
  <c r="N4" i="4" a="1"/>
  <c r="N4" i="4" s="1"/>
  <c r="N5" i="4" a="1"/>
  <c r="N5" i="4" s="1"/>
  <c r="N6" i="4" a="1"/>
  <c r="N6" i="4" s="1"/>
  <c r="N7" i="4" a="1"/>
  <c r="N7" i="4" s="1"/>
  <c r="N8" i="4" a="1"/>
  <c r="N8" i="4" s="1"/>
  <c r="N9" i="4" a="1"/>
  <c r="N9" i="4" s="1"/>
  <c r="N10" i="4" a="1"/>
  <c r="N10" i="4" s="1"/>
  <c r="N11" i="4" a="1"/>
  <c r="N11" i="4" s="1"/>
  <c r="N2" i="4" a="1"/>
  <c r="N2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3" i="4" a="1"/>
  <c r="M3" i="4" s="1"/>
  <c r="M2" i="4" a="1"/>
  <c r="M2" i="4" s="1"/>
  <c r="K2" i="4"/>
  <c r="I14" i="4"/>
  <c r="K3" i="4"/>
  <c r="K4" i="4"/>
  <c r="K5" i="4"/>
  <c r="K6" i="4"/>
  <c r="K7" i="4"/>
  <c r="K8" i="4"/>
  <c r="K9" i="4"/>
  <c r="K10" i="4"/>
  <c r="K11" i="4"/>
  <c r="I2" i="4"/>
  <c r="I3" i="4"/>
  <c r="I4" i="4"/>
  <c r="I5" i="4"/>
  <c r="I6" i="4"/>
  <c r="I7" i="4"/>
  <c r="I8" i="4"/>
  <c r="I9" i="4"/>
  <c r="I10" i="4"/>
  <c r="I11" i="4"/>
  <c r="H2" i="4"/>
  <c r="H3" i="4"/>
  <c r="H4" i="4"/>
  <c r="H5" i="4"/>
  <c r="H6" i="4"/>
  <c r="H7" i="4"/>
  <c r="H8" i="4"/>
  <c r="H9" i="4"/>
  <c r="H10" i="4"/>
  <c r="H11" i="4"/>
  <c r="L13" i="3" a="1"/>
  <c r="L13" i="3" s="1"/>
  <c r="P13" i="3"/>
  <c r="M3" i="3"/>
  <c r="M4" i="3"/>
  <c r="N4" i="3" s="1"/>
  <c r="M5" i="3"/>
  <c r="N5" i="3" s="1"/>
  <c r="M6" i="3"/>
  <c r="O6" i="3" s="1"/>
  <c r="P6" i="3" s="1"/>
  <c r="M7" i="3"/>
  <c r="O7" i="3" s="1"/>
  <c r="P7" i="3" s="1"/>
  <c r="M8" i="3"/>
  <c r="N8" i="3" s="1"/>
  <c r="M9" i="3"/>
  <c r="O9" i="3" s="1"/>
  <c r="P9" i="3" s="1"/>
  <c r="M10" i="3"/>
  <c r="O10" i="3" s="1"/>
  <c r="P10" i="3" s="1"/>
  <c r="M11" i="3"/>
  <c r="M12" i="3"/>
  <c r="N12" i="3" s="1"/>
  <c r="M2" i="3"/>
  <c r="O3" i="3"/>
  <c r="P3" i="3" s="1"/>
  <c r="O4" i="3"/>
  <c r="P4" i="3" s="1"/>
  <c r="O5" i="3"/>
  <c r="P5" i="3" s="1"/>
  <c r="O11" i="3"/>
  <c r="P11" i="3" s="1"/>
  <c r="O12" i="3"/>
  <c r="P12" i="3" s="1"/>
  <c r="N3" i="3"/>
  <c r="N11" i="3"/>
  <c r="O2" i="3"/>
  <c r="P2" i="3" s="1"/>
  <c r="K3" i="3"/>
  <c r="K4" i="3"/>
  <c r="K5" i="3"/>
  <c r="K6" i="3"/>
  <c r="K7" i="3"/>
  <c r="K8" i="3"/>
  <c r="K9" i="3"/>
  <c r="K10" i="3"/>
  <c r="K11" i="3"/>
  <c r="K12" i="3"/>
  <c r="K2" i="3"/>
  <c r="I2" i="3"/>
  <c r="H12" i="3"/>
  <c r="H3" i="3"/>
  <c r="H4" i="3"/>
  <c r="H5" i="3"/>
  <c r="H6" i="3"/>
  <c r="H7" i="3"/>
  <c r="H8" i="3"/>
  <c r="H9" i="3"/>
  <c r="H10" i="3"/>
  <c r="H11" i="3"/>
  <c r="H2" i="3"/>
  <c r="M2" i="2" a="1"/>
  <c r="M2" i="2" s="1"/>
  <c r="M3" i="2" a="1"/>
  <c r="M3" i="2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L2" i="2"/>
  <c r="L3" i="2"/>
  <c r="L4" i="2"/>
  <c r="L5" i="2"/>
  <c r="L6" i="2"/>
  <c r="L7" i="2"/>
  <c r="L8" i="2"/>
  <c r="L9" i="2"/>
  <c r="L10" i="2"/>
  <c r="L11" i="2"/>
  <c r="K2" i="2"/>
  <c r="K3" i="2"/>
  <c r="K4" i="2"/>
  <c r="K5" i="2"/>
  <c r="K6" i="2"/>
  <c r="K7" i="2"/>
  <c r="K8" i="2"/>
  <c r="K9" i="2"/>
  <c r="K10" i="2"/>
  <c r="K11" i="2"/>
  <c r="I2" i="2" a="1"/>
  <c r="I2" i="2" s="1"/>
  <c r="I3" i="2" a="1"/>
  <c r="I3" i="2"/>
  <c r="I4" i="2" a="1"/>
  <c r="I4" i="2" s="1"/>
  <c r="I5" i="2" a="1"/>
  <c r="I5" i="2" s="1"/>
  <c r="I6" i="2" a="1"/>
  <c r="I6" i="2"/>
  <c r="I7" i="2" a="1"/>
  <c r="I7" i="2"/>
  <c r="I8" i="2" a="1"/>
  <c r="I8" i="2" s="1"/>
  <c r="I9" i="2" a="1"/>
  <c r="I9" i="2" s="1"/>
  <c r="I10" i="2" a="1"/>
  <c r="I10" i="2" s="1"/>
  <c r="I11" i="2" a="1"/>
  <c r="I11" i="2" s="1"/>
  <c r="H2" i="2"/>
  <c r="H3" i="2"/>
  <c r="H4" i="2"/>
  <c r="H5" i="2"/>
  <c r="H6" i="2"/>
  <c r="H7" i="2"/>
  <c r="H8" i="2"/>
  <c r="H9" i="2"/>
  <c r="H10" i="2"/>
  <c r="H11" i="2"/>
  <c r="N10" i="3" l="1"/>
  <c r="N7" i="3"/>
  <c r="O8" i="3"/>
  <c r="P8" i="3" s="1"/>
  <c r="N9" i="3"/>
  <c r="N6" i="3"/>
  <c r="N2" i="3"/>
  <c r="K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<sst xmlns="http://schemas.openxmlformats.org/spreadsheetml/2006/main" count="126" uniqueCount="32">
  <si>
    <t>Category</t>
  </si>
  <si>
    <t>Product</t>
  </si>
  <si>
    <t>Store</t>
  </si>
  <si>
    <t>Volume</t>
  </si>
  <si>
    <t>Price</t>
  </si>
  <si>
    <t>Cost</t>
  </si>
  <si>
    <t>CatA</t>
  </si>
  <si>
    <t>A</t>
  </si>
  <si>
    <t>CatC</t>
  </si>
  <si>
    <t>E</t>
  </si>
  <si>
    <t>B</t>
  </si>
  <si>
    <t>C</t>
  </si>
  <si>
    <t>CatB</t>
  </si>
  <si>
    <t>D</t>
  </si>
  <si>
    <t>F</t>
  </si>
  <si>
    <t>Store:</t>
  </si>
  <si>
    <t>IF</t>
  </si>
  <si>
    <t>SWITCH</t>
  </si>
  <si>
    <t>IFS</t>
  </si>
  <si>
    <t>Gross Profit</t>
  </si>
  <si>
    <t>SumProduct Gross Profit</t>
  </si>
  <si>
    <t>Conditional Gross Profit</t>
  </si>
  <si>
    <t>Conditional SumProduct</t>
  </si>
  <si>
    <t>Test</t>
  </si>
  <si>
    <t>-Test</t>
  </si>
  <si>
    <t>--Test</t>
  </si>
  <si>
    <t>LET</t>
  </si>
  <si>
    <t>Profit</t>
  </si>
  <si>
    <t>CalcProfit</t>
  </si>
  <si>
    <t>Growth Rate</t>
  </si>
  <si>
    <t>Growth Price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</si>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</sst>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7980-0B1C-4BB0-B990-E94159029983}">
  <dimension ref="A1:F11"/>
  <sheetViews>
    <sheetView workbookViewId="0">
      <selection activeCell="H5" sqref="H5"/>
    </sheetView>
  </sheetViews>
  <sheetFormatPr defaultRowHeight="18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s="1">
        <v>5</v>
      </c>
      <c r="C2" t="s">
        <v>9</v>
      </c>
      <c r="D2">
        <v>28</v>
      </c>
      <c r="E2">
        <v>24.84</v>
      </c>
      <c r="F2">
        <v>3.61</v>
      </c>
    </row>
    <row r="3" spans="1:6" x14ac:dyDescent="0.35">
      <c r="A3" t="s">
        <v>12</v>
      </c>
      <c r="B3" s="1">
        <v>5</v>
      </c>
      <c r="C3" t="s">
        <v>14</v>
      </c>
      <c r="D3">
        <v>91</v>
      </c>
      <c r="E3">
        <v>9.4700000000000006</v>
      </c>
      <c r="F3">
        <v>26.17</v>
      </c>
    </row>
    <row r="4" spans="1:6" x14ac:dyDescent="0.35">
      <c r="A4" t="s">
        <v>12</v>
      </c>
      <c r="B4" s="1">
        <v>4</v>
      </c>
      <c r="C4" t="s">
        <v>13</v>
      </c>
      <c r="D4">
        <v>60</v>
      </c>
      <c r="E4">
        <v>31.33</v>
      </c>
      <c r="F4">
        <v>10.5</v>
      </c>
    </row>
    <row r="5" spans="1:6" x14ac:dyDescent="0.35">
      <c r="A5" t="s">
        <v>8</v>
      </c>
      <c r="B5" s="1">
        <v>4</v>
      </c>
      <c r="C5" t="s">
        <v>9</v>
      </c>
      <c r="D5">
        <v>70</v>
      </c>
      <c r="E5">
        <v>15.73</v>
      </c>
      <c r="F5">
        <v>26.13</v>
      </c>
    </row>
    <row r="6" spans="1:6" x14ac:dyDescent="0.35">
      <c r="A6" t="s">
        <v>8</v>
      </c>
      <c r="B6" s="1">
        <v>3</v>
      </c>
      <c r="C6" t="s">
        <v>11</v>
      </c>
      <c r="D6">
        <v>89</v>
      </c>
      <c r="E6">
        <v>42.12</v>
      </c>
      <c r="F6">
        <v>26.87</v>
      </c>
    </row>
    <row r="7" spans="1:6" x14ac:dyDescent="0.35">
      <c r="A7" t="s">
        <v>8</v>
      </c>
      <c r="B7" s="1">
        <v>3</v>
      </c>
      <c r="C7" t="s">
        <v>13</v>
      </c>
      <c r="D7">
        <v>80</v>
      </c>
      <c r="E7">
        <v>35.36</v>
      </c>
      <c r="F7">
        <v>5.47</v>
      </c>
    </row>
    <row r="8" spans="1:6" x14ac:dyDescent="0.35">
      <c r="A8" t="s">
        <v>6</v>
      </c>
      <c r="B8" s="1">
        <v>2</v>
      </c>
      <c r="C8" t="s">
        <v>10</v>
      </c>
      <c r="D8">
        <v>39</v>
      </c>
      <c r="E8">
        <v>25.63</v>
      </c>
      <c r="F8">
        <v>6.58</v>
      </c>
    </row>
    <row r="9" spans="1:6" x14ac:dyDescent="0.35">
      <c r="A9" t="s">
        <v>6</v>
      </c>
      <c r="B9" s="1">
        <v>2</v>
      </c>
      <c r="C9" t="s">
        <v>11</v>
      </c>
      <c r="D9">
        <v>43</v>
      </c>
      <c r="E9">
        <v>39.49</v>
      </c>
      <c r="F9">
        <v>45.22</v>
      </c>
    </row>
    <row r="10" spans="1:6" x14ac:dyDescent="0.35">
      <c r="A10" t="s">
        <v>6</v>
      </c>
      <c r="B10" s="1">
        <v>1</v>
      </c>
      <c r="C10" t="s">
        <v>7</v>
      </c>
      <c r="D10">
        <v>34</v>
      </c>
      <c r="E10">
        <v>34.44</v>
      </c>
      <c r="F10">
        <v>5.4</v>
      </c>
    </row>
    <row r="11" spans="1:6" x14ac:dyDescent="0.35">
      <c r="A11" t="s">
        <v>6</v>
      </c>
      <c r="B11" s="1">
        <v>1</v>
      </c>
      <c r="C11" t="s">
        <v>7</v>
      </c>
      <c r="D11">
        <v>78</v>
      </c>
      <c r="E11">
        <v>1.79</v>
      </c>
      <c r="F11">
        <v>1.0900000000000001</v>
      </c>
    </row>
  </sheetData>
  <autoFilter ref="D1:D18" xr:uid="{40497980-0B1C-4BB0-B990-E94159029983}"/>
  <sortState xmlns:xlrd2="http://schemas.microsoft.com/office/spreadsheetml/2017/richdata2" ref="A2:F17">
    <sortCondition descending="1" ref="B2:B17"/>
    <sortCondition ref="C2:C17"/>
  </sortState>
  <conditionalFormatting sqref="D2:D1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{BB5E77C4-DE91-4886-9788-B7B1DF769246}</x14:id>
        </ext>
      </extLst>
    </cfRule>
  </conditionalFormatting>
  <conditionalFormatting sqref="E2:E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ellIs" dxfId="0" priority="1" operator="greaterThan">
      <formula>20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E77C4-DE91-4886-9788-B7B1DF7692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0132-5384-4C3E-9A09-F487D16D4E7E}">
  <dimension ref="A1:M11"/>
  <sheetViews>
    <sheetView workbookViewId="0">
      <selection activeCell="L2" sqref="L2"/>
    </sheetView>
  </sheetViews>
  <sheetFormatPr defaultRowHeight="18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17</v>
      </c>
      <c r="K1" t="s">
        <v>16</v>
      </c>
      <c r="L1" t="s">
        <v>16</v>
      </c>
      <c r="M1" t="s">
        <v>18</v>
      </c>
    </row>
    <row r="2" spans="1:13" x14ac:dyDescent="0.35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H2" t="str">
        <f>IF(A2 = "CatA", "Buy", "Sell")</f>
        <v>Buy</v>
      </c>
      <c r="I2" t="str" cm="1">
        <f t="array" ref="I2">_xlfn.SWITCH(A2, "CatA", "Buy", "CatB", "Sell", "Hold")</f>
        <v>Buy</v>
      </c>
      <c r="K2" t="str">
        <f>IF(A2="CatA", "Buy", IF(A2="CatB", "Sell", "Hold"))</f>
        <v>Buy</v>
      </c>
      <c r="L2" t="str">
        <f>IF(F2&gt;20, "Large", IF(F2&gt;5,"Medium", "Small"))</f>
        <v>Medium</v>
      </c>
      <c r="M2" t="str" cm="1">
        <f t="array" ref="M2">_xlfn.IFS(F2&gt;20, "Large", F2&gt;5, "Medium", F2&gt;0, "Small", F2&lt;=0, "Error")</f>
        <v>Medium</v>
      </c>
    </row>
    <row r="3" spans="1:13" x14ac:dyDescent="0.35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H3" t="str">
        <f t="shared" ref="H3:H11" si="0">IF(A3 = "CatA", "Buy", "Sell")</f>
        <v>Buy</v>
      </c>
      <c r="I3" t="str" cm="1">
        <f t="array" ref="I3">_xlfn.SWITCH(A3, "CatA", "Buy", "CatB", "Sell", "Hold")</f>
        <v>Buy</v>
      </c>
      <c r="K3" t="str">
        <f t="shared" ref="K3:K11" si="1">IF(A3="CatA", "Buy", IF(A3="CatB", "Sell", "Hold"))</f>
        <v>Buy</v>
      </c>
      <c r="L3" t="str">
        <f t="shared" ref="L3:L11" si="2">IF(F3&gt;20, "Large", IF(F3&gt;5,"Medium", "Small"))</f>
        <v>Medium</v>
      </c>
      <c r="M3" t="str" cm="1">
        <f t="array" ref="M3">_xlfn.IFS(F3&gt;20, "Large", F3&gt;5, "Medium", F3&gt;0, "Small", F3&lt;=0, "Error")</f>
        <v>Medium</v>
      </c>
    </row>
    <row r="4" spans="1:13" x14ac:dyDescent="0.35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H4" t="str">
        <f t="shared" si="0"/>
        <v>Buy</v>
      </c>
      <c r="I4" t="str" cm="1">
        <f t="array" ref="I4">_xlfn.SWITCH(A4, "CatA", "Buy", "CatB", "Sell", "Hold")</f>
        <v>Buy</v>
      </c>
      <c r="K4" t="str">
        <f t="shared" si="1"/>
        <v>Buy</v>
      </c>
      <c r="L4" t="str">
        <f t="shared" si="2"/>
        <v>Small</v>
      </c>
      <c r="M4" t="str" cm="1">
        <f t="array" ref="M4">_xlfn.IFS(F4&gt;20, "Large", F4&gt;5, "Medium", F4&gt;0, "Small", F4&lt;=0, "Error")</f>
        <v>Small</v>
      </c>
    </row>
    <row r="5" spans="1:13" x14ac:dyDescent="0.35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H5" t="str">
        <f t="shared" si="0"/>
        <v>Buy</v>
      </c>
      <c r="I5" t="str" cm="1">
        <f t="array" ref="I5">_xlfn.SWITCH(A5, "CatA", "Buy", "CatB", "Sell", "Hold")</f>
        <v>Buy</v>
      </c>
      <c r="K5" t="str">
        <f t="shared" si="1"/>
        <v>Buy</v>
      </c>
      <c r="L5" t="str">
        <f t="shared" si="2"/>
        <v>Large</v>
      </c>
      <c r="M5" t="str" cm="1">
        <f t="array" ref="M5">_xlfn.IFS(F5&gt;20, "Large", F5&gt;5, "Medium", F5&gt;0, "Small", F5&lt;=0, "Error")</f>
        <v>Large</v>
      </c>
    </row>
    <row r="6" spans="1:13" x14ac:dyDescent="0.35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H6" t="str">
        <f t="shared" si="0"/>
        <v>Sell</v>
      </c>
      <c r="I6" t="str" cm="1">
        <f t="array" ref="I6">_xlfn.SWITCH(A6, "CatA", "Buy", "CatB", "Sell", "Hold")</f>
        <v>Sell</v>
      </c>
      <c r="K6" t="str">
        <f t="shared" si="1"/>
        <v>Sell</v>
      </c>
      <c r="L6" t="str">
        <f t="shared" si="2"/>
        <v>Medium</v>
      </c>
      <c r="M6" t="str" cm="1">
        <f t="array" ref="M6">_xlfn.IFS(F6&gt;20, "Large", F6&gt;5, "Medium", F6&gt;0, "Small", F6&lt;=0, "Error")</f>
        <v>Medium</v>
      </c>
    </row>
    <row r="7" spans="1:13" x14ac:dyDescent="0.35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H7" t="str">
        <f t="shared" si="0"/>
        <v>Sell</v>
      </c>
      <c r="I7" t="str" cm="1">
        <f t="array" ref="I7">_xlfn.SWITCH(A7, "CatA", "Buy", "CatB", "Sell", "Hold")</f>
        <v>Sell</v>
      </c>
      <c r="K7" t="str">
        <f t="shared" si="1"/>
        <v>Sell</v>
      </c>
      <c r="L7" t="str">
        <f t="shared" si="2"/>
        <v>Large</v>
      </c>
      <c r="M7" t="str" cm="1">
        <f t="array" ref="M7">_xlfn.IFS(F7&gt;20, "Large", F7&gt;5, "Medium", F7&gt;0, "Small", F7&lt;=0, "Error")</f>
        <v>Large</v>
      </c>
    </row>
    <row r="8" spans="1:13" x14ac:dyDescent="0.35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H8" t="str">
        <f t="shared" si="0"/>
        <v>Sell</v>
      </c>
      <c r="I8" t="str" cm="1">
        <f t="array" ref="I8">_xlfn.SWITCH(A8, "CatA", "Buy", "CatB", "Sell", "Hold")</f>
        <v>Hold</v>
      </c>
      <c r="K8" t="str">
        <f t="shared" si="1"/>
        <v>Hold</v>
      </c>
      <c r="L8" t="str">
        <f t="shared" si="2"/>
        <v>Small</v>
      </c>
      <c r="M8" t="str" cm="1">
        <f t="array" ref="M8">_xlfn.IFS(F8&gt;20, "Large", F8&gt;5, "Medium", F8&gt;0, "Small", F8&lt;=0, "Error")</f>
        <v>Small</v>
      </c>
    </row>
    <row r="9" spans="1:13" x14ac:dyDescent="0.35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H9" t="str">
        <f t="shared" si="0"/>
        <v>Sell</v>
      </c>
      <c r="I9" t="str" cm="1">
        <f t="array" ref="I9">_xlfn.SWITCH(A9, "CatA", "Buy", "CatB", "Sell", "Hold")</f>
        <v>Hold</v>
      </c>
      <c r="K9" t="str">
        <f t="shared" si="1"/>
        <v>Hold</v>
      </c>
      <c r="L9" t="str">
        <f t="shared" si="2"/>
        <v>Large</v>
      </c>
      <c r="M9" t="str" cm="1">
        <f t="array" ref="M9">_xlfn.IFS(F9&gt;20, "Large", F9&gt;5, "Medium", F9&gt;0, "Small", F9&lt;=0, "Error")</f>
        <v>Large</v>
      </c>
    </row>
    <row r="10" spans="1:13" x14ac:dyDescent="0.35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H10" t="str">
        <f t="shared" si="0"/>
        <v>Sell</v>
      </c>
      <c r="I10" t="str" cm="1">
        <f t="array" ref="I10">_xlfn.SWITCH(A10, "CatA", "Buy", "CatB", "Sell", "Hold")</f>
        <v>Hold</v>
      </c>
      <c r="K10" t="str">
        <f t="shared" si="1"/>
        <v>Hold</v>
      </c>
      <c r="L10" t="str">
        <f t="shared" si="2"/>
        <v>Medium</v>
      </c>
      <c r="M10" t="str" cm="1">
        <f t="array" ref="M10">_xlfn.IFS(F10&gt;20, "Large", F10&gt;5, "Medium", F10&gt;0, "Small", F10&lt;=0, "Error")</f>
        <v>Medium</v>
      </c>
    </row>
    <row r="11" spans="1:13" x14ac:dyDescent="0.35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H11" t="str">
        <f t="shared" si="0"/>
        <v>Sell</v>
      </c>
      <c r="I11" t="str" cm="1">
        <f t="array" ref="I11">_xlfn.SWITCH(A11, "CatA", "Buy", "CatB", "Sell", "Hold")</f>
        <v>Hold</v>
      </c>
      <c r="K11" t="str">
        <f t="shared" si="1"/>
        <v>Hold</v>
      </c>
      <c r="L11" t="str">
        <f t="shared" si="2"/>
        <v>Large</v>
      </c>
      <c r="M11" t="str" cm="1">
        <f t="array" ref="M11">_xlfn.IFS(F11&gt;20, "Large", F11&gt;5, "Medium", F11&gt;0, "Small", F11&lt;=0, "Error")</f>
        <v>Large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ADDD-FADC-4B05-BA54-1A0BDB978CB5}">
  <dimension ref="A1:P15"/>
  <sheetViews>
    <sheetView topLeftCell="H1" workbookViewId="0">
      <selection activeCell="Q16" sqref="Q16"/>
    </sheetView>
  </sheetViews>
  <sheetFormatPr defaultRowHeight="18" x14ac:dyDescent="0.35"/>
  <cols>
    <col min="7" max="7" width="21.21875" bestFit="1" customWidth="1"/>
    <col min="8" max="8" width="10.33203125" bestFit="1" customWidth="1"/>
    <col min="9" max="9" width="22.44140625" bestFit="1" customWidth="1"/>
    <col min="10" max="10" width="21.109375" bestFit="1" customWidth="1"/>
    <col min="11" max="11" width="20.441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19</v>
      </c>
      <c r="I1" t="s">
        <v>20</v>
      </c>
      <c r="K1" t="s">
        <v>21</v>
      </c>
      <c r="M1" t="s">
        <v>23</v>
      </c>
      <c r="N1" s="2" t="s">
        <v>24</v>
      </c>
      <c r="O1" s="2" t="s">
        <v>25</v>
      </c>
      <c r="P1" t="s">
        <v>1</v>
      </c>
    </row>
    <row r="2" spans="1:16" x14ac:dyDescent="0.35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H2">
        <f>D2*E2</f>
        <v>1170.96</v>
      </c>
      <c r="I2">
        <f>SUMPRODUCT(D2:D11, E2:E11)</f>
        <v>15123.890000000001</v>
      </c>
      <c r="K2">
        <f>IF(C2=$J$14, D2*E2, "")</f>
        <v>1170.96</v>
      </c>
      <c r="M2" t="b">
        <f>C2=$J$14</f>
        <v>1</v>
      </c>
      <c r="N2">
        <f>-M2</f>
        <v>-1</v>
      </c>
      <c r="O2">
        <f>--M2</f>
        <v>1</v>
      </c>
      <c r="P2">
        <f>O2*D2*E2</f>
        <v>1170.96</v>
      </c>
    </row>
    <row r="3" spans="1:16" x14ac:dyDescent="0.35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H3">
        <f t="shared" ref="H3:H11" si="0">D3*E3</f>
        <v>999.56999999999994</v>
      </c>
      <c r="K3" t="str">
        <f t="shared" ref="K3:K12" si="1">IF(C3=$J$14, D3*E3, "")</f>
        <v/>
      </c>
      <c r="M3" t="b">
        <f t="shared" ref="M3:M12" si="2">C3=$J$14</f>
        <v>0</v>
      </c>
      <c r="N3">
        <f t="shared" ref="N3:N12" si="3">-M3</f>
        <v>0</v>
      </c>
      <c r="O3">
        <f t="shared" ref="O3:O12" si="4">--M3</f>
        <v>0</v>
      </c>
      <c r="P3">
        <f t="shared" ref="P3:P12" si="5">O3*D3*E3</f>
        <v>0</v>
      </c>
    </row>
    <row r="4" spans="1:16" x14ac:dyDescent="0.35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H4">
        <f t="shared" si="0"/>
        <v>139.62</v>
      </c>
      <c r="K4">
        <f t="shared" si="1"/>
        <v>139.62</v>
      </c>
      <c r="M4" t="b">
        <f t="shared" si="2"/>
        <v>1</v>
      </c>
      <c r="N4">
        <f t="shared" si="3"/>
        <v>-1</v>
      </c>
      <c r="O4">
        <f t="shared" si="4"/>
        <v>1</v>
      </c>
      <c r="P4">
        <f t="shared" si="5"/>
        <v>139.62</v>
      </c>
    </row>
    <row r="5" spans="1:16" x14ac:dyDescent="0.35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H5">
        <f t="shared" si="0"/>
        <v>1698.0700000000002</v>
      </c>
      <c r="K5" t="str">
        <f t="shared" si="1"/>
        <v/>
      </c>
      <c r="M5" t="b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</row>
    <row r="6" spans="1:16" x14ac:dyDescent="0.35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H6">
        <f t="shared" si="0"/>
        <v>1879.8</v>
      </c>
      <c r="K6" t="str">
        <f t="shared" si="1"/>
        <v/>
      </c>
      <c r="M6" t="b">
        <f t="shared" si="2"/>
        <v>0</v>
      </c>
      <c r="N6">
        <f t="shared" si="3"/>
        <v>0</v>
      </c>
      <c r="O6">
        <f t="shared" si="4"/>
        <v>0</v>
      </c>
      <c r="P6">
        <f t="shared" si="5"/>
        <v>0</v>
      </c>
    </row>
    <row r="7" spans="1:16" x14ac:dyDescent="0.35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H7">
        <f t="shared" si="0"/>
        <v>861.7700000000001</v>
      </c>
      <c r="K7" t="str">
        <f t="shared" si="1"/>
        <v/>
      </c>
      <c r="M7" t="b">
        <f t="shared" si="2"/>
        <v>0</v>
      </c>
      <c r="N7">
        <f t="shared" si="3"/>
        <v>0</v>
      </c>
      <c r="O7">
        <f t="shared" si="4"/>
        <v>0</v>
      </c>
      <c r="P7">
        <f t="shared" si="5"/>
        <v>0</v>
      </c>
    </row>
    <row r="8" spans="1:16" x14ac:dyDescent="0.35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H8">
        <f t="shared" si="0"/>
        <v>695.52</v>
      </c>
      <c r="K8" t="str">
        <f t="shared" si="1"/>
        <v/>
      </c>
      <c r="M8" t="b">
        <f t="shared" si="2"/>
        <v>0</v>
      </c>
      <c r="N8">
        <f t="shared" si="3"/>
        <v>0</v>
      </c>
      <c r="O8">
        <f t="shared" si="4"/>
        <v>0</v>
      </c>
      <c r="P8">
        <f t="shared" si="5"/>
        <v>0</v>
      </c>
    </row>
    <row r="9" spans="1:16" x14ac:dyDescent="0.35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H9">
        <f t="shared" si="0"/>
        <v>3748.68</v>
      </c>
      <c r="K9" t="str">
        <f t="shared" si="1"/>
        <v/>
      </c>
      <c r="M9" t="b">
        <f t="shared" si="2"/>
        <v>0</v>
      </c>
      <c r="N9">
        <f t="shared" si="3"/>
        <v>0</v>
      </c>
      <c r="O9">
        <f t="shared" si="4"/>
        <v>0</v>
      </c>
      <c r="P9">
        <f t="shared" si="5"/>
        <v>0</v>
      </c>
    </row>
    <row r="10" spans="1:16" x14ac:dyDescent="0.35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H10">
        <f t="shared" si="0"/>
        <v>2828.8</v>
      </c>
      <c r="K10" t="str">
        <f t="shared" si="1"/>
        <v/>
      </c>
      <c r="M10" t="b">
        <f t="shared" si="2"/>
        <v>0</v>
      </c>
      <c r="N10">
        <f t="shared" si="3"/>
        <v>0</v>
      </c>
      <c r="O10">
        <f t="shared" si="4"/>
        <v>0</v>
      </c>
      <c r="P10">
        <f t="shared" si="5"/>
        <v>0</v>
      </c>
    </row>
    <row r="11" spans="1:16" x14ac:dyDescent="0.35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H11">
        <f t="shared" si="0"/>
        <v>1101.1000000000001</v>
      </c>
      <c r="K11" t="str">
        <f t="shared" si="1"/>
        <v/>
      </c>
      <c r="M11" t="b">
        <f t="shared" si="2"/>
        <v>0</v>
      </c>
      <c r="N11">
        <f t="shared" si="3"/>
        <v>0</v>
      </c>
      <c r="O11">
        <f t="shared" si="4"/>
        <v>0</v>
      </c>
      <c r="P11">
        <f t="shared" si="5"/>
        <v>0</v>
      </c>
    </row>
    <row r="12" spans="1:16" x14ac:dyDescent="0.35">
      <c r="H12">
        <f>SUM(H2:H11)</f>
        <v>15123.890000000001</v>
      </c>
      <c r="K12" t="str">
        <f t="shared" si="1"/>
        <v/>
      </c>
      <c r="M12" t="b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</row>
    <row r="13" spans="1:16" x14ac:dyDescent="0.35">
      <c r="J13" t="s">
        <v>15</v>
      </c>
      <c r="K13">
        <f>SUM(K2:K12)</f>
        <v>1310.58</v>
      </c>
      <c r="L13" cm="1">
        <f t="array" ref="L13">SUMPRODUCT(--($C$2:$C$11=$J$14), D2:D11,E2:E11)</f>
        <v>1310.58</v>
      </c>
      <c r="P13">
        <f>SUM(P2:P12)</f>
        <v>1310.58</v>
      </c>
    </row>
    <row r="14" spans="1:16" x14ac:dyDescent="0.35">
      <c r="J14" t="s">
        <v>7</v>
      </c>
    </row>
    <row r="15" spans="1:16" x14ac:dyDescent="0.35">
      <c r="J15" t="s">
        <v>22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5B5-A498-481A-967B-83515D1A747D}">
  <dimension ref="A1:N14"/>
  <sheetViews>
    <sheetView tabSelected="1" workbookViewId="0">
      <selection activeCell="O2" sqref="O2"/>
    </sheetView>
  </sheetViews>
  <sheetFormatPr defaultRowHeight="18" x14ac:dyDescent="0.35"/>
  <cols>
    <col min="8" max="9" width="11.6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26</v>
      </c>
      <c r="K1" t="s">
        <v>30</v>
      </c>
      <c r="M1" t="s">
        <v>27</v>
      </c>
      <c r="N1" t="s">
        <v>28</v>
      </c>
    </row>
    <row r="2" spans="1:14" x14ac:dyDescent="0.35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H2">
        <f>IF(D2*E2-D2*F2&gt;0, D2*E2-D2*F2, "Not Profitable")</f>
        <v>987.36</v>
      </c>
      <c r="I2">
        <f>_xlfn.LET(_xlpm.Profit, D2*E2-D2*F2, IF(_xlpm.Profit&gt;0, _xlpm.Profit, "Not Profitable"))</f>
        <v>987.36</v>
      </c>
      <c r="K2">
        <f t="shared" ref="K2:K11" si="0">E2*(1+Growth_Rate)</f>
        <v>37.884</v>
      </c>
      <c r="M2" t="e" cm="1">
        <f t="array" aca="1" ref="M2" ca="1">LAMBDA(volume, price, cost, volume*price - volume*cost)(D2,E2,F2)</f>
        <v>#NAME?</v>
      </c>
      <c r="N2" t="e" cm="1">
        <f t="array" aca="1" ref="N2" ca="1">CalcProfit(D2,E2,F2)</f>
        <v>#NAME?</v>
      </c>
    </row>
    <row r="3" spans="1:14" x14ac:dyDescent="0.35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H3">
        <f t="shared" ref="H3:H11" si="1">IF(D3*E3-D3*F3&gt;0, D3*E3-D3*F3, "Not Profitable")</f>
        <v>742.94999999999993</v>
      </c>
      <c r="I3">
        <f t="shared" ref="I3:I11" si="2">_xlfn.LET(_xlpm.Profit, D3*E3-D3*F3, IF(_xlpm.Profit&gt;0, _xlpm.Profit, "Not Profitable"))</f>
        <v>742.94999999999993</v>
      </c>
      <c r="K3">
        <f t="shared" si="0"/>
        <v>28.193000000000001</v>
      </c>
      <c r="M3" t="e" cm="1">
        <f t="array" aca="1" ref="M3" ca="1">CalcProfit(D3,E3,F3)</f>
        <v>#NAME?</v>
      </c>
      <c r="N3" t="e" cm="1">
        <f t="array" aca="1" ref="N3" ca="1">CalcProfit(D3,E3,F3)</f>
        <v>#NAME?</v>
      </c>
    </row>
    <row r="4" spans="1:14" x14ac:dyDescent="0.35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H4">
        <f t="shared" si="1"/>
        <v>54.599999999999994</v>
      </c>
      <c r="I4">
        <f t="shared" si="2"/>
        <v>54.599999999999994</v>
      </c>
      <c r="K4">
        <f t="shared" si="0"/>
        <v>1.9690000000000003</v>
      </c>
      <c r="M4" t="e" cm="1">
        <f t="array" aca="1" ref="M4" ca="1">CalcProfit(D4,E4,F4)</f>
        <v>#NAME?</v>
      </c>
      <c r="N4" t="e" cm="1">
        <f t="array" aca="1" ref="N4" ca="1">CalcProfit(D4,E4,F4)</f>
        <v>#NAME?</v>
      </c>
    </row>
    <row r="5" spans="1:14" x14ac:dyDescent="0.35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H5" t="str">
        <f t="shared" si="1"/>
        <v>Not Profitable</v>
      </c>
      <c r="I5" t="str">
        <f t="shared" si="2"/>
        <v>Not Profitable</v>
      </c>
      <c r="K5">
        <f t="shared" si="0"/>
        <v>43.439000000000007</v>
      </c>
      <c r="M5" t="e" cm="1">
        <f t="array" aca="1" ref="M5" ca="1">CalcProfit(D5,E5,F5)</f>
        <v>#NAME?</v>
      </c>
      <c r="N5" t="e" cm="1">
        <f t="array" aca="1" ref="N5" ca="1">CalcProfit(D5,E5,F5)</f>
        <v>#NAME?</v>
      </c>
    </row>
    <row r="6" spans="1:14" x14ac:dyDescent="0.35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H6">
        <f t="shared" si="1"/>
        <v>1249.8</v>
      </c>
      <c r="I6">
        <f t="shared" si="2"/>
        <v>1249.8</v>
      </c>
      <c r="K6">
        <f t="shared" si="0"/>
        <v>34.463000000000001</v>
      </c>
      <c r="M6" t="e" cm="1">
        <f t="array" aca="1" ref="M6" ca="1">CalcProfit(D6,E6,F6)</f>
        <v>#NAME?</v>
      </c>
      <c r="N6" t="e" cm="1">
        <f t="array" aca="1" ref="N6" ca="1">CalcProfit(D6,E6,F6)</f>
        <v>#NAME?</v>
      </c>
    </row>
    <row r="7" spans="1:14" x14ac:dyDescent="0.35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H7" t="str">
        <f t="shared" si="1"/>
        <v>Not Profitable</v>
      </c>
      <c r="I7" t="str">
        <f t="shared" si="2"/>
        <v>Not Profitable</v>
      </c>
      <c r="K7">
        <f t="shared" si="0"/>
        <v>10.417000000000002</v>
      </c>
      <c r="M7" t="e" cm="1">
        <f t="array" aca="1" ref="M7" ca="1">CalcProfit(D7,E7,F7)</f>
        <v>#NAME?</v>
      </c>
      <c r="N7" t="e" cm="1">
        <f t="array" aca="1" ref="N7" ca="1">CalcProfit(D7,E7,F7)</f>
        <v>#NAME?</v>
      </c>
    </row>
    <row r="8" spans="1:14" x14ac:dyDescent="0.35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H8">
        <f t="shared" si="1"/>
        <v>594.43999999999994</v>
      </c>
      <c r="I8">
        <f t="shared" si="2"/>
        <v>594.43999999999994</v>
      </c>
      <c r="K8">
        <f t="shared" si="0"/>
        <v>27.324000000000002</v>
      </c>
      <c r="M8" t="e" cm="1">
        <f t="array" aca="1" ref="M8" ca="1">CalcProfit(D8,E8,F8)</f>
        <v>#NAME?</v>
      </c>
      <c r="N8" t="e" cm="1">
        <f t="array" aca="1" ref="N8" ca="1">CalcProfit(D8,E8,F8)</f>
        <v>#NAME?</v>
      </c>
    </row>
    <row r="9" spans="1:14" x14ac:dyDescent="0.35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H9">
        <f t="shared" si="1"/>
        <v>1357.2499999999995</v>
      </c>
      <c r="I9">
        <f t="shared" si="2"/>
        <v>1357.2499999999995</v>
      </c>
      <c r="K9">
        <f t="shared" si="0"/>
        <v>46.332000000000001</v>
      </c>
      <c r="M9" t="e" cm="1">
        <f t="array" aca="1" ref="M9" ca="1">CalcProfit(D9,E9,F9)</f>
        <v>#NAME?</v>
      </c>
      <c r="N9" t="e" cm="1">
        <f t="array" aca="1" ref="N9" ca="1">CalcProfit(D9,E9,F9)</f>
        <v>#NAME?</v>
      </c>
    </row>
    <row r="10" spans="1:14" x14ac:dyDescent="0.35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H10">
        <f t="shared" si="1"/>
        <v>2391.2000000000003</v>
      </c>
      <c r="I10">
        <f t="shared" si="2"/>
        <v>2391.2000000000003</v>
      </c>
      <c r="K10">
        <f t="shared" si="0"/>
        <v>38.896000000000001</v>
      </c>
      <c r="M10" t="e" cm="1">
        <f t="array" aca="1" ref="M10" ca="1">CalcProfit(D10,E10,F10)</f>
        <v>#NAME?</v>
      </c>
      <c r="N10" t="e" cm="1">
        <f t="array" aca="1" ref="N10" ca="1">CalcProfit(D10,E10,F10)</f>
        <v>#NAME?</v>
      </c>
    </row>
    <row r="11" spans="1:14" x14ac:dyDescent="0.35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H11" t="str">
        <f t="shared" si="1"/>
        <v>Not Profitable</v>
      </c>
      <c r="I11" t="str">
        <f t="shared" si="2"/>
        <v>Not Profitable</v>
      </c>
      <c r="K11">
        <f t="shared" si="0"/>
        <v>17.303000000000001</v>
      </c>
      <c r="M11" t="e" cm="1">
        <f t="array" aca="1" ref="M11" ca="1">CalcProfit(D11,E11,F11)</f>
        <v>#NAME?</v>
      </c>
      <c r="N11" t="e" cm="1">
        <f t="array" aca="1" ref="N11" ca="1">CalcProfit(D11,E11,F11)</f>
        <v>#NAME?</v>
      </c>
    </row>
    <row r="13" spans="1:14" x14ac:dyDescent="0.35">
      <c r="I13" t="s">
        <v>31</v>
      </c>
      <c r="K13" t="s">
        <v>29</v>
      </c>
    </row>
    <row r="14" spans="1:14" x14ac:dyDescent="0.35">
      <c r="I14">
        <f>SUM(Profitability)</f>
        <v>7377.6</v>
      </c>
      <c r="K14" s="3">
        <v>0.1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Analyze</vt:lpstr>
      <vt:lpstr>Conditional Logic</vt:lpstr>
      <vt:lpstr>Sumproduct</vt:lpstr>
      <vt:lpstr>Let &amp; Lambda</vt:lpstr>
      <vt:lpstr>Growth_Rate</vt:lpstr>
      <vt:lpstr>Profitability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SUJIT SINGH</cp:lastModifiedBy>
  <dcterms:created xsi:type="dcterms:W3CDTF">2022-12-12T17:09:47Z</dcterms:created>
  <dcterms:modified xsi:type="dcterms:W3CDTF">2025-08-20T16:15:37Z</dcterms:modified>
</cp:coreProperties>
</file>