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s\data-analyst\Excel\Data-Analysis-in-Excel\4 - Dynamic Arrays\"/>
    </mc:Choice>
  </mc:AlternateContent>
  <xr:revisionPtr revIDLastSave="0" documentId="13_ncr:1_{1E7EB089-8E8A-4C2C-9EB7-F8A6C88251AC}" xr6:coauthVersionLast="47" xr6:coauthVersionMax="47" xr10:uidLastSave="{00000000-0000-0000-0000-000000000000}"/>
  <bookViews>
    <workbookView xWindow="-120" yWindow="-120" windowWidth="20730" windowHeight="11040" activeTab="2" xr2:uid="{B2D01744-2DC5-4F08-B660-D0AC1D10C736}"/>
  </bookViews>
  <sheets>
    <sheet name="Formulas" sheetId="1" r:id="rId1"/>
    <sheet name="Functions" sheetId="2" r:id="rId2"/>
    <sheet name="Lookup" sheetId="4" r:id="rId3"/>
  </sheets>
  <definedNames>
    <definedName name="Source_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F2" i="4" a="1"/>
  <c r="F2" i="4" s="1"/>
  <c r="J3" i="2" a="1"/>
  <c r="J3" i="2" s="1"/>
  <c r="I3" i="2" a="1"/>
  <c r="I3" i="2" s="1"/>
  <c r="E3" i="2" a="1"/>
  <c r="E3" i="2" s="1"/>
  <c r="H14" i="1" a="1"/>
  <c r="H14" i="1" s="1"/>
  <c r="I13" i="1" a="1"/>
  <c r="I13" i="1" s="1"/>
  <c r="I4" i="1" a="1"/>
  <c r="I4" i="1" s="1"/>
  <c r="F3" i="1" a="1"/>
  <c r="F3" i="1" s="1"/>
  <c r="E3" i="1" a="1"/>
  <c r="E3" i="1" s="1"/>
  <c r="G2" i="4" l="1" a="1"/>
  <c r="G2" i="4" s="1"/>
  <c r="I14" i="1" a="1"/>
  <c r="I14" i="1" s="1"/>
  <c r="I3" i="4" l="1" a="1"/>
  <c r="I3" i="4" s="1"/>
  <c r="D12" i="4" a="1"/>
  <c r="D12" i="4" s="1"/>
  <c r="D13" i="4" a="1"/>
  <c r="D13" i="4" s="1"/>
  <c r="D11" i="4" a="1"/>
  <c r="D11" i="4" s="1"/>
  <c r="D9" i="4" a="1"/>
  <c r="D9" i="4" s="1"/>
  <c r="D7" i="4" a="1"/>
  <c r="D7" i="4" s="1"/>
  <c r="D4" i="4" a="1"/>
  <c r="D4" i="4" s="1"/>
  <c r="D3" i="4" a="1"/>
  <c r="D3" i="4" s="1"/>
  <c r="D8" i="4" a="1"/>
  <c r="D8" i="4" s="1"/>
  <c r="D10" i="4" a="1"/>
  <c r="D10" i="4" s="1"/>
  <c r="D6" i="4" a="1"/>
  <c r="D6" i="4" s="1"/>
  <c r="D5" i="4" a="1"/>
  <c r="D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<sst xmlns="http://schemas.openxmlformats.org/spreadsheetml/2006/main" count="27" uniqueCount="11">
  <si>
    <t>Source Data</t>
  </si>
  <si>
    <t>GL Account</t>
  </si>
  <si>
    <t>Date</t>
  </si>
  <si>
    <t>GL Amount</t>
  </si>
  <si>
    <t>Average</t>
  </si>
  <si>
    <t>Tax Rate</t>
  </si>
  <si>
    <t>Tax</t>
  </si>
  <si>
    <t>Net Amount</t>
  </si>
  <si>
    <t>Amount</t>
  </si>
  <si>
    <t>Rate</t>
  </si>
  <si>
    <t>GL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</si>
</sst>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4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64" fontId="1" fillId="0" borderId="0" xfId="1" applyFont="1"/>
    <xf numFmtId="165" fontId="1" fillId="0" borderId="0" xfId="1" applyNumberFormat="1" applyFont="1"/>
    <xf numFmtId="10" fontId="2" fillId="0" borderId="0" xfId="2" applyNumberFormat="1" applyFont="1"/>
    <xf numFmtId="165" fontId="2" fillId="0" borderId="0" xfId="1" applyNumberFormat="1" applyFont="1"/>
    <xf numFmtId="164" fontId="1" fillId="0" borderId="0" xfId="0" applyNumberFormat="1" applyFont="1"/>
    <xf numFmtId="2" fontId="1" fillId="0" borderId="0" xfId="0" applyNumberFormat="1" applyFont="1"/>
    <xf numFmtId="9" fontId="3" fillId="0" borderId="0" xfId="2" applyFont="1"/>
    <xf numFmtId="0" fontId="1" fillId="0" borderId="0" xfId="1" applyNumberFormat="1" applyFont="1"/>
    <xf numFmtId="0" fontId="1" fillId="0" borderId="0" xfId="2" applyNumberFormat="1" applyFont="1"/>
    <xf numFmtId="49" fontId="2" fillId="0" borderId="0" xfId="0" applyNumberFormat="1" applyFont="1"/>
    <xf numFmtId="49" fontId="2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165" fontId="3" fillId="0" borderId="0" xfId="1" applyNumberFormat="1" applyFont="1"/>
    <xf numFmtId="0" fontId="0" fillId="0" borderId="0" xfId="0" applyFont="1"/>
    <xf numFmtId="49" fontId="0" fillId="0" borderId="0" xfId="0" applyNumberFormat="1" applyFont="1"/>
    <xf numFmtId="165" fontId="3" fillId="0" borderId="0" xfId="0" applyNumberFormat="1" applyFont="1"/>
  </cellXfs>
  <cellStyles count="3">
    <cellStyle name="Currency" xfId="1" builtinId="4"/>
    <cellStyle name="Normal" xfId="0" builtinId="0" customBuiltin="1"/>
    <cellStyle name="Percent" xfId="2" builtinId="5"/>
  </cellStyles>
  <dxfs count="16"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  <numFmt numFmtId="165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5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5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5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AA534-8C26-44DB-9DA0-13DC4DEFC2DD}" name="Source_Data_GL" displayName="Source_Data_GL" ref="A2:C12" totalsRowShown="0" headerRowDxfId="15" dataDxfId="14">
  <autoFilter ref="A2:C12" xr:uid="{E8CAA534-8C26-44DB-9DA0-13DC4DEFC2DD}"/>
  <tableColumns count="3">
    <tableColumn id="1" xr3:uid="{C6E39A21-63BB-43DB-BF45-BD2BFC247E93}" name="GL Account" dataDxfId="13"/>
    <tableColumn id="2" xr3:uid="{47CAAB4E-5DB4-4E89-8533-612075E8FBB8}" name="Date" dataDxfId="12"/>
    <tableColumn id="3" xr3:uid="{A5998303-A0AD-4AA8-BACF-C7C097D36665}" name="GL Amount" dataDxfId="11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FF453-FF54-4291-9FA2-CB357225CA28}" name="Source_Data_GL2" displayName="Source_Data_GL2" ref="A2:C14" totalsRowShown="0" headerRowDxfId="10" dataDxfId="9">
  <autoFilter ref="A2:C14" xr:uid="{E8CAA534-8C26-44DB-9DA0-13DC4DEFC2DD}"/>
  <tableColumns count="3">
    <tableColumn id="1" xr3:uid="{1A5EFA2E-0D82-4525-87E1-B4461379B8D9}" name="GL Account" dataDxfId="8"/>
    <tableColumn id="2" xr3:uid="{039BDDF7-C5EC-44BE-9083-76505CAB24DF}" name="Date" dataDxfId="7"/>
    <tableColumn id="3" xr3:uid="{BDDAAC06-46C6-434A-9BB7-B25EBA054CDD}" name="GL Amount" dataDxfId="6" dataCellStyle="Currenc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AD5907-2C48-4E7A-8C8A-9E4CA91EC812}" name="Source_Data_GL3" displayName="Source_Data_GL3" ref="A2:D13" totalsRowShown="0" headerRowDxfId="5" dataDxfId="4">
  <autoFilter ref="A2:D13" xr:uid="{E8CAA534-8C26-44DB-9DA0-13DC4DEFC2DD}"/>
  <tableColumns count="4">
    <tableColumn id="1" xr3:uid="{AB83A828-C91E-48BA-ACE6-673DBA8F2A1F}" name="GL Account" dataDxfId="3"/>
    <tableColumn id="2" xr3:uid="{EEE95888-9CBD-42A4-9F29-2F8185B38C9F}" name="Date" dataDxfId="2"/>
    <tableColumn id="3" xr3:uid="{0F4D125E-1B9B-4CDB-8380-F2A273267EE0}" name="GL Amount" dataDxfId="1" dataCellStyle="Currency"/>
    <tableColumn id="4" xr3:uid="{A6E0FE08-7003-45A0-A47E-0686C0CDDA7C}" name="Rate" dataDxfId="0">
      <calculatedColumnFormula array="1">_xlfn.XLOOKUP(Source_Data_GL3[[#This Row],[GL Account]],_xlfn.ANCHORARRAY( $F$2),_xlfn.ANCHORARRAY( $G$2))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8A22-8E85-4C71-B36C-0DEA1BF971E5}">
  <dimension ref="A1:N27"/>
  <sheetViews>
    <sheetView topLeftCell="A7" zoomScaleNormal="100" workbookViewId="0">
      <selection activeCell="H14" sqref="H14:H23"/>
    </sheetView>
  </sheetViews>
  <sheetFormatPr defaultColWidth="9.77734375" defaultRowHeight="18" x14ac:dyDescent="0.35"/>
  <cols>
    <col min="1" max="1" width="12.44140625" style="2" bestFit="1" customWidth="1"/>
    <col min="2" max="2" width="9.77734375" style="2" bestFit="1" customWidth="1"/>
    <col min="3" max="3" width="12.44140625" style="2" bestFit="1" customWidth="1"/>
    <col min="4" max="4" width="9.77734375" style="2"/>
    <col min="5" max="5" width="6.109375" style="2" bestFit="1" customWidth="1"/>
    <col min="6" max="6" width="11.6640625" style="2" bestFit="1" customWidth="1"/>
    <col min="7" max="7" width="9.77734375" style="2"/>
    <col min="8" max="8" width="8.33203125" style="2" bestFit="1" customWidth="1"/>
    <col min="9" max="9" width="8.6640625" style="2" bestFit="1" customWidth="1"/>
    <col min="10" max="10" width="7.109375" style="2" bestFit="1" customWidth="1"/>
    <col min="11" max="11" width="7.5546875" style="2" bestFit="1" customWidth="1"/>
    <col min="12" max="13" width="5" style="2" bestFit="1" customWidth="1"/>
    <col min="14" max="16384" width="9.77734375" style="2"/>
  </cols>
  <sheetData>
    <row r="1" spans="1:14" x14ac:dyDescent="0.35">
      <c r="A1" s="1" t="s">
        <v>0</v>
      </c>
      <c r="B1" s="1"/>
      <c r="C1" s="1"/>
      <c r="D1" s="1"/>
      <c r="L1" s="1"/>
      <c r="M1" s="1"/>
      <c r="N1" s="1"/>
    </row>
    <row r="2" spans="1:14" x14ac:dyDescent="0.35">
      <c r="A2" s="2" t="s">
        <v>1</v>
      </c>
      <c r="B2" s="2" t="s">
        <v>2</v>
      </c>
      <c r="C2" s="2" t="s">
        <v>3</v>
      </c>
      <c r="E2" s="1" t="s">
        <v>6</v>
      </c>
      <c r="F2" s="1" t="s">
        <v>7</v>
      </c>
      <c r="G2" s="1"/>
      <c r="I2" s="1" t="s">
        <v>5</v>
      </c>
    </row>
    <row r="3" spans="1:14" x14ac:dyDescent="0.35">
      <c r="A3" s="3">
        <v>1000</v>
      </c>
      <c r="B3" s="4">
        <v>44440</v>
      </c>
      <c r="C3" s="7">
        <v>3832</v>
      </c>
      <c r="D3" s="7"/>
      <c r="E3" s="7" cm="1">
        <f t="array" ref="E3:E12">C3:C12*0.05</f>
        <v>191.60000000000002</v>
      </c>
      <c r="F3" s="7" cm="1">
        <f t="array" ref="F3:F12">C3:C12-E3:E12</f>
        <v>3640.4</v>
      </c>
      <c r="H3" s="1" t="s">
        <v>8</v>
      </c>
      <c r="I3" s="8">
        <v>0.05</v>
      </c>
      <c r="J3" s="8">
        <v>0.1</v>
      </c>
      <c r="K3" s="8">
        <v>0.15</v>
      </c>
    </row>
    <row r="4" spans="1:14" x14ac:dyDescent="0.35">
      <c r="A4" s="3">
        <v>1100</v>
      </c>
      <c r="B4" s="4">
        <v>44440</v>
      </c>
      <c r="C4" s="7">
        <v>4762</v>
      </c>
      <c r="D4" s="7"/>
      <c r="E4" s="7">
        <v>238.10000000000002</v>
      </c>
      <c r="F4" s="7">
        <v>4523.8999999999996</v>
      </c>
      <c r="G4" s="7"/>
      <c r="H4" s="9">
        <v>5000</v>
      </c>
      <c r="I4" s="7" cm="1">
        <f t="array" ref="I4:K8">H4:H8*I3:K3</f>
        <v>250</v>
      </c>
      <c r="J4" s="7">
        <v>500</v>
      </c>
      <c r="K4" s="7">
        <v>750</v>
      </c>
    </row>
    <row r="5" spans="1:14" x14ac:dyDescent="0.35">
      <c r="A5" s="3">
        <v>2000</v>
      </c>
      <c r="B5" s="4">
        <v>44440</v>
      </c>
      <c r="C5" s="7">
        <v>4285</v>
      </c>
      <c r="D5" s="7"/>
      <c r="E5" s="7">
        <v>214.25</v>
      </c>
      <c r="F5" s="7">
        <v>4070.75</v>
      </c>
      <c r="G5" s="7"/>
      <c r="H5" s="9">
        <v>6000</v>
      </c>
      <c r="I5" s="7">
        <v>300</v>
      </c>
      <c r="J5" s="7">
        <v>600</v>
      </c>
      <c r="K5" s="7">
        <v>900</v>
      </c>
    </row>
    <row r="6" spans="1:14" x14ac:dyDescent="0.35">
      <c r="A6" s="3">
        <v>2100</v>
      </c>
      <c r="B6" s="4">
        <v>44440</v>
      </c>
      <c r="C6" s="7">
        <v>2133</v>
      </c>
      <c r="D6" s="7"/>
      <c r="E6" s="7">
        <v>106.65</v>
      </c>
      <c r="F6" s="7">
        <v>2026.35</v>
      </c>
      <c r="G6" s="7"/>
      <c r="H6" s="9">
        <v>7000</v>
      </c>
      <c r="I6" s="7">
        <v>350</v>
      </c>
      <c r="J6" s="7">
        <v>700</v>
      </c>
      <c r="K6" s="7">
        <v>1050</v>
      </c>
    </row>
    <row r="7" spans="1:14" x14ac:dyDescent="0.35">
      <c r="A7" s="3">
        <v>3500</v>
      </c>
      <c r="B7" s="4">
        <v>44440</v>
      </c>
      <c r="C7" s="7">
        <v>3600</v>
      </c>
      <c r="D7" s="7"/>
      <c r="E7" s="7">
        <v>180</v>
      </c>
      <c r="F7" s="7">
        <v>3420</v>
      </c>
      <c r="G7" s="7"/>
      <c r="H7" s="9">
        <v>8000</v>
      </c>
      <c r="I7" s="7">
        <v>400</v>
      </c>
      <c r="J7" s="7">
        <v>800</v>
      </c>
      <c r="K7" s="7">
        <v>1200</v>
      </c>
    </row>
    <row r="8" spans="1:14" x14ac:dyDescent="0.35">
      <c r="A8" s="3">
        <v>4000</v>
      </c>
      <c r="B8" s="4">
        <v>44440</v>
      </c>
      <c r="C8" s="7">
        <v>2279</v>
      </c>
      <c r="D8" s="7"/>
      <c r="E8" s="7">
        <v>113.95</v>
      </c>
      <c r="F8" s="7">
        <v>2165.0500000000002</v>
      </c>
      <c r="G8" s="7"/>
      <c r="H8" s="9">
        <v>9000</v>
      </c>
      <c r="I8" s="7">
        <v>450</v>
      </c>
      <c r="J8" s="7">
        <v>900</v>
      </c>
      <c r="K8" s="7">
        <v>1350</v>
      </c>
    </row>
    <row r="9" spans="1:14" x14ac:dyDescent="0.35">
      <c r="A9" s="3">
        <v>1000</v>
      </c>
      <c r="B9" s="4">
        <v>44469</v>
      </c>
      <c r="C9" s="7">
        <v>4989</v>
      </c>
      <c r="D9" s="7"/>
      <c r="E9" s="7">
        <v>249.45000000000002</v>
      </c>
      <c r="F9" s="7">
        <v>4739.55</v>
      </c>
      <c r="G9" s="7"/>
      <c r="J9" s="4"/>
    </row>
    <row r="10" spans="1:14" x14ac:dyDescent="0.35">
      <c r="A10" s="3">
        <v>2000</v>
      </c>
      <c r="B10" s="4">
        <v>44469</v>
      </c>
      <c r="C10" s="7">
        <v>3497</v>
      </c>
      <c r="D10" s="7"/>
      <c r="E10" s="7">
        <v>174.85000000000002</v>
      </c>
      <c r="F10" s="7">
        <v>3322.15</v>
      </c>
      <c r="G10" s="7"/>
      <c r="J10" s="4"/>
    </row>
    <row r="11" spans="1:14" x14ac:dyDescent="0.35">
      <c r="A11" s="3">
        <v>3000</v>
      </c>
      <c r="B11" s="4">
        <v>44469</v>
      </c>
      <c r="C11" s="7">
        <v>2566</v>
      </c>
      <c r="D11" s="7"/>
      <c r="E11" s="7">
        <v>128.30000000000001</v>
      </c>
      <c r="F11" s="7">
        <v>2437.6999999999998</v>
      </c>
      <c r="G11" s="7"/>
      <c r="J11" s="4"/>
    </row>
    <row r="12" spans="1:14" x14ac:dyDescent="0.35">
      <c r="A12" s="3">
        <v>4100</v>
      </c>
      <c r="B12" s="4">
        <v>44469</v>
      </c>
      <c r="C12" s="7">
        <v>1378</v>
      </c>
      <c r="D12" s="7"/>
      <c r="E12" s="7">
        <v>68.900000000000006</v>
      </c>
      <c r="F12" s="7">
        <v>1309.0999999999999</v>
      </c>
      <c r="G12" s="7"/>
      <c r="I12" s="1" t="s">
        <v>5</v>
      </c>
      <c r="J12" s="4"/>
    </row>
    <row r="13" spans="1:14" x14ac:dyDescent="0.35">
      <c r="C13" s="6"/>
      <c r="D13" s="6"/>
      <c r="E13" s="7"/>
      <c r="F13" s="7"/>
      <c r="G13" s="7"/>
      <c r="H13" s="1" t="s">
        <v>8</v>
      </c>
      <c r="I13" s="14" cm="1">
        <f t="array" ref="I13:M13">_xlfn.SEQUENCE(1,5,0.05,0.05)</f>
        <v>0.05</v>
      </c>
      <c r="J13" s="14">
        <v>0.1</v>
      </c>
      <c r="K13" s="14">
        <v>0.15000000000000002</v>
      </c>
      <c r="L13" s="2">
        <v>0.2</v>
      </c>
      <c r="M13" s="2">
        <v>0.25</v>
      </c>
    </row>
    <row r="14" spans="1:14" x14ac:dyDescent="0.35">
      <c r="C14" s="6"/>
      <c r="D14" s="6"/>
      <c r="E14" s="6"/>
      <c r="F14" s="6"/>
      <c r="G14" s="6"/>
      <c r="H14" s="13" cm="1">
        <f t="array" ref="H14:H23">_xlfn.SEQUENCE(10, 1, 5000, 1000)</f>
        <v>5000</v>
      </c>
      <c r="I14" s="13" cm="1">
        <f t="array" ref="I14:M23">_xlfn.ANCHORARRAY(H14)*_xlfn.ANCHORARRAY(I13)</f>
        <v>250</v>
      </c>
      <c r="J14" s="13">
        <v>500</v>
      </c>
      <c r="K14" s="13">
        <v>750.00000000000011</v>
      </c>
      <c r="L14" s="13">
        <v>1000</v>
      </c>
      <c r="M14" s="13">
        <v>1250</v>
      </c>
    </row>
    <row r="15" spans="1:14" x14ac:dyDescent="0.35">
      <c r="C15" s="6"/>
      <c r="D15" s="6"/>
      <c r="E15" s="6"/>
      <c r="F15" s="6"/>
      <c r="G15" s="6"/>
      <c r="H15" s="13">
        <v>6000</v>
      </c>
      <c r="I15" s="13">
        <v>300</v>
      </c>
      <c r="J15" s="13">
        <v>600</v>
      </c>
      <c r="K15" s="13">
        <v>900.00000000000011</v>
      </c>
      <c r="L15" s="13">
        <v>1200</v>
      </c>
      <c r="M15" s="13">
        <v>1500</v>
      </c>
    </row>
    <row r="16" spans="1:14" x14ac:dyDescent="0.35">
      <c r="C16" s="6"/>
      <c r="D16" s="6"/>
      <c r="E16" s="6"/>
      <c r="F16" s="6"/>
      <c r="G16" s="6"/>
      <c r="H16" s="13">
        <v>7000</v>
      </c>
      <c r="I16" s="13">
        <v>350</v>
      </c>
      <c r="J16" s="13">
        <v>700</v>
      </c>
      <c r="K16" s="13">
        <v>1050.0000000000002</v>
      </c>
      <c r="L16" s="13">
        <v>1400</v>
      </c>
      <c r="M16" s="13">
        <v>1750</v>
      </c>
    </row>
    <row r="17" spans="3:13" x14ac:dyDescent="0.35">
      <c r="C17" s="6"/>
      <c r="D17" s="6"/>
      <c r="E17" s="6"/>
      <c r="F17" s="6"/>
      <c r="G17" s="6"/>
      <c r="H17" s="13">
        <v>8000</v>
      </c>
      <c r="I17" s="13">
        <v>400</v>
      </c>
      <c r="J17" s="13">
        <v>800</v>
      </c>
      <c r="K17" s="13">
        <v>1200.0000000000002</v>
      </c>
      <c r="L17" s="13">
        <v>1600</v>
      </c>
      <c r="M17" s="13">
        <v>2000</v>
      </c>
    </row>
    <row r="18" spans="3:13" x14ac:dyDescent="0.35">
      <c r="C18" s="6"/>
      <c r="D18" s="6"/>
      <c r="E18" s="6"/>
      <c r="F18" s="6"/>
      <c r="G18" s="6"/>
      <c r="H18" s="13">
        <v>9000</v>
      </c>
      <c r="I18" s="13">
        <v>450</v>
      </c>
      <c r="J18" s="13">
        <v>900</v>
      </c>
      <c r="K18" s="13">
        <v>1350.0000000000002</v>
      </c>
      <c r="L18" s="13">
        <v>1800</v>
      </c>
      <c r="M18" s="13">
        <v>2250</v>
      </c>
    </row>
    <row r="19" spans="3:13" x14ac:dyDescent="0.35">
      <c r="C19" s="6"/>
      <c r="D19" s="6"/>
      <c r="E19" s="6"/>
      <c r="F19" s="6"/>
      <c r="G19" s="6"/>
      <c r="H19" s="2">
        <v>10000</v>
      </c>
      <c r="I19" s="13">
        <v>500</v>
      </c>
      <c r="J19" s="13">
        <v>1000</v>
      </c>
      <c r="K19" s="13">
        <v>1500.0000000000002</v>
      </c>
      <c r="L19" s="13">
        <v>2000</v>
      </c>
      <c r="M19" s="13">
        <v>2500</v>
      </c>
    </row>
    <row r="20" spans="3:13" x14ac:dyDescent="0.35">
      <c r="C20" s="6"/>
      <c r="D20" s="6"/>
      <c r="E20" s="6"/>
      <c r="F20" s="6"/>
      <c r="G20" s="6"/>
      <c r="H20" s="2">
        <v>11000</v>
      </c>
      <c r="I20" s="13">
        <v>550</v>
      </c>
      <c r="J20" s="13">
        <v>1100</v>
      </c>
      <c r="K20" s="13">
        <v>1650.0000000000002</v>
      </c>
      <c r="L20" s="13">
        <v>2200</v>
      </c>
      <c r="M20" s="13">
        <v>2750</v>
      </c>
    </row>
    <row r="21" spans="3:13" x14ac:dyDescent="0.35">
      <c r="C21" s="6"/>
      <c r="D21" s="6"/>
      <c r="E21" s="6"/>
      <c r="F21" s="6"/>
      <c r="G21" s="6"/>
      <c r="H21" s="2">
        <v>12000</v>
      </c>
      <c r="I21" s="13">
        <v>600</v>
      </c>
      <c r="J21" s="13">
        <v>1200</v>
      </c>
      <c r="K21" s="13">
        <v>1800.0000000000002</v>
      </c>
      <c r="L21" s="13">
        <v>2400</v>
      </c>
      <c r="M21" s="13">
        <v>3000</v>
      </c>
    </row>
    <row r="22" spans="3:13" x14ac:dyDescent="0.35">
      <c r="C22" s="6"/>
      <c r="D22" s="6"/>
      <c r="E22" s="6"/>
      <c r="F22" s="6"/>
      <c r="G22" s="6"/>
      <c r="H22" s="2">
        <v>13000</v>
      </c>
      <c r="I22" s="13">
        <v>650</v>
      </c>
      <c r="J22" s="13">
        <v>1300</v>
      </c>
      <c r="K22" s="13">
        <v>1950.0000000000002</v>
      </c>
      <c r="L22" s="13">
        <v>2600</v>
      </c>
      <c r="M22" s="13">
        <v>3250</v>
      </c>
    </row>
    <row r="23" spans="3:13" x14ac:dyDescent="0.35">
      <c r="C23" s="6"/>
      <c r="D23" s="6"/>
      <c r="E23" s="6"/>
      <c r="F23" s="6"/>
      <c r="G23" s="6"/>
      <c r="H23" s="2">
        <v>14000</v>
      </c>
      <c r="I23" s="13">
        <v>700</v>
      </c>
      <c r="J23" s="13">
        <v>1400</v>
      </c>
      <c r="K23" s="13">
        <v>2100.0000000000005</v>
      </c>
      <c r="L23" s="13">
        <v>2800</v>
      </c>
      <c r="M23" s="13">
        <v>3500</v>
      </c>
    </row>
    <row r="24" spans="3:13" x14ac:dyDescent="0.35">
      <c r="C24" s="6"/>
      <c r="D24" s="6"/>
      <c r="E24" s="6"/>
      <c r="F24" s="6"/>
      <c r="G24" s="6"/>
    </row>
    <row r="25" spans="3:13" x14ac:dyDescent="0.35">
      <c r="C25" s="6"/>
      <c r="D25" s="6"/>
      <c r="E25" s="6"/>
      <c r="F25" s="6"/>
      <c r="G25" s="6"/>
    </row>
    <row r="26" spans="3:13" x14ac:dyDescent="0.35">
      <c r="C26" s="6"/>
      <c r="D26" s="6"/>
      <c r="E26" s="6"/>
      <c r="F26" s="6"/>
      <c r="G26" s="6"/>
    </row>
    <row r="27" spans="3:13" x14ac:dyDescent="0.35">
      <c r="C27" s="6"/>
      <c r="D27" s="6"/>
      <c r="E27" s="6"/>
      <c r="F27" s="6"/>
      <c r="G27" s="6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20EE-F15D-4E0A-BAE4-B11107015E4B}">
  <dimension ref="A1:J25"/>
  <sheetViews>
    <sheetView zoomScaleNormal="100" workbookViewId="0">
      <selection activeCell="K3" sqref="K3"/>
    </sheetView>
  </sheetViews>
  <sheetFormatPr defaultColWidth="11.6640625" defaultRowHeight="18" x14ac:dyDescent="0.35"/>
  <cols>
    <col min="1" max="1" width="12.44140625" style="2" bestFit="1" customWidth="1"/>
    <col min="2" max="2" width="9.77734375" style="2" bestFit="1" customWidth="1"/>
    <col min="3" max="3" width="12.44140625" style="2" bestFit="1" customWidth="1"/>
    <col min="4" max="4" width="11.6640625" style="2"/>
    <col min="5" max="5" width="10.6640625" style="2" bestFit="1" customWidth="1"/>
    <col min="6" max="6" width="9.77734375" style="2" bestFit="1" customWidth="1"/>
    <col min="7" max="7" width="10.6640625" style="2" bestFit="1" customWidth="1"/>
    <col min="8" max="8" width="11.6640625" style="2"/>
    <col min="9" max="9" width="10.6640625" style="2" bestFit="1" customWidth="1"/>
    <col min="10" max="10" width="7.88671875" style="2" bestFit="1" customWidth="1"/>
    <col min="11" max="16384" width="11.6640625" style="2"/>
  </cols>
  <sheetData>
    <row r="1" spans="1:10" x14ac:dyDescent="0.35">
      <c r="A1" s="1" t="s">
        <v>0</v>
      </c>
      <c r="B1" s="1"/>
      <c r="C1" s="1"/>
      <c r="D1" s="1"/>
    </row>
    <row r="2" spans="1:10" x14ac:dyDescent="0.35">
      <c r="A2" s="2" t="s">
        <v>1</v>
      </c>
      <c r="B2" s="2" t="s">
        <v>2</v>
      </c>
      <c r="C2" s="2" t="s">
        <v>3</v>
      </c>
      <c r="D2"/>
      <c r="E2" s="1" t="s">
        <v>1</v>
      </c>
      <c r="F2" s="5" t="s">
        <v>2</v>
      </c>
      <c r="G2" s="1" t="s">
        <v>3</v>
      </c>
      <c r="H2" s="1"/>
      <c r="I2" s="1" t="s">
        <v>1</v>
      </c>
      <c r="J2" s="1" t="s">
        <v>4</v>
      </c>
    </row>
    <row r="3" spans="1:10" x14ac:dyDescent="0.35">
      <c r="A3" s="3">
        <v>1000</v>
      </c>
      <c r="B3" s="4">
        <v>44440</v>
      </c>
      <c r="C3" s="7">
        <v>3832</v>
      </c>
      <c r="D3" s="12"/>
      <c r="E3" s="2" cm="1">
        <f t="array" ref="E3:G10">_xlfn._xlws.FILTER(Source_Data_GL2[], Source_Data_GL2[GL Amount]&gt;3000)</f>
        <v>1000</v>
      </c>
      <c r="F3" s="4">
        <v>44440</v>
      </c>
      <c r="G3" s="2">
        <v>3832</v>
      </c>
      <c r="I3" s="2" cm="1">
        <f t="array" ref="I3:I12">_xlfn._xlws.SORT(_xlfn.UNIQUE(Source_Data_GL2[GL Account]))</f>
        <v>1000</v>
      </c>
      <c r="J3" s="2" cm="1">
        <f t="array" ref="J3:J12">AVERAGEIFS(Source_Data_GL2[GL Amount], Source_Data_GL2[GL Account],_xlfn.ANCHORARRAY( I3))</f>
        <v>4410.5</v>
      </c>
    </row>
    <row r="4" spans="1:10" x14ac:dyDescent="0.35">
      <c r="A4" s="3">
        <v>1100</v>
      </c>
      <c r="B4" s="4">
        <v>44440</v>
      </c>
      <c r="C4" s="7">
        <v>4762</v>
      </c>
      <c r="D4" s="12"/>
      <c r="E4" s="2">
        <v>1100</v>
      </c>
      <c r="F4" s="4">
        <v>44440</v>
      </c>
      <c r="G4" s="2">
        <v>4762</v>
      </c>
      <c r="I4" s="2">
        <v>1100</v>
      </c>
      <c r="J4" s="2">
        <v>4762</v>
      </c>
    </row>
    <row r="5" spans="1:10" x14ac:dyDescent="0.35">
      <c r="A5" s="3">
        <v>2000</v>
      </c>
      <c r="B5" s="4">
        <v>44440</v>
      </c>
      <c r="C5" s="7">
        <v>4285</v>
      </c>
      <c r="D5" s="12"/>
      <c r="E5" s="2">
        <v>2000</v>
      </c>
      <c r="F5" s="4">
        <v>44440</v>
      </c>
      <c r="G5" s="2">
        <v>4285</v>
      </c>
      <c r="I5" s="2">
        <v>2000</v>
      </c>
      <c r="J5" s="2">
        <v>3891</v>
      </c>
    </row>
    <row r="6" spans="1:10" x14ac:dyDescent="0.35">
      <c r="A6" s="3">
        <v>2100</v>
      </c>
      <c r="B6" s="4">
        <v>44440</v>
      </c>
      <c r="C6" s="7">
        <v>2133</v>
      </c>
      <c r="D6" s="12"/>
      <c r="E6" s="2">
        <v>3500</v>
      </c>
      <c r="F6" s="4">
        <v>44440</v>
      </c>
      <c r="G6" s="2">
        <v>3600</v>
      </c>
      <c r="I6" s="2">
        <v>2100</v>
      </c>
      <c r="J6" s="2">
        <v>2133</v>
      </c>
    </row>
    <row r="7" spans="1:10" x14ac:dyDescent="0.35">
      <c r="A7" s="3">
        <v>3500</v>
      </c>
      <c r="B7" s="4">
        <v>44440</v>
      </c>
      <c r="C7" s="7">
        <v>3600</v>
      </c>
      <c r="D7" s="12"/>
      <c r="E7" s="2">
        <v>1000</v>
      </c>
      <c r="F7" s="4">
        <v>44469</v>
      </c>
      <c r="G7" s="2">
        <v>4989</v>
      </c>
      <c r="I7" s="2">
        <v>3000</v>
      </c>
      <c r="J7" s="2">
        <v>2566</v>
      </c>
    </row>
    <row r="8" spans="1:10" x14ac:dyDescent="0.35">
      <c r="A8" s="3">
        <v>4000</v>
      </c>
      <c r="B8" s="4">
        <v>44440</v>
      </c>
      <c r="C8" s="7">
        <v>2279</v>
      </c>
      <c r="D8" s="12"/>
      <c r="E8" s="2">
        <v>2000</v>
      </c>
      <c r="F8" s="4">
        <v>44469</v>
      </c>
      <c r="G8" s="2">
        <v>3497</v>
      </c>
      <c r="I8" s="2">
        <v>3500</v>
      </c>
      <c r="J8" s="2">
        <v>3600</v>
      </c>
    </row>
    <row r="9" spans="1:10" x14ac:dyDescent="0.35">
      <c r="A9" s="3">
        <v>1000</v>
      </c>
      <c r="B9" s="4">
        <v>44469</v>
      </c>
      <c r="C9" s="7">
        <v>4989</v>
      </c>
      <c r="D9" s="12"/>
      <c r="E9" s="2">
        <v>5000</v>
      </c>
      <c r="F9" s="4">
        <v>0</v>
      </c>
      <c r="G9" s="2">
        <v>4235</v>
      </c>
      <c r="I9" s="2">
        <v>4000</v>
      </c>
      <c r="J9" s="2">
        <v>2279</v>
      </c>
    </row>
    <row r="10" spans="1:10" x14ac:dyDescent="0.35">
      <c r="A10" s="3">
        <v>2000</v>
      </c>
      <c r="B10" s="4">
        <v>44469</v>
      </c>
      <c r="C10" s="7">
        <v>3497</v>
      </c>
      <c r="D10" s="12"/>
      <c r="E10" s="2">
        <v>8000</v>
      </c>
      <c r="F10" s="4">
        <v>0</v>
      </c>
      <c r="G10" s="2">
        <v>5000</v>
      </c>
      <c r="I10" s="2">
        <v>4100</v>
      </c>
      <c r="J10" s="2">
        <v>1378</v>
      </c>
    </row>
    <row r="11" spans="1:10" x14ac:dyDescent="0.35">
      <c r="A11" s="3">
        <v>3000</v>
      </c>
      <c r="B11" s="4">
        <v>44469</v>
      </c>
      <c r="C11" s="7">
        <v>2566</v>
      </c>
      <c r="D11" s="12"/>
      <c r="F11" s="4"/>
      <c r="I11" s="2">
        <v>5000</v>
      </c>
      <c r="J11" s="2">
        <v>4235</v>
      </c>
    </row>
    <row r="12" spans="1:10" x14ac:dyDescent="0.35">
      <c r="A12" s="3">
        <v>4100</v>
      </c>
      <c r="B12" s="4">
        <v>44469</v>
      </c>
      <c r="C12" s="7">
        <v>1378</v>
      </c>
      <c r="D12" s="12"/>
      <c r="F12" s="4"/>
      <c r="I12" s="2">
        <v>8000</v>
      </c>
      <c r="J12" s="2">
        <v>5000</v>
      </c>
    </row>
    <row r="13" spans="1:10" x14ac:dyDescent="0.35">
      <c r="A13" s="15">
        <v>5000</v>
      </c>
      <c r="B13" s="8"/>
      <c r="C13" s="9">
        <v>4235</v>
      </c>
      <c r="D13" s="8"/>
      <c r="E13" s="4"/>
    </row>
    <row r="14" spans="1:10" x14ac:dyDescent="0.35">
      <c r="A14" s="16">
        <v>8000</v>
      </c>
      <c r="B14" s="17"/>
      <c r="C14" s="18">
        <v>5000</v>
      </c>
      <c r="E14" s="4"/>
    </row>
    <row r="15" spans="1:10" x14ac:dyDescent="0.35">
      <c r="A15" s="9"/>
      <c r="E15" s="4"/>
    </row>
    <row r="16" spans="1:10" x14ac:dyDescent="0.35">
      <c r="A16" s="9"/>
      <c r="E16" s="4"/>
    </row>
    <row r="17" spans="1:5" x14ac:dyDescent="0.35">
      <c r="A17" s="9"/>
      <c r="E17" s="4"/>
    </row>
    <row r="18" spans="1:5" x14ac:dyDescent="0.35">
      <c r="A18" s="9"/>
      <c r="E18" s="4"/>
    </row>
    <row r="20" spans="1:5" x14ac:dyDescent="0.35">
      <c r="B20" s="8"/>
      <c r="C20" s="8"/>
      <c r="D20" s="8"/>
    </row>
    <row r="21" spans="1:5" x14ac:dyDescent="0.35">
      <c r="A21" s="9"/>
    </row>
    <row r="22" spans="1:5" x14ac:dyDescent="0.35">
      <c r="A22" s="9"/>
    </row>
    <row r="23" spans="1:5" x14ac:dyDescent="0.35">
      <c r="A23" s="9"/>
    </row>
    <row r="24" spans="1:5" x14ac:dyDescent="0.35">
      <c r="A24" s="9"/>
    </row>
    <row r="25" spans="1:5" x14ac:dyDescent="0.35">
      <c r="A25" s="9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385D-6533-4915-8B5D-BB43E2DF77F5}">
  <dimension ref="A1:O26"/>
  <sheetViews>
    <sheetView tabSelected="1" zoomScaleNormal="100" workbookViewId="0">
      <selection activeCell="A14" sqref="A14"/>
    </sheetView>
  </sheetViews>
  <sheetFormatPr defaultColWidth="12.44140625" defaultRowHeight="18" x14ac:dyDescent="0.35"/>
  <cols>
    <col min="1" max="16384" width="12.44140625" style="2"/>
  </cols>
  <sheetData>
    <row r="1" spans="1:15" x14ac:dyDescent="0.35">
      <c r="A1" s="1" t="s">
        <v>0</v>
      </c>
      <c r="B1" s="1"/>
      <c r="C1" s="1"/>
      <c r="D1" s="1"/>
      <c r="E1" s="1"/>
      <c r="F1" s="1" t="s">
        <v>1</v>
      </c>
      <c r="G1" s="1" t="s">
        <v>9</v>
      </c>
      <c r="I1" s="1" t="s">
        <v>10</v>
      </c>
    </row>
    <row r="2" spans="1:15" x14ac:dyDescent="0.35">
      <c r="A2" s="2" t="s">
        <v>1</v>
      </c>
      <c r="B2" s="2" t="s">
        <v>2</v>
      </c>
      <c r="C2" s="2" t="s">
        <v>3</v>
      </c>
      <c r="D2" s="20" t="s">
        <v>9</v>
      </c>
      <c r="E2"/>
      <c r="F2" s="2" cm="1">
        <f t="array" ref="F2:F10">_xlfn.UNIQUE(Source_Data_GL3[GL Account])</f>
        <v>1000</v>
      </c>
      <c r="G2" s="11" cm="1">
        <f t="array" aca="1" ref="G2:G10" ca="1">_xlfn.RANDARRAY(COUNT(_xlfn.ANCHORARRAY(F2)), 1, 0.1, 0.9)</f>
        <v>0.87938150145710348</v>
      </c>
      <c r="I2" s="2" cm="1">
        <f t="array" ref="I2:L2">_xlfn.SEQUENCE(1, 4, 1000, 1000)</f>
        <v>1000</v>
      </c>
      <c r="J2" s="2">
        <v>2000</v>
      </c>
      <c r="K2" s="2">
        <v>3000</v>
      </c>
      <c r="L2" s="2">
        <v>4000</v>
      </c>
      <c r="N2" s="1"/>
      <c r="O2" s="1"/>
    </row>
    <row r="3" spans="1:15" x14ac:dyDescent="0.35">
      <c r="A3" s="3">
        <v>1000</v>
      </c>
      <c r="B3" s="4">
        <v>44440</v>
      </c>
      <c r="C3" s="7">
        <v>3832</v>
      </c>
      <c r="D3" s="19" cm="1">
        <f t="array" aca="1" ref="D3" ca="1">_xlfn.XLOOKUP(Source_Data_GL3[[#This Row],[GL Account]],_xlfn.ANCHORARRAY( $F$2),_xlfn.ANCHORARRAY( $G$2))</f>
        <v>0.87938150145710348</v>
      </c>
      <c r="E3" s="12"/>
      <c r="F3" s="2">
        <v>1100</v>
      </c>
      <c r="G3" s="11">
        <f ca="1"/>
        <v>0.40058730203708315</v>
      </c>
      <c r="I3" s="2" cm="1">
        <f t="array" aca="1" ref="I3:L3" ca="1">_xlfn.XLOOKUP(_xlfn.ANCHORARRAY(I2),_xlfn.ANCHORARRAY( F2),_xlfn.ANCHORARRAY( G2))</f>
        <v>0.87938150145710348</v>
      </c>
      <c r="J3" s="2">
        <f ca="1"/>
        <v>0.14493524469421382</v>
      </c>
      <c r="K3" s="2">
        <f ca="1"/>
        <v>0.47782906859836582</v>
      </c>
      <c r="L3" s="2">
        <f ca="1"/>
        <v>0.80735215857198461</v>
      </c>
    </row>
    <row r="4" spans="1:15" x14ac:dyDescent="0.35">
      <c r="A4" s="3">
        <v>1100</v>
      </c>
      <c r="B4" s="4">
        <v>44440</v>
      </c>
      <c r="C4" s="7">
        <v>4762</v>
      </c>
      <c r="D4" s="19" cm="1">
        <f t="array" aca="1" ref="D4" ca="1">_xlfn.XLOOKUP(Source_Data_GL3[[#This Row],[GL Account]],_xlfn.ANCHORARRAY( $F$2),_xlfn.ANCHORARRAY( $G$2))</f>
        <v>0.40058730203708315</v>
      </c>
      <c r="E4" s="12"/>
      <c r="F4" s="2">
        <v>2000</v>
      </c>
      <c r="G4" s="11">
        <f ca="1"/>
        <v>0.14493524469421382</v>
      </c>
      <c r="J4" s="4"/>
    </row>
    <row r="5" spans="1:15" x14ac:dyDescent="0.35">
      <c r="A5" s="3">
        <v>2000</v>
      </c>
      <c r="B5" s="4">
        <v>44440</v>
      </c>
      <c r="C5" s="7">
        <v>4285</v>
      </c>
      <c r="D5" s="19" cm="1">
        <f t="array" aca="1" ref="D5" ca="1">_xlfn.XLOOKUP(Source_Data_GL3[[#This Row],[GL Account]],_xlfn.ANCHORARRAY( $F$2),_xlfn.ANCHORARRAY( $G$2))</f>
        <v>0.14493524469421382</v>
      </c>
      <c r="E5" s="12"/>
      <c r="F5" s="2">
        <v>2100</v>
      </c>
      <c r="G5" s="11">
        <f ca="1"/>
        <v>0.3540954839297441</v>
      </c>
      <c r="J5" s="4"/>
    </row>
    <row r="6" spans="1:15" x14ac:dyDescent="0.35">
      <c r="A6" s="3">
        <v>2100</v>
      </c>
      <c r="B6" s="4">
        <v>44440</v>
      </c>
      <c r="C6" s="7">
        <v>2133</v>
      </c>
      <c r="D6" s="19" cm="1">
        <f t="array" aca="1" ref="D6" ca="1">_xlfn.XLOOKUP(Source_Data_GL3[[#This Row],[GL Account]],_xlfn.ANCHORARRAY( $F$2),_xlfn.ANCHORARRAY( $G$2))</f>
        <v>0.3540954839297441</v>
      </c>
      <c r="E6" s="12"/>
      <c r="F6" s="2">
        <v>3500</v>
      </c>
      <c r="G6" s="11">
        <f ca="1"/>
        <v>0.86226866761451848</v>
      </c>
      <c r="J6" s="4"/>
    </row>
    <row r="7" spans="1:15" x14ac:dyDescent="0.35">
      <c r="A7" s="3">
        <v>3500</v>
      </c>
      <c r="B7" s="4">
        <v>44440</v>
      </c>
      <c r="C7" s="7">
        <v>3600</v>
      </c>
      <c r="D7" s="19" cm="1">
        <f t="array" aca="1" ref="D7" ca="1">_xlfn.XLOOKUP(Source_Data_GL3[[#This Row],[GL Account]],_xlfn.ANCHORARRAY( $F$2),_xlfn.ANCHORARRAY( $G$2))</f>
        <v>0.86226866761451848</v>
      </c>
      <c r="E7" s="12"/>
      <c r="F7" s="2">
        <v>4000</v>
      </c>
      <c r="G7" s="11">
        <f ca="1"/>
        <v>0.80735215857198461</v>
      </c>
      <c r="J7" s="4"/>
    </row>
    <row r="8" spans="1:15" x14ac:dyDescent="0.35">
      <c r="A8" s="3">
        <v>4000</v>
      </c>
      <c r="B8" s="4">
        <v>44440</v>
      </c>
      <c r="C8" s="7">
        <v>2279</v>
      </c>
      <c r="D8" s="19" cm="1">
        <f t="array" aca="1" ref="D8" ca="1">_xlfn.XLOOKUP(Source_Data_GL3[[#This Row],[GL Account]],_xlfn.ANCHORARRAY( $F$2),_xlfn.ANCHORARRAY( $G$2))</f>
        <v>0.80735215857198461</v>
      </c>
      <c r="E8" s="12"/>
      <c r="F8" s="2">
        <v>3000</v>
      </c>
      <c r="G8" s="11">
        <f ca="1"/>
        <v>0.47782906859836582</v>
      </c>
      <c r="J8" s="4"/>
    </row>
    <row r="9" spans="1:15" x14ac:dyDescent="0.35">
      <c r="A9" s="3">
        <v>1000</v>
      </c>
      <c r="B9" s="4">
        <v>44469</v>
      </c>
      <c r="C9" s="7">
        <v>4989</v>
      </c>
      <c r="D9" s="19" cm="1">
        <f t="array" aca="1" ref="D9" ca="1">_xlfn.XLOOKUP(Source_Data_GL3[[#This Row],[GL Account]],_xlfn.ANCHORARRAY( $F$2),_xlfn.ANCHORARRAY( $G$2))</f>
        <v>0.87938150145710348</v>
      </c>
      <c r="E9" s="12"/>
      <c r="F9" s="2">
        <v>4100</v>
      </c>
      <c r="G9" s="11">
        <f ca="1"/>
        <v>0.78133484236970641</v>
      </c>
      <c r="J9" s="4"/>
    </row>
    <row r="10" spans="1:15" x14ac:dyDescent="0.35">
      <c r="A10" s="3">
        <v>2000</v>
      </c>
      <c r="B10" s="4">
        <v>44469</v>
      </c>
      <c r="C10" s="7">
        <v>3497</v>
      </c>
      <c r="D10" s="19" cm="1">
        <f t="array" aca="1" ref="D10" ca="1">_xlfn.XLOOKUP(Source_Data_GL3[[#This Row],[GL Account]],_xlfn.ANCHORARRAY( $F$2),_xlfn.ANCHORARRAY( $G$2))</f>
        <v>0.14493524469421382</v>
      </c>
      <c r="E10" s="12"/>
      <c r="F10" s="2">
        <v>5000</v>
      </c>
      <c r="G10" s="11">
        <f ca="1"/>
        <v>0.72088606856668125</v>
      </c>
      <c r="J10" s="4"/>
    </row>
    <row r="11" spans="1:15" x14ac:dyDescent="0.35">
      <c r="A11" s="3">
        <v>3000</v>
      </c>
      <c r="B11" s="4">
        <v>44469</v>
      </c>
      <c r="C11" s="7">
        <v>2566</v>
      </c>
      <c r="D11" s="19" cm="1">
        <f t="array" aca="1" ref="D11" ca="1">_xlfn.XLOOKUP(Source_Data_GL3[[#This Row],[GL Account]],_xlfn.ANCHORARRAY( $F$2),_xlfn.ANCHORARRAY( $G$2))</f>
        <v>0.47782906859836582</v>
      </c>
      <c r="E11" s="12"/>
      <c r="J11" s="4"/>
    </row>
    <row r="12" spans="1:15" x14ac:dyDescent="0.35">
      <c r="A12" s="3">
        <v>4100</v>
      </c>
      <c r="B12" s="4">
        <v>44469</v>
      </c>
      <c r="C12" s="7">
        <v>1378</v>
      </c>
      <c r="D12" s="19" cm="1">
        <f t="array" aca="1" ref="D12" ca="1">_xlfn.XLOOKUP(Source_Data_GL3[[#This Row],[GL Account]],_xlfn.ANCHORARRAY( $F$2),_xlfn.ANCHORARRAY( $G$2))</f>
        <v>0.78133484236970641</v>
      </c>
      <c r="E12" s="12"/>
      <c r="J12" s="4"/>
    </row>
    <row r="13" spans="1:15" x14ac:dyDescent="0.35">
      <c r="A13" s="21">
        <v>5000</v>
      </c>
      <c r="B13" s="1"/>
      <c r="C13" s="18"/>
      <c r="D13" s="22" cm="1">
        <f t="array" aca="1" ref="D13" ca="1">_xlfn.XLOOKUP(Source_Data_GL3[[#This Row],[GL Account]],_xlfn.ANCHORARRAY( $F$2),_xlfn.ANCHORARRAY( $G$2))</f>
        <v>0.72088606856668125</v>
      </c>
      <c r="I13" s="4"/>
    </row>
    <row r="14" spans="1:15" x14ac:dyDescent="0.35">
      <c r="A14" s="1"/>
      <c r="B14" s="8"/>
      <c r="C14" s="8"/>
      <c r="D14" s="8"/>
      <c r="E14" s="8"/>
      <c r="I14" s="4"/>
    </row>
    <row r="15" spans="1:15" x14ac:dyDescent="0.35">
      <c r="A15" s="9"/>
      <c r="B15" s="10"/>
      <c r="I15" s="4"/>
    </row>
    <row r="16" spans="1:15" x14ac:dyDescent="0.35">
      <c r="A16" s="9"/>
      <c r="I16" s="4"/>
    </row>
    <row r="17" spans="1:9" x14ac:dyDescent="0.35">
      <c r="A17" s="9"/>
      <c r="I17" s="4"/>
    </row>
    <row r="18" spans="1:9" x14ac:dyDescent="0.35">
      <c r="A18" s="9"/>
      <c r="I18" s="4"/>
    </row>
    <row r="19" spans="1:9" x14ac:dyDescent="0.35">
      <c r="A19" s="9"/>
      <c r="I19" s="4"/>
    </row>
    <row r="21" spans="1:9" x14ac:dyDescent="0.35">
      <c r="B21" s="8"/>
      <c r="C21" s="8"/>
      <c r="D21" s="8"/>
      <c r="E21" s="8"/>
    </row>
    <row r="22" spans="1:9" x14ac:dyDescent="0.35">
      <c r="A22" s="9"/>
    </row>
    <row r="23" spans="1:9" x14ac:dyDescent="0.35">
      <c r="A23" s="9"/>
    </row>
    <row r="24" spans="1:9" x14ac:dyDescent="0.35">
      <c r="A24" s="9"/>
    </row>
    <row r="25" spans="1:9" x14ac:dyDescent="0.35">
      <c r="A25" s="9"/>
    </row>
    <row r="26" spans="1:9" x14ac:dyDescent="0.35">
      <c r="A26" s="9"/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Functions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SUJIT SINGH</cp:lastModifiedBy>
  <dcterms:created xsi:type="dcterms:W3CDTF">2021-08-30T21:51:32Z</dcterms:created>
  <dcterms:modified xsi:type="dcterms:W3CDTF">2025-08-23T04:31:58Z</dcterms:modified>
</cp:coreProperties>
</file>