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filterPrivacy="1" defaultThemeVersion="124226"/>
  <xr:revisionPtr revIDLastSave="0" documentId="13_ncr:1_{179268FC-860B-4479-81B1-0C88EC528F0E}" xr6:coauthVersionLast="47" xr6:coauthVersionMax="47" xr10:uidLastSave="{00000000-0000-0000-0000-000000000000}"/>
  <bookViews>
    <workbookView xWindow="-120" yWindow="-120" windowWidth="29040" windowHeight="1764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4" i="1" l="1"/>
  <c r="G10" i="1"/>
  <c r="G11" i="1"/>
  <c r="L35" i="1"/>
  <c r="I5" i="1"/>
  <c r="I23" i="1"/>
  <c r="I17" i="1"/>
  <c r="I16" i="1"/>
  <c r="I15" i="1"/>
  <c r="I14" i="1"/>
  <c r="I13" i="1"/>
  <c r="I11" i="1"/>
  <c r="I10" i="1"/>
  <c r="E11" i="1"/>
  <c r="E10" i="1"/>
  <c r="I33" i="1" l="1"/>
  <c r="G17" i="1"/>
  <c r="G16" i="1"/>
  <c r="G15" i="1"/>
  <c r="G14" i="1"/>
  <c r="G13" i="1"/>
  <c r="G23" i="1"/>
  <c r="E13" i="1"/>
  <c r="E14" i="1"/>
  <c r="E15" i="1"/>
  <c r="E16" i="1"/>
  <c r="E17" i="1"/>
  <c r="E23" i="1"/>
  <c r="L33" i="1"/>
  <c r="C8" i="1" l="1"/>
  <c r="L36" i="1" l="1"/>
  <c r="L32" i="1" l="1"/>
  <c r="L5" i="1"/>
  <c r="I31" i="1" l="1"/>
  <c r="I30" i="1"/>
  <c r="I29" i="1"/>
  <c r="I28" i="1"/>
  <c r="I27" i="1"/>
  <c r="I26" i="1"/>
  <c r="I25" i="1"/>
  <c r="I24" i="1"/>
  <c r="I22" i="1"/>
  <c r="I21" i="1"/>
  <c r="I20" i="1"/>
  <c r="I19" i="1"/>
  <c r="I18" i="1"/>
  <c r="I12" i="1"/>
  <c r="I9" i="1"/>
  <c r="I8" i="1"/>
  <c r="I7" i="1"/>
  <c r="I6" i="1"/>
  <c r="G7" i="1" l="1"/>
  <c r="G8" i="1"/>
  <c r="G9" i="1"/>
  <c r="G12" i="1"/>
  <c r="G18" i="1"/>
  <c r="L18" i="1" s="1"/>
  <c r="G19" i="1"/>
  <c r="G20" i="1"/>
  <c r="G21" i="1"/>
  <c r="G22" i="1"/>
  <c r="L22" i="1" s="1"/>
  <c r="G24" i="1"/>
  <c r="G25" i="1"/>
  <c r="G26" i="1"/>
  <c r="L26" i="1" s="1"/>
  <c r="G27" i="1"/>
  <c r="L27" i="1" s="1"/>
  <c r="G28" i="1"/>
  <c r="L28" i="1" s="1"/>
  <c r="G29" i="1"/>
  <c r="L29" i="1" s="1"/>
  <c r="G30" i="1"/>
  <c r="L30" i="1" s="1"/>
  <c r="G31" i="1"/>
  <c r="L31" i="1" s="1"/>
  <c r="G6" i="1"/>
  <c r="E7" i="1"/>
  <c r="E8" i="1"/>
  <c r="E9" i="1"/>
  <c r="E12" i="1"/>
  <c r="E18" i="1"/>
  <c r="E19" i="1"/>
  <c r="E20" i="1"/>
  <c r="E21" i="1"/>
  <c r="E22" i="1"/>
  <c r="E24" i="1"/>
  <c r="E25" i="1"/>
  <c r="E26" i="1"/>
  <c r="E27" i="1"/>
  <c r="E28" i="1"/>
  <c r="E29" i="1"/>
  <c r="E30" i="1"/>
  <c r="E31" i="1"/>
  <c r="E6" i="1"/>
  <c r="C33" i="1"/>
  <c r="L39" i="1" l="1"/>
  <c r="G33" i="1"/>
  <c r="E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000-000001000000}">
      <text>
        <r>
          <rPr>
            <b/>
            <sz val="10"/>
            <color indexed="81"/>
            <rFont val="Corbel"/>
            <family val="2"/>
          </rPr>
          <t>Tips:</t>
        </r>
        <r>
          <rPr>
            <sz val="10"/>
            <color indexed="81"/>
            <rFont val="Corbel"/>
            <family val="2"/>
          </rPr>
          <t xml:space="preserve">
1. enter the names of rail passes you want to compare
2. find their specifics through our rail pass pages &gt; see </t>
        </r>
        <r>
          <rPr>
            <i/>
            <sz val="10"/>
            <color indexed="81"/>
            <rFont val="Corbel"/>
            <family val="2"/>
          </rPr>
          <t>Useful links</t>
        </r>
        <r>
          <rPr>
            <sz val="10"/>
            <color indexed="81"/>
            <rFont val="Corbel"/>
            <family val="2"/>
          </rPr>
          <t xml:space="preserve"> below</t>
        </r>
      </text>
    </comment>
    <comment ref="B4" authorId="0" shapeId="0" xr:uid="{00000000-0006-0000-0000-000002000000}">
      <text>
        <r>
          <rPr>
            <b/>
            <sz val="10"/>
            <color indexed="81"/>
            <rFont val="Corbel"/>
            <family val="2"/>
          </rPr>
          <t>Tips:</t>
        </r>
        <r>
          <rPr>
            <sz val="10"/>
            <color indexed="81"/>
            <rFont val="Corbel"/>
            <family val="2"/>
          </rPr>
          <t xml:space="preserve">
1. list </t>
        </r>
        <r>
          <rPr>
            <i/>
            <sz val="10"/>
            <color indexed="81"/>
            <rFont val="Corbel"/>
            <family val="2"/>
          </rPr>
          <t>all</t>
        </r>
        <r>
          <rPr>
            <sz val="10"/>
            <color indexed="81"/>
            <rFont val="Corbel"/>
            <family val="2"/>
          </rPr>
          <t xml:space="preserve"> trips you can think of, including inbound and outbound trips, short rides, mountain trips, and so on
2. take care of correct spelling
3. specify each leg of a trip separately (e.g. not </t>
        </r>
        <r>
          <rPr>
            <i/>
            <sz val="10"/>
            <color indexed="81"/>
            <rFont val="Corbel"/>
            <family val="2"/>
          </rPr>
          <t>Lucerne-Titlis</t>
        </r>
        <r>
          <rPr>
            <sz val="10"/>
            <color indexed="81"/>
            <rFont val="Corbel"/>
            <family val="2"/>
          </rPr>
          <t xml:space="preserve">, but </t>
        </r>
        <r>
          <rPr>
            <i/>
            <sz val="10"/>
            <color indexed="81"/>
            <rFont val="Corbel"/>
            <family val="2"/>
          </rPr>
          <t>Lucerne-Engelberg</t>
        </r>
        <r>
          <rPr>
            <sz val="10"/>
            <color indexed="81"/>
            <rFont val="Corbel"/>
            <family val="2"/>
          </rPr>
          <t xml:space="preserve"> and </t>
        </r>
        <r>
          <rPr>
            <i/>
            <sz val="10"/>
            <color indexed="81"/>
            <rFont val="Corbel"/>
            <family val="2"/>
          </rPr>
          <t>Engelberg-Titlis</t>
        </r>
        <r>
          <rPr>
            <sz val="10"/>
            <color indexed="81"/>
            <rFont val="Corbel"/>
            <family val="2"/>
          </rPr>
          <t xml:space="preserve">): this is because different legs may have different rail pass discounts
4. specify whether you need a single trip or a return trip
</t>
        </r>
      </text>
    </comment>
    <comment ref="C4" authorId="0" shapeId="0" xr:uid="{00000000-0006-0000-0000-000003000000}">
      <text>
        <r>
          <rPr>
            <b/>
            <sz val="10"/>
            <color indexed="81"/>
            <rFont val="Corbel"/>
            <family val="2"/>
          </rPr>
          <t>Tips:</t>
        </r>
        <r>
          <rPr>
            <sz val="10"/>
            <color indexed="81"/>
            <rFont val="Corbel"/>
            <family val="2"/>
          </rPr>
          <t xml:space="preserve">
1. enter the full, non-discounted adult fare for each leg you've listed
2. enter the price for 1 person
3. choose one currency and one travel class (1st or 2nd)  and use those consistently
4. find prices through the timetable and the </t>
        </r>
        <r>
          <rPr>
            <i/>
            <sz val="10"/>
            <color indexed="81"/>
            <rFont val="Corbel"/>
            <family val="2"/>
          </rPr>
          <t>Tickets</t>
        </r>
        <r>
          <rPr>
            <sz val="10"/>
            <color indexed="81"/>
            <rFont val="Corbel"/>
            <family val="2"/>
          </rPr>
          <t xml:space="preserve"> sections of our attraction pages &gt; see </t>
        </r>
        <r>
          <rPr>
            <i/>
            <sz val="10"/>
            <color indexed="81"/>
            <rFont val="Corbel"/>
            <family val="2"/>
          </rPr>
          <t>Useful links</t>
        </r>
        <r>
          <rPr>
            <sz val="10"/>
            <color indexed="81"/>
            <rFont val="Corbel"/>
            <family val="2"/>
          </rPr>
          <t xml:space="preserve"> below
5. how to obtain a non-discounted fare through the timetable: enter your trip (take care of correct spelling!), pick a connection, click the red button with the ticket icon, enter your name and birth date, enter </t>
        </r>
        <r>
          <rPr>
            <i/>
            <sz val="10"/>
            <color indexed="81"/>
            <rFont val="Corbel"/>
            <family val="2"/>
          </rPr>
          <t xml:space="preserve">No discount </t>
        </r>
        <r>
          <rPr>
            <sz val="10"/>
            <color indexed="81"/>
            <rFont val="Corbel"/>
            <family val="2"/>
          </rPr>
          <t xml:space="preserve">under </t>
        </r>
        <r>
          <rPr>
            <i/>
            <sz val="10"/>
            <color indexed="81"/>
            <rFont val="Corbel"/>
            <family val="2"/>
          </rPr>
          <t xml:space="preserve">Discount cards, </t>
        </r>
        <r>
          <rPr>
            <sz val="10"/>
            <color indexed="81"/>
            <rFont val="Corbel"/>
            <family val="2"/>
          </rPr>
          <t>specify</t>
        </r>
        <r>
          <rPr>
            <i/>
            <sz val="10"/>
            <color indexed="81"/>
            <rFont val="Corbel"/>
            <family val="2"/>
          </rPr>
          <t xml:space="preserve"> single</t>
        </r>
        <r>
          <rPr>
            <sz val="10"/>
            <color indexed="81"/>
            <rFont val="Corbel"/>
            <family val="2"/>
          </rPr>
          <t>or</t>
        </r>
        <r>
          <rPr>
            <i/>
            <sz val="10"/>
            <color indexed="81"/>
            <rFont val="Corbel"/>
            <family val="2"/>
          </rPr>
          <t xml:space="preserve"> return trip</t>
        </r>
        <r>
          <rPr>
            <sz val="10"/>
            <color indexed="81"/>
            <rFont val="Corbel"/>
            <family val="2"/>
          </rPr>
          <t>(single trips are selected by default)</t>
        </r>
        <r>
          <rPr>
            <i/>
            <sz val="10"/>
            <color indexed="81"/>
            <rFont val="Corbel"/>
            <family val="2"/>
          </rPr>
          <t>, specify 1st or 2nd class</t>
        </r>
        <r>
          <rPr>
            <sz val="10"/>
            <color indexed="81"/>
            <rFont val="Corbel"/>
            <family val="2"/>
          </rPr>
          <t xml:space="preserve"> (2nd class is selected by default)</t>
        </r>
      </text>
    </comment>
    <comment ref="D4" authorId="0" shapeId="0" xr:uid="{00000000-0006-0000-0000-000004000000}">
      <text>
        <r>
          <rPr>
            <b/>
            <sz val="10"/>
            <color indexed="81"/>
            <rFont val="Corbel"/>
            <family val="2"/>
          </rPr>
          <t>Tips:</t>
        </r>
        <r>
          <rPr>
            <sz val="10"/>
            <color indexed="81"/>
            <rFont val="Corbel"/>
            <family val="2"/>
          </rPr>
          <t xml:space="preserve">
1. for each leg you've listed, enter the discount percentage that applies to your rail pass
2. 100% discount = free, 50% discount = half fare, 25% discount = pay 75%, 0% discount = full fare
3. find coverage through the </t>
        </r>
        <r>
          <rPr>
            <i/>
            <sz val="10"/>
            <color indexed="81"/>
            <rFont val="Corbel"/>
            <family val="2"/>
          </rPr>
          <t>Validity</t>
        </r>
        <r>
          <rPr>
            <sz val="10"/>
            <color indexed="81"/>
            <rFont val="Corbel"/>
            <family val="2"/>
          </rPr>
          <t xml:space="preserve"> sections of our rail pass pages &gt; see </t>
        </r>
        <r>
          <rPr>
            <i/>
            <sz val="10"/>
            <color indexed="81"/>
            <rFont val="Corbel"/>
            <family val="2"/>
          </rPr>
          <t>Useful links</t>
        </r>
        <r>
          <rPr>
            <sz val="10"/>
            <color indexed="81"/>
            <rFont val="Corbel"/>
            <family val="2"/>
          </rPr>
          <t xml:space="preserve"> below</t>
        </r>
      </text>
    </comment>
    <comment ref="F4" authorId="0" shapeId="0" xr:uid="{00000000-0006-0000-0000-000005000000}">
      <text>
        <r>
          <rPr>
            <b/>
            <sz val="10"/>
            <color indexed="81"/>
            <rFont val="Corbel"/>
            <family val="2"/>
          </rPr>
          <t>Tips:</t>
        </r>
        <r>
          <rPr>
            <sz val="10"/>
            <color indexed="81"/>
            <rFont val="Corbel"/>
            <family val="2"/>
          </rPr>
          <t xml:space="preserve">
1. for each leg you've listed, enter the discount percentage that applies to your rail pass
2. 100% discount = free, 50% discount = half fare, 25% discount = pay 75%, 0% discount = full fare
3. find coverage through the </t>
        </r>
        <r>
          <rPr>
            <i/>
            <sz val="10"/>
            <color indexed="81"/>
            <rFont val="Corbel"/>
            <family val="2"/>
          </rPr>
          <t>Validity</t>
        </r>
        <r>
          <rPr>
            <sz val="10"/>
            <color indexed="81"/>
            <rFont val="Corbel"/>
            <family val="2"/>
          </rPr>
          <t xml:space="preserve"> sections of our rail pass pages &gt; see </t>
        </r>
        <r>
          <rPr>
            <i/>
            <sz val="10"/>
            <color indexed="81"/>
            <rFont val="Corbel"/>
            <family val="2"/>
          </rPr>
          <t>Useful links</t>
        </r>
        <r>
          <rPr>
            <sz val="10"/>
            <color indexed="81"/>
            <rFont val="Corbel"/>
            <family val="2"/>
          </rPr>
          <t xml:space="preserve"> below</t>
        </r>
      </text>
    </comment>
    <comment ref="H4" authorId="0" shapeId="0" xr:uid="{00000000-0006-0000-0000-000006000000}">
      <text>
        <r>
          <rPr>
            <b/>
            <sz val="10"/>
            <color indexed="81"/>
            <rFont val="Corbel"/>
            <family val="2"/>
          </rPr>
          <t>Tips:</t>
        </r>
        <r>
          <rPr>
            <sz val="10"/>
            <color indexed="81"/>
            <rFont val="Corbel"/>
            <family val="2"/>
          </rPr>
          <t xml:space="preserve">
1. for each leg you've listed, enter the discount percentage that applies to your rail pass
2. 100% discount = free, 50% discount = half fare, 25% discount = pay 75%, 0% discount = full fare
3. find coverage through the </t>
        </r>
        <r>
          <rPr>
            <i/>
            <sz val="10"/>
            <color indexed="81"/>
            <rFont val="Corbel"/>
            <family val="2"/>
          </rPr>
          <t>Validity</t>
        </r>
        <r>
          <rPr>
            <sz val="10"/>
            <color indexed="81"/>
            <rFont val="Corbel"/>
            <family val="2"/>
          </rPr>
          <t xml:space="preserve"> sections of our rail pass pages &gt; see </t>
        </r>
        <r>
          <rPr>
            <i/>
            <sz val="10"/>
            <color indexed="81"/>
            <rFont val="Corbel"/>
            <family val="2"/>
          </rPr>
          <t>Useful links</t>
        </r>
        <r>
          <rPr>
            <sz val="10"/>
            <color indexed="81"/>
            <rFont val="Corbel"/>
            <family val="2"/>
          </rPr>
          <t xml:space="preserve"> below</t>
        </r>
      </text>
    </comment>
    <comment ref="B5" authorId="0" shapeId="0" xr:uid="{00000000-0006-0000-0000-000007000000}">
      <text>
        <r>
          <rPr>
            <b/>
            <sz val="10"/>
            <color indexed="81"/>
            <rFont val="Corbel"/>
            <family val="2"/>
          </rPr>
          <t xml:space="preserve">Tips:
</t>
        </r>
        <r>
          <rPr>
            <sz val="10"/>
            <color indexed="81"/>
            <rFont val="Corbel"/>
            <family val="2"/>
          </rPr>
          <t>1. only fill out your pass price in the blue cell at the right (see further explanation there)
2. the fares you'll pay for each leg with this rail pass will automatically appear once you've selected the discount percentage for that leg</t>
        </r>
      </text>
    </comment>
    <comment ref="E5" authorId="0" shapeId="0" xr:uid="{00000000-0006-0000-0000-000008000000}">
      <text>
        <r>
          <rPr>
            <b/>
            <sz val="10"/>
            <color indexed="81"/>
            <rFont val="Corbel"/>
            <family val="2"/>
          </rPr>
          <t>Tips:</t>
        </r>
        <r>
          <rPr>
            <sz val="10"/>
            <color indexed="81"/>
            <rFont val="Corbel"/>
            <family val="2"/>
          </rPr>
          <t xml:space="preserve">
1. enter the price for your pass here
2. find prices through the </t>
        </r>
        <r>
          <rPr>
            <i/>
            <sz val="10"/>
            <color indexed="81"/>
            <rFont val="Corbel"/>
            <family val="2"/>
          </rPr>
          <t>Price</t>
        </r>
        <r>
          <rPr>
            <sz val="10"/>
            <color indexed="81"/>
            <rFont val="Corbel"/>
            <family val="2"/>
          </rPr>
          <t xml:space="preserve"> sections of our rail pass pages &gt; see </t>
        </r>
        <r>
          <rPr>
            <i/>
            <sz val="10"/>
            <color indexed="81"/>
            <rFont val="Corbel"/>
            <family val="2"/>
          </rPr>
          <t>Useful links</t>
        </r>
        <r>
          <rPr>
            <sz val="10"/>
            <color indexed="81"/>
            <rFont val="Corbel"/>
            <family val="2"/>
          </rPr>
          <t xml:space="preserve"> below
3. select the best reseller for your country
4. find the price for your particular pass (mind duration, 1st/2nd class, etc.)
5. note the price in the same currency as the other fares you've entered</t>
        </r>
      </text>
    </comment>
    <comment ref="G5" authorId="0" shapeId="0" xr:uid="{00000000-0006-0000-0000-000009000000}">
      <text>
        <r>
          <rPr>
            <b/>
            <sz val="10"/>
            <color indexed="81"/>
            <rFont val="Corbel"/>
            <family val="2"/>
          </rPr>
          <t>Tips:</t>
        </r>
        <r>
          <rPr>
            <sz val="10"/>
            <color indexed="81"/>
            <rFont val="Corbel"/>
            <family val="2"/>
          </rPr>
          <t xml:space="preserve">
1. enter the price for your pass here
2. find prices through the </t>
        </r>
        <r>
          <rPr>
            <i/>
            <sz val="10"/>
            <color indexed="81"/>
            <rFont val="Corbel"/>
            <family val="2"/>
          </rPr>
          <t>Price</t>
        </r>
        <r>
          <rPr>
            <sz val="10"/>
            <color indexed="81"/>
            <rFont val="Corbel"/>
            <family val="2"/>
          </rPr>
          <t xml:space="preserve"> sections of our rail pass pages &gt; see </t>
        </r>
        <r>
          <rPr>
            <i/>
            <sz val="10"/>
            <color indexed="81"/>
            <rFont val="Corbel"/>
            <family val="2"/>
          </rPr>
          <t>Useful links</t>
        </r>
        <r>
          <rPr>
            <sz val="10"/>
            <color indexed="81"/>
            <rFont val="Corbel"/>
            <family val="2"/>
          </rPr>
          <t xml:space="preserve"> below
3. select the best reseller for your country
4. find the price for your particular pass (mind duration, 1st/2nd class, etc.)
5. note the price in the same currency as the other fares you've entered</t>
        </r>
      </text>
    </comment>
    <comment ref="I5" authorId="0" shapeId="0" xr:uid="{762384D2-0B7D-406F-BB5D-EF2BCE046F61}">
      <text>
        <r>
          <rPr>
            <b/>
            <sz val="10"/>
            <color indexed="81"/>
            <rFont val="Corbel"/>
            <family val="2"/>
          </rPr>
          <t>Tips:</t>
        </r>
        <r>
          <rPr>
            <sz val="10"/>
            <color indexed="81"/>
            <rFont val="Corbel"/>
            <family val="2"/>
          </rPr>
          <t xml:space="preserve">
1. enter the price for your pass here
2. find prices through the </t>
        </r>
        <r>
          <rPr>
            <i/>
            <sz val="10"/>
            <color indexed="81"/>
            <rFont val="Corbel"/>
            <family val="2"/>
          </rPr>
          <t>Price</t>
        </r>
        <r>
          <rPr>
            <sz val="10"/>
            <color indexed="81"/>
            <rFont val="Corbel"/>
            <family val="2"/>
          </rPr>
          <t xml:space="preserve"> sections of our rail pass pages &gt; see </t>
        </r>
        <r>
          <rPr>
            <i/>
            <sz val="10"/>
            <color indexed="81"/>
            <rFont val="Corbel"/>
            <family val="2"/>
          </rPr>
          <t>Useful links</t>
        </r>
        <r>
          <rPr>
            <sz val="10"/>
            <color indexed="81"/>
            <rFont val="Corbel"/>
            <family val="2"/>
          </rPr>
          <t xml:space="preserve"> below
3. select the best reseller for your country
4. find the price for your particular pass (mind duration, 1st/2nd class, etc.)
5. note the price in the same currency as the other fares you've entered</t>
        </r>
      </text>
    </comment>
  </commentList>
</comments>
</file>

<file path=xl/sharedStrings.xml><?xml version="1.0" encoding="utf-8"?>
<sst xmlns="http://schemas.openxmlformats.org/spreadsheetml/2006/main" count="173" uniqueCount="108">
  <si>
    <r>
      <t xml:space="preserve">Pass price </t>
    </r>
    <r>
      <rPr>
        <sz val="11"/>
        <color theme="1"/>
        <rFont val="Calibri"/>
        <family val="2"/>
      </rPr>
      <t>→</t>
    </r>
  </si>
  <si>
    <t>Swiss Half Fare Card prices:</t>
  </si>
  <si>
    <t>Swiss Travel Pass prices:</t>
  </si>
  <si>
    <t>click here</t>
  </si>
  <si>
    <t>Regional-Pass Bernese Oberland prices:</t>
  </si>
  <si>
    <t>Tell-Pass prices:</t>
  </si>
  <si>
    <t>Adventure Card prices:</t>
  </si>
  <si>
    <t>GraubündenPASS prices:</t>
  </si>
  <si>
    <t>Regional Pass Lake Geneva-Alps prices:</t>
  </si>
  <si>
    <t>Eurail Global Pass prices:</t>
  </si>
  <si>
    <t>Overview of all rail passes:</t>
  </si>
  <si>
    <t>USEFUL LINKS</t>
  </si>
  <si>
    <t>Option A: regular full-fare tickets</t>
  </si>
  <si>
    <t>Option C: Swiss Half Fare Card</t>
  </si>
  <si>
    <t>How to select a rail pass:</t>
  </si>
  <si>
    <t>Option B: Swiss Travel Pass (8 days)</t>
  </si>
  <si>
    <r>
      <rPr>
        <b/>
        <sz val="14"/>
        <color rgb="FFD81E05"/>
        <rFont val="Corbel"/>
        <family val="2"/>
      </rPr>
      <t>STEP 1:</t>
    </r>
    <r>
      <rPr>
        <b/>
        <sz val="14"/>
        <color rgb="FFC00000"/>
        <rFont val="Corbel"/>
        <family val="2"/>
      </rPr>
      <t xml:space="preserve"> </t>
    </r>
    <r>
      <rPr>
        <b/>
        <sz val="14"/>
        <color rgb="FFD81E05"/>
        <rFont val="Corbel"/>
        <family val="2"/>
      </rPr>
      <t xml:space="preserve">list ALL trips </t>
    </r>
    <r>
      <rPr>
        <b/>
        <sz val="14"/>
        <color rgb="FFD81E05"/>
        <rFont val="Calibri"/>
        <family val="2"/>
      </rPr>
      <t>↓</t>
    </r>
  </si>
  <si>
    <t>Timetable &amp; ticket prices:</t>
  </si>
  <si>
    <t>Attraction details:</t>
  </si>
  <si>
    <t>Swiss Travel Pass validity:</t>
  </si>
  <si>
    <t>Swiss Half Fare Card validity:</t>
  </si>
  <si>
    <t>Regional-Pass Bernese Oberland validity:</t>
  </si>
  <si>
    <t>Tell-Pass validity:</t>
  </si>
  <si>
    <t>Adventure Card validity:</t>
  </si>
  <si>
    <t>GraubündenPASS validity:</t>
  </si>
  <si>
    <t>Regional Pass Lake Geneva-Alps validity:</t>
  </si>
  <si>
    <t>Eurail Global Pass validity:</t>
  </si>
  <si>
    <r>
      <rPr>
        <b/>
        <sz val="14"/>
        <color rgb="FFD81E05"/>
        <rFont val="Corbel"/>
        <family val="2"/>
      </rPr>
      <t>STEP 2:</t>
    </r>
    <r>
      <rPr>
        <b/>
        <sz val="14"/>
        <color rgb="FF002060"/>
        <rFont val="Corbel"/>
        <family val="2"/>
      </rPr>
      <t xml:space="preserve"> </t>
    </r>
    <r>
      <rPr>
        <b/>
        <sz val="14"/>
        <color rgb="FF3092CF"/>
        <rFont val="Corbel"/>
        <family val="2"/>
      </rPr>
      <t xml:space="preserve">list regular, non-discounted fares </t>
    </r>
    <r>
      <rPr>
        <b/>
        <sz val="14"/>
        <color rgb="FF3092CF"/>
        <rFont val="Calibri"/>
        <family val="2"/>
      </rPr>
      <t>↓</t>
    </r>
  </si>
  <si>
    <r>
      <rPr>
        <b/>
        <sz val="14"/>
        <color rgb="FFD81E05"/>
        <rFont val="Corbel"/>
        <family val="2"/>
      </rPr>
      <t>STEP 3b:</t>
    </r>
    <r>
      <rPr>
        <b/>
        <sz val="14"/>
        <color theme="1"/>
        <rFont val="Corbel"/>
        <family val="2"/>
      </rPr>
      <t xml:space="preserve"> </t>
    </r>
    <r>
      <rPr>
        <b/>
        <sz val="14"/>
        <color rgb="FF3092CF"/>
        <rFont val="Corbel"/>
        <family val="2"/>
      </rPr>
      <t xml:space="preserve">enter pass prices </t>
    </r>
    <r>
      <rPr>
        <b/>
        <sz val="14"/>
        <color rgb="FF3092CF"/>
        <rFont val="Calibri"/>
        <family val="2"/>
      </rPr>
      <t>→</t>
    </r>
  </si>
  <si>
    <r>
      <rPr>
        <b/>
        <sz val="14"/>
        <color rgb="FFD81E05"/>
        <rFont val="Corbel"/>
        <family val="2"/>
      </rPr>
      <t>STEP 5:</t>
    </r>
    <r>
      <rPr>
        <b/>
        <sz val="14"/>
        <color rgb="FFC00000"/>
        <rFont val="Corbel"/>
        <family val="2"/>
      </rPr>
      <t xml:space="preserve"> </t>
    </r>
    <r>
      <rPr>
        <b/>
        <sz val="14"/>
        <color rgb="FF3092CF"/>
        <rFont val="Corbel"/>
        <family val="2"/>
      </rPr>
      <t xml:space="preserve">find the cheapest option </t>
    </r>
    <r>
      <rPr>
        <b/>
        <sz val="14"/>
        <color rgb="FF3092CF"/>
        <rFont val="Calibri"/>
        <family val="2"/>
      </rPr>
      <t>→</t>
    </r>
  </si>
  <si>
    <r>
      <rPr>
        <b/>
        <sz val="14"/>
        <color rgb="FF39AC6D"/>
        <rFont val="Corbel"/>
        <family val="2"/>
      </rPr>
      <t xml:space="preserve">
</t>
    </r>
    <r>
      <rPr>
        <b/>
        <sz val="14"/>
        <color rgb="FFD81E05"/>
        <rFont val="Corbel"/>
        <family val="2"/>
      </rPr>
      <t>STEP 3a:</t>
    </r>
    <r>
      <rPr>
        <b/>
        <sz val="14"/>
        <color rgb="FF002060"/>
        <rFont val="Corbel"/>
        <family val="2"/>
      </rPr>
      <t xml:space="preserve"> </t>
    </r>
    <r>
      <rPr>
        <b/>
        <sz val="14"/>
        <color rgb="FF3092CF"/>
        <rFont val="Corbel"/>
        <family val="2"/>
      </rPr>
      <t xml:space="preserve">select passes to compare </t>
    </r>
    <r>
      <rPr>
        <b/>
        <sz val="14"/>
        <color rgb="FF3092CF"/>
        <rFont val="Calibri"/>
        <family val="2"/>
      </rPr>
      <t>→</t>
    </r>
  </si>
  <si>
    <r>
      <rPr>
        <b/>
        <sz val="14"/>
        <color rgb="FFD81E05"/>
        <rFont val="Corbel"/>
        <family val="2"/>
      </rPr>
      <t>STEP 4a:</t>
    </r>
    <r>
      <rPr>
        <b/>
        <sz val="14"/>
        <color rgb="FFC00000"/>
        <rFont val="Corbel"/>
        <family val="2"/>
      </rPr>
      <t xml:space="preserve"> </t>
    </r>
    <r>
      <rPr>
        <b/>
        <sz val="14"/>
        <color rgb="FF3092CF"/>
        <rFont val="Corbel"/>
        <family val="2"/>
      </rPr>
      <t xml:space="preserve">enter  pass discount for each leg </t>
    </r>
    <r>
      <rPr>
        <b/>
        <sz val="14"/>
        <color rgb="FF3092CF"/>
        <rFont val="Calibri"/>
        <family val="2"/>
      </rPr>
      <t>↓</t>
    </r>
  </si>
  <si>
    <r>
      <rPr>
        <b/>
        <sz val="14"/>
        <color rgb="FFD81E05"/>
        <rFont val="Corbel"/>
        <family val="2"/>
      </rPr>
      <t xml:space="preserve">STEP 4b: </t>
    </r>
    <r>
      <rPr>
        <b/>
        <sz val="14"/>
        <color rgb="FF3092CF"/>
        <rFont val="Corbel"/>
        <family val="2"/>
      </rPr>
      <t xml:space="preserve">enter  pass discount for each leg </t>
    </r>
    <r>
      <rPr>
        <b/>
        <sz val="14"/>
        <color rgb="FF3092CF"/>
        <rFont val="Calibri"/>
        <family val="2"/>
      </rPr>
      <t>↓</t>
    </r>
  </si>
  <si>
    <r>
      <rPr>
        <b/>
        <sz val="14"/>
        <color rgb="FFD81E05"/>
        <rFont val="Corbel"/>
        <family val="2"/>
      </rPr>
      <t>STEP 4c:</t>
    </r>
    <r>
      <rPr>
        <b/>
        <sz val="14"/>
        <color rgb="FF39AC6D"/>
        <rFont val="Corbel"/>
        <family val="2"/>
      </rPr>
      <t xml:space="preserve"> </t>
    </r>
    <r>
      <rPr>
        <b/>
        <sz val="14"/>
        <color rgb="FF3092CF"/>
        <rFont val="Corbel"/>
        <family val="2"/>
      </rPr>
      <t xml:space="preserve">enter pass discount for each leg </t>
    </r>
    <r>
      <rPr>
        <b/>
        <sz val="14"/>
        <color rgb="FF3092CF"/>
        <rFont val="Calibri"/>
        <family val="2"/>
      </rPr>
      <t>↓</t>
    </r>
  </si>
  <si>
    <t>Swiss Travel Pass Flex prices:</t>
  </si>
  <si>
    <t>Swiss Travel Pass Flex validity:</t>
  </si>
  <si>
    <t>Interrail Global Pass prices:</t>
  </si>
  <si>
    <t>Interrail Global Pass validity:</t>
  </si>
  <si>
    <t>Interrail Switzerland Pass prices:</t>
  </si>
  <si>
    <t>Interrail Switzerland Pass validity:</t>
  </si>
  <si>
    <t>Jungfrau Travel Pass prices:</t>
  </si>
  <si>
    <t>Jungfrau Travel Pass validity:</t>
  </si>
  <si>
    <t>Saver Day Pass prices:</t>
  </si>
  <si>
    <t>Saver Day Pass validity:</t>
  </si>
  <si>
    <r>
      <t xml:space="preserve">Apart from this calculation, consider convenience too </t>
    </r>
    <r>
      <rPr>
        <b/>
        <i/>
        <sz val="14"/>
        <color rgb="FF3092CF"/>
        <rFont val="Corbel"/>
        <family val="2"/>
      </rPr>
      <t>(flexibility,</t>
    </r>
    <r>
      <rPr>
        <b/>
        <sz val="14"/>
        <color rgb="FF3092CF"/>
        <rFont val="Corbel"/>
        <family val="2"/>
      </rPr>
      <t xml:space="preserve"> </t>
    </r>
    <r>
      <rPr>
        <b/>
        <i/>
        <sz val="14"/>
        <color rgb="FF3092CF"/>
        <rFont val="Corbel"/>
        <family val="2"/>
      </rPr>
      <t>adding free additional trips</t>
    </r>
    <r>
      <rPr>
        <b/>
        <sz val="14"/>
        <color rgb="FF3092CF"/>
        <rFont val="Corbel"/>
        <family val="2"/>
      </rPr>
      <t xml:space="preserve"> and </t>
    </r>
    <r>
      <rPr>
        <b/>
        <i/>
        <sz val="14"/>
        <color rgb="FF3092CF"/>
        <rFont val="Corbel"/>
        <family val="2"/>
      </rPr>
      <t>ticketless traveling</t>
    </r>
    <r>
      <rPr>
        <b/>
        <sz val="14"/>
        <color rgb="FF3092CF"/>
        <rFont val="Corbel"/>
        <family val="2"/>
      </rPr>
      <t>)</t>
    </r>
  </si>
  <si>
    <t>DO YOU NEED MORE HELP?</t>
  </si>
  <si>
    <t>Get a free MySwissAlps account:</t>
  </si>
  <si>
    <t>Get assistance in the forum:</t>
  </si>
  <si>
    <t>Important: this sheet intends to help you to select a rail pass. It's an example, without any warranties. Please visit our website for further details.</t>
  </si>
  <si>
    <r>
      <rPr>
        <b/>
        <sz val="11"/>
        <color theme="1"/>
        <rFont val="Corbel"/>
        <family val="2"/>
      </rPr>
      <t>Day 1</t>
    </r>
    <r>
      <rPr>
        <sz val="11"/>
        <color theme="1"/>
        <rFont val="Corbel"/>
        <family val="2"/>
      </rPr>
      <t xml:space="preserve"> - Zurich Airport - Lucerne (single)</t>
    </r>
  </si>
  <si>
    <r>
      <rPr>
        <b/>
        <sz val="11"/>
        <color theme="1"/>
        <rFont val="Corbel"/>
        <family val="2"/>
      </rPr>
      <t>Day 1</t>
    </r>
    <r>
      <rPr>
        <sz val="11"/>
        <color theme="1"/>
        <rFont val="Corbel"/>
        <family val="2"/>
      </rPr>
      <t xml:space="preserve"> - Glacier Garden Museum in Lucerne</t>
    </r>
  </si>
  <si>
    <t>(drive)</t>
  </si>
  <si>
    <t>more info</t>
  </si>
  <si>
    <r>
      <t>Car rental fee*
A</t>
    </r>
    <r>
      <rPr>
        <sz val="9"/>
        <color theme="1"/>
        <rFont val="Corbel"/>
        <family val="2"/>
      </rPr>
      <t>ssuming 2 adults, 2 children, insurance, child booster seats.</t>
    </r>
  </si>
  <si>
    <r>
      <t xml:space="preserve">Fuel CO2-compensation*
</t>
    </r>
    <r>
      <rPr>
        <sz val="9"/>
        <color theme="1"/>
        <rFont val="Corbel"/>
        <family val="2"/>
      </rPr>
      <t>(optional, to travel eco-friendly)</t>
    </r>
  </si>
  <si>
    <r>
      <t xml:space="preserve">Parking*
</t>
    </r>
    <r>
      <rPr>
        <sz val="9"/>
        <color theme="1"/>
        <rFont val="Corbel"/>
        <family val="2"/>
      </rPr>
      <t>(estimate)</t>
    </r>
  </si>
  <si>
    <r>
      <t xml:space="preserve">Motorway vignette*
</t>
    </r>
    <r>
      <rPr>
        <sz val="9"/>
        <color theme="1"/>
        <rFont val="Corbel"/>
        <family val="2"/>
      </rPr>
      <t>(included if you rent the car in Switzerland)</t>
    </r>
  </si>
  <si>
    <r>
      <rPr>
        <b/>
        <sz val="11"/>
        <color theme="1"/>
        <rFont val="Corbel"/>
        <family val="2"/>
      </rPr>
      <t>Day 8</t>
    </r>
    <r>
      <rPr>
        <sz val="11"/>
        <color theme="1"/>
        <rFont val="Corbel"/>
        <family val="2"/>
      </rPr>
      <t xml:space="preserve"> - Zurich - Zurich Airport (single)</t>
    </r>
  </si>
  <si>
    <r>
      <t xml:space="preserve">
</t>
    </r>
    <r>
      <rPr>
        <b/>
        <sz val="22"/>
        <color rgb="FF054D7A"/>
        <rFont val="Corbel"/>
        <family val="2"/>
      </rPr>
      <t>Rail pass calculation sheet 2023</t>
    </r>
  </si>
  <si>
    <r>
      <rPr>
        <b/>
        <sz val="11"/>
        <color theme="1"/>
        <rFont val="Corbel"/>
        <family val="2"/>
      </rPr>
      <t>Day 8</t>
    </r>
    <r>
      <rPr>
        <sz val="11"/>
        <color theme="1"/>
        <rFont val="Corbel"/>
        <family val="2"/>
      </rPr>
      <t xml:space="preserve"> - Lake Zurich boat trip (long lake cruise from/to Zurich)</t>
    </r>
  </si>
  <si>
    <r>
      <rPr>
        <b/>
        <sz val="11"/>
        <color theme="1"/>
        <rFont val="Corbel"/>
        <family val="2"/>
      </rPr>
      <t>Day 1</t>
    </r>
    <r>
      <rPr>
        <sz val="11"/>
        <color theme="1"/>
        <rFont val="Corbel"/>
        <family val="2"/>
      </rPr>
      <t xml:space="preserve"> - Lucerne - Mount Rigi-Lucerne: train to Arth-Goldau, cogwheel train to Rigi Kulm, cogwheel train to Vitznau, boat back Lucerne</t>
    </r>
  </si>
  <si>
    <t>*) Price per adult, because we're comparing prices per adult in the entire calculation sheet.</t>
  </si>
  <si>
    <t>day 3</t>
  </si>
  <si>
    <t>Lucerne-Interlaken</t>
  </si>
  <si>
    <t>day 3 via Brienz</t>
  </si>
  <si>
    <t xml:space="preserve">day 4 </t>
  </si>
  <si>
    <t>Interlaken-Montreux single</t>
  </si>
  <si>
    <t>day 5</t>
  </si>
  <si>
    <t>Montreux-Zermatt</t>
  </si>
  <si>
    <t>Gornergrat return</t>
  </si>
  <si>
    <t>day 6</t>
  </si>
  <si>
    <t>GEX Zermatt-St. Moritz</t>
  </si>
  <si>
    <t>day 7</t>
  </si>
  <si>
    <t xml:space="preserve">day 8 </t>
  </si>
  <si>
    <t>Zurich boat trip</t>
  </si>
  <si>
    <t>Zurich Landesmuseum</t>
  </si>
  <si>
    <t>Zurich HB-Zurich Airport</t>
  </si>
  <si>
    <t>Interlaken-Mürren return</t>
  </si>
  <si>
    <t>Mürren-Schilthorn return</t>
  </si>
  <si>
    <t>Chillon Castle</t>
  </si>
  <si>
    <t>GEX reservations</t>
  </si>
  <si>
    <t>St. Moritz-Zurich via Zernez-Susch-Klosters-Landquart</t>
  </si>
  <si>
    <r>
      <rPr>
        <b/>
        <sz val="11"/>
        <color theme="1"/>
        <rFont val="Corbel"/>
        <family val="2"/>
      </rPr>
      <t>Day 3</t>
    </r>
    <r>
      <rPr>
        <sz val="11"/>
        <color theme="1"/>
        <rFont val="Corbel"/>
        <family val="2"/>
      </rPr>
      <t xml:space="preserve"> - Lucerne - Interlaken (single)</t>
    </r>
  </si>
  <si>
    <r>
      <rPr>
        <b/>
        <sz val="11"/>
        <color theme="1"/>
        <rFont val="Corbel"/>
        <family val="2"/>
      </rPr>
      <t>Day 5</t>
    </r>
    <r>
      <rPr>
        <sz val="11"/>
        <color theme="1"/>
        <rFont val="Corbel"/>
        <family val="2"/>
      </rPr>
      <t xml:space="preserve"> - Zermatt - Gornergrat (return, summer price)</t>
    </r>
  </si>
  <si>
    <r>
      <rPr>
        <b/>
        <sz val="11"/>
        <color theme="1"/>
        <rFont val="Corbel"/>
        <family val="2"/>
      </rPr>
      <t>Day 6</t>
    </r>
    <r>
      <rPr>
        <sz val="11"/>
        <color theme="1"/>
        <rFont val="Corbel"/>
        <family val="2"/>
      </rPr>
      <t xml:space="preserve"> - Zermatt - St. Moritz by Glacier Express (single)</t>
    </r>
  </si>
  <si>
    <r>
      <rPr>
        <b/>
        <sz val="11"/>
        <color theme="1"/>
        <rFont val="Corbel"/>
        <family val="2"/>
      </rPr>
      <t>Day 6</t>
    </r>
    <r>
      <rPr>
        <sz val="11"/>
        <color theme="1"/>
        <rFont val="Corbel"/>
        <family val="2"/>
      </rPr>
      <t xml:space="preserve"> - Glacier Express seat reservation (summer price)</t>
    </r>
  </si>
  <si>
    <r>
      <rPr>
        <b/>
        <sz val="11"/>
        <color theme="1"/>
        <rFont val="Corbel"/>
        <family val="2"/>
      </rPr>
      <t>Day 7</t>
    </r>
    <r>
      <rPr>
        <sz val="11"/>
        <color theme="1"/>
        <rFont val="Corbel"/>
        <family val="2"/>
      </rPr>
      <t xml:space="preserve"> - St. Moritz-Zurich via Zernez-Susch-Klosters-Landquart</t>
    </r>
  </si>
  <si>
    <r>
      <rPr>
        <b/>
        <sz val="11"/>
        <color theme="1"/>
        <rFont val="Corbel"/>
        <family val="2"/>
      </rPr>
      <t xml:space="preserve">Day 3 </t>
    </r>
    <r>
      <rPr>
        <sz val="11"/>
        <color theme="1"/>
        <rFont val="Corbel"/>
        <family val="2"/>
      </rPr>
      <t>- Interlaken-Mürren (return)</t>
    </r>
  </si>
  <si>
    <r>
      <rPr>
        <b/>
        <sz val="11"/>
        <color theme="1"/>
        <rFont val="Corbel"/>
        <family val="2"/>
      </rPr>
      <t>Day 4</t>
    </r>
    <r>
      <rPr>
        <sz val="11"/>
        <color theme="1"/>
        <rFont val="Corbel"/>
        <family val="2"/>
      </rPr>
      <t xml:space="preserve"> - Interlaken-Montreux via GoldenPass route (single)</t>
    </r>
  </si>
  <si>
    <r>
      <rPr>
        <b/>
        <sz val="11"/>
        <color theme="1"/>
        <rFont val="Corbel"/>
        <family val="2"/>
      </rPr>
      <t>Day 4</t>
    </r>
    <r>
      <rPr>
        <sz val="11"/>
        <color theme="1"/>
        <rFont val="Corbel"/>
        <family val="2"/>
      </rPr>
      <t xml:space="preserve"> - Chillon Castle</t>
    </r>
  </si>
  <si>
    <r>
      <rPr>
        <b/>
        <sz val="11"/>
        <color theme="1"/>
        <rFont val="Corbel"/>
        <family val="2"/>
      </rPr>
      <t>Day 5</t>
    </r>
    <r>
      <rPr>
        <sz val="11"/>
        <color theme="1"/>
        <rFont val="Corbel"/>
        <family val="2"/>
      </rPr>
      <t xml:space="preserve"> - Montreux-Zermatt (single)</t>
    </r>
  </si>
  <si>
    <r>
      <rPr>
        <b/>
        <sz val="11"/>
        <color theme="1"/>
        <rFont val="Corbel"/>
        <family val="2"/>
      </rPr>
      <t>Day 8</t>
    </r>
    <r>
      <rPr>
        <sz val="11"/>
        <color theme="1"/>
        <rFont val="Corbel"/>
        <family val="2"/>
      </rPr>
      <t xml:space="preserve"> - Swiss National Museum (Landesmuseum) in Zurich</t>
    </r>
  </si>
  <si>
    <r>
      <rPr>
        <b/>
        <sz val="11"/>
        <color theme="1"/>
        <rFont val="Corbel"/>
        <family val="2"/>
      </rPr>
      <t>Day 2</t>
    </r>
    <r>
      <rPr>
        <sz val="11"/>
        <color theme="1"/>
        <rFont val="Corbel"/>
        <family val="2"/>
      </rPr>
      <t xml:space="preserve"> - Lucerne - Alpnachstad by boat (single)</t>
    </r>
  </si>
  <si>
    <r>
      <rPr>
        <b/>
        <sz val="11"/>
        <color theme="1"/>
        <rFont val="Corbel"/>
        <family val="2"/>
      </rPr>
      <t>Day 2</t>
    </r>
    <r>
      <rPr>
        <sz val="11"/>
        <color theme="1"/>
        <rFont val="Corbel"/>
        <family val="2"/>
      </rPr>
      <t xml:space="preserve"> - Alpnachstad - Pilatus - Kriens (single)</t>
    </r>
  </si>
  <si>
    <r>
      <rPr>
        <b/>
        <sz val="11"/>
        <color theme="1"/>
        <rFont val="Corbel"/>
        <family val="2"/>
      </rPr>
      <t>Day 2</t>
    </r>
    <r>
      <rPr>
        <sz val="11"/>
        <color theme="1"/>
        <rFont val="Corbel"/>
        <family val="2"/>
      </rPr>
      <t xml:space="preserve"> - Lucerne - Kriens (single)</t>
    </r>
  </si>
  <si>
    <t>Swiss Half Fare Card</t>
  </si>
  <si>
    <t>Saver Day Pass + Swiss Half Fare Card</t>
  </si>
  <si>
    <t>Pass(es) to be used for each section</t>
  </si>
  <si>
    <t>x</t>
  </si>
  <si>
    <t>© MySwissAlps.com 2023</t>
  </si>
  <si>
    <r>
      <t xml:space="preserve">Fuel*
</t>
    </r>
    <r>
      <rPr>
        <sz val="9"/>
        <color theme="1"/>
        <rFont val="Corbel"/>
        <family val="2"/>
      </rPr>
      <t>(estimate for 900 km)</t>
    </r>
  </si>
  <si>
    <t>(drive + train Täsch-Zermatt</t>
  </si>
  <si>
    <t xml:space="preserve">Option E: Swiss Half Fare Card + rental car
</t>
  </si>
  <si>
    <r>
      <t xml:space="preserve">Vereina car train*
</t>
    </r>
    <r>
      <rPr>
        <sz val="9"/>
        <color theme="1"/>
        <rFont val="Corbel"/>
        <family val="2"/>
      </rPr>
      <t>En route from St. Moritz to Zurich</t>
    </r>
  </si>
  <si>
    <r>
      <rPr>
        <b/>
        <sz val="11"/>
        <color theme="1"/>
        <rFont val="Corbel"/>
        <family val="2"/>
      </rPr>
      <t xml:space="preserve">Day 3 </t>
    </r>
    <r>
      <rPr>
        <sz val="11"/>
        <color theme="1"/>
        <rFont val="Corbel"/>
        <family val="2"/>
      </rPr>
      <t>- Mürren-Schilthorn (return)</t>
    </r>
  </si>
  <si>
    <r>
      <rPr>
        <b/>
        <sz val="14"/>
        <color rgb="FFD81E05"/>
        <rFont val="Corbel"/>
        <family val="2"/>
      </rPr>
      <t>HOW TO USE:</t>
    </r>
    <r>
      <rPr>
        <b/>
        <sz val="12"/>
        <color rgb="FF05077A"/>
        <rFont val="Corbel"/>
        <family val="2"/>
      </rPr>
      <t xml:space="preserve">
</t>
    </r>
    <r>
      <rPr>
        <b/>
        <sz val="12"/>
        <color rgb="FF054D7A"/>
        <rFont val="Corbel"/>
        <family val="2"/>
      </rPr>
      <t xml:space="preserve">- This sheet helps you to calculate the financial aspect of your rail pass choice.
- It contains a sample calculation.
- Replace the sample trips, prices and passes with your own requirements.
- Do so by following </t>
    </r>
    <r>
      <rPr>
        <b/>
        <sz val="12"/>
        <color rgb="FFD81E05"/>
        <rFont val="Corbel"/>
        <family val="2"/>
      </rPr>
      <t>step 1 to 5</t>
    </r>
    <r>
      <rPr>
        <b/>
        <sz val="12"/>
        <color rgb="FF054D7A"/>
        <rFont val="Corbel"/>
        <family val="2"/>
      </rPr>
      <t xml:space="preserve"> and by using the </t>
    </r>
    <r>
      <rPr>
        <b/>
        <i/>
        <sz val="12"/>
        <color rgb="FF054D7A"/>
        <rFont val="Corbel"/>
        <family val="2"/>
      </rPr>
      <t xml:space="preserve">Useful links </t>
    </r>
    <r>
      <rPr>
        <b/>
        <sz val="12"/>
        <color rgb="FF054D7A"/>
        <rFont val="Corbel"/>
        <family val="2"/>
      </rPr>
      <t>section below.
- For tips, move your cursor over the red triangles in the upper right corner of cells.</t>
    </r>
    <r>
      <rPr>
        <b/>
        <sz val="12"/>
        <color rgb="FF05077A"/>
        <rFont val="Corbel"/>
        <family val="2"/>
      </rPr>
      <t xml:space="preserve">
</t>
    </r>
    <r>
      <rPr>
        <b/>
        <sz val="12"/>
        <color rgb="FF054D7A"/>
        <rFont val="Corbel"/>
        <family val="2"/>
      </rPr>
      <t>- It is not allowed to modify this sheet or partly copy it, and then distribute it.</t>
    </r>
  </si>
  <si>
    <r>
      <t xml:space="preserve">The below price is </t>
    </r>
    <r>
      <rPr>
        <b/>
        <sz val="11"/>
        <rFont val="Corbel"/>
        <family val="2"/>
      </rPr>
      <t>optimistic</t>
    </r>
    <r>
      <rPr>
        <sz val="11"/>
        <rFont val="Corbel"/>
        <family val="2"/>
      </rPr>
      <t xml:space="preserve"> and </t>
    </r>
    <r>
      <rPr>
        <b/>
        <sz val="11"/>
        <rFont val="Corbel"/>
        <family val="2"/>
      </rPr>
      <t>assumes the lowest Saver Day Pass price</t>
    </r>
    <r>
      <rPr>
        <sz val="11"/>
        <rFont val="Corbel"/>
        <family val="2"/>
      </rPr>
      <t xml:space="preserve">. </t>
    </r>
    <r>
      <rPr>
        <b/>
        <sz val="11"/>
        <rFont val="Corbel"/>
        <family val="2"/>
      </rPr>
      <t>Prices vary</t>
    </r>
    <r>
      <rPr>
        <sz val="11"/>
        <rFont val="Corbel"/>
        <family val="2"/>
      </rPr>
      <t xml:space="preserve"> and start at CHF 29 for Swiss Half Fare Card holders. </t>
    </r>
    <r>
      <rPr>
        <b/>
        <sz val="11"/>
        <rFont val="Corbel"/>
        <family val="2"/>
      </rPr>
      <t>Availability is not guaranteed</t>
    </r>
    <r>
      <rPr>
        <sz val="11"/>
        <rFont val="Corbel"/>
        <family val="2"/>
      </rPr>
      <t xml:space="preserve"> and there are </t>
    </r>
    <r>
      <rPr>
        <b/>
        <sz val="11"/>
        <rFont val="Corbel"/>
        <family val="2"/>
      </rPr>
      <t>no refunds.</t>
    </r>
  </si>
  <si>
    <t>Option D: Swiss Half Fare Card + Saver Day Passes on day 1, 3, 5, 6,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</si>
</sst>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HF]\ #,##0.00"/>
  </numFmts>
  <fonts count="36" x14ac:knownFonts="1">
    <font>
      <sz val="11"/>
      <color theme="1"/>
      <name val="Calibri"/>
      <family val="2"/>
      <scheme val="minor"/>
    </font>
    <font>
      <sz val="11"/>
      <color theme="1"/>
      <name val="Corbel"/>
      <family val="2"/>
    </font>
    <font>
      <i/>
      <sz val="11"/>
      <color theme="1"/>
      <name val="Corbel"/>
      <family val="2"/>
    </font>
    <font>
      <sz val="10"/>
      <color rgb="FF00B050"/>
      <name val="Corbel"/>
      <family val="2"/>
    </font>
    <font>
      <b/>
      <sz val="10"/>
      <color rgb="FF00B050"/>
      <name val="Corbel"/>
      <family val="2"/>
    </font>
    <font>
      <b/>
      <sz val="11"/>
      <color theme="1"/>
      <name val="Corbel"/>
      <family val="2"/>
    </font>
    <font>
      <sz val="10"/>
      <color indexed="81"/>
      <name val="Corbel"/>
      <family val="2"/>
    </font>
    <font>
      <b/>
      <sz val="10"/>
      <color indexed="81"/>
      <name val="Corbel"/>
      <family val="2"/>
    </font>
    <font>
      <i/>
      <sz val="10"/>
      <color indexed="81"/>
      <name val="Corbel"/>
      <family val="2"/>
    </font>
    <font>
      <b/>
      <sz val="14"/>
      <color rgb="FFC00000"/>
      <name val="Corbel"/>
      <family val="2"/>
    </font>
    <font>
      <b/>
      <sz val="14"/>
      <color rgb="FF0070C0"/>
      <name val="Corbel"/>
      <family val="2"/>
    </font>
    <font>
      <b/>
      <sz val="11"/>
      <name val="Corbel"/>
      <family val="2"/>
    </font>
    <font>
      <b/>
      <sz val="14"/>
      <color rgb="FF002060"/>
      <name val="Corbel"/>
      <family val="2"/>
    </font>
    <font>
      <sz val="11"/>
      <color theme="1"/>
      <name val="Calibri"/>
      <family val="2"/>
    </font>
    <font>
      <b/>
      <sz val="12"/>
      <color rgb="FFC00000"/>
      <name val="Corbel"/>
      <family val="2"/>
    </font>
    <font>
      <b/>
      <sz val="22"/>
      <color rgb="FF05077A"/>
      <name val="Corbel"/>
      <family val="2"/>
    </font>
    <font>
      <b/>
      <sz val="12"/>
      <color rgb="FF05077A"/>
      <name val="Corbel"/>
      <family val="2"/>
    </font>
    <font>
      <b/>
      <sz val="14"/>
      <color rgb="FFD81E05"/>
      <name val="Corbel"/>
      <family val="2"/>
    </font>
    <font>
      <b/>
      <sz val="14"/>
      <color rgb="FF3092CF"/>
      <name val="Corbel"/>
      <family val="2"/>
    </font>
    <font>
      <b/>
      <sz val="14"/>
      <color rgb="FF3092CF"/>
      <name val="Calibri"/>
      <family val="2"/>
    </font>
    <font>
      <sz val="11"/>
      <color rgb="FF05077A"/>
      <name val="Corbel"/>
      <family val="2"/>
    </font>
    <font>
      <b/>
      <i/>
      <sz val="14"/>
      <color rgb="FF3092CF"/>
      <name val="Corbel"/>
      <family val="2"/>
    </font>
    <font>
      <u/>
      <sz val="11"/>
      <color theme="10"/>
      <name val="Calibri"/>
      <family val="2"/>
      <scheme val="minor"/>
    </font>
    <font>
      <b/>
      <sz val="14"/>
      <color rgb="FF39AC6D"/>
      <name val="Corbel"/>
      <family val="2"/>
    </font>
    <font>
      <b/>
      <sz val="14"/>
      <color rgb="FFD81E05"/>
      <name val="Calibri"/>
      <family val="2"/>
    </font>
    <font>
      <b/>
      <sz val="12"/>
      <color rgb="FFD81E05"/>
      <name val="Corbel"/>
      <family val="2"/>
    </font>
    <font>
      <b/>
      <sz val="12"/>
      <color rgb="FF054D7A"/>
      <name val="Corbel"/>
      <family val="2"/>
    </font>
    <font>
      <b/>
      <i/>
      <sz val="12"/>
      <color rgb="FF054D7A"/>
      <name val="Corbel"/>
      <family val="2"/>
    </font>
    <font>
      <b/>
      <sz val="14"/>
      <color rgb="FF054D7A"/>
      <name val="Corbel"/>
      <family val="2"/>
    </font>
    <font>
      <b/>
      <u/>
      <sz val="11"/>
      <color rgb="FF054D7A"/>
      <name val="Calibri"/>
      <family val="2"/>
      <scheme val="minor"/>
    </font>
    <font>
      <b/>
      <sz val="22"/>
      <color rgb="FF054D7A"/>
      <name val="Corbel"/>
      <family val="2"/>
    </font>
    <font>
      <b/>
      <sz val="14"/>
      <color theme="1"/>
      <name val="Corbel"/>
      <family val="2"/>
    </font>
    <font>
      <sz val="9"/>
      <color theme="1"/>
      <name val="Corbel"/>
      <family val="2"/>
    </font>
    <font>
      <sz val="9"/>
      <color rgb="FF054D7A"/>
      <name val="Corbel"/>
      <family val="2"/>
    </font>
    <font>
      <sz val="11"/>
      <name val="Corbel"/>
      <family val="2"/>
    </font>
    <font>
      <sz val="11"/>
      <color rgb="FF002060"/>
      <name val="Corbel"/>
      <family val="2"/>
    </font>
  </fonts>
  <fills count="4">
    <fill>
      <patternFill patternType="none"/>
    </fill>
    <fill>
      <patternFill patternType="gray125"/>
    </fill>
    <fill>
      <gradientFill degree="90">
        <stop position="0">
          <color rgb="FF8CCBF2"/>
        </stop>
        <stop position="1">
          <color theme="0"/>
        </stop>
      </gradientFill>
    </fill>
    <fill>
      <gradientFill degree="90">
        <stop position="0">
          <color rgb="FFB3E6C9"/>
        </stop>
        <stop position="1">
          <color theme="0"/>
        </stop>
      </gradientFill>
    </fill>
  </fills>
  <borders count="64">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medium">
        <color rgb="FF05077A"/>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medium">
        <color rgb="FF05077A"/>
      </left>
      <right style="thin">
        <color theme="0" tint="-0.14999847407452621"/>
      </right>
      <top/>
      <bottom style="thin">
        <color theme="0" tint="-0.14999847407452621"/>
      </bottom>
      <diagonal/>
    </border>
    <border>
      <left/>
      <right style="thick">
        <color rgb="FF054D7A"/>
      </right>
      <top/>
      <bottom/>
      <diagonal/>
    </border>
    <border>
      <left/>
      <right/>
      <top style="medium">
        <color rgb="FF3092CF"/>
      </top>
      <bottom style="thick">
        <color rgb="FF054D7A"/>
      </bottom>
      <diagonal/>
    </border>
    <border>
      <left style="thin">
        <color theme="0" tint="-0.14999847407452621"/>
      </left>
      <right/>
      <top style="medium">
        <color rgb="FF3092CF"/>
      </top>
      <bottom style="thick">
        <color rgb="FF054D7A"/>
      </bottom>
      <diagonal/>
    </border>
    <border>
      <left/>
      <right style="thin">
        <color theme="0" tint="-0.14999847407452621"/>
      </right>
      <top style="medium">
        <color rgb="FF3092CF"/>
      </top>
      <bottom style="thick">
        <color rgb="FF054D7A"/>
      </bottom>
      <diagonal/>
    </border>
    <border>
      <left style="thin">
        <color theme="0" tint="-0.14999847407452621"/>
      </left>
      <right/>
      <top style="thick">
        <color rgb="FF054D7A"/>
      </top>
      <bottom style="thick">
        <color rgb="FF054D7A"/>
      </bottom>
      <diagonal/>
    </border>
    <border>
      <left style="thin">
        <color theme="0" tint="-0.14999847407452621"/>
      </left>
      <right style="thin">
        <color theme="0" tint="-0.14999847407452621"/>
      </right>
      <top style="thick">
        <color rgb="FF054D7A"/>
      </top>
      <bottom style="thick">
        <color rgb="FF054D7A"/>
      </bottom>
      <diagonal/>
    </border>
    <border>
      <left/>
      <right/>
      <top style="thick">
        <color rgb="FF054D7A"/>
      </top>
      <bottom style="thick">
        <color rgb="FF054D7A"/>
      </bottom>
      <diagonal/>
    </border>
    <border>
      <left/>
      <right style="thin">
        <color theme="0" tint="-0.14999847407452621"/>
      </right>
      <top style="thick">
        <color rgb="FF054D7A"/>
      </top>
      <bottom style="thick">
        <color rgb="FF054D7A"/>
      </bottom>
      <diagonal/>
    </border>
    <border>
      <left style="thin">
        <color theme="0" tint="-0.14999847407452621"/>
      </left>
      <right style="thick">
        <color rgb="FF054D7A"/>
      </right>
      <top style="thin">
        <color theme="0" tint="-0.14999847407452621"/>
      </top>
      <bottom style="thin">
        <color theme="0" tint="-0.14999847407452621"/>
      </bottom>
      <diagonal/>
    </border>
    <border>
      <left style="thin">
        <color theme="0" tint="-0.14999847407452621"/>
      </left>
      <right style="thick">
        <color rgb="FF054D7A"/>
      </right>
      <top style="thin">
        <color theme="0" tint="-0.14999847407452621"/>
      </top>
      <bottom style="thick">
        <color rgb="FF054D7A"/>
      </bottom>
      <diagonal/>
    </border>
    <border>
      <left style="thick">
        <color rgb="FF054D7A"/>
      </left>
      <right style="thick">
        <color rgb="FF054D7A"/>
      </right>
      <top style="thick">
        <color rgb="FF054D7A"/>
      </top>
      <bottom/>
      <diagonal/>
    </border>
    <border>
      <left style="thick">
        <color rgb="FF054D7A"/>
      </left>
      <right style="thick">
        <color rgb="FF054D7A"/>
      </right>
      <top style="thick">
        <color rgb="FF054D7A"/>
      </top>
      <bottom style="thick">
        <color rgb="FF054D7A"/>
      </bottom>
      <diagonal/>
    </border>
    <border>
      <left style="thick">
        <color rgb="FF054D7A"/>
      </left>
      <right style="thick">
        <color rgb="FF054D7A"/>
      </right>
      <top/>
      <bottom/>
      <diagonal/>
    </border>
    <border>
      <left style="thick">
        <color rgb="FF054D7A"/>
      </left>
      <right style="thick">
        <color rgb="FF054D7A"/>
      </right>
      <top style="thick">
        <color rgb="FF054D7A"/>
      </top>
      <bottom style="thin">
        <color theme="0" tint="-0.14999847407452621"/>
      </bottom>
      <diagonal/>
    </border>
    <border>
      <left/>
      <right style="thin">
        <color theme="0" tint="-0.14999847407452621"/>
      </right>
      <top/>
      <bottom style="thin">
        <color theme="0" tint="-0.14999847407452621"/>
      </bottom>
      <diagonal/>
    </border>
    <border>
      <left style="thick">
        <color rgb="FF054D7A"/>
      </left>
      <right style="thick">
        <color rgb="FF054D7A"/>
      </right>
      <top style="thin">
        <color theme="0" tint="-0.14999847407452621"/>
      </top>
      <bottom style="thin">
        <color theme="0" tint="-0.14999847407452621"/>
      </bottom>
      <diagonal/>
    </border>
    <border>
      <left style="thin">
        <color theme="0" tint="-0.14999847407452621"/>
      </left>
      <right style="thick">
        <color rgb="FF054D7A"/>
      </right>
      <top style="thick">
        <color rgb="FF054D7A"/>
      </top>
      <bottom style="thin">
        <color theme="0" tint="-0.14999847407452621"/>
      </bottom>
      <diagonal/>
    </border>
    <border>
      <left style="thin">
        <color theme="0" tint="-0.14999847407452621"/>
      </left>
      <right style="thick">
        <color rgb="FF054D7A"/>
      </right>
      <top/>
      <bottom style="thin">
        <color theme="0" tint="-0.14999847407452621"/>
      </bottom>
      <diagonal/>
    </border>
    <border>
      <left style="thin">
        <color theme="0" tint="-0.14999847407452621"/>
      </left>
      <right style="thick">
        <color rgb="FF054D7A"/>
      </right>
      <top/>
      <bottom/>
      <diagonal/>
    </border>
    <border>
      <left style="thick">
        <color rgb="FF054D7A"/>
      </left>
      <right style="thick">
        <color rgb="FF054D7A"/>
      </right>
      <top style="thin">
        <color theme="0" tint="-0.14999847407452621"/>
      </top>
      <bottom style="double">
        <color indexed="64"/>
      </bottom>
      <diagonal/>
    </border>
    <border>
      <left style="thin">
        <color theme="0" tint="-0.14999847407452621"/>
      </left>
      <right style="thick">
        <color rgb="FF054D7A"/>
      </right>
      <top style="thin">
        <color theme="0" tint="-0.14999847407452621"/>
      </top>
      <bottom style="double">
        <color indexed="64"/>
      </bottom>
      <diagonal/>
    </border>
    <border>
      <left style="thin">
        <color theme="0" tint="-0.14999847407452621"/>
      </left>
      <right style="thick">
        <color rgb="FF054D7A"/>
      </right>
      <top style="thin">
        <color theme="0" tint="-0.14999847407452621"/>
      </top>
      <bottom/>
      <diagonal/>
    </border>
    <border>
      <left style="thick">
        <color rgb="FF054D7A"/>
      </left>
      <right style="thin">
        <color theme="0" tint="-0.14999847407452621"/>
      </right>
      <top/>
      <bottom style="thin">
        <color theme="0" tint="-0.14999847407452621"/>
      </bottom>
      <diagonal/>
    </border>
    <border>
      <left style="thick">
        <color rgb="FF054D7A"/>
      </left>
      <right style="thin">
        <color theme="0" tint="-0.14999847407452621"/>
      </right>
      <top style="thin">
        <color theme="0" tint="-0.14999847407452621"/>
      </top>
      <bottom style="thin">
        <color theme="0" tint="-0.14999847407452621"/>
      </bottom>
      <diagonal/>
    </border>
    <border>
      <left style="thick">
        <color rgb="FF054D7A"/>
      </left>
      <right style="thin">
        <color theme="0" tint="-0.14999847407452621"/>
      </right>
      <top style="thin">
        <color theme="0" tint="-0.14999847407452621"/>
      </top>
      <bottom style="thick">
        <color rgb="FF054D7A"/>
      </bottom>
      <diagonal/>
    </border>
    <border>
      <left style="thick">
        <color rgb="FF054D7A"/>
      </left>
      <right style="thin">
        <color theme="0" tint="-0.14999847407452621"/>
      </right>
      <top style="thin">
        <color theme="0" tint="-0.14999847407452621"/>
      </top>
      <bottom/>
      <diagonal/>
    </border>
    <border>
      <left style="thick">
        <color rgb="FF054D7A"/>
      </left>
      <right style="thin">
        <color theme="0" tint="-0.14999847407452621"/>
      </right>
      <top style="thick">
        <color rgb="FF054D7A"/>
      </top>
      <bottom style="thin">
        <color theme="0" tint="-0.14999847407452621"/>
      </bottom>
      <diagonal/>
    </border>
    <border>
      <left style="thick">
        <color rgb="FF054D7A"/>
      </left>
      <right/>
      <top style="thick">
        <color rgb="FF054D7A"/>
      </top>
      <bottom style="thin">
        <color theme="0" tint="-0.14999847407452621"/>
      </bottom>
      <diagonal/>
    </border>
    <border>
      <left/>
      <right/>
      <top style="thick">
        <color rgb="FF054D7A"/>
      </top>
      <bottom style="thin">
        <color theme="0" tint="-0.14999847407452621"/>
      </bottom>
      <diagonal/>
    </border>
    <border>
      <left/>
      <right style="thin">
        <color theme="0" tint="-0.14999847407452621"/>
      </right>
      <top style="thick">
        <color rgb="FF054D7A"/>
      </top>
      <bottom style="thin">
        <color theme="0" tint="-0.14999847407452621"/>
      </bottom>
      <diagonal/>
    </border>
    <border>
      <left style="thick">
        <color rgb="FF054D7A"/>
      </left>
      <right/>
      <top style="thin">
        <color theme="0" tint="-0.14999847407452621"/>
      </top>
      <bottom style="thin">
        <color theme="0" tint="-0.14999847407452621"/>
      </bottom>
      <diagonal/>
    </border>
    <border>
      <left style="thick">
        <color rgb="FF054D7A"/>
      </left>
      <right style="thin">
        <color theme="0" tint="-0.14999847407452621"/>
      </right>
      <top style="thick">
        <color rgb="FF054D7A"/>
      </top>
      <bottom style="thick">
        <color rgb="FF054D7A"/>
      </bottom>
      <diagonal/>
    </border>
    <border>
      <left style="thin">
        <color theme="0" tint="-0.14999847407452621"/>
      </left>
      <right style="thick">
        <color rgb="FF054D7A"/>
      </right>
      <top style="thick">
        <color rgb="FF054D7A"/>
      </top>
      <bottom style="thick">
        <color rgb="FF054D7A"/>
      </bottom>
      <diagonal/>
    </border>
    <border>
      <left/>
      <right style="thick">
        <color rgb="FF054D7A"/>
      </right>
      <top style="thick">
        <color rgb="FF054D7A"/>
      </top>
      <bottom/>
      <diagonal/>
    </border>
    <border>
      <left/>
      <right style="thin">
        <color theme="0" tint="-0.14999847407452621"/>
      </right>
      <top/>
      <bottom/>
      <diagonal/>
    </border>
    <border>
      <left style="thin">
        <color theme="0" tint="-0.14999847407452621"/>
      </left>
      <right/>
      <top/>
      <bottom/>
      <diagonal/>
    </border>
    <border>
      <left/>
      <right/>
      <top style="thick">
        <color rgb="FF054D7A"/>
      </top>
      <bottom/>
      <diagonal/>
    </border>
    <border>
      <left style="thick">
        <color rgb="FF054D7A"/>
      </left>
      <right/>
      <top style="thin">
        <color theme="0" tint="-0.14999847407452621"/>
      </top>
      <bottom/>
      <diagonal/>
    </border>
    <border>
      <left/>
      <right/>
      <top style="thin">
        <color theme="0" tint="-0.14999847407452621"/>
      </top>
      <bottom/>
      <diagonal/>
    </border>
    <border>
      <left/>
      <right style="thin">
        <color theme="0" tint="-0.14999847407452621"/>
      </right>
      <top style="thick">
        <color rgb="FF054D7A"/>
      </top>
      <bottom/>
      <diagonal/>
    </border>
    <border>
      <left style="thin">
        <color theme="0" tint="-0.14999847407452621"/>
      </left>
      <right/>
      <top style="thick">
        <color rgb="FF054D7A"/>
      </top>
      <bottom/>
      <diagonal/>
    </border>
    <border>
      <left style="thin">
        <color theme="0" tint="-0.14999847407452621"/>
      </left>
      <right style="thin">
        <color theme="0" tint="-0.14999847407452621"/>
      </right>
      <top style="thin">
        <color theme="0" tint="-0.14999847407452621"/>
      </top>
      <bottom style="thick">
        <color rgb="FF054D7A"/>
      </bottom>
      <diagonal/>
    </border>
    <border>
      <left/>
      <right style="thick">
        <color rgb="FF054D7A"/>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double">
        <color indexed="64"/>
      </bottom>
      <diagonal/>
    </border>
    <border>
      <left style="thin">
        <color theme="0" tint="-0.14999847407452621"/>
      </left>
      <right style="thin">
        <color theme="0" tint="-0.14999847407452621"/>
      </right>
      <top style="thick">
        <color rgb="FF054D7A"/>
      </top>
      <bottom style="thin">
        <color theme="0" tint="-0.14999847407452621"/>
      </bottom>
      <diagonal/>
    </border>
    <border>
      <left/>
      <right/>
      <top/>
      <bottom style="thin">
        <color theme="0" tint="-0.14999847407452621"/>
      </bottom>
      <diagonal/>
    </border>
    <border>
      <left/>
      <right style="thin">
        <color theme="0" tint="-0.14999847407452621"/>
      </right>
      <top/>
      <bottom style="thick">
        <color rgb="FF054D7A"/>
      </bottom>
      <diagonal/>
    </border>
    <border>
      <left/>
      <right style="thick">
        <color rgb="FF054D7A"/>
      </right>
      <top style="thin">
        <color theme="0" tint="-0.14999847407452621"/>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top/>
      <bottom style="double">
        <color theme="3"/>
      </bottom>
      <diagonal/>
    </border>
    <border>
      <left/>
      <right style="thick">
        <color theme="3"/>
      </right>
      <top style="medium">
        <color rgb="FF3092CF"/>
      </top>
      <bottom style="thick">
        <color rgb="FF054D7A"/>
      </bottom>
      <diagonal/>
    </border>
  </borders>
  <cellStyleXfs count="2">
    <xf numFmtId="0" fontId="0" fillId="0" borderId="0"/>
    <xf numFmtId="0" fontId="22" fillId="0" borderId="0" applyNumberFormat="0" applyFill="0" applyBorder="0" applyAlignment="0" applyProtection="0"/>
  </cellStyleXfs>
  <cellXfs count="139">
    <xf numFmtId="0" fontId="0" fillId="0" borderId="0" xfId="0"/>
    <xf numFmtId="0" fontId="1" fillId="0" borderId="1" xfId="0" applyFont="1" applyBorder="1" applyAlignment="1">
      <alignment horizontal="left" vertical="top"/>
    </xf>
    <xf numFmtId="9" fontId="1" fillId="0" borderId="1" xfId="0" applyNumberFormat="1" applyFont="1" applyBorder="1" applyAlignment="1">
      <alignment horizontal="right" vertical="top"/>
    </xf>
    <xf numFmtId="4" fontId="1" fillId="0" borderId="1" xfId="0" applyNumberFormat="1" applyFont="1" applyBorder="1" applyAlignment="1">
      <alignment horizontal="right" vertical="top"/>
    </xf>
    <xf numFmtId="4" fontId="1" fillId="0" borderId="2" xfId="0" applyNumberFormat="1" applyFont="1" applyBorder="1" applyAlignment="1">
      <alignment horizontal="right" vertical="top"/>
    </xf>
    <xf numFmtId="0" fontId="1" fillId="0" borderId="4" xfId="0" applyFont="1" applyBorder="1" applyAlignment="1">
      <alignment horizontal="left" vertical="top"/>
    </xf>
    <xf numFmtId="9" fontId="1" fillId="0" borderId="2" xfId="0" applyNumberFormat="1" applyFont="1" applyBorder="1" applyAlignment="1">
      <alignment horizontal="right" vertical="top"/>
    </xf>
    <xf numFmtId="4" fontId="1" fillId="0" borderId="1" xfId="0" applyNumberFormat="1" applyFont="1" applyBorder="1" applyAlignment="1">
      <alignment horizontal="left" vertical="top"/>
    </xf>
    <xf numFmtId="9" fontId="1" fillId="0" borderId="1" xfId="0" applyNumberFormat="1" applyFont="1" applyBorder="1" applyAlignment="1">
      <alignment horizontal="left" vertical="top"/>
    </xf>
    <xf numFmtId="4" fontId="20" fillId="0" borderId="1" xfId="0" applyNumberFormat="1" applyFont="1" applyBorder="1" applyAlignment="1">
      <alignment horizontal="right" vertical="top"/>
    </xf>
    <xf numFmtId="0" fontId="20" fillId="0" borderId="1" xfId="0" applyFont="1" applyBorder="1" applyAlignment="1">
      <alignment horizontal="left" vertical="top"/>
    </xf>
    <xf numFmtId="0" fontId="4" fillId="0" borderId="2" xfId="0" applyFont="1" applyBorder="1" applyAlignment="1">
      <alignment horizontal="left" vertical="top"/>
    </xf>
    <xf numFmtId="0" fontId="1" fillId="0" borderId="3" xfId="0" applyFont="1" applyBorder="1" applyAlignment="1">
      <alignment horizontal="left" vertical="top"/>
    </xf>
    <xf numFmtId="4" fontId="20" fillId="0" borderId="1" xfId="0" applyNumberFormat="1" applyFont="1" applyBorder="1" applyAlignment="1">
      <alignment horizontal="left" vertical="top"/>
    </xf>
    <xf numFmtId="9" fontId="20" fillId="0" borderId="1" xfId="0" applyNumberFormat="1" applyFont="1" applyBorder="1" applyAlignment="1">
      <alignment horizontal="left" vertical="top"/>
    </xf>
    <xf numFmtId="0" fontId="20" fillId="0" borderId="4" xfId="0" applyFont="1" applyBorder="1" applyAlignment="1">
      <alignment horizontal="left" vertical="top"/>
    </xf>
    <xf numFmtId="0" fontId="1" fillId="0" borderId="2" xfId="0" applyFont="1" applyBorder="1" applyAlignment="1">
      <alignment horizontal="left" vertical="top"/>
    </xf>
    <xf numFmtId="4" fontId="1" fillId="0" borderId="2" xfId="0" applyNumberFormat="1" applyFont="1" applyBorder="1" applyAlignment="1">
      <alignment horizontal="left" vertical="top"/>
    </xf>
    <xf numFmtId="9" fontId="1" fillId="0" borderId="4" xfId="0" applyNumberFormat="1" applyFont="1" applyBorder="1" applyAlignment="1">
      <alignment horizontal="right" vertical="top"/>
    </xf>
    <xf numFmtId="4" fontId="20" fillId="0" borderId="5" xfId="0" applyNumberFormat="1" applyFont="1" applyBorder="1" applyAlignment="1">
      <alignment horizontal="left" vertical="top"/>
    </xf>
    <xf numFmtId="9" fontId="20" fillId="0" borderId="5" xfId="0" applyNumberFormat="1" applyFont="1" applyBorder="1" applyAlignment="1">
      <alignment horizontal="left" vertical="top"/>
    </xf>
    <xf numFmtId="9" fontId="1" fillId="0" borderId="2" xfId="0" applyNumberFormat="1" applyFont="1" applyBorder="1" applyAlignment="1">
      <alignment horizontal="left" vertical="top"/>
    </xf>
    <xf numFmtId="0" fontId="1" fillId="0" borderId="3" xfId="0" applyFont="1" applyBorder="1" applyAlignment="1">
      <alignment horizontal="left" vertical="top" wrapText="1"/>
    </xf>
    <xf numFmtId="9" fontId="1" fillId="0" borderId="4" xfId="0" applyNumberFormat="1" applyFont="1" applyBorder="1" applyAlignment="1">
      <alignment horizontal="left" vertical="top"/>
    </xf>
    <xf numFmtId="4" fontId="1" fillId="0" borderId="9" xfId="0" applyNumberFormat="1" applyFont="1" applyBorder="1" applyAlignment="1">
      <alignment horizontal="right" vertical="top"/>
    </xf>
    <xf numFmtId="0" fontId="20" fillId="0" borderId="7" xfId="0" applyFont="1" applyBorder="1" applyAlignment="1">
      <alignment horizontal="left" vertical="top"/>
    </xf>
    <xf numFmtId="0" fontId="10" fillId="0" borderId="9" xfId="0" applyFont="1" applyBorder="1" applyAlignment="1">
      <alignment horizontal="left" vertical="top"/>
    </xf>
    <xf numFmtId="0" fontId="1" fillId="0" borderId="11" xfId="0" applyFont="1" applyBorder="1" applyAlignment="1">
      <alignment horizontal="left" vertical="top"/>
    </xf>
    <xf numFmtId="0" fontId="15" fillId="0" borderId="14" xfId="0" applyFont="1" applyBorder="1" applyAlignment="1">
      <alignment horizontal="left" vertical="center" wrapText="1"/>
    </xf>
    <xf numFmtId="0" fontId="1" fillId="0" borderId="16" xfId="0" applyFont="1" applyBorder="1" applyAlignment="1">
      <alignment horizontal="left" vertical="top"/>
    </xf>
    <xf numFmtId="4" fontId="14" fillId="0" borderId="17" xfId="0" applyNumberFormat="1" applyFont="1" applyBorder="1" applyAlignment="1">
      <alignment horizontal="left" vertical="top" wrapText="1"/>
    </xf>
    <xf numFmtId="9" fontId="3" fillId="0" borderId="18" xfId="0" applyNumberFormat="1" applyFont="1" applyBorder="1" applyAlignment="1">
      <alignment horizontal="left" vertical="top" wrapText="1"/>
    </xf>
    <xf numFmtId="4" fontId="3" fillId="0" borderId="15" xfId="0" applyNumberFormat="1" applyFont="1" applyBorder="1" applyAlignment="1">
      <alignment horizontal="left" vertical="top" wrapText="1"/>
    </xf>
    <xf numFmtId="0" fontId="1" fillId="0" borderId="18" xfId="0" applyFont="1" applyBorder="1" applyAlignment="1">
      <alignment horizontal="left" vertical="top"/>
    </xf>
    <xf numFmtId="4" fontId="3" fillId="0" borderId="15" xfId="0" applyNumberFormat="1" applyFont="1" applyBorder="1" applyAlignment="1">
      <alignment horizontal="right" vertical="top" wrapText="1"/>
    </xf>
    <xf numFmtId="9" fontId="1" fillId="0" borderId="18" xfId="0" applyNumberFormat="1" applyFont="1" applyBorder="1" applyAlignment="1">
      <alignment horizontal="right" vertical="top"/>
    </xf>
    <xf numFmtId="0" fontId="1" fillId="0" borderId="19" xfId="0" applyFont="1" applyBorder="1" applyAlignment="1">
      <alignment horizontal="left" vertical="top"/>
    </xf>
    <xf numFmtId="0" fontId="1" fillId="0" borderId="20" xfId="0" applyFont="1" applyBorder="1" applyAlignment="1">
      <alignment horizontal="left" vertical="top"/>
    </xf>
    <xf numFmtId="0" fontId="12" fillId="0" borderId="22" xfId="0" applyFont="1" applyBorder="1" applyAlignment="1">
      <alignment horizontal="left" vertical="top" wrapText="1"/>
    </xf>
    <xf numFmtId="0" fontId="10" fillId="0" borderId="23" xfId="0" applyFont="1" applyBorder="1" applyAlignment="1">
      <alignment horizontal="left" vertical="top"/>
    </xf>
    <xf numFmtId="9" fontId="28" fillId="0" borderId="25" xfId="0" applyNumberFormat="1" applyFont="1" applyBorder="1" applyAlignment="1">
      <alignment horizontal="left" vertical="top" wrapText="1"/>
    </xf>
    <xf numFmtId="9" fontId="10" fillId="0" borderId="4" xfId="0" applyNumberFormat="1" applyFont="1" applyBorder="1" applyAlignment="1">
      <alignment horizontal="left" vertical="top" wrapText="1"/>
    </xf>
    <xf numFmtId="9" fontId="28" fillId="0" borderId="24" xfId="0" applyNumberFormat="1" applyFont="1" applyBorder="1" applyAlignment="1">
      <alignment horizontal="left" vertical="top" wrapText="1"/>
    </xf>
    <xf numFmtId="4" fontId="12" fillId="0" borderId="26" xfId="0" applyNumberFormat="1" applyFont="1" applyBorder="1" applyAlignment="1">
      <alignment horizontal="left" vertical="top" wrapText="1"/>
    </xf>
    <xf numFmtId="4" fontId="28" fillId="0" borderId="27" xfId="0" applyNumberFormat="1" applyFont="1" applyBorder="1" applyAlignment="1">
      <alignment horizontal="right" vertical="top" wrapText="1"/>
    </xf>
    <xf numFmtId="0" fontId="1" fillId="0" borderId="29" xfId="0" applyFont="1" applyBorder="1" applyAlignment="1">
      <alignment horizontal="left" vertical="top"/>
    </xf>
    <xf numFmtId="4" fontId="10" fillId="0" borderId="32" xfId="0" applyNumberFormat="1" applyFont="1" applyBorder="1" applyAlignment="1">
      <alignment horizontal="left" vertical="top" wrapText="1"/>
    </xf>
    <xf numFmtId="4" fontId="20" fillId="0" borderId="33" xfId="0" applyNumberFormat="1" applyFont="1" applyBorder="1" applyAlignment="1">
      <alignment horizontal="right" vertical="top"/>
    </xf>
    <xf numFmtId="9" fontId="29" fillId="0" borderId="28" xfId="1" applyNumberFormat="1" applyFont="1" applyFill="1" applyBorder="1" applyAlignment="1">
      <alignment horizontal="left" vertical="top"/>
    </xf>
    <xf numFmtId="4" fontId="20" fillId="0" borderId="34" xfId="0" applyNumberFormat="1" applyFont="1" applyBorder="1" applyAlignment="1">
      <alignment horizontal="right" vertical="top"/>
    </xf>
    <xf numFmtId="9" fontId="29" fillId="0" borderId="19" xfId="1" applyNumberFormat="1" applyFont="1" applyFill="1" applyBorder="1" applyAlignment="1">
      <alignment horizontal="left" vertical="top"/>
    </xf>
    <xf numFmtId="4" fontId="20" fillId="0" borderId="35" xfId="0" applyNumberFormat="1" applyFont="1" applyBorder="1" applyAlignment="1">
      <alignment horizontal="right" vertical="top"/>
    </xf>
    <xf numFmtId="9" fontId="29" fillId="0" borderId="20" xfId="1" applyNumberFormat="1" applyFont="1" applyFill="1" applyBorder="1" applyAlignment="1">
      <alignment horizontal="left" vertical="top"/>
    </xf>
    <xf numFmtId="4" fontId="20" fillId="0" borderId="36" xfId="0" applyNumberFormat="1" applyFont="1" applyBorder="1" applyAlignment="1">
      <alignment horizontal="right" vertical="top"/>
    </xf>
    <xf numFmtId="9" fontId="29" fillId="0" borderId="32" xfId="1" applyNumberFormat="1" applyFont="1" applyFill="1" applyBorder="1" applyAlignment="1">
      <alignment horizontal="left" vertical="top"/>
    </xf>
    <xf numFmtId="4" fontId="20" fillId="0" borderId="37" xfId="0" applyNumberFormat="1" applyFont="1" applyBorder="1" applyAlignment="1">
      <alignment horizontal="right" vertical="top"/>
    </xf>
    <xf numFmtId="9" fontId="29" fillId="0" borderId="27" xfId="1" applyNumberFormat="1" applyFont="1" applyFill="1" applyBorder="1" applyAlignment="1">
      <alignment horizontal="left" vertical="top"/>
    </xf>
    <xf numFmtId="0" fontId="1" fillId="0" borderId="43" xfId="0" applyFont="1" applyBorder="1" applyAlignment="1">
      <alignment horizontal="left" vertical="top"/>
    </xf>
    <xf numFmtId="4" fontId="1" fillId="0" borderId="23" xfId="0" applyNumberFormat="1" applyFont="1" applyBorder="1" applyAlignment="1">
      <alignment horizontal="right" vertical="top"/>
    </xf>
    <xf numFmtId="4" fontId="1" fillId="0" borderId="29" xfId="0" applyNumberFormat="1" applyFont="1" applyBorder="1" applyAlignment="1">
      <alignment horizontal="right" vertical="top"/>
    </xf>
    <xf numFmtId="9" fontId="2" fillId="0" borderId="8" xfId="0" applyNumberFormat="1" applyFont="1" applyBorder="1" applyAlignment="1">
      <alignment horizontal="right" vertical="center" wrapText="1"/>
    </xf>
    <xf numFmtId="0" fontId="1" fillId="0" borderId="10" xfId="0" applyFont="1" applyBorder="1" applyAlignment="1">
      <alignment horizontal="left" vertical="center"/>
    </xf>
    <xf numFmtId="0" fontId="31" fillId="0" borderId="28" xfId="0" applyFont="1" applyBorder="1" applyAlignment="1">
      <alignment horizontal="left" vertical="center" wrapText="1"/>
    </xf>
    <xf numFmtId="4" fontId="1" fillId="0" borderId="26" xfId="0" applyNumberFormat="1" applyFont="1" applyBorder="1" applyAlignment="1">
      <alignment horizontal="right" vertical="center" wrapText="1"/>
    </xf>
    <xf numFmtId="0" fontId="1" fillId="0" borderId="4" xfId="0" applyFont="1" applyBorder="1" applyAlignment="1">
      <alignment horizontal="left" vertical="center"/>
    </xf>
    <xf numFmtId="0" fontId="1" fillId="0" borderId="1" xfId="0" applyFont="1" applyBorder="1" applyAlignment="1">
      <alignment horizontal="left" vertical="center"/>
    </xf>
    <xf numFmtId="0" fontId="1" fillId="0" borderId="19" xfId="0" applyFont="1" applyBorder="1" applyAlignment="1">
      <alignment horizontal="left" vertical="center"/>
    </xf>
    <xf numFmtId="0" fontId="32" fillId="0" borderId="1" xfId="0" applyFont="1" applyBorder="1" applyAlignment="1">
      <alignment horizontal="left" vertical="top"/>
    </xf>
    <xf numFmtId="0" fontId="33" fillId="0" borderId="0" xfId="0" applyFont="1" applyAlignment="1">
      <alignment horizontal="left" vertical="top"/>
    </xf>
    <xf numFmtId="0" fontId="32" fillId="0" borderId="0" xfId="0" applyFont="1" applyAlignment="1">
      <alignment horizontal="left" vertical="top" wrapText="1"/>
    </xf>
    <xf numFmtId="0" fontId="33" fillId="0" borderId="0" xfId="0" applyFont="1" applyAlignment="1">
      <alignment horizontal="right" vertical="top"/>
    </xf>
    <xf numFmtId="0" fontId="28" fillId="0" borderId="42" xfId="0" applyFont="1" applyBorder="1" applyAlignment="1">
      <alignment horizontal="left" vertical="top"/>
    </xf>
    <xf numFmtId="4" fontId="1" fillId="0" borderId="0" xfId="0" applyNumberFormat="1" applyFont="1" applyAlignment="1">
      <alignment horizontal="left" vertical="top"/>
    </xf>
    <xf numFmtId="9" fontId="1" fillId="0" borderId="0" xfId="0" applyNumberFormat="1" applyFont="1" applyAlignment="1">
      <alignment horizontal="left" vertical="top"/>
    </xf>
    <xf numFmtId="9" fontId="1" fillId="0" borderId="0" xfId="0" applyNumberFormat="1" applyFont="1" applyAlignment="1">
      <alignment horizontal="right" vertical="top"/>
    </xf>
    <xf numFmtId="4" fontId="1" fillId="0" borderId="0" xfId="0" applyNumberFormat="1" applyFont="1" applyAlignment="1">
      <alignment horizontal="right" vertical="top"/>
    </xf>
    <xf numFmtId="0" fontId="9" fillId="0" borderId="44" xfId="0" applyFont="1" applyBorder="1" applyAlignment="1">
      <alignment horizontal="left" vertical="center"/>
    </xf>
    <xf numFmtId="0" fontId="20" fillId="0" borderId="41" xfId="0" applyFont="1" applyBorder="1" applyAlignment="1">
      <alignment horizontal="right" vertical="top"/>
    </xf>
    <xf numFmtId="0" fontId="0" fillId="0" borderId="8" xfId="0" applyBorder="1" applyAlignment="1">
      <alignment horizontal="right" vertical="top"/>
    </xf>
    <xf numFmtId="9" fontId="1" fillId="0" borderId="7" xfId="0" applyNumberFormat="1" applyFont="1" applyBorder="1" applyAlignment="1">
      <alignment horizontal="right" vertical="top"/>
    </xf>
    <xf numFmtId="4" fontId="1" fillId="0" borderId="4" xfId="0" applyNumberFormat="1" applyFont="1" applyBorder="1" applyAlignment="1">
      <alignment horizontal="right" vertical="top"/>
    </xf>
    <xf numFmtId="164" fontId="5" fillId="2" borderId="22" xfId="0" applyNumberFormat="1" applyFont="1" applyFill="1" applyBorder="1" applyAlignment="1">
      <alignment horizontal="right" vertical="center"/>
    </xf>
    <xf numFmtId="164" fontId="1" fillId="0" borderId="28" xfId="0" applyNumberFormat="1" applyFont="1" applyBorder="1" applyAlignment="1">
      <alignment horizontal="right" vertical="top"/>
    </xf>
    <xf numFmtId="164" fontId="1" fillId="0" borderId="31" xfId="0" applyNumberFormat="1" applyFont="1" applyBorder="1" applyAlignment="1">
      <alignment horizontal="right" vertical="top"/>
    </xf>
    <xf numFmtId="164" fontId="11" fillId="3" borderId="22" xfId="0" applyNumberFormat="1" applyFont="1" applyFill="1" applyBorder="1" applyAlignment="1">
      <alignment horizontal="right" vertical="center"/>
    </xf>
    <xf numFmtId="164" fontId="5" fillId="2" borderId="21" xfId="0" applyNumberFormat="1" applyFont="1" applyFill="1" applyBorder="1" applyAlignment="1">
      <alignment horizontal="right" vertical="center"/>
    </xf>
    <xf numFmtId="164" fontId="1" fillId="0" borderId="27" xfId="0" applyNumberFormat="1" applyFont="1" applyBorder="1" applyAlignment="1">
      <alignment horizontal="right" vertical="top"/>
    </xf>
    <xf numFmtId="164" fontId="1" fillId="0" borderId="26" xfId="0" applyNumberFormat="1" applyFont="1" applyBorder="1" applyAlignment="1">
      <alignment horizontal="right" vertical="top"/>
    </xf>
    <xf numFmtId="164" fontId="1" fillId="0" borderId="30" xfId="0" applyNumberFormat="1" applyFont="1" applyBorder="1" applyAlignment="1">
      <alignment horizontal="right" vertical="top"/>
    </xf>
    <xf numFmtId="9" fontId="29" fillId="0" borderId="46" xfId="1" applyNumberFormat="1" applyFont="1" applyFill="1" applyBorder="1" applyAlignment="1">
      <alignment horizontal="left" vertical="top"/>
    </xf>
    <xf numFmtId="0" fontId="20" fillId="0" borderId="0" xfId="0" applyFont="1" applyAlignment="1">
      <alignment horizontal="right" vertical="top"/>
    </xf>
    <xf numFmtId="0" fontId="20" fillId="0" borderId="45" xfId="0" applyFont="1" applyBorder="1" applyAlignment="1">
      <alignment horizontal="right" vertical="top"/>
    </xf>
    <xf numFmtId="4" fontId="20" fillId="0" borderId="18" xfId="0" applyNumberFormat="1" applyFont="1" applyBorder="1" applyAlignment="1">
      <alignment horizontal="right" vertical="top"/>
    </xf>
    <xf numFmtId="0" fontId="20" fillId="0" borderId="47" xfId="0" applyFont="1" applyBorder="1" applyAlignment="1">
      <alignment horizontal="right" vertical="top"/>
    </xf>
    <xf numFmtId="0" fontId="20" fillId="0" borderId="50" xfId="0" applyFont="1" applyBorder="1" applyAlignment="1">
      <alignment horizontal="right" vertical="top"/>
    </xf>
    <xf numFmtId="9" fontId="29" fillId="0" borderId="51" xfId="1" applyNumberFormat="1" applyFont="1" applyFill="1" applyBorder="1" applyAlignment="1">
      <alignment horizontal="left" vertical="top"/>
    </xf>
    <xf numFmtId="0" fontId="35" fillId="0" borderId="6" xfId="0" applyFont="1" applyBorder="1" applyAlignment="1">
      <alignment horizontal="left" vertical="top"/>
    </xf>
    <xf numFmtId="164" fontId="1" fillId="0" borderId="1" xfId="0" applyNumberFormat="1" applyFont="1" applyBorder="1" applyAlignment="1">
      <alignment vertical="center"/>
    </xf>
    <xf numFmtId="0" fontId="1" fillId="0" borderId="52" xfId="0" applyFont="1" applyBorder="1" applyAlignment="1">
      <alignment horizontal="left" vertical="top"/>
    </xf>
    <xf numFmtId="0" fontId="1" fillId="0" borderId="4" xfId="0" applyFont="1" applyBorder="1" applyAlignment="1">
      <alignment horizontal="left" vertical="top" wrapText="1"/>
    </xf>
    <xf numFmtId="0" fontId="1" fillId="0" borderId="53" xfId="0" applyFont="1" applyBorder="1" applyAlignment="1">
      <alignment horizontal="left" vertical="top"/>
    </xf>
    <xf numFmtId="0" fontId="1" fillId="0" borderId="53" xfId="0" applyFont="1" applyBorder="1" applyAlignment="1">
      <alignment horizontal="left" vertical="center"/>
    </xf>
    <xf numFmtId="0" fontId="1" fillId="0" borderId="35" xfId="0" applyFont="1" applyBorder="1" applyAlignment="1">
      <alignment horizontal="left" vertical="top"/>
    </xf>
    <xf numFmtId="0" fontId="1" fillId="0" borderId="27" xfId="0" applyFont="1" applyBorder="1" applyAlignment="1">
      <alignment horizontal="left" vertical="top"/>
    </xf>
    <xf numFmtId="9" fontId="29" fillId="0" borderId="11" xfId="1" applyNumberFormat="1" applyFont="1" applyFill="1" applyBorder="1" applyAlignment="1">
      <alignment horizontal="left" vertical="center"/>
    </xf>
    <xf numFmtId="164" fontId="1" fillId="0" borderId="2" xfId="0" applyNumberFormat="1" applyFont="1" applyBorder="1" applyAlignment="1">
      <alignment vertical="center"/>
    </xf>
    <xf numFmtId="164" fontId="1" fillId="0" borderId="54" xfId="0" applyNumberFormat="1" applyFont="1" applyBorder="1" applyAlignment="1">
      <alignment vertical="center"/>
    </xf>
    <xf numFmtId="0" fontId="32" fillId="0" borderId="4" xfId="0" applyFont="1" applyBorder="1" applyAlignment="1">
      <alignment horizontal="right" vertical="top"/>
    </xf>
    <xf numFmtId="0" fontId="1" fillId="0" borderId="55" xfId="0" applyFont="1" applyBorder="1" applyAlignment="1">
      <alignment horizontal="left" vertical="top"/>
    </xf>
    <xf numFmtId="164" fontId="1" fillId="0" borderId="3" xfId="0" applyNumberFormat="1" applyFont="1" applyBorder="1" applyAlignment="1">
      <alignment vertical="center"/>
    </xf>
    <xf numFmtId="0" fontId="1" fillId="0" borderId="53" xfId="0" applyFont="1" applyBorder="1" applyAlignment="1">
      <alignment horizontal="left" vertical="top" wrapText="1"/>
    </xf>
    <xf numFmtId="9" fontId="28" fillId="0" borderId="56" xfId="0" applyNumberFormat="1" applyFont="1" applyBorder="1" applyAlignment="1">
      <alignment horizontal="left" vertical="top" wrapText="1"/>
    </xf>
    <xf numFmtId="9" fontId="10" fillId="0" borderId="8" xfId="0" applyNumberFormat="1" applyFont="1" applyBorder="1" applyAlignment="1">
      <alignment horizontal="left" vertical="top" wrapText="1"/>
    </xf>
    <xf numFmtId="9" fontId="1" fillId="0" borderId="8" xfId="0" applyNumberFormat="1" applyFont="1" applyBorder="1" applyAlignment="1">
      <alignment horizontal="right" vertical="top"/>
    </xf>
    <xf numFmtId="4" fontId="34" fillId="0" borderId="0" xfId="0" applyNumberFormat="1" applyFont="1" applyAlignment="1">
      <alignment horizontal="left" vertical="top" wrapText="1"/>
    </xf>
    <xf numFmtId="164" fontId="1" fillId="0" borderId="0" xfId="0" applyNumberFormat="1" applyFont="1" applyAlignment="1">
      <alignment horizontal="right" vertical="top"/>
    </xf>
    <xf numFmtId="9" fontId="1" fillId="0" borderId="57" xfId="0" applyNumberFormat="1" applyFont="1" applyBorder="1" applyAlignment="1">
      <alignment horizontal="right" vertical="top"/>
    </xf>
    <xf numFmtId="0" fontId="1" fillId="0" borderId="0" xfId="0" applyFont="1" applyAlignment="1">
      <alignment horizontal="left" vertical="top"/>
    </xf>
    <xf numFmtId="0" fontId="5" fillId="0" borderId="53" xfId="0" applyFont="1" applyBorder="1" applyAlignment="1">
      <alignment horizontal="left" vertical="top" wrapText="1"/>
    </xf>
    <xf numFmtId="0" fontId="1" fillId="0" borderId="28" xfId="0" applyFont="1" applyBorder="1" applyAlignment="1">
      <alignment horizontal="left" vertical="top"/>
    </xf>
    <xf numFmtId="164" fontId="11" fillId="3" borderId="21" xfId="0" applyNumberFormat="1" applyFont="1" applyFill="1" applyBorder="1" applyAlignment="1">
      <alignment horizontal="right" vertical="center"/>
    </xf>
    <xf numFmtId="9" fontId="1" fillId="0" borderId="49" xfId="0" applyNumberFormat="1" applyFont="1" applyBorder="1" applyAlignment="1">
      <alignment horizontal="right" vertical="center"/>
    </xf>
    <xf numFmtId="0" fontId="1" fillId="0" borderId="58" xfId="0" applyFont="1" applyBorder="1" applyAlignment="1">
      <alignment horizontal="left" vertical="center"/>
    </xf>
    <xf numFmtId="164" fontId="1" fillId="0" borderId="62" xfId="0" applyNumberFormat="1" applyFont="1" applyBorder="1" applyAlignment="1">
      <alignment horizontal="right" vertical="top"/>
    </xf>
    <xf numFmtId="0" fontId="16" fillId="0" borderId="13" xfId="0" applyFont="1" applyBorder="1" applyAlignment="1">
      <alignment horizontal="left" vertical="top" wrapText="1"/>
    </xf>
    <xf numFmtId="0" fontId="0" fillId="0" borderId="12" xfId="0" applyBorder="1" applyAlignment="1">
      <alignment vertical="top"/>
    </xf>
    <xf numFmtId="0" fontId="0" fillId="0" borderId="63" xfId="0" applyBorder="1" applyAlignment="1">
      <alignment vertical="top"/>
    </xf>
    <xf numFmtId="0" fontId="20" fillId="0" borderId="38" xfId="0" applyFont="1" applyBorder="1" applyAlignment="1">
      <alignment horizontal="right" vertical="top"/>
    </xf>
    <xf numFmtId="0" fontId="0" fillId="0" borderId="39" xfId="0" applyBorder="1" applyAlignment="1">
      <alignment horizontal="right" vertical="top"/>
    </xf>
    <xf numFmtId="0" fontId="0" fillId="0" borderId="40" xfId="0" applyBorder="1" applyAlignment="1">
      <alignment horizontal="right" vertical="top"/>
    </xf>
    <xf numFmtId="0" fontId="20" fillId="0" borderId="41" xfId="0" applyFont="1" applyBorder="1" applyAlignment="1">
      <alignment horizontal="right" vertical="top"/>
    </xf>
    <xf numFmtId="0" fontId="0" fillId="0" borderId="8" xfId="0" applyBorder="1" applyAlignment="1">
      <alignment horizontal="right" vertical="top"/>
    </xf>
    <xf numFmtId="0" fontId="0" fillId="0" borderId="4" xfId="0" applyBorder="1" applyAlignment="1">
      <alignment horizontal="right" vertical="top"/>
    </xf>
    <xf numFmtId="0" fontId="18" fillId="0" borderId="59" xfId="0" applyFont="1" applyBorder="1" applyAlignment="1">
      <alignment horizontal="left" vertical="top"/>
    </xf>
    <xf numFmtId="0" fontId="0" fillId="0" borderId="60" xfId="0" applyBorder="1" applyAlignment="1">
      <alignment vertical="top"/>
    </xf>
    <xf numFmtId="0" fontId="0" fillId="0" borderId="61" xfId="0" applyBorder="1" applyAlignment="1">
      <alignment vertical="top"/>
    </xf>
    <xf numFmtId="0" fontId="20" fillId="0" borderId="48" xfId="0" applyFont="1" applyBorder="1" applyAlignment="1">
      <alignment horizontal="right" vertical="top"/>
    </xf>
    <xf numFmtId="0" fontId="0" fillId="0" borderId="49" xfId="0" applyBorder="1" applyAlignment="1">
      <alignment horizontal="right" vertical="top"/>
    </xf>
    <xf numFmtId="0" fontId="0" fillId="0" borderId="7" xfId="0" applyBorder="1" applyAlignment="1">
      <alignment horizontal="right" vertical="top"/>
    </xf>
  </cellXfs>
  <cellStyles count="2">
    <cellStyle name="Hyperlink" xfId="1" builtinId="8"/>
    <cellStyle name="Normal" xfId="0" builtinId="0"/>
  </cellStyles>
  <dxfs count="0"/>
  <tableStyles count="0" defaultTableStyle="TableStyleMedium2" defaultPivotStyle="PivotStyleMedium9"/>
  <colors>
    <mruColors>
      <color rgb="FF054D7A"/>
      <color rgb="FF3092CF"/>
      <color rgb="FFD81E05"/>
      <color rgb="FFB3E6C9"/>
      <color rgb="FF05077A"/>
      <color rgb="FF39AC6D"/>
      <color rgb="FF8CCB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myswissalps.com/?utm_source=myswissalps.com&amp;utm_medium=rail%20pass%20calculation%20document&amp;utm_campaign=downloads"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409575</xdr:colOff>
      <xdr:row>0</xdr:row>
      <xdr:rowOff>104775</xdr:rowOff>
    </xdr:from>
    <xdr:to>
      <xdr:col>1</xdr:col>
      <xdr:colOff>3409950</xdr:colOff>
      <xdr:row>0</xdr:row>
      <xdr:rowOff>861654</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3425" y="104775"/>
          <a:ext cx="3000375" cy="756879"/>
        </a:xfrm>
        <a:prstGeom prst="rect">
          <a:avLst/>
        </a:prstGeom>
      </xdr:spPr>
    </xdr:pic>
    <xdr:clientData/>
  </xdr:twoCellAnchor>
  <xdr:twoCellAnchor>
    <xdr:from>
      <xdr:col>1</xdr:col>
      <xdr:colOff>3892134</xdr:colOff>
      <xdr:row>2</xdr:row>
      <xdr:rowOff>24571</xdr:rowOff>
    </xdr:from>
    <xdr:to>
      <xdr:col>1</xdr:col>
      <xdr:colOff>3996910</xdr:colOff>
      <xdr:row>2</xdr:row>
      <xdr:rowOff>129347</xdr:rowOff>
    </xdr:to>
    <xdr:sp macro="" textlink="">
      <xdr:nvSpPr>
        <xdr:cNvPr id="4" name="Right Triangle 3">
          <a:extLst>
            <a:ext uri="{FF2B5EF4-FFF2-40B4-BE49-F238E27FC236}">
              <a16:creationId xmlns:a16="http://schemas.microsoft.com/office/drawing/2014/main" id="{00000000-0008-0000-0000-000004000000}"/>
            </a:ext>
          </a:extLst>
        </xdr:cNvPr>
        <xdr:cNvSpPr/>
      </xdr:nvSpPr>
      <xdr:spPr>
        <a:xfrm flipH="1" flipV="1">
          <a:off x="4228960" y="1681093"/>
          <a:ext cx="104776" cy="104776"/>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1381579</xdr:colOff>
      <xdr:row>4</xdr:row>
      <xdr:rowOff>14513</xdr:rowOff>
    </xdr:from>
    <xdr:to>
      <xdr:col>6</xdr:col>
      <xdr:colOff>1429203</xdr:colOff>
      <xdr:row>4</xdr:row>
      <xdr:rowOff>62138</xdr:rowOff>
    </xdr:to>
    <xdr:sp macro="" textlink="">
      <xdr:nvSpPr>
        <xdr:cNvPr id="14" name="Right Triangle 13">
          <a:extLst>
            <a:ext uri="{FF2B5EF4-FFF2-40B4-BE49-F238E27FC236}">
              <a16:creationId xmlns:a16="http://schemas.microsoft.com/office/drawing/2014/main" id="{00000000-0008-0000-0000-00000E000000}"/>
            </a:ext>
          </a:extLst>
        </xdr:cNvPr>
        <xdr:cNvSpPr/>
      </xdr:nvSpPr>
      <xdr:spPr>
        <a:xfrm flipH="1" flipV="1">
          <a:off x="11430454" y="4577442"/>
          <a:ext cx="47624" cy="47625"/>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1381579</xdr:colOff>
      <xdr:row>4</xdr:row>
      <xdr:rowOff>14514</xdr:rowOff>
    </xdr:from>
    <xdr:to>
      <xdr:col>8</xdr:col>
      <xdr:colOff>1429203</xdr:colOff>
      <xdr:row>4</xdr:row>
      <xdr:rowOff>62139</xdr:rowOff>
    </xdr:to>
    <xdr:sp macro="" textlink="">
      <xdr:nvSpPr>
        <xdr:cNvPr id="15" name="Right Triangle 14">
          <a:extLst>
            <a:ext uri="{FF2B5EF4-FFF2-40B4-BE49-F238E27FC236}">
              <a16:creationId xmlns:a16="http://schemas.microsoft.com/office/drawing/2014/main" id="{00000000-0008-0000-0000-00000F000000}"/>
            </a:ext>
          </a:extLst>
        </xdr:cNvPr>
        <xdr:cNvSpPr/>
      </xdr:nvSpPr>
      <xdr:spPr>
        <a:xfrm flipH="1" flipV="1">
          <a:off x="14315168" y="4577443"/>
          <a:ext cx="47624" cy="47625"/>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1385660</xdr:colOff>
      <xdr:row>4</xdr:row>
      <xdr:rowOff>6349</xdr:rowOff>
    </xdr:from>
    <xdr:to>
      <xdr:col>4</xdr:col>
      <xdr:colOff>1437376</xdr:colOff>
      <xdr:row>4</xdr:row>
      <xdr:rowOff>65766</xdr:rowOff>
    </xdr:to>
    <xdr:sp macro="" textlink="">
      <xdr:nvSpPr>
        <xdr:cNvPr id="16" name="Right Triangle 15">
          <a:extLst>
            <a:ext uri="{FF2B5EF4-FFF2-40B4-BE49-F238E27FC236}">
              <a16:creationId xmlns:a16="http://schemas.microsoft.com/office/drawing/2014/main" id="{00000000-0008-0000-0000-000010000000}"/>
            </a:ext>
          </a:extLst>
        </xdr:cNvPr>
        <xdr:cNvSpPr/>
      </xdr:nvSpPr>
      <xdr:spPr>
        <a:xfrm flipH="1" flipV="1">
          <a:off x="8549821" y="4569278"/>
          <a:ext cx="51716" cy="59417"/>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3892136</xdr:colOff>
      <xdr:row>3</xdr:row>
      <xdr:rowOff>24572</xdr:rowOff>
    </xdr:from>
    <xdr:to>
      <xdr:col>1</xdr:col>
      <xdr:colOff>3996912</xdr:colOff>
      <xdr:row>3</xdr:row>
      <xdr:rowOff>129348</xdr:rowOff>
    </xdr:to>
    <xdr:sp macro="" textlink="">
      <xdr:nvSpPr>
        <xdr:cNvPr id="19" name="Right Triangle 18">
          <a:extLst>
            <a:ext uri="{FF2B5EF4-FFF2-40B4-BE49-F238E27FC236}">
              <a16:creationId xmlns:a16="http://schemas.microsoft.com/office/drawing/2014/main" id="{00000000-0008-0000-0000-000013000000}"/>
            </a:ext>
          </a:extLst>
        </xdr:cNvPr>
        <xdr:cNvSpPr/>
      </xdr:nvSpPr>
      <xdr:spPr>
        <a:xfrm flipH="1" flipV="1">
          <a:off x="4228962" y="2636355"/>
          <a:ext cx="104776" cy="104776"/>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1330325</xdr:colOff>
      <xdr:row>3</xdr:row>
      <xdr:rowOff>15421</xdr:rowOff>
    </xdr:from>
    <xdr:to>
      <xdr:col>2</xdr:col>
      <xdr:colOff>1435101</xdr:colOff>
      <xdr:row>3</xdr:row>
      <xdr:rowOff>120197</xdr:rowOff>
    </xdr:to>
    <xdr:sp macro="" textlink="">
      <xdr:nvSpPr>
        <xdr:cNvPr id="20" name="Right Triangle 19">
          <a:extLst>
            <a:ext uri="{FF2B5EF4-FFF2-40B4-BE49-F238E27FC236}">
              <a16:creationId xmlns:a16="http://schemas.microsoft.com/office/drawing/2014/main" id="{00000000-0008-0000-0000-000014000000}"/>
            </a:ext>
          </a:extLst>
        </xdr:cNvPr>
        <xdr:cNvSpPr/>
      </xdr:nvSpPr>
      <xdr:spPr>
        <a:xfrm flipH="1" flipV="1">
          <a:off x="5612039" y="3096078"/>
          <a:ext cx="104776" cy="104776"/>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1326242</xdr:colOff>
      <xdr:row>3</xdr:row>
      <xdr:rowOff>16328</xdr:rowOff>
    </xdr:from>
    <xdr:to>
      <xdr:col>3</xdr:col>
      <xdr:colOff>1431018</xdr:colOff>
      <xdr:row>3</xdr:row>
      <xdr:rowOff>121104</xdr:rowOff>
    </xdr:to>
    <xdr:sp macro="" textlink="">
      <xdr:nvSpPr>
        <xdr:cNvPr id="21" name="Right Triangle 20">
          <a:extLst>
            <a:ext uri="{FF2B5EF4-FFF2-40B4-BE49-F238E27FC236}">
              <a16:creationId xmlns:a16="http://schemas.microsoft.com/office/drawing/2014/main" id="{00000000-0008-0000-0000-000015000000}"/>
            </a:ext>
          </a:extLst>
        </xdr:cNvPr>
        <xdr:cNvSpPr/>
      </xdr:nvSpPr>
      <xdr:spPr>
        <a:xfrm flipH="1" flipV="1">
          <a:off x="7048499" y="3096985"/>
          <a:ext cx="104776" cy="104776"/>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3888133</xdr:colOff>
      <xdr:row>4</xdr:row>
      <xdr:rowOff>9525</xdr:rowOff>
    </xdr:from>
    <xdr:to>
      <xdr:col>1</xdr:col>
      <xdr:colOff>3992909</xdr:colOff>
      <xdr:row>4</xdr:row>
      <xdr:rowOff>114301</xdr:rowOff>
    </xdr:to>
    <xdr:sp macro="" textlink="">
      <xdr:nvSpPr>
        <xdr:cNvPr id="22" name="Right Triangle 21">
          <a:extLst>
            <a:ext uri="{FF2B5EF4-FFF2-40B4-BE49-F238E27FC236}">
              <a16:creationId xmlns:a16="http://schemas.microsoft.com/office/drawing/2014/main" id="{00000000-0008-0000-0000-000016000000}"/>
            </a:ext>
          </a:extLst>
        </xdr:cNvPr>
        <xdr:cNvSpPr/>
      </xdr:nvSpPr>
      <xdr:spPr>
        <a:xfrm flipH="1" flipV="1">
          <a:off x="4224959" y="4106655"/>
          <a:ext cx="104776" cy="104776"/>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1329871</xdr:colOff>
      <xdr:row>3</xdr:row>
      <xdr:rowOff>11793</xdr:rowOff>
    </xdr:from>
    <xdr:to>
      <xdr:col>5</xdr:col>
      <xdr:colOff>1434647</xdr:colOff>
      <xdr:row>3</xdr:row>
      <xdr:rowOff>116569</xdr:rowOff>
    </xdr:to>
    <xdr:sp macro="" textlink="">
      <xdr:nvSpPr>
        <xdr:cNvPr id="23" name="Right Triangle 22">
          <a:extLst>
            <a:ext uri="{FF2B5EF4-FFF2-40B4-BE49-F238E27FC236}">
              <a16:creationId xmlns:a16="http://schemas.microsoft.com/office/drawing/2014/main" id="{00000000-0008-0000-0000-000017000000}"/>
            </a:ext>
          </a:extLst>
        </xdr:cNvPr>
        <xdr:cNvSpPr/>
      </xdr:nvSpPr>
      <xdr:spPr>
        <a:xfrm flipH="1" flipV="1">
          <a:off x="9933214" y="3092450"/>
          <a:ext cx="104776" cy="104776"/>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1333500</xdr:colOff>
      <xdr:row>3</xdr:row>
      <xdr:rowOff>15421</xdr:rowOff>
    </xdr:from>
    <xdr:to>
      <xdr:col>7</xdr:col>
      <xdr:colOff>1438276</xdr:colOff>
      <xdr:row>3</xdr:row>
      <xdr:rowOff>120197</xdr:rowOff>
    </xdr:to>
    <xdr:sp macro="" textlink="">
      <xdr:nvSpPr>
        <xdr:cNvPr id="25" name="Right Triangle 24">
          <a:extLst>
            <a:ext uri="{FF2B5EF4-FFF2-40B4-BE49-F238E27FC236}">
              <a16:creationId xmlns:a16="http://schemas.microsoft.com/office/drawing/2014/main" id="{00000000-0008-0000-0000-000019000000}"/>
            </a:ext>
          </a:extLst>
        </xdr:cNvPr>
        <xdr:cNvSpPr/>
      </xdr:nvSpPr>
      <xdr:spPr>
        <a:xfrm flipH="1" flipV="1">
          <a:off x="12817929" y="3096078"/>
          <a:ext cx="104776" cy="104776"/>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1381579</xdr:colOff>
      <xdr:row>4</xdr:row>
      <xdr:rowOff>14513</xdr:rowOff>
    </xdr:from>
    <xdr:to>
      <xdr:col>8</xdr:col>
      <xdr:colOff>1429203</xdr:colOff>
      <xdr:row>4</xdr:row>
      <xdr:rowOff>62138</xdr:rowOff>
    </xdr:to>
    <xdr:sp macro="" textlink="">
      <xdr:nvSpPr>
        <xdr:cNvPr id="3" name="Right Triangle 2">
          <a:extLst>
            <a:ext uri="{FF2B5EF4-FFF2-40B4-BE49-F238E27FC236}">
              <a16:creationId xmlns:a16="http://schemas.microsoft.com/office/drawing/2014/main" id="{25088EFE-0C6C-45C6-90D3-EB63A1ED8C36}"/>
            </a:ext>
          </a:extLst>
        </xdr:cNvPr>
        <xdr:cNvSpPr/>
      </xdr:nvSpPr>
      <xdr:spPr>
        <a:xfrm flipH="1" flipV="1">
          <a:off x="11287579" y="4677953"/>
          <a:ext cx="24764" cy="47625"/>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1385660</xdr:colOff>
      <xdr:row>4</xdr:row>
      <xdr:rowOff>6349</xdr:rowOff>
    </xdr:from>
    <xdr:to>
      <xdr:col>8</xdr:col>
      <xdr:colOff>1437376</xdr:colOff>
      <xdr:row>4</xdr:row>
      <xdr:rowOff>65766</xdr:rowOff>
    </xdr:to>
    <xdr:sp macro="" textlink="">
      <xdr:nvSpPr>
        <xdr:cNvPr id="5" name="Right Triangle 4">
          <a:extLst>
            <a:ext uri="{FF2B5EF4-FFF2-40B4-BE49-F238E27FC236}">
              <a16:creationId xmlns:a16="http://schemas.microsoft.com/office/drawing/2014/main" id="{A3830817-7CA3-4610-916E-05777BFEA6B8}"/>
            </a:ext>
          </a:extLst>
        </xdr:cNvPr>
        <xdr:cNvSpPr/>
      </xdr:nvSpPr>
      <xdr:spPr>
        <a:xfrm flipH="1" flipV="1">
          <a:off x="8472260" y="4669789"/>
          <a:ext cx="21236" cy="59417"/>
        </a:xfrm>
        <a:prstGeom prst="rtTriangle">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myswissalps.com/swisstravelpassflex/price?utm_source=myswissalps.com&amp;utm_medium=rail%20pass%20calculation%20document&amp;utm_campaign=downloads" TargetMode="External"/><Relationship Id="rId13" Type="http://schemas.openxmlformats.org/officeDocument/2006/relationships/hyperlink" Target="https://www.myswissalps.com/tellpass/validity?utm_source=myswissalps.com&amp;utm_medium=rail%20pass%20calculation%20document&amp;utm_campaign=downloads" TargetMode="External"/><Relationship Id="rId18" Type="http://schemas.openxmlformats.org/officeDocument/2006/relationships/hyperlink" Target="https://www.myswissalps.com/regionalpasslakegeneva/price?utm_source=myswissalps.com&amp;utm_medium=rail%20pass%20calculation%20document&amp;utm_campaign=downloads" TargetMode="External"/><Relationship Id="rId26" Type="http://schemas.openxmlformats.org/officeDocument/2006/relationships/hyperlink" Target="https://www.myswissalps.com/interrailswitzerlandpass/validity?utm_source=myswissalps.com&amp;utm_medium=rail%20pass%20calculation%20document&amp;utm_campaign=downloads" TargetMode="External"/><Relationship Id="rId39" Type="http://schemas.openxmlformats.org/officeDocument/2006/relationships/printerSettings" Target="../printerSettings/printerSettings1.bin"/><Relationship Id="rId3" Type="http://schemas.openxmlformats.org/officeDocument/2006/relationships/hyperlink" Target="https://www.myswissalps.com/timetable?utm_source=myswissalps.com&amp;utm_medium=rail%20pass%20calculation%20document&amp;utm_campaign=downloads" TargetMode="External"/><Relationship Id="rId21" Type="http://schemas.openxmlformats.org/officeDocument/2006/relationships/hyperlink" Target="https://www.myswissalps.com/jungfrautravelpass/validity?utm_source=myswissalps.com&amp;utm_medium=rail%20pass%20calculation%20document&amp;utm_campaign=downloads" TargetMode="External"/><Relationship Id="rId34" Type="http://schemas.openxmlformats.org/officeDocument/2006/relationships/hyperlink" Target="https://www.myswissalps.com/car/carrental?utm_source=myswissalps.com&amp;utm_medium=rail%20pass%20calculation%20document&amp;utm_campaign=downloads" TargetMode="External"/><Relationship Id="rId42" Type="http://schemas.openxmlformats.org/officeDocument/2006/relationships/comments" Target="../comments1.xml"/><Relationship Id="rId7" Type="http://schemas.openxmlformats.org/officeDocument/2006/relationships/hyperlink" Target="https://www.myswissalps.com/swisshalffarecard/validity?utm_source=myswissalps.com&amp;utm_medium=rail%20pass%20calculation%20document&amp;utm_campaign=downloads" TargetMode="External"/><Relationship Id="rId12" Type="http://schemas.openxmlformats.org/officeDocument/2006/relationships/hyperlink" Target="https://www.myswissalps.com/tellpass/price?utm_source=myswissalps.com&amp;utm_medium=rail%20pass%20calculation%20document&amp;utm_campaign=downloads" TargetMode="External"/><Relationship Id="rId17" Type="http://schemas.openxmlformats.org/officeDocument/2006/relationships/hyperlink" Target="https://www.myswissalps.com/graubundenpass/validity?utm_source=myswissalps.com&amp;utm_medium=rail%20pass%20calculation%20document&amp;utm_campaign=downloads" TargetMode="External"/><Relationship Id="rId25" Type="http://schemas.openxmlformats.org/officeDocument/2006/relationships/hyperlink" Target="https://www.myswissalps.com/eurailglobalpass/price?utm_source=myswissalps.com&amp;utm_medium=rail%20pass%20calculation%20document&amp;utm_campaign=downloads" TargetMode="External"/><Relationship Id="rId33" Type="http://schemas.openxmlformats.org/officeDocument/2006/relationships/hyperlink" Target="https://www.myswissalps.com/motorwayvignette?utm_source=myswissalps.com&amp;utm_medium=rail%20pass%20calculation%20document&amp;utm_campaign=downloads" TargetMode="External"/><Relationship Id="rId38" Type="http://schemas.openxmlformats.org/officeDocument/2006/relationships/hyperlink" Target="https://www.myswissalps.com/car/cartrains?utm_source=myswissalps.com&amp;utm_medium=rail%20pass%20calculation%20document&amp;utm_campaign=downloads" TargetMode="External"/><Relationship Id="rId2" Type="http://schemas.openxmlformats.org/officeDocument/2006/relationships/hyperlink" Target="https://www.myswissalps.com/activities?utm_source=myswissalps.com&amp;utm_medium=rail%20pass%20calculation%20document&amp;utm_campaign=downloads" TargetMode="External"/><Relationship Id="rId16" Type="http://schemas.openxmlformats.org/officeDocument/2006/relationships/hyperlink" Target="https://www.myswissalps.com/graubundenpass/price?utm_source=myswissalps.com&amp;utm_medium=rail%20pass%20calculation%20document&amp;utm_campaign=downloads" TargetMode="External"/><Relationship Id="rId20" Type="http://schemas.openxmlformats.org/officeDocument/2006/relationships/hyperlink" Target="https://www.myswissalps.com/jungfrautravelpass/price?utm_source=myswissalps.com&amp;utm_medium=rail%20pass%20calculation%20document&amp;utm_campaign=downloads" TargetMode="External"/><Relationship Id="rId29" Type="http://schemas.openxmlformats.org/officeDocument/2006/relationships/hyperlink" Target="https://www.myswissalps.com/saverdaypass/price?utm_source=myswissalps.com&amp;utm_medium=rail%20pass%20calculation%20document&amp;utm_campaign=downloads" TargetMode="External"/><Relationship Id="rId41" Type="http://schemas.openxmlformats.org/officeDocument/2006/relationships/vmlDrawing" Target="../drawings/vmlDrawing1.vml"/><Relationship Id="rId1" Type="http://schemas.openxmlformats.org/officeDocument/2006/relationships/hyperlink" Target="https://www.myswissalps.com/train/ticketspasses/practical/chooserailpass?utm_source=myswissalps.com&amp;utm_medium=rail%20pass%20calculation%20document&amp;utm_campaign=downloads" TargetMode="External"/><Relationship Id="rId6" Type="http://schemas.openxmlformats.org/officeDocument/2006/relationships/hyperlink" Target="https://www.myswissalps.com/swisshalffarecard/price?utm_source=myswissalps.com&amp;utm_medium=rail%20pass%20calculation%20document&amp;utm_campaign=downloads" TargetMode="External"/><Relationship Id="rId11" Type="http://schemas.openxmlformats.org/officeDocument/2006/relationships/hyperlink" Target="https://www.myswissalps.com/regionalpassberneseoberland/validity?utm_source=myswissalps.com&amp;utm_medium=rail%20pass%20calculation%20document&amp;utm_campaign=downloads" TargetMode="External"/><Relationship Id="rId24" Type="http://schemas.openxmlformats.org/officeDocument/2006/relationships/hyperlink" Target="https://www.myswissalps.com/eurailglobalpass/validity?utm_source=myswissalps.com&amp;utm_medium=rail%20pass%20calculation%20document&amp;utm_campaign=downloads" TargetMode="External"/><Relationship Id="rId32" Type="http://schemas.openxmlformats.org/officeDocument/2006/relationships/hyperlink" Target="https://www.myswissalps.com/forum/rail?utm_source=myswissalps.com&amp;utm_medium=rail%20pass%20calculation%20document&amp;utm_campaign=downloads" TargetMode="External"/><Relationship Id="rId37" Type="http://schemas.openxmlformats.org/officeDocument/2006/relationships/hyperlink" Target="https://www.myswissalps.com/carversustrain?utm_source=myswissalps.com&amp;utm_medium=rail%20pass%20calculation%20document&amp;utm_campaign=downloads" TargetMode="External"/><Relationship Id="rId40" Type="http://schemas.openxmlformats.org/officeDocument/2006/relationships/drawing" Target="../drawings/drawing1.xml"/><Relationship Id="rId5" Type="http://schemas.openxmlformats.org/officeDocument/2006/relationships/hyperlink" Target="https://www.myswissalps.com/swisstravelpass/validity?utm_source=myswissalps.com&amp;utm_medium=rail%20pass%20calculation%20document&amp;utm_campaign=downloads" TargetMode="External"/><Relationship Id="rId15" Type="http://schemas.openxmlformats.org/officeDocument/2006/relationships/hyperlink" Target="https://www.myswissalps.com/adventurecard/validity?utm_source=myswissalps.com&amp;utm_medium=rail%20pass%20calculation%20document&amp;utm_campaign=downloads" TargetMode="External"/><Relationship Id="rId23" Type="http://schemas.openxmlformats.org/officeDocument/2006/relationships/hyperlink" Target="https://www.myswissalps.com/train/ticketspasses?utm_source=myswissalps.com&amp;utm_medium=rail%20pass%20calculation%20document&amp;utm_campaign=downloads" TargetMode="External"/><Relationship Id="rId28" Type="http://schemas.openxmlformats.org/officeDocument/2006/relationships/hyperlink" Target="https://www.myswissalps.com/interrailswitzerlandpass/price?utm_source=myswissalps.com&amp;utm_medium=rail%20pass%20calculation%20document&amp;utm_campaign=downloads" TargetMode="External"/><Relationship Id="rId36" Type="http://schemas.openxmlformats.org/officeDocument/2006/relationships/hyperlink" Target="https://www.myswissalps.com/co2compensation?utm_source=myswissalps.com&amp;utm_medium=rail%20pass%20calculation%20document&amp;utm_campaign=downloads" TargetMode="External"/><Relationship Id="rId10" Type="http://schemas.openxmlformats.org/officeDocument/2006/relationships/hyperlink" Target="https://www.myswissalps.com/regionalpassberneseoberland/price?utm_source=myswissalps.com&amp;utm_medium=rail%20pass%20calculation%20document&amp;utm_campaign=downloads" TargetMode="External"/><Relationship Id="rId19" Type="http://schemas.openxmlformats.org/officeDocument/2006/relationships/hyperlink" Target="https://www.myswissalps.com/regionalpasslakegeneva/validity?utm_source=myswissalps.com&amp;utm_medium=rail%20pass%20calculation%20document&amp;utm_campaign=downloads" TargetMode="External"/><Relationship Id="rId31" Type="http://schemas.openxmlformats.org/officeDocument/2006/relationships/hyperlink" Target="https://www.myswissalps.com/createaccount?utm_source=myswissalps.com&amp;utm_medium=rail%20pass%20calculation%20document&amp;utm_campaign=downloads" TargetMode="External"/><Relationship Id="rId4" Type="http://schemas.openxmlformats.org/officeDocument/2006/relationships/hyperlink" Target="https://www.myswissalps.com/swisstravelpass/price?utm_source=myswissalps.com&amp;utm_medium=rail%20pass%20calculation%20document&amp;utm_campaign=downloads" TargetMode="External"/><Relationship Id="rId9" Type="http://schemas.openxmlformats.org/officeDocument/2006/relationships/hyperlink" Target="https://www.myswissalps.com/swisstravelpassflex/validity?utm_source=myswissalps.com&amp;utm_medium=rail%20pass%20calculation%20document&amp;utm_campaign=downloads" TargetMode="External"/><Relationship Id="rId14" Type="http://schemas.openxmlformats.org/officeDocument/2006/relationships/hyperlink" Target="https://www.myswissalps.com/adventurecard/price?utm_source=myswissalps.com&amp;utm_medium=rail%20pass%20calculation%20document&amp;utm_campaign=downloads" TargetMode="External"/><Relationship Id="rId22" Type="http://schemas.openxmlformats.org/officeDocument/2006/relationships/hyperlink" Target="https://www.myswissalps.com/eurailglobalpass/validity?utm_source=myswissalps.com&amp;utm_medium=rail%20pass%20calculation%20document&amp;utm_campaign=downloads" TargetMode="External"/><Relationship Id="rId27" Type="http://schemas.openxmlformats.org/officeDocument/2006/relationships/hyperlink" Target="https://www.myswissalps.com/eurailglobalpass/price?utm_source=myswissalps.com&amp;utm_medium=rail%20pass%20calculation%20document&amp;utm_campaign=downloads" TargetMode="External"/><Relationship Id="rId30" Type="http://schemas.openxmlformats.org/officeDocument/2006/relationships/hyperlink" Target="https://www.myswissalps.com/saverdaypass/validity?utm_source=myswissalps.com&amp;utm_medium=rail%20pass%20calculation%20document&amp;utm_campaign=downloads" TargetMode="External"/><Relationship Id="rId35" Type="http://schemas.openxmlformats.org/officeDocument/2006/relationships/hyperlink" Target="https://www.myswissalps.com/car/parking?utm_source=myswissalps.com&amp;utm_medium=rail%20pass%20calculation%20document&amp;utm_campaign=download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5"/>
  <sheetViews>
    <sheetView tabSelected="1" topLeftCell="A10" zoomScaleNormal="100" workbookViewId="0">
      <selection activeCell="A10" sqref="A10:XFD10"/>
    </sheetView>
  </sheetViews>
  <sheetFormatPr defaultColWidth="9.28515625" defaultRowHeight="15" x14ac:dyDescent="0.25"/>
  <cols>
    <col min="1" max="1" width="4.7109375" style="1" customWidth="1"/>
    <col min="2" max="2" width="121.7109375" style="1" bestFit="1" customWidth="1"/>
    <col min="3" max="3" width="20.5703125" style="3" customWidth="1"/>
    <col min="4" max="4" width="12.28515625" style="2" customWidth="1"/>
    <col min="5" max="5" width="12.85546875" style="3" customWidth="1"/>
    <col min="6" max="6" width="13" style="2" customWidth="1"/>
    <col min="7" max="7" width="13" style="3" customWidth="1"/>
    <col min="8" max="8" width="12.42578125" style="2" customWidth="1"/>
    <col min="9" max="9" width="20.7109375" style="3" customWidth="1"/>
    <col min="10" max="10" width="34.5703125" style="1" customWidth="1"/>
    <col min="11" max="11" width="21" style="1" customWidth="1"/>
    <col min="12" max="12" width="20.5703125" style="1" customWidth="1"/>
    <col min="13" max="13" width="9.28515625" style="1" customWidth="1"/>
    <col min="14" max="16384" width="9.28515625" style="1"/>
  </cols>
  <sheetData>
    <row r="1" spans="1:14" ht="114" customHeight="1" thickBot="1" x14ac:dyDescent="0.3">
      <c r="A1" s="27"/>
      <c r="B1" s="28" t="s">
        <v>58</v>
      </c>
      <c r="C1" s="124" t="s">
        <v>105</v>
      </c>
      <c r="D1" s="125"/>
      <c r="E1" s="125"/>
      <c r="F1" s="125"/>
      <c r="G1" s="125"/>
      <c r="H1" s="125"/>
      <c r="I1" s="126"/>
      <c r="J1" s="117"/>
      <c r="K1" s="5"/>
    </row>
    <row r="2" spans="1:14" ht="17.25" thickTop="1" thickBot="1" x14ac:dyDescent="0.3">
      <c r="A2" s="16"/>
      <c r="B2" s="29"/>
      <c r="C2" s="30"/>
      <c r="D2" s="31"/>
      <c r="E2" s="32"/>
      <c r="F2" s="33"/>
      <c r="G2" s="34"/>
      <c r="H2" s="35"/>
      <c r="I2" s="35"/>
      <c r="J2" s="116"/>
      <c r="K2" s="98"/>
      <c r="L2" s="98"/>
      <c r="M2" s="98"/>
    </row>
    <row r="3" spans="1:14" ht="157.15" customHeight="1" thickTop="1" thickBot="1" x14ac:dyDescent="0.3">
      <c r="A3" s="36"/>
      <c r="B3" s="38" t="s">
        <v>30</v>
      </c>
      <c r="C3" s="42" t="s">
        <v>12</v>
      </c>
      <c r="D3" s="40" t="s">
        <v>15</v>
      </c>
      <c r="E3" s="44"/>
      <c r="F3" s="40" t="s">
        <v>13</v>
      </c>
      <c r="G3" s="44"/>
      <c r="H3" s="111" t="s">
        <v>107</v>
      </c>
      <c r="I3" s="111"/>
      <c r="J3" s="110"/>
      <c r="K3" s="40" t="s">
        <v>102</v>
      </c>
      <c r="M3" s="103"/>
      <c r="N3" s="5"/>
    </row>
    <row r="4" spans="1:14" ht="166.5" thickTop="1" thickBot="1" x14ac:dyDescent="0.3">
      <c r="A4" s="37"/>
      <c r="B4" s="39" t="s">
        <v>16</v>
      </c>
      <c r="C4" s="43" t="s">
        <v>27</v>
      </c>
      <c r="D4" s="41" t="s">
        <v>31</v>
      </c>
      <c r="E4" s="46"/>
      <c r="F4" s="41" t="s">
        <v>32</v>
      </c>
      <c r="G4" s="46"/>
      <c r="H4" s="112" t="s">
        <v>33</v>
      </c>
      <c r="I4" s="114" t="s">
        <v>106</v>
      </c>
      <c r="J4" s="118" t="s">
        <v>97</v>
      </c>
      <c r="K4" s="5"/>
      <c r="M4" s="36"/>
      <c r="N4" s="5"/>
    </row>
    <row r="5" spans="1:14" s="65" customFormat="1" ht="31.5" thickTop="1" thickBot="1" x14ac:dyDescent="0.3">
      <c r="A5" s="61"/>
      <c r="B5" s="62" t="s">
        <v>28</v>
      </c>
      <c r="C5" s="63"/>
      <c r="D5" s="60" t="s">
        <v>0</v>
      </c>
      <c r="E5" s="81">
        <v>389</v>
      </c>
      <c r="F5" s="60" t="s">
        <v>0</v>
      </c>
      <c r="G5" s="85">
        <v>120</v>
      </c>
      <c r="H5" s="60" t="s">
        <v>0</v>
      </c>
      <c r="I5" s="81">
        <f>120+(5*29)</f>
        <v>265</v>
      </c>
      <c r="J5" s="101"/>
      <c r="K5" s="60" t="s">
        <v>0</v>
      </c>
      <c r="L5" s="81">
        <f>G5</f>
        <v>120</v>
      </c>
      <c r="M5" s="66"/>
      <c r="N5" s="64"/>
    </row>
    <row r="6" spans="1:14" ht="15.75" thickTop="1" x14ac:dyDescent="0.25">
      <c r="A6" s="96">
        <v>1</v>
      </c>
      <c r="B6" s="36" t="s">
        <v>49</v>
      </c>
      <c r="C6" s="87">
        <v>30</v>
      </c>
      <c r="D6" s="18">
        <v>1</v>
      </c>
      <c r="E6" s="82">
        <f>$C6-($C6*D6)</f>
        <v>0</v>
      </c>
      <c r="F6" s="18">
        <v>0.5</v>
      </c>
      <c r="G6" s="86">
        <f>$C6-($C6*F6)</f>
        <v>15</v>
      </c>
      <c r="H6" s="113">
        <v>0.5</v>
      </c>
      <c r="I6" s="115">
        <f t="shared" ref="I6:I31" si="0">$C6-($C6*H6)</f>
        <v>15</v>
      </c>
      <c r="J6" s="100" t="s">
        <v>95</v>
      </c>
      <c r="K6" s="107" t="s">
        <v>51</v>
      </c>
      <c r="L6" s="105">
        <v>0</v>
      </c>
      <c r="M6" s="36"/>
      <c r="N6" s="5"/>
    </row>
    <row r="7" spans="1:14" x14ac:dyDescent="0.25">
      <c r="A7" s="96">
        <v>2</v>
      </c>
      <c r="B7" s="36" t="s">
        <v>50</v>
      </c>
      <c r="C7" s="87">
        <v>22</v>
      </c>
      <c r="D7" s="18">
        <v>1</v>
      </c>
      <c r="E7" s="82">
        <f t="shared" ref="E7:E31" si="1">$C7-($C7*D7)</f>
        <v>0</v>
      </c>
      <c r="F7" s="18">
        <v>0</v>
      </c>
      <c r="G7" s="82">
        <f t="shared" ref="G7:G31" si="2">$C7-($C7*F7)</f>
        <v>22</v>
      </c>
      <c r="H7" s="113">
        <v>0</v>
      </c>
      <c r="I7" s="115">
        <f t="shared" si="0"/>
        <v>22</v>
      </c>
      <c r="J7" s="100" t="s">
        <v>98</v>
      </c>
      <c r="K7" s="107"/>
      <c r="L7" s="97">
        <v>22</v>
      </c>
      <c r="M7" s="36"/>
      <c r="N7" s="5"/>
    </row>
    <row r="8" spans="1:14" x14ac:dyDescent="0.25">
      <c r="A8" s="96">
        <v>3</v>
      </c>
      <c r="B8" s="36" t="s">
        <v>60</v>
      </c>
      <c r="C8" s="87">
        <f>58+45+28</f>
        <v>131</v>
      </c>
      <c r="D8" s="18">
        <v>1</v>
      </c>
      <c r="E8" s="82">
        <f t="shared" si="1"/>
        <v>0</v>
      </c>
      <c r="F8" s="18">
        <v>0.5</v>
      </c>
      <c r="G8" s="82">
        <f t="shared" si="2"/>
        <v>65.5</v>
      </c>
      <c r="H8" s="113">
        <v>1</v>
      </c>
      <c r="I8" s="115">
        <f t="shared" si="0"/>
        <v>0</v>
      </c>
      <c r="J8" s="100" t="s">
        <v>96</v>
      </c>
      <c r="K8" s="107"/>
      <c r="L8" s="97">
        <v>65.5</v>
      </c>
      <c r="M8" s="36"/>
      <c r="N8" s="5"/>
    </row>
    <row r="9" spans="1:14" x14ac:dyDescent="0.25">
      <c r="A9" s="96">
        <v>4</v>
      </c>
      <c r="B9" s="36" t="s">
        <v>92</v>
      </c>
      <c r="C9" s="87">
        <v>28</v>
      </c>
      <c r="D9" s="18">
        <v>1</v>
      </c>
      <c r="E9" s="82">
        <f t="shared" si="1"/>
        <v>0</v>
      </c>
      <c r="F9" s="18">
        <v>0.5</v>
      </c>
      <c r="G9" s="82">
        <f t="shared" si="2"/>
        <v>14</v>
      </c>
      <c r="H9" s="113">
        <v>0.5</v>
      </c>
      <c r="I9" s="115">
        <f t="shared" si="0"/>
        <v>14</v>
      </c>
      <c r="J9" s="100" t="s">
        <v>95</v>
      </c>
      <c r="K9" s="107"/>
      <c r="L9" s="97">
        <v>14</v>
      </c>
      <c r="M9" s="36"/>
      <c r="N9" s="5"/>
    </row>
    <row r="10" spans="1:14" x14ac:dyDescent="0.25">
      <c r="A10" s="96">
        <v>5</v>
      </c>
      <c r="B10" s="36" t="s">
        <v>93</v>
      </c>
      <c r="C10" s="87">
        <v>78</v>
      </c>
      <c r="D10" s="18">
        <v>0.5</v>
      </c>
      <c r="E10" s="82">
        <f t="shared" si="1"/>
        <v>39</v>
      </c>
      <c r="F10" s="18">
        <v>0.5</v>
      </c>
      <c r="G10" s="82">
        <f t="shared" si="2"/>
        <v>39</v>
      </c>
      <c r="H10" s="113">
        <v>0.5</v>
      </c>
      <c r="I10" s="115">
        <f t="shared" si="0"/>
        <v>39</v>
      </c>
      <c r="J10" s="100" t="s">
        <v>95</v>
      </c>
      <c r="K10" s="107"/>
      <c r="L10" s="97">
        <v>39</v>
      </c>
      <c r="M10" s="36"/>
      <c r="N10" s="5"/>
    </row>
    <row r="11" spans="1:14" x14ac:dyDescent="0.25">
      <c r="A11" s="96">
        <v>6</v>
      </c>
      <c r="B11" s="36" t="s">
        <v>94</v>
      </c>
      <c r="C11" s="87">
        <v>4.0999999999999996</v>
      </c>
      <c r="D11" s="18">
        <v>1</v>
      </c>
      <c r="E11" s="82">
        <f t="shared" si="1"/>
        <v>0</v>
      </c>
      <c r="F11" s="18">
        <v>0.5</v>
      </c>
      <c r="G11" s="82">
        <f t="shared" si="2"/>
        <v>2.0499999999999998</v>
      </c>
      <c r="H11" s="113">
        <v>0.5</v>
      </c>
      <c r="I11" s="115">
        <f t="shared" si="0"/>
        <v>2.0499999999999998</v>
      </c>
      <c r="J11" s="100" t="s">
        <v>95</v>
      </c>
      <c r="K11" s="107"/>
      <c r="L11" s="97">
        <v>2.0499999999999998</v>
      </c>
      <c r="M11" s="36"/>
      <c r="N11" s="5"/>
    </row>
    <row r="12" spans="1:14" x14ac:dyDescent="0.25">
      <c r="A12" s="96">
        <v>7</v>
      </c>
      <c r="B12" s="36" t="s">
        <v>82</v>
      </c>
      <c r="C12" s="87">
        <v>33</v>
      </c>
      <c r="D12" s="18">
        <v>1</v>
      </c>
      <c r="E12" s="82">
        <f t="shared" si="1"/>
        <v>0</v>
      </c>
      <c r="F12" s="18">
        <v>0.5</v>
      </c>
      <c r="G12" s="82">
        <f t="shared" si="2"/>
        <v>16.5</v>
      </c>
      <c r="H12" s="113">
        <v>1</v>
      </c>
      <c r="I12" s="115">
        <f t="shared" si="0"/>
        <v>0</v>
      </c>
      <c r="J12" s="100" t="s">
        <v>96</v>
      </c>
      <c r="K12" s="107" t="s">
        <v>51</v>
      </c>
      <c r="L12" s="97">
        <v>0</v>
      </c>
      <c r="M12" s="36"/>
      <c r="N12" s="5"/>
    </row>
    <row r="13" spans="1:14" x14ac:dyDescent="0.25">
      <c r="A13" s="96">
        <v>8</v>
      </c>
      <c r="B13" s="36" t="s">
        <v>87</v>
      </c>
      <c r="C13" s="87">
        <v>37.6</v>
      </c>
      <c r="D13" s="18">
        <v>1</v>
      </c>
      <c r="E13" s="82">
        <f t="shared" si="1"/>
        <v>0</v>
      </c>
      <c r="F13" s="18">
        <v>0.5</v>
      </c>
      <c r="G13" s="82">
        <f t="shared" si="2"/>
        <v>18.8</v>
      </c>
      <c r="H13" s="113">
        <v>1</v>
      </c>
      <c r="I13" s="115">
        <f t="shared" si="0"/>
        <v>0</v>
      </c>
      <c r="J13" s="100" t="s">
        <v>96</v>
      </c>
      <c r="K13" s="107"/>
      <c r="L13" s="97">
        <v>18.8</v>
      </c>
      <c r="M13" s="36"/>
      <c r="N13" s="5"/>
    </row>
    <row r="14" spans="1:14" x14ac:dyDescent="0.25">
      <c r="A14" s="96">
        <v>9</v>
      </c>
      <c r="B14" s="36" t="s">
        <v>104</v>
      </c>
      <c r="C14" s="87">
        <v>85.6</v>
      </c>
      <c r="D14" s="18">
        <v>0.5</v>
      </c>
      <c r="E14" s="82">
        <f t="shared" si="1"/>
        <v>42.8</v>
      </c>
      <c r="F14" s="18">
        <v>0.5</v>
      </c>
      <c r="G14" s="82">
        <f t="shared" si="2"/>
        <v>42.8</v>
      </c>
      <c r="H14" s="113">
        <v>0.5</v>
      </c>
      <c r="I14" s="115">
        <f t="shared" si="0"/>
        <v>42.8</v>
      </c>
      <c r="J14" s="100" t="s">
        <v>95</v>
      </c>
      <c r="K14" s="107"/>
      <c r="L14" s="97">
        <v>42.8</v>
      </c>
      <c r="M14" s="36"/>
      <c r="N14" s="5"/>
    </row>
    <row r="15" spans="1:14" x14ac:dyDescent="0.25">
      <c r="A15" s="96">
        <v>10</v>
      </c>
      <c r="B15" s="36" t="s">
        <v>88</v>
      </c>
      <c r="C15" s="87">
        <v>53</v>
      </c>
      <c r="D15" s="18">
        <v>1</v>
      </c>
      <c r="E15" s="82">
        <f t="shared" si="1"/>
        <v>0</v>
      </c>
      <c r="F15" s="18">
        <v>0.5</v>
      </c>
      <c r="G15" s="82">
        <f t="shared" si="2"/>
        <v>26.5</v>
      </c>
      <c r="H15" s="113">
        <v>0.5</v>
      </c>
      <c r="I15" s="115">
        <f t="shared" si="0"/>
        <v>26.5</v>
      </c>
      <c r="J15" s="100" t="s">
        <v>95</v>
      </c>
      <c r="K15" s="107" t="s">
        <v>51</v>
      </c>
      <c r="L15" s="97">
        <v>0</v>
      </c>
      <c r="M15" s="36"/>
      <c r="N15" s="5"/>
    </row>
    <row r="16" spans="1:14" x14ac:dyDescent="0.25">
      <c r="A16" s="96">
        <v>11</v>
      </c>
      <c r="B16" s="36" t="s">
        <v>89</v>
      </c>
      <c r="C16" s="87">
        <v>13.5</v>
      </c>
      <c r="D16" s="18">
        <v>1</v>
      </c>
      <c r="E16" s="82">
        <f t="shared" si="1"/>
        <v>0</v>
      </c>
      <c r="F16" s="18">
        <v>0</v>
      </c>
      <c r="G16" s="82">
        <f t="shared" si="2"/>
        <v>13.5</v>
      </c>
      <c r="H16" s="113">
        <v>0</v>
      </c>
      <c r="I16" s="115">
        <f t="shared" si="0"/>
        <v>13.5</v>
      </c>
      <c r="J16" s="100" t="s">
        <v>98</v>
      </c>
      <c r="K16" s="107"/>
      <c r="L16" s="97">
        <v>13.5</v>
      </c>
      <c r="M16" s="36"/>
      <c r="N16" s="5"/>
    </row>
    <row r="17" spans="1:14" x14ac:dyDescent="0.25">
      <c r="A17" s="96">
        <v>12</v>
      </c>
      <c r="B17" s="36" t="s">
        <v>90</v>
      </c>
      <c r="C17" s="87">
        <v>74</v>
      </c>
      <c r="D17" s="18">
        <v>1</v>
      </c>
      <c r="E17" s="82">
        <f t="shared" si="1"/>
        <v>0</v>
      </c>
      <c r="F17" s="18">
        <v>0.5</v>
      </c>
      <c r="G17" s="82">
        <f t="shared" si="2"/>
        <v>37</v>
      </c>
      <c r="H17" s="113">
        <v>1</v>
      </c>
      <c r="I17" s="115">
        <f t="shared" si="0"/>
        <v>0</v>
      </c>
      <c r="J17" s="100" t="s">
        <v>96</v>
      </c>
      <c r="K17" s="107" t="s">
        <v>101</v>
      </c>
      <c r="L17" s="97">
        <v>4.0999999999999996</v>
      </c>
      <c r="M17" s="36"/>
      <c r="N17" s="5"/>
    </row>
    <row r="18" spans="1:14" x14ac:dyDescent="0.25">
      <c r="A18" s="96">
        <v>13</v>
      </c>
      <c r="B18" s="36" t="s">
        <v>83</v>
      </c>
      <c r="C18" s="87">
        <v>126</v>
      </c>
      <c r="D18" s="18">
        <v>0.5</v>
      </c>
      <c r="E18" s="82">
        <f t="shared" si="1"/>
        <v>63</v>
      </c>
      <c r="F18" s="18">
        <v>0.5</v>
      </c>
      <c r="G18" s="82">
        <f t="shared" si="2"/>
        <v>63</v>
      </c>
      <c r="H18" s="113">
        <v>0.5</v>
      </c>
      <c r="I18" s="115">
        <f t="shared" si="0"/>
        <v>63</v>
      </c>
      <c r="J18" s="100" t="s">
        <v>96</v>
      </c>
      <c r="K18" s="107"/>
      <c r="L18" s="97">
        <f>G18</f>
        <v>63</v>
      </c>
      <c r="M18" s="36"/>
      <c r="N18" s="5"/>
    </row>
    <row r="19" spans="1:14" x14ac:dyDescent="0.25">
      <c r="A19" s="96">
        <v>14</v>
      </c>
      <c r="B19" s="36" t="s">
        <v>84</v>
      </c>
      <c r="C19" s="87">
        <v>152</v>
      </c>
      <c r="D19" s="18">
        <v>1</v>
      </c>
      <c r="E19" s="82">
        <f t="shared" si="1"/>
        <v>0</v>
      </c>
      <c r="F19" s="18">
        <v>0.5</v>
      </c>
      <c r="G19" s="82">
        <f t="shared" si="2"/>
        <v>76</v>
      </c>
      <c r="H19" s="113">
        <v>1</v>
      </c>
      <c r="I19" s="115">
        <f t="shared" si="0"/>
        <v>0</v>
      </c>
      <c r="J19" s="100" t="s">
        <v>96</v>
      </c>
      <c r="K19" s="107" t="s">
        <v>51</v>
      </c>
      <c r="L19" s="97">
        <v>0</v>
      </c>
      <c r="M19" s="36"/>
      <c r="N19" s="5"/>
    </row>
    <row r="20" spans="1:14" x14ac:dyDescent="0.25">
      <c r="A20" s="96">
        <v>15</v>
      </c>
      <c r="B20" s="1" t="s">
        <v>85</v>
      </c>
      <c r="C20" s="87">
        <v>49</v>
      </c>
      <c r="D20" s="18">
        <v>0</v>
      </c>
      <c r="E20" s="82">
        <f t="shared" si="1"/>
        <v>49</v>
      </c>
      <c r="F20" s="18">
        <v>0</v>
      </c>
      <c r="G20" s="82">
        <f t="shared" si="2"/>
        <v>49</v>
      </c>
      <c r="H20" s="113">
        <v>0</v>
      </c>
      <c r="I20" s="115">
        <f t="shared" si="0"/>
        <v>49</v>
      </c>
      <c r="J20" s="100" t="s">
        <v>98</v>
      </c>
      <c r="K20" s="107"/>
      <c r="L20" s="97">
        <v>0</v>
      </c>
      <c r="M20" s="36"/>
      <c r="N20" s="5"/>
    </row>
    <row r="21" spans="1:14" x14ac:dyDescent="0.25">
      <c r="A21" s="96">
        <v>16</v>
      </c>
      <c r="B21" s="36" t="s">
        <v>86</v>
      </c>
      <c r="C21" s="87">
        <v>76</v>
      </c>
      <c r="D21" s="18">
        <v>1</v>
      </c>
      <c r="E21" s="82">
        <f>$C21-($C21*D21)</f>
        <v>0</v>
      </c>
      <c r="F21" s="18">
        <v>0.5</v>
      </c>
      <c r="G21" s="82">
        <f>$C21-($C21*F21)</f>
        <v>38</v>
      </c>
      <c r="H21" s="113">
        <v>1</v>
      </c>
      <c r="I21" s="115">
        <f t="shared" si="0"/>
        <v>0</v>
      </c>
      <c r="J21" s="100" t="s">
        <v>96</v>
      </c>
      <c r="K21" s="107" t="s">
        <v>51</v>
      </c>
      <c r="L21" s="97">
        <v>0</v>
      </c>
      <c r="M21" s="36"/>
      <c r="N21" s="5"/>
    </row>
    <row r="22" spans="1:14" x14ac:dyDescent="0.25">
      <c r="A22" s="96">
        <v>17</v>
      </c>
      <c r="B22" s="36" t="s">
        <v>59</v>
      </c>
      <c r="C22" s="87">
        <v>26</v>
      </c>
      <c r="D22" s="18">
        <v>1</v>
      </c>
      <c r="E22" s="82">
        <f>$C22-($C22*D22)</f>
        <v>0</v>
      </c>
      <c r="F22" s="18">
        <v>0.5</v>
      </c>
      <c r="G22" s="82">
        <f>$C22-($C22*F22)</f>
        <v>13</v>
      </c>
      <c r="H22" s="113">
        <v>0.5</v>
      </c>
      <c r="I22" s="115">
        <f t="shared" si="0"/>
        <v>13</v>
      </c>
      <c r="J22" s="100" t="s">
        <v>95</v>
      </c>
      <c r="K22" s="107"/>
      <c r="L22" s="97">
        <f>G22</f>
        <v>13</v>
      </c>
      <c r="M22" s="36"/>
      <c r="N22" s="5"/>
    </row>
    <row r="23" spans="1:14" x14ac:dyDescent="0.25">
      <c r="A23" s="96">
        <v>18</v>
      </c>
      <c r="B23" s="36" t="s">
        <v>91</v>
      </c>
      <c r="C23" s="87">
        <v>10</v>
      </c>
      <c r="D23" s="18">
        <v>1</v>
      </c>
      <c r="E23" s="82">
        <f>$C23-($C23*D23)</f>
        <v>0</v>
      </c>
      <c r="F23" s="18">
        <v>0</v>
      </c>
      <c r="G23" s="82">
        <f>$C23-($C23*F23)</f>
        <v>10</v>
      </c>
      <c r="H23" s="113">
        <v>0</v>
      </c>
      <c r="I23" s="115">
        <f t="shared" si="0"/>
        <v>10</v>
      </c>
      <c r="J23" s="100" t="s">
        <v>98</v>
      </c>
      <c r="K23" s="107"/>
      <c r="L23" s="97">
        <v>10</v>
      </c>
      <c r="M23" s="36"/>
      <c r="N23" s="5"/>
    </row>
    <row r="24" spans="1:14" x14ac:dyDescent="0.25">
      <c r="A24" s="96">
        <v>19</v>
      </c>
      <c r="B24" s="36" t="s">
        <v>57</v>
      </c>
      <c r="C24" s="87">
        <v>6.8</v>
      </c>
      <c r="D24" s="18">
        <v>1</v>
      </c>
      <c r="E24" s="82">
        <f>$C24-($C24*D24)</f>
        <v>0</v>
      </c>
      <c r="F24" s="18">
        <v>0.5</v>
      </c>
      <c r="G24" s="82">
        <f>$C24-($C24*F24)</f>
        <v>3.4</v>
      </c>
      <c r="H24" s="113">
        <v>0.5</v>
      </c>
      <c r="I24" s="115">
        <f t="shared" si="0"/>
        <v>3.4</v>
      </c>
      <c r="J24" s="100" t="s">
        <v>95</v>
      </c>
      <c r="K24" s="107" t="s">
        <v>51</v>
      </c>
      <c r="L24" s="97">
        <v>0</v>
      </c>
      <c r="M24" s="36"/>
      <c r="N24" s="5"/>
    </row>
    <row r="25" spans="1:14" x14ac:dyDescent="0.25">
      <c r="A25" s="96">
        <v>20</v>
      </c>
      <c r="B25" s="36"/>
      <c r="C25" s="87">
        <v>0</v>
      </c>
      <c r="D25" s="18">
        <v>0</v>
      </c>
      <c r="E25" s="82">
        <f>$C25-($C25*D25)</f>
        <v>0</v>
      </c>
      <c r="F25" s="18">
        <v>0</v>
      </c>
      <c r="G25" s="82">
        <f>$C25-($C25*F25)</f>
        <v>0</v>
      </c>
      <c r="H25" s="113">
        <v>0</v>
      </c>
      <c r="I25" s="115">
        <f t="shared" si="0"/>
        <v>0</v>
      </c>
      <c r="J25" s="100"/>
      <c r="K25" s="107"/>
      <c r="L25" s="97">
        <v>0</v>
      </c>
      <c r="M25" s="36"/>
      <c r="N25" s="5"/>
    </row>
    <row r="26" spans="1:14" x14ac:dyDescent="0.25">
      <c r="A26" s="96">
        <v>21</v>
      </c>
      <c r="B26" s="36"/>
      <c r="C26" s="87">
        <v>0</v>
      </c>
      <c r="D26" s="18">
        <v>0</v>
      </c>
      <c r="E26" s="82">
        <f t="shared" si="1"/>
        <v>0</v>
      </c>
      <c r="F26" s="18">
        <v>0</v>
      </c>
      <c r="G26" s="82">
        <f t="shared" si="2"/>
        <v>0</v>
      </c>
      <c r="H26" s="113">
        <v>0</v>
      </c>
      <c r="I26" s="115">
        <f t="shared" si="0"/>
        <v>0</v>
      </c>
      <c r="J26" s="100"/>
      <c r="K26" s="5"/>
      <c r="L26" s="97">
        <f t="shared" ref="L26:L31" si="3">G26</f>
        <v>0</v>
      </c>
      <c r="M26" s="36"/>
      <c r="N26" s="5"/>
    </row>
    <row r="27" spans="1:14" x14ac:dyDescent="0.25">
      <c r="A27" s="96">
        <v>22</v>
      </c>
      <c r="B27" s="36"/>
      <c r="C27" s="87">
        <v>0</v>
      </c>
      <c r="D27" s="18">
        <v>0</v>
      </c>
      <c r="E27" s="82">
        <f t="shared" si="1"/>
        <v>0</v>
      </c>
      <c r="F27" s="18">
        <v>0</v>
      </c>
      <c r="G27" s="82">
        <f t="shared" si="2"/>
        <v>0</v>
      </c>
      <c r="H27" s="113">
        <v>0</v>
      </c>
      <c r="I27" s="115">
        <f t="shared" si="0"/>
        <v>0</v>
      </c>
      <c r="J27" s="100"/>
      <c r="K27" s="5"/>
      <c r="L27" s="97">
        <f t="shared" si="3"/>
        <v>0</v>
      </c>
      <c r="M27" s="36"/>
      <c r="N27" s="5"/>
    </row>
    <row r="28" spans="1:14" x14ac:dyDescent="0.25">
      <c r="A28" s="96">
        <v>23</v>
      </c>
      <c r="B28" s="36"/>
      <c r="C28" s="87">
        <v>0</v>
      </c>
      <c r="D28" s="18">
        <v>0</v>
      </c>
      <c r="E28" s="82">
        <f t="shared" si="1"/>
        <v>0</v>
      </c>
      <c r="F28" s="18">
        <v>0</v>
      </c>
      <c r="G28" s="82">
        <f t="shared" si="2"/>
        <v>0</v>
      </c>
      <c r="H28" s="113">
        <v>0</v>
      </c>
      <c r="I28" s="115">
        <f t="shared" si="0"/>
        <v>0</v>
      </c>
      <c r="J28" s="100"/>
      <c r="K28" s="5"/>
      <c r="L28" s="97">
        <f t="shared" si="3"/>
        <v>0</v>
      </c>
      <c r="M28" s="36"/>
      <c r="N28" s="5"/>
    </row>
    <row r="29" spans="1:14" x14ac:dyDescent="0.25">
      <c r="A29" s="96">
        <v>24</v>
      </c>
      <c r="B29" s="36"/>
      <c r="C29" s="87">
        <v>0</v>
      </c>
      <c r="D29" s="18">
        <v>0</v>
      </c>
      <c r="E29" s="82">
        <f t="shared" si="1"/>
        <v>0</v>
      </c>
      <c r="F29" s="18">
        <v>0</v>
      </c>
      <c r="G29" s="82">
        <f t="shared" si="2"/>
        <v>0</v>
      </c>
      <c r="H29" s="113">
        <v>0</v>
      </c>
      <c r="I29" s="115">
        <f t="shared" si="0"/>
        <v>0</v>
      </c>
      <c r="J29" s="100"/>
      <c r="K29" s="5"/>
      <c r="L29" s="97">
        <f t="shared" si="3"/>
        <v>0</v>
      </c>
      <c r="M29" s="36"/>
      <c r="N29" s="5"/>
    </row>
    <row r="30" spans="1:14" x14ac:dyDescent="0.25">
      <c r="A30" s="96">
        <v>25</v>
      </c>
      <c r="B30" s="36"/>
      <c r="C30" s="87">
        <v>0</v>
      </c>
      <c r="D30" s="18">
        <v>0</v>
      </c>
      <c r="E30" s="82">
        <f t="shared" si="1"/>
        <v>0</v>
      </c>
      <c r="F30" s="18">
        <v>0</v>
      </c>
      <c r="G30" s="82">
        <f t="shared" si="2"/>
        <v>0</v>
      </c>
      <c r="H30" s="113">
        <v>0</v>
      </c>
      <c r="I30" s="115">
        <f t="shared" si="0"/>
        <v>0</v>
      </c>
      <c r="J30" s="100"/>
      <c r="K30" s="5"/>
      <c r="L30" s="97">
        <f t="shared" si="3"/>
        <v>0</v>
      </c>
      <c r="M30" s="36"/>
      <c r="N30" s="5"/>
    </row>
    <row r="31" spans="1:14" ht="15.75" thickBot="1" x14ac:dyDescent="0.3">
      <c r="A31" s="96">
        <v>26</v>
      </c>
      <c r="B31" s="37"/>
      <c r="C31" s="88">
        <v>0</v>
      </c>
      <c r="D31" s="18">
        <v>0</v>
      </c>
      <c r="E31" s="83">
        <f t="shared" si="1"/>
        <v>0</v>
      </c>
      <c r="F31" s="18">
        <v>0</v>
      </c>
      <c r="G31" s="83">
        <f t="shared" si="2"/>
        <v>0</v>
      </c>
      <c r="H31" s="113">
        <v>0</v>
      </c>
      <c r="I31" s="123">
        <f t="shared" si="0"/>
        <v>0</v>
      </c>
      <c r="J31" s="100"/>
      <c r="K31" s="5"/>
      <c r="L31" s="97">
        <f t="shared" si="3"/>
        <v>0</v>
      </c>
      <c r="M31" s="36"/>
      <c r="N31" s="5"/>
    </row>
    <row r="32" spans="1:14" ht="55.5" thickTop="1" thickBot="1" x14ac:dyDescent="0.3">
      <c r="A32" s="11"/>
      <c r="B32" s="45"/>
      <c r="C32" s="58"/>
      <c r="D32" s="18"/>
      <c r="E32" s="59"/>
      <c r="F32" s="18"/>
      <c r="G32" s="59"/>
      <c r="H32" s="113"/>
      <c r="I32" s="75"/>
      <c r="J32" s="100"/>
      <c r="K32" s="99" t="s">
        <v>53</v>
      </c>
      <c r="L32" s="97">
        <f>380/2</f>
        <v>190</v>
      </c>
      <c r="M32" s="104" t="s">
        <v>52</v>
      </c>
      <c r="N32" s="5"/>
    </row>
    <row r="33" spans="1:14" s="65" customFormat="1" ht="40.5" thickTop="1" thickBot="1" x14ac:dyDescent="0.3">
      <c r="A33" s="66"/>
      <c r="B33" s="76" t="s">
        <v>29</v>
      </c>
      <c r="C33" s="120">
        <f>SUM(C6:C31)</f>
        <v>1035.6000000000001</v>
      </c>
      <c r="D33" s="121"/>
      <c r="E33" s="120">
        <f>SUM(E5:E31)</f>
        <v>582.79999999999995</v>
      </c>
      <c r="F33" s="121"/>
      <c r="G33" s="120">
        <f>SUM(G5:G31)</f>
        <v>685.05000000000007</v>
      </c>
      <c r="H33" s="121"/>
      <c r="I33" s="120">
        <f>SUM(I5:I31)</f>
        <v>578.25</v>
      </c>
      <c r="J33" s="122"/>
      <c r="K33" s="99" t="s">
        <v>56</v>
      </c>
      <c r="L33" s="109">
        <f>40/2</f>
        <v>20</v>
      </c>
      <c r="M33" s="104" t="s">
        <v>52</v>
      </c>
      <c r="N33" s="64"/>
    </row>
    <row r="34" spans="1:14" ht="39.75" thickBot="1" x14ac:dyDescent="0.3">
      <c r="A34" s="12"/>
      <c r="B34" s="133" t="s">
        <v>44</v>
      </c>
      <c r="C34" s="134"/>
      <c r="D34" s="134"/>
      <c r="E34" s="134"/>
      <c r="F34" s="134"/>
      <c r="G34" s="134"/>
      <c r="H34" s="134"/>
      <c r="I34" s="134"/>
      <c r="J34" s="135"/>
      <c r="K34" s="99" t="s">
        <v>103</v>
      </c>
      <c r="L34" s="97">
        <f>34/2</f>
        <v>17</v>
      </c>
      <c r="M34" s="104" t="s">
        <v>52</v>
      </c>
      <c r="N34" s="5"/>
    </row>
    <row r="35" spans="1:14" ht="40.15" customHeight="1" thickBot="1" x14ac:dyDescent="0.3">
      <c r="B35" s="26"/>
      <c r="C35" s="24"/>
      <c r="D35" s="6"/>
      <c r="E35" s="4"/>
      <c r="F35" s="6"/>
      <c r="G35" s="4"/>
      <c r="H35" s="6"/>
      <c r="I35" s="4"/>
      <c r="J35" s="119"/>
      <c r="K35" s="99" t="s">
        <v>100</v>
      </c>
      <c r="L35" s="97">
        <f>(900/15*1.8)/2</f>
        <v>54</v>
      </c>
      <c r="M35" s="36"/>
      <c r="N35" s="5"/>
    </row>
    <row r="36" spans="1:14" ht="28.5" thickTop="1" thickBot="1" x14ac:dyDescent="0.3">
      <c r="A36" s="22"/>
      <c r="B36" s="71" t="s">
        <v>11</v>
      </c>
      <c r="C36" s="57"/>
      <c r="D36" s="23"/>
      <c r="E36" s="7"/>
      <c r="F36" s="8"/>
      <c r="G36" s="7"/>
      <c r="J36" s="36"/>
      <c r="K36" s="99" t="s">
        <v>55</v>
      </c>
      <c r="L36" s="97">
        <f>(5*25+2*16)/2</f>
        <v>78.5</v>
      </c>
      <c r="M36" s="104" t="s">
        <v>52</v>
      </c>
      <c r="N36" s="5"/>
    </row>
    <row r="37" spans="1:14" ht="55.5" thickTop="1" thickBot="1" x14ac:dyDescent="0.3">
      <c r="A37" s="12"/>
      <c r="B37" s="47" t="s">
        <v>14</v>
      </c>
      <c r="C37" s="48" t="s">
        <v>3</v>
      </c>
      <c r="D37" s="15"/>
      <c r="E37" s="13"/>
      <c r="F37" s="14"/>
      <c r="G37" s="13"/>
      <c r="J37" s="36"/>
      <c r="K37" s="99" t="s">
        <v>54</v>
      </c>
      <c r="L37" s="106">
        <v>8</v>
      </c>
      <c r="M37" s="104" t="s">
        <v>52</v>
      </c>
      <c r="N37" s="5"/>
    </row>
    <row r="38" spans="1:14" ht="16.5" thickTop="1" thickBot="1" x14ac:dyDescent="0.3">
      <c r="A38" s="12"/>
      <c r="B38" s="47" t="s">
        <v>10</v>
      </c>
      <c r="C38" s="48" t="s">
        <v>3</v>
      </c>
      <c r="D38" s="15"/>
      <c r="E38" s="13"/>
      <c r="F38" s="14"/>
      <c r="G38" s="13"/>
      <c r="J38" s="36"/>
      <c r="K38" s="5"/>
      <c r="L38" s="16"/>
      <c r="M38" s="36"/>
      <c r="N38" s="5"/>
    </row>
    <row r="39" spans="1:14" ht="16.5" thickTop="1" thickBot="1" x14ac:dyDescent="0.3">
      <c r="A39" s="12"/>
      <c r="B39" s="49" t="s">
        <v>18</v>
      </c>
      <c r="C39" s="50" t="s">
        <v>3</v>
      </c>
      <c r="D39" s="15"/>
      <c r="E39" s="13"/>
      <c r="F39" s="14"/>
      <c r="G39" s="13"/>
      <c r="J39" s="36"/>
      <c r="K39" s="102"/>
      <c r="L39" s="84">
        <f>SUM(L5:L37)</f>
        <v>795.25</v>
      </c>
      <c r="M39" s="104" t="s">
        <v>52</v>
      </c>
      <c r="N39" s="5"/>
    </row>
    <row r="40" spans="1:14" ht="16.5" thickTop="1" thickBot="1" x14ac:dyDescent="0.3">
      <c r="A40" s="12"/>
      <c r="B40" s="53" t="s">
        <v>17</v>
      </c>
      <c r="C40" s="54" t="s">
        <v>3</v>
      </c>
      <c r="D40" s="25"/>
      <c r="E40" s="19"/>
      <c r="F40" s="20"/>
      <c r="G40" s="19"/>
      <c r="K40" s="16"/>
      <c r="L40" s="16"/>
      <c r="M40" s="108"/>
    </row>
    <row r="41" spans="1:14" ht="15.75" thickTop="1" x14ac:dyDescent="0.25">
      <c r="A41" s="12"/>
      <c r="B41" s="55" t="s">
        <v>2</v>
      </c>
      <c r="C41" s="56" t="s">
        <v>3</v>
      </c>
      <c r="D41" s="127" t="s">
        <v>19</v>
      </c>
      <c r="E41" s="128"/>
      <c r="F41" s="129"/>
      <c r="G41" s="56" t="s">
        <v>3</v>
      </c>
      <c r="H41" s="18"/>
      <c r="K41" s="1" t="s">
        <v>61</v>
      </c>
    </row>
    <row r="42" spans="1:14" x14ac:dyDescent="0.25">
      <c r="A42" s="12"/>
      <c r="B42" s="49" t="s">
        <v>1</v>
      </c>
      <c r="C42" s="50" t="s">
        <v>3</v>
      </c>
      <c r="D42" s="130" t="s">
        <v>20</v>
      </c>
      <c r="E42" s="131"/>
      <c r="F42" s="132"/>
      <c r="G42" s="50" t="s">
        <v>3</v>
      </c>
      <c r="H42" s="18"/>
    </row>
    <row r="43" spans="1:14" x14ac:dyDescent="0.25">
      <c r="A43" s="12"/>
      <c r="B43" s="49" t="s">
        <v>34</v>
      </c>
      <c r="C43" s="50" t="s">
        <v>3</v>
      </c>
      <c r="D43" s="130" t="s">
        <v>35</v>
      </c>
      <c r="E43" s="131"/>
      <c r="F43" s="132"/>
      <c r="G43" s="50" t="s">
        <v>3</v>
      </c>
      <c r="H43" s="18"/>
    </row>
    <row r="44" spans="1:14" x14ac:dyDescent="0.25">
      <c r="A44" s="12"/>
      <c r="B44" s="49" t="s">
        <v>42</v>
      </c>
      <c r="C44" s="50" t="s">
        <v>3</v>
      </c>
      <c r="D44" s="130" t="s">
        <v>43</v>
      </c>
      <c r="E44" s="131"/>
      <c r="F44" s="132"/>
      <c r="G44" s="50" t="s">
        <v>3</v>
      </c>
      <c r="H44" s="18"/>
    </row>
    <row r="45" spans="1:14" x14ac:dyDescent="0.25">
      <c r="A45" s="12"/>
      <c r="B45" s="49" t="s">
        <v>38</v>
      </c>
      <c r="C45" s="50" t="s">
        <v>3</v>
      </c>
      <c r="D45" s="77"/>
      <c r="E45" s="78"/>
      <c r="F45" s="49" t="s">
        <v>39</v>
      </c>
      <c r="G45" s="50" t="s">
        <v>3</v>
      </c>
      <c r="H45" s="18"/>
    </row>
    <row r="46" spans="1:14" x14ac:dyDescent="0.25">
      <c r="A46" s="12"/>
      <c r="B46" s="49" t="s">
        <v>4</v>
      </c>
      <c r="C46" s="50" t="s">
        <v>3</v>
      </c>
      <c r="D46" s="130" t="s">
        <v>21</v>
      </c>
      <c r="E46" s="131"/>
      <c r="F46" s="132"/>
      <c r="G46" s="50" t="s">
        <v>3</v>
      </c>
      <c r="H46" s="18"/>
    </row>
    <row r="47" spans="1:14" x14ac:dyDescent="0.25">
      <c r="A47" s="12"/>
      <c r="B47" s="49" t="s">
        <v>5</v>
      </c>
      <c r="C47" s="50" t="s">
        <v>3</v>
      </c>
      <c r="D47" s="130" t="s">
        <v>22</v>
      </c>
      <c r="E47" s="131"/>
      <c r="F47" s="132"/>
      <c r="G47" s="50" t="s">
        <v>3</v>
      </c>
      <c r="H47" s="18"/>
    </row>
    <row r="48" spans="1:14" x14ac:dyDescent="0.25">
      <c r="A48" s="12"/>
      <c r="B48" s="49" t="s">
        <v>6</v>
      </c>
      <c r="C48" s="50" t="s">
        <v>3</v>
      </c>
      <c r="D48" s="130" t="s">
        <v>23</v>
      </c>
      <c r="E48" s="131"/>
      <c r="F48" s="132"/>
      <c r="G48" s="50" t="s">
        <v>3</v>
      </c>
      <c r="H48" s="18"/>
    </row>
    <row r="49" spans="1:9" x14ac:dyDescent="0.25">
      <c r="A49" s="12"/>
      <c r="B49" s="49" t="s">
        <v>7</v>
      </c>
      <c r="C49" s="50" t="s">
        <v>3</v>
      </c>
      <c r="D49" s="130" t="s">
        <v>24</v>
      </c>
      <c r="E49" s="131"/>
      <c r="F49" s="132"/>
      <c r="G49" s="50" t="s">
        <v>3</v>
      </c>
      <c r="H49" s="18"/>
    </row>
    <row r="50" spans="1:9" x14ac:dyDescent="0.25">
      <c r="A50" s="12"/>
      <c r="B50" s="49" t="s">
        <v>8</v>
      </c>
      <c r="C50" s="50" t="s">
        <v>3</v>
      </c>
      <c r="D50" s="130" t="s">
        <v>25</v>
      </c>
      <c r="E50" s="131"/>
      <c r="F50" s="132"/>
      <c r="G50" s="50" t="s">
        <v>3</v>
      </c>
      <c r="H50" s="18"/>
    </row>
    <row r="51" spans="1:9" x14ac:dyDescent="0.25">
      <c r="A51" s="12"/>
      <c r="B51" s="49" t="s">
        <v>40</v>
      </c>
      <c r="C51" s="50" t="s">
        <v>3</v>
      </c>
      <c r="D51" s="130" t="s">
        <v>41</v>
      </c>
      <c r="E51" s="131"/>
      <c r="F51" s="132"/>
      <c r="G51" s="50" t="s">
        <v>3</v>
      </c>
      <c r="H51" s="18"/>
    </row>
    <row r="52" spans="1:9" x14ac:dyDescent="0.25">
      <c r="A52" s="12"/>
      <c r="B52" s="49" t="s">
        <v>36</v>
      </c>
      <c r="C52" s="50" t="s">
        <v>3</v>
      </c>
      <c r="D52" s="77"/>
      <c r="E52" s="78"/>
      <c r="F52" s="77" t="s">
        <v>37</v>
      </c>
      <c r="G52" s="50" t="s">
        <v>3</v>
      </c>
      <c r="H52" s="18"/>
    </row>
    <row r="53" spans="1:9" ht="15.75" thickBot="1" x14ac:dyDescent="0.3">
      <c r="A53" s="12"/>
      <c r="B53" s="53" t="s">
        <v>9</v>
      </c>
      <c r="C53" s="52" t="s">
        <v>3</v>
      </c>
      <c r="D53" s="136" t="s">
        <v>26</v>
      </c>
      <c r="E53" s="137"/>
      <c r="F53" s="138"/>
      <c r="G53" s="54" t="s">
        <v>3</v>
      </c>
      <c r="H53" s="79"/>
    </row>
    <row r="54" spans="1:9" ht="16.5" thickTop="1" thickBot="1" x14ac:dyDescent="0.3">
      <c r="A54" s="12"/>
      <c r="B54" s="92"/>
      <c r="C54" s="89"/>
      <c r="D54" s="93"/>
      <c r="E54" s="93"/>
      <c r="F54" s="94"/>
      <c r="G54" s="95"/>
      <c r="H54" s="74"/>
      <c r="I54" s="80"/>
    </row>
    <row r="55" spans="1:9" ht="20.25" thickTop="1" thickBot="1" x14ac:dyDescent="0.3">
      <c r="A55" s="12"/>
      <c r="B55" s="71" t="s">
        <v>45</v>
      </c>
      <c r="C55" s="57"/>
      <c r="D55" s="90"/>
      <c r="E55" s="90"/>
      <c r="F55" s="91"/>
      <c r="G55" s="89"/>
      <c r="H55" s="74"/>
      <c r="I55" s="80"/>
    </row>
    <row r="56" spans="1:9" ht="15.75" thickTop="1" x14ac:dyDescent="0.25">
      <c r="A56" s="12"/>
      <c r="B56" s="47" t="s">
        <v>46</v>
      </c>
      <c r="C56" s="48" t="s">
        <v>3</v>
      </c>
      <c r="D56" s="90"/>
      <c r="E56" s="90"/>
      <c r="F56" s="91"/>
      <c r="G56" s="89"/>
      <c r="H56" s="74"/>
      <c r="I56" s="80"/>
    </row>
    <row r="57" spans="1:9" ht="15.75" thickBot="1" x14ac:dyDescent="0.3">
      <c r="A57" s="12"/>
      <c r="B57" s="51" t="s">
        <v>47</v>
      </c>
      <c r="C57" s="52" t="s">
        <v>3</v>
      </c>
      <c r="D57" s="90"/>
      <c r="E57" s="90"/>
      <c r="F57" s="91"/>
      <c r="G57" s="89"/>
      <c r="H57" s="74"/>
      <c r="I57" s="80"/>
    </row>
    <row r="58" spans="1:9" ht="15.75" thickTop="1" x14ac:dyDescent="0.25">
      <c r="B58" s="16"/>
      <c r="C58" s="17"/>
      <c r="D58" s="21"/>
      <c r="E58" s="17"/>
      <c r="F58" s="21"/>
      <c r="G58" s="17"/>
      <c r="H58" s="6"/>
    </row>
    <row r="59" spans="1:9" x14ac:dyDescent="0.25">
      <c r="B59" s="68" t="s">
        <v>48</v>
      </c>
      <c r="C59" s="69"/>
      <c r="D59" s="69"/>
      <c r="E59" s="69"/>
      <c r="F59" s="69"/>
      <c r="G59" s="69"/>
      <c r="H59" s="69"/>
      <c r="I59" s="70" t="s">
        <v>99</v>
      </c>
    </row>
    <row r="60" spans="1:9" x14ac:dyDescent="0.25">
      <c r="B60" s="68"/>
      <c r="C60" s="72"/>
      <c r="D60" s="73"/>
      <c r="E60" s="72"/>
      <c r="F60" s="73"/>
      <c r="G60" s="72"/>
      <c r="H60" s="74"/>
      <c r="I60" s="75"/>
    </row>
    <row r="61" spans="1:9" s="67" customFormat="1" ht="12" x14ac:dyDescent="0.25"/>
    <row r="62" spans="1:9" x14ac:dyDescent="0.25">
      <c r="C62" s="7"/>
      <c r="D62" s="8"/>
      <c r="E62" s="7"/>
      <c r="F62" s="10"/>
      <c r="G62" s="9"/>
    </row>
    <row r="63" spans="1:9" x14ac:dyDescent="0.25">
      <c r="F63" s="10"/>
      <c r="G63" s="9"/>
    </row>
    <row r="64" spans="1:9" x14ac:dyDescent="0.25">
      <c r="F64" s="10"/>
      <c r="G64" s="9"/>
    </row>
    <row r="65" spans="6:7" x14ac:dyDescent="0.25">
      <c r="F65" s="10"/>
      <c r="G65" s="9"/>
    </row>
    <row r="66" spans="6:7" x14ac:dyDescent="0.25">
      <c r="F66" s="10"/>
      <c r="G66" s="9"/>
    </row>
    <row r="67" spans="6:7" x14ac:dyDescent="0.25">
      <c r="F67" s="10"/>
      <c r="G67" s="9"/>
    </row>
    <row r="68" spans="6:7" x14ac:dyDescent="0.25">
      <c r="F68" s="10"/>
      <c r="G68" s="9"/>
    </row>
    <row r="69" spans="6:7" x14ac:dyDescent="0.25">
      <c r="F69" s="10"/>
      <c r="G69" s="9"/>
    </row>
    <row r="70" spans="6:7" x14ac:dyDescent="0.25">
      <c r="F70" s="10"/>
      <c r="G70" s="9"/>
    </row>
    <row r="71" spans="6:7" x14ac:dyDescent="0.25">
      <c r="F71" s="10"/>
      <c r="G71" s="9"/>
    </row>
    <row r="72" spans="6:7" x14ac:dyDescent="0.25">
      <c r="F72" s="10"/>
      <c r="G72" s="9"/>
    </row>
    <row r="73" spans="6:7" x14ac:dyDescent="0.25">
      <c r="F73" s="10"/>
      <c r="G73" s="9"/>
    </row>
    <row r="74" spans="6:7" x14ac:dyDescent="0.25">
      <c r="F74" s="10"/>
      <c r="G74" s="9"/>
    </row>
    <row r="75" spans="6:7" x14ac:dyDescent="0.25">
      <c r="F75" s="10"/>
      <c r="G75" s="9"/>
    </row>
  </sheetData>
  <mergeCells count="13">
    <mergeCell ref="D50:F50"/>
    <mergeCell ref="D51:F51"/>
    <mergeCell ref="D53:F53"/>
    <mergeCell ref="D44:F44"/>
    <mergeCell ref="D46:F46"/>
    <mergeCell ref="D47:F47"/>
    <mergeCell ref="D48:F48"/>
    <mergeCell ref="D49:F49"/>
    <mergeCell ref="C1:I1"/>
    <mergeCell ref="D41:F41"/>
    <mergeCell ref="D42:F42"/>
    <mergeCell ref="D43:F43"/>
    <mergeCell ref="B34:J34"/>
  </mergeCells>
  <hyperlinks>
    <hyperlink ref="C37" r:id="rId1" xr:uid="{00000000-0004-0000-0000-000000000000}"/>
    <hyperlink ref="C39" r:id="rId2" xr:uid="{00000000-0004-0000-0000-000001000000}"/>
    <hyperlink ref="C40" r:id="rId3" xr:uid="{00000000-0004-0000-0000-000002000000}"/>
    <hyperlink ref="C41" r:id="rId4" xr:uid="{00000000-0004-0000-0000-000003000000}"/>
    <hyperlink ref="G41" r:id="rId5" xr:uid="{00000000-0004-0000-0000-000004000000}"/>
    <hyperlink ref="C42" r:id="rId6" xr:uid="{00000000-0004-0000-0000-000005000000}"/>
    <hyperlink ref="G42" r:id="rId7" xr:uid="{00000000-0004-0000-0000-000006000000}"/>
    <hyperlink ref="C43" r:id="rId8" xr:uid="{00000000-0004-0000-0000-000007000000}"/>
    <hyperlink ref="G43" r:id="rId9" xr:uid="{00000000-0004-0000-0000-000008000000}"/>
    <hyperlink ref="C46" r:id="rId10" xr:uid="{00000000-0004-0000-0000-00000B000000}"/>
    <hyperlink ref="G46" r:id="rId11" xr:uid="{00000000-0004-0000-0000-00000C000000}"/>
    <hyperlink ref="C47" r:id="rId12" xr:uid="{00000000-0004-0000-0000-00000D000000}"/>
    <hyperlink ref="G47" r:id="rId13" xr:uid="{00000000-0004-0000-0000-00000E000000}"/>
    <hyperlink ref="C48" r:id="rId14" xr:uid="{00000000-0004-0000-0000-00000F000000}"/>
    <hyperlink ref="G48" r:id="rId15" xr:uid="{00000000-0004-0000-0000-000010000000}"/>
    <hyperlink ref="C49" r:id="rId16" xr:uid="{00000000-0004-0000-0000-000011000000}"/>
    <hyperlink ref="G49" r:id="rId17" xr:uid="{00000000-0004-0000-0000-000012000000}"/>
    <hyperlink ref="C50" r:id="rId18" xr:uid="{00000000-0004-0000-0000-000013000000}"/>
    <hyperlink ref="G50" r:id="rId19" xr:uid="{00000000-0004-0000-0000-000014000000}"/>
    <hyperlink ref="C51" r:id="rId20" xr:uid="{00000000-0004-0000-0000-000015000000}"/>
    <hyperlink ref="G51" r:id="rId21" xr:uid="{00000000-0004-0000-0000-000016000000}"/>
    <hyperlink ref="G53" r:id="rId22" xr:uid="{00000000-0004-0000-0000-000019000000}"/>
    <hyperlink ref="C38" r:id="rId23" xr:uid="{00000000-0004-0000-0000-00001A000000}"/>
    <hyperlink ref="G52" r:id="rId24" xr:uid="{00000000-0004-0000-0000-00001B000000}"/>
    <hyperlink ref="C52" r:id="rId25" xr:uid="{00000000-0004-0000-0000-00001C000000}"/>
    <hyperlink ref="G45" r:id="rId26" xr:uid="{00000000-0004-0000-0000-00001D000000}"/>
    <hyperlink ref="C53" r:id="rId27" xr:uid="{00000000-0004-0000-0000-00001E000000}"/>
    <hyperlink ref="C45" r:id="rId28" xr:uid="{00000000-0004-0000-0000-000021000000}"/>
    <hyperlink ref="C44" r:id="rId29" xr:uid="{6A521B3C-DCCE-48B5-BFEE-366EDB36DB68}"/>
    <hyperlink ref="G44" r:id="rId30" xr:uid="{1D31E3A6-F84E-47E8-99A7-E4A3FCAC58D6}"/>
    <hyperlink ref="C56" r:id="rId31" xr:uid="{736DD9D7-7EC8-45AF-8C4A-025D1749792F}"/>
    <hyperlink ref="C57" r:id="rId32" xr:uid="{70CD9927-4B74-40E8-A3D5-83D92805FD64}"/>
    <hyperlink ref="M33" r:id="rId33" xr:uid="{985329D6-4CA8-4AF1-99B2-B2B03DB4C3A2}"/>
    <hyperlink ref="M32" r:id="rId34" xr:uid="{8A115482-D500-4C05-8332-3F301764A500}"/>
    <hyperlink ref="M36" r:id="rId35" xr:uid="{06C0CB6C-3643-4B0E-9D64-45BE80434BB8}"/>
    <hyperlink ref="M37" r:id="rId36" xr:uid="{1768B30B-033E-44C7-B663-6292DFD46128}"/>
    <hyperlink ref="M39" r:id="rId37" xr:uid="{E3E7E1D7-66AC-48FF-9397-43D4D31D3555}"/>
    <hyperlink ref="M34" r:id="rId38" xr:uid="{DB80C382-561E-4A9B-8810-9907352864F0}"/>
  </hyperlinks>
  <pageMargins left="0.7" right="0.7" top="0.75" bottom="0.75" header="0.3" footer="0.3"/>
  <pageSetup paperSize="9" orientation="portrait" horizontalDpi="4294967293" r:id="rId39"/>
  <drawing r:id="rId40"/>
  <legacyDrawing r:id="rId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25B9D-346D-4865-913B-93FEB6AB5E4C}">
  <dimension ref="A3:C15"/>
  <sheetViews>
    <sheetView workbookViewId="0">
      <selection activeCell="B3" sqref="B3:B16"/>
    </sheetView>
  </sheetViews>
  <sheetFormatPr defaultRowHeight="15" x14ac:dyDescent="0.25"/>
  <cols>
    <col min="1" max="1" width="19.28515625" customWidth="1"/>
    <col min="2" max="2" width="33.28515625" customWidth="1"/>
  </cols>
  <sheetData>
    <row r="3" spans="1:3" x14ac:dyDescent="0.25">
      <c r="A3" t="s">
        <v>64</v>
      </c>
      <c r="B3" t="s">
        <v>63</v>
      </c>
      <c r="C3">
        <v>33</v>
      </c>
    </row>
    <row r="4" spans="1:3" x14ac:dyDescent="0.25">
      <c r="A4" t="s">
        <v>62</v>
      </c>
      <c r="B4" t="s">
        <v>77</v>
      </c>
      <c r="C4">
        <v>37.6</v>
      </c>
    </row>
    <row r="5" spans="1:3" x14ac:dyDescent="0.25">
      <c r="A5" t="s">
        <v>62</v>
      </c>
      <c r="B5" t="s">
        <v>78</v>
      </c>
      <c r="C5">
        <v>85.6</v>
      </c>
    </row>
    <row r="6" spans="1:3" x14ac:dyDescent="0.25">
      <c r="A6" t="s">
        <v>65</v>
      </c>
      <c r="B6" t="s">
        <v>66</v>
      </c>
      <c r="C6">
        <v>53</v>
      </c>
    </row>
    <row r="7" spans="1:3" x14ac:dyDescent="0.25">
      <c r="A7" t="s">
        <v>65</v>
      </c>
      <c r="B7" t="s">
        <v>79</v>
      </c>
      <c r="C7">
        <v>13.5</v>
      </c>
    </row>
    <row r="8" spans="1:3" x14ac:dyDescent="0.25">
      <c r="A8" t="s">
        <v>67</v>
      </c>
      <c r="B8" t="s">
        <v>68</v>
      </c>
      <c r="C8">
        <v>74</v>
      </c>
    </row>
    <row r="9" spans="1:3" x14ac:dyDescent="0.25">
      <c r="A9" t="s">
        <v>67</v>
      </c>
      <c r="B9" t="s">
        <v>69</v>
      </c>
      <c r="C9">
        <v>126</v>
      </c>
    </row>
    <row r="10" spans="1:3" x14ac:dyDescent="0.25">
      <c r="A10" t="s">
        <v>70</v>
      </c>
      <c r="B10" t="s">
        <v>71</v>
      </c>
      <c r="C10">
        <v>152</v>
      </c>
    </row>
    <row r="11" spans="1:3" x14ac:dyDescent="0.25">
      <c r="B11" t="s">
        <v>80</v>
      </c>
      <c r="C11">
        <v>49</v>
      </c>
    </row>
    <row r="12" spans="1:3" x14ac:dyDescent="0.25">
      <c r="A12" t="s">
        <v>72</v>
      </c>
      <c r="B12" t="s">
        <v>81</v>
      </c>
      <c r="C12">
        <v>76</v>
      </c>
    </row>
    <row r="13" spans="1:3" x14ac:dyDescent="0.25">
      <c r="A13" t="s">
        <v>73</v>
      </c>
      <c r="B13" t="s">
        <v>74</v>
      </c>
      <c r="C13">
        <v>26</v>
      </c>
    </row>
    <row r="14" spans="1:3" x14ac:dyDescent="0.25">
      <c r="A14" t="s">
        <v>73</v>
      </c>
      <c r="B14" t="s">
        <v>75</v>
      </c>
      <c r="C14">
        <v>10</v>
      </c>
    </row>
    <row r="15" spans="1:3" x14ac:dyDescent="0.25">
      <c r="A15" t="s">
        <v>73</v>
      </c>
      <c r="B15" t="s">
        <v>76</v>
      </c>
      <c r="C15">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2023-06-20T16:30:50Z</dcterms:modified>
</cp:coreProperties>
</file>