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8_{EF9F76EA-3276-4FB8-A598-3D79B6AADA84}"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1" l="1"/>
  <c r="E9" i="11" s="1"/>
  <c r="F9" i="11" s="1"/>
  <c r="H7" i="11"/>
  <c r="E10" i="11" l="1"/>
  <c r="E13" i="11" s="1"/>
  <c r="F13" i="11" s="1"/>
  <c r="I5" i="11"/>
  <c r="H8" i="11"/>
  <c r="F10" i="11" l="1"/>
  <c r="E11" i="11" s="1"/>
  <c r="F11" i="11" s="1"/>
  <c r="H9" i="11"/>
  <c r="I6" i="11"/>
  <c r="H10" i="11" l="1"/>
  <c r="H13" i="11"/>
  <c r="E12" i="11"/>
  <c r="F12" i="11" s="1"/>
  <c r="J5" i="11"/>
  <c r="K5" i="11" s="1"/>
  <c r="L5" i="11" s="1"/>
  <c r="M5" i="11" s="1"/>
  <c r="N5" i="11" s="1"/>
  <c r="O5" i="11" s="1"/>
  <c r="P5" i="11" s="1"/>
  <c r="I4" i="11"/>
  <c r="H11" i="11" l="1"/>
  <c r="H12"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<sst xmlns="http://schemas.openxmlformats.org/spreadsheetml/2006/main" count="49" uniqueCount="47">
  <si>
    <t>Phase 1 Title</t>
  </si>
  <si>
    <t>Task 3</t>
  </si>
  <si>
    <t>Task 4</t>
  </si>
  <si>
    <t>Task 5</t>
  </si>
  <si>
    <t>Task 1</t>
  </si>
  <si>
    <t>Task 2</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</si>
  <si>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</si>
  <si>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</si>
  <si>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</si>
  <si>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</si>
  <si>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</si>
  <si>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</si>
  <si>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</si>
  <si>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</si>
  <si>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</si>
  <si>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</si>
  <si>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</si>
  <si>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</si>
  <si>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</si>
  <si>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</si>
  <si>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</si>
  <si>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</si>
  <si>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</si>
  <si>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</si>
  <si>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</si>
  <si>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</si>
  <si>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</si>
  <si>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</si>
  <si>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</si>
  <si>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</si>
  <si>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</si>
  <si>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</si>
  <si>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</si>
  <si>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</si>
  <si>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</si>
  <si>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</si>
  <si>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</si>
  <si>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</si>
  <si>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</si>
  <si>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</si>
  <si>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</si>
  <si>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stepin_studentprogresscardsystem</t>
  </si>
  <si>
    <t>project name and repository</t>
  </si>
  <si>
    <t>Design</t>
  </si>
  <si>
    <t>Implementation</t>
  </si>
  <si>
    <t>Test plan</t>
  </si>
  <si>
    <t>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</si>
</sst>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5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6" borderId="1" xfId="0" applyFont="1" applyFill="1" applyBorder="1" applyAlignment="1">
      <alignment horizontal="left" vertical="center" indent="1"/>
    </xf>
    <xf numFmtId="0" fontId="6" fillId="6" borderId="1" xfId="0" applyFont="1" applyFill="1" applyBorder="1" applyAlignment="1">
      <alignment horizontal="center" vertical="center" wrapText="1"/>
    </xf>
    <xf numFmtId="168" fontId="9" fillId="3" borderId="0" xfId="0" applyNumberFormat="1" applyFont="1" applyFill="1" applyAlignment="1">
      <alignment horizontal="center" vertical="center"/>
    </xf>
    <xf numFmtId="168" fontId="9" fillId="3" borderId="6" xfId="0" applyNumberFormat="1" applyFont="1" applyFill="1" applyBorder="1" applyAlignment="1">
      <alignment horizontal="center" vertical="center"/>
    </xf>
    <xf numFmtId="168" fontId="9" fillId="3" borderId="7" xfId="0" applyNumberFormat="1" applyFont="1" applyFill="1" applyBorder="1" applyAlignment="1">
      <alignment horizontal="center" vertical="center"/>
    </xf>
    <xf numFmtId="0" fontId="10" fillId="5"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2" borderId="2" xfId="10" applyFill="1">
      <alignment horizontal="center" vertical="center"/>
    </xf>
    <xf numFmtId="0" fontId="7" fillId="4" borderId="2" xfId="11" applyFill="1">
      <alignment horizontal="center" vertical="center"/>
    </xf>
    <xf numFmtId="0" fontId="7" fillId="2" borderId="2" xfId="11" applyFill="1">
      <alignment horizontal="center" vertical="center"/>
    </xf>
    <xf numFmtId="0" fontId="7" fillId="2" borderId="2" xfId="12" applyFill="1">
      <alignment horizontal="left" vertical="center" indent="2"/>
    </xf>
    <xf numFmtId="167" fontId="0" fillId="3" borderId="4" xfId="0" applyNumberFormat="1" applyFill="1" applyBorder="1" applyAlignment="1">
      <alignment horizontal="left" vertical="center" wrapText="1" indent="1"/>
    </xf>
    <xf numFmtId="167" fontId="0" fillId="3" borderId="1" xfId="0" applyNumberFormat="1" applyFill="1" applyBorder="1" applyAlignment="1">
      <alignment horizontal="left" vertical="center" wrapText="1" indent="1"/>
    </xf>
    <xf numFmtId="167" fontId="0" fillId="3" borderId="5" xfId="0" applyNumberFormat="1" applyFill="1" applyBorder="1" applyAlignment="1">
      <alignment horizontal="left" vertical="center" wrapText="1" indent="1"/>
    </xf>
    <xf numFmtId="166"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5"/>
  <sheetViews>
    <sheetView showGridLines="0" tabSelected="1" showRuler="0" zoomScaleNormal="100" zoomScalePageLayoutView="70" workbookViewId="0">
      <pane ySplit="6" topLeftCell="A8" activePane="bottomLeft" state="frozen"/>
      <selection pane="bottomLeft" activeCell="E15" sqref="E15"/>
    </sheetView>
  </sheetViews>
  <sheetFormatPr defaultRowHeight="30" customHeight="1" x14ac:dyDescent="0.3"/>
  <cols>
    <col min="1" max="1" width="2.6640625" style="33"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34" t="s">
        <v>33</v>
      </c>
      <c r="B1" s="38" t="s">
        <v>41</v>
      </c>
      <c r="C1" s="1"/>
      <c r="D1" s="2"/>
      <c r="E1" s="4"/>
      <c r="F1" s="22"/>
      <c r="H1" s="2"/>
      <c r="I1" s="13" t="s">
        <v>17</v>
      </c>
    </row>
    <row r="2" spans="1:64" ht="30" customHeight="1" x14ac:dyDescent="0.35">
      <c r="A2" s="33" t="s">
        <v>31</v>
      </c>
      <c r="B2" s="39" t="s">
        <v>27</v>
      </c>
      <c r="I2" s="36" t="s">
        <v>22</v>
      </c>
    </row>
    <row r="3" spans="1:64" ht="30" customHeight="1" x14ac:dyDescent="0.3">
      <c r="A3" s="33" t="s">
        <v>34</v>
      </c>
      <c r="B3" s="40" t="s">
        <v>28</v>
      </c>
      <c r="C3" s="49" t="s">
        <v>6</v>
      </c>
      <c r="D3" s="50"/>
      <c r="E3" s="48">
        <f ca="1">TODAY()</f>
        <v>44440</v>
      </c>
      <c r="F3" s="48"/>
    </row>
    <row r="4" spans="1:64" ht="30" customHeight="1" x14ac:dyDescent="0.3">
      <c r="A4" s="34" t="s">
        <v>35</v>
      </c>
      <c r="C4" s="49" t="s">
        <v>13</v>
      </c>
      <c r="D4" s="50"/>
      <c r="E4" s="6">
        <v>1</v>
      </c>
      <c r="I4" s="45">
        <f ca="1">I5</f>
        <v>44438</v>
      </c>
      <c r="J4" s="46"/>
      <c r="K4" s="46"/>
      <c r="L4" s="46"/>
      <c r="M4" s="46"/>
      <c r="N4" s="46"/>
      <c r="O4" s="47"/>
      <c r="P4" s="45">
        <f ca="1">P5</f>
        <v>44445</v>
      </c>
      <c r="Q4" s="46"/>
      <c r="R4" s="46"/>
      <c r="S4" s="46"/>
      <c r="T4" s="46"/>
      <c r="U4" s="46"/>
      <c r="V4" s="47"/>
      <c r="W4" s="45">
        <f ca="1">W5</f>
        <v>44452</v>
      </c>
      <c r="X4" s="46"/>
      <c r="Y4" s="46"/>
      <c r="Z4" s="46"/>
      <c r="AA4" s="46"/>
      <c r="AB4" s="46"/>
      <c r="AC4" s="47"/>
      <c r="AD4" s="45">
        <f ca="1">AD5</f>
        <v>44459</v>
      </c>
      <c r="AE4" s="46"/>
      <c r="AF4" s="46"/>
      <c r="AG4" s="46"/>
      <c r="AH4" s="46"/>
      <c r="AI4" s="46"/>
      <c r="AJ4" s="47"/>
      <c r="AK4" s="45">
        <f ca="1">AK5</f>
        <v>44466</v>
      </c>
      <c r="AL4" s="46"/>
      <c r="AM4" s="46"/>
      <c r="AN4" s="46"/>
      <c r="AO4" s="46"/>
      <c r="AP4" s="46"/>
      <c r="AQ4" s="47"/>
      <c r="AR4" s="45">
        <f ca="1">AR5</f>
        <v>44473</v>
      </c>
      <c r="AS4" s="46"/>
      <c r="AT4" s="46"/>
      <c r="AU4" s="46"/>
      <c r="AV4" s="46"/>
      <c r="AW4" s="46"/>
      <c r="AX4" s="47"/>
      <c r="AY4" s="45">
        <f ca="1">AY5</f>
        <v>44480</v>
      </c>
      <c r="AZ4" s="46"/>
      <c r="BA4" s="46"/>
      <c r="BB4" s="46"/>
      <c r="BC4" s="46"/>
      <c r="BD4" s="46"/>
      <c r="BE4" s="47"/>
      <c r="BF4" s="45">
        <f ca="1">BF5</f>
        <v>44487</v>
      </c>
      <c r="BG4" s="46"/>
      <c r="BH4" s="46"/>
      <c r="BI4" s="46"/>
      <c r="BJ4" s="46"/>
      <c r="BK4" s="46"/>
      <c r="BL4" s="47"/>
    </row>
    <row r="5" spans="1:64" ht="15" customHeight="1" x14ac:dyDescent="0.3">
      <c r="A5" s="34" t="s">
        <v>36</v>
      </c>
      <c r="B5" s="51"/>
      <c r="C5" s="51"/>
      <c r="D5" s="51"/>
      <c r="E5" s="51"/>
      <c r="F5" s="51"/>
      <c r="G5" s="51"/>
      <c r="I5" s="10">
        <f ca="1">Project_Start-WEEKDAY(Project_Start,1)+2+7*(Display_Week-1)</f>
        <v>44438</v>
      </c>
      <c r="J5" s="9">
        <f ca="1">I5+1</f>
        <v>44439</v>
      </c>
      <c r="K5" s="9">
        <f t="shared" ref="K5:AX5" ca="1" si="0">J5+1</f>
        <v>44440</v>
      </c>
      <c r="L5" s="9">
        <f t="shared" ca="1" si="0"/>
        <v>44441</v>
      </c>
      <c r="M5" s="9">
        <f t="shared" ca="1" si="0"/>
        <v>44442</v>
      </c>
      <c r="N5" s="9">
        <f t="shared" ca="1" si="0"/>
        <v>44443</v>
      </c>
      <c r="O5" s="11">
        <f t="shared" ca="1" si="0"/>
        <v>44444</v>
      </c>
      <c r="P5" s="10">
        <f ca="1">O5+1</f>
        <v>44445</v>
      </c>
      <c r="Q5" s="9">
        <f ca="1">P5+1</f>
        <v>44446</v>
      </c>
      <c r="R5" s="9">
        <f t="shared" ca="1" si="0"/>
        <v>44447</v>
      </c>
      <c r="S5" s="9">
        <f t="shared" ca="1" si="0"/>
        <v>44448</v>
      </c>
      <c r="T5" s="9">
        <f t="shared" ca="1" si="0"/>
        <v>44449</v>
      </c>
      <c r="U5" s="9">
        <f t="shared" ca="1" si="0"/>
        <v>44450</v>
      </c>
      <c r="V5" s="11">
        <f t="shared" ca="1" si="0"/>
        <v>44451</v>
      </c>
      <c r="W5" s="10">
        <f ca="1">V5+1</f>
        <v>44452</v>
      </c>
      <c r="X5" s="9">
        <f ca="1">W5+1</f>
        <v>44453</v>
      </c>
      <c r="Y5" s="9">
        <f t="shared" ca="1" si="0"/>
        <v>44454</v>
      </c>
      <c r="Z5" s="9">
        <f t="shared" ca="1" si="0"/>
        <v>44455</v>
      </c>
      <c r="AA5" s="9">
        <f t="shared" ca="1" si="0"/>
        <v>44456</v>
      </c>
      <c r="AB5" s="9">
        <f t="shared" ca="1" si="0"/>
        <v>44457</v>
      </c>
      <c r="AC5" s="11">
        <f t="shared" ca="1" si="0"/>
        <v>44458</v>
      </c>
      <c r="AD5" s="10">
        <f ca="1">AC5+1</f>
        <v>44459</v>
      </c>
      <c r="AE5" s="9">
        <f ca="1">AD5+1</f>
        <v>44460</v>
      </c>
      <c r="AF5" s="9">
        <f t="shared" ca="1" si="0"/>
        <v>44461</v>
      </c>
      <c r="AG5" s="9">
        <f t="shared" ca="1" si="0"/>
        <v>44462</v>
      </c>
      <c r="AH5" s="9">
        <f t="shared" ca="1" si="0"/>
        <v>44463</v>
      </c>
      <c r="AI5" s="9">
        <f t="shared" ca="1" si="0"/>
        <v>44464</v>
      </c>
      <c r="AJ5" s="11">
        <f t="shared" ca="1" si="0"/>
        <v>44465</v>
      </c>
      <c r="AK5" s="10">
        <f ca="1">AJ5+1</f>
        <v>44466</v>
      </c>
      <c r="AL5" s="9">
        <f ca="1">AK5+1</f>
        <v>44467</v>
      </c>
      <c r="AM5" s="9">
        <f t="shared" ca="1" si="0"/>
        <v>44468</v>
      </c>
      <c r="AN5" s="9">
        <f t="shared" ca="1" si="0"/>
        <v>44469</v>
      </c>
      <c r="AO5" s="9">
        <f t="shared" ca="1" si="0"/>
        <v>44470</v>
      </c>
      <c r="AP5" s="9">
        <f t="shared" ca="1" si="0"/>
        <v>44471</v>
      </c>
      <c r="AQ5" s="11">
        <f t="shared" ca="1" si="0"/>
        <v>44472</v>
      </c>
      <c r="AR5" s="10">
        <f ca="1">AQ5+1</f>
        <v>44473</v>
      </c>
      <c r="AS5" s="9">
        <f ca="1">AR5+1</f>
        <v>44474</v>
      </c>
      <c r="AT5" s="9">
        <f t="shared" ca="1" si="0"/>
        <v>44475</v>
      </c>
      <c r="AU5" s="9">
        <f t="shared" ca="1" si="0"/>
        <v>44476</v>
      </c>
      <c r="AV5" s="9">
        <f t="shared" ca="1" si="0"/>
        <v>44477</v>
      </c>
      <c r="AW5" s="9">
        <f t="shared" ca="1" si="0"/>
        <v>44478</v>
      </c>
      <c r="AX5" s="11">
        <f t="shared" ca="1" si="0"/>
        <v>44479</v>
      </c>
      <c r="AY5" s="10">
        <f ca="1">AX5+1</f>
        <v>44480</v>
      </c>
      <c r="AZ5" s="9">
        <f ca="1">AY5+1</f>
        <v>44481</v>
      </c>
      <c r="BA5" s="9">
        <f t="shared" ref="BA5:BE5" ca="1" si="1">AZ5+1</f>
        <v>44482</v>
      </c>
      <c r="BB5" s="9">
        <f t="shared" ca="1" si="1"/>
        <v>44483</v>
      </c>
      <c r="BC5" s="9">
        <f t="shared" ca="1" si="1"/>
        <v>44484</v>
      </c>
      <c r="BD5" s="9">
        <f t="shared" ca="1" si="1"/>
        <v>44485</v>
      </c>
      <c r="BE5" s="11">
        <f t="shared" ca="1" si="1"/>
        <v>44486</v>
      </c>
      <c r="BF5" s="10">
        <f ca="1">BE5+1</f>
        <v>44487</v>
      </c>
      <c r="BG5" s="9">
        <f ca="1">BF5+1</f>
        <v>44488</v>
      </c>
      <c r="BH5" s="9">
        <f t="shared" ref="BH5:BL5" ca="1" si="2">BG5+1</f>
        <v>44489</v>
      </c>
      <c r="BI5" s="9">
        <f t="shared" ca="1" si="2"/>
        <v>44490</v>
      </c>
      <c r="BJ5" s="9">
        <f t="shared" ca="1" si="2"/>
        <v>44491</v>
      </c>
      <c r="BK5" s="9">
        <f t="shared" ca="1" si="2"/>
        <v>44492</v>
      </c>
      <c r="BL5" s="11">
        <f t="shared" ca="1" si="2"/>
        <v>44493</v>
      </c>
    </row>
    <row r="6" spans="1:64" ht="30" customHeight="1" thickBot="1" x14ac:dyDescent="0.35">
      <c r="A6" s="34" t="s">
        <v>37</v>
      </c>
      <c r="B6" s="7" t="s">
        <v>14</v>
      </c>
      <c r="C6" s="8" t="s">
        <v>8</v>
      </c>
      <c r="D6" s="8" t="s">
        <v>7</v>
      </c>
      <c r="E6" s="8" t="s">
        <v>10</v>
      </c>
      <c r="F6" s="8" t="s">
        <v>11</v>
      </c>
      <c r="G6" s="8"/>
      <c r="H6" s="8" t="s">
        <v>12</v>
      </c>
      <c r="I6" s="12" t="str">
        <f t="shared" ref="I6" ca="1" si="3">LEFT(TEXT(I5,"ddd"),1)</f>
        <v>M</v>
      </c>
      <c r="J6" s="12" t="str">
        <f t="shared" ref="J6:AR6" ca="1" si="4">LEFT(TEXT(J5,"ddd"),1)</f>
        <v>T</v>
      </c>
      <c r="K6" s="12" t="str">
        <f t="shared" ca="1" si="4"/>
        <v>W</v>
      </c>
      <c r="L6" s="12" t="str">
        <f t="shared" ca="1" si="4"/>
        <v>T</v>
      </c>
      <c r="M6" s="12" t="str">
        <f t="shared" ca="1" si="4"/>
        <v>F</v>
      </c>
      <c r="N6" s="12" t="str">
        <f t="shared" ca="1" si="4"/>
        <v>S</v>
      </c>
      <c r="O6" s="12" t="str">
        <f t="shared" ca="1" si="4"/>
        <v>S</v>
      </c>
      <c r="P6" s="12" t="str">
        <f t="shared" ca="1" si="4"/>
        <v>M</v>
      </c>
      <c r="Q6" s="12" t="str">
        <f t="shared" ca="1" si="4"/>
        <v>T</v>
      </c>
      <c r="R6" s="12" t="str">
        <f t="shared" ca="1" si="4"/>
        <v>W</v>
      </c>
      <c r="S6" s="12" t="str">
        <f t="shared" ca="1" si="4"/>
        <v>T</v>
      </c>
      <c r="T6" s="12" t="str">
        <f t="shared" ca="1" si="4"/>
        <v>F</v>
      </c>
      <c r="U6" s="12" t="str">
        <f t="shared" ca="1" si="4"/>
        <v>S</v>
      </c>
      <c r="V6" s="12" t="str">
        <f t="shared" ca="1" si="4"/>
        <v>S</v>
      </c>
      <c r="W6" s="12" t="str">
        <f t="shared" ca="1" si="4"/>
        <v>M</v>
      </c>
      <c r="X6" s="12" t="str">
        <f t="shared" ca="1" si="4"/>
        <v>T</v>
      </c>
      <c r="Y6" s="12" t="str">
        <f t="shared" ca="1" si="4"/>
        <v>W</v>
      </c>
      <c r="Z6" s="12" t="str">
        <f t="shared" ca="1" si="4"/>
        <v>T</v>
      </c>
      <c r="AA6" s="12" t="str">
        <f t="shared" ca="1" si="4"/>
        <v>F</v>
      </c>
      <c r="AB6" s="12" t="str">
        <f t="shared" ca="1" si="4"/>
        <v>S</v>
      </c>
      <c r="AC6" s="12" t="str">
        <f t="shared" ca="1" si="4"/>
        <v>S</v>
      </c>
      <c r="AD6" s="12" t="str">
        <f t="shared" ca="1" si="4"/>
        <v>M</v>
      </c>
      <c r="AE6" s="12" t="str">
        <f t="shared" ca="1" si="4"/>
        <v>T</v>
      </c>
      <c r="AF6" s="12" t="str">
        <f t="shared" ca="1" si="4"/>
        <v>W</v>
      </c>
      <c r="AG6" s="12" t="str">
        <f t="shared" ca="1" si="4"/>
        <v>T</v>
      </c>
      <c r="AH6" s="12" t="str">
        <f t="shared" ca="1" si="4"/>
        <v>F</v>
      </c>
      <c r="AI6" s="12" t="str">
        <f t="shared" ca="1" si="4"/>
        <v>S</v>
      </c>
      <c r="AJ6" s="12" t="str">
        <f t="shared" ca="1" si="4"/>
        <v>S</v>
      </c>
      <c r="AK6" s="12" t="str">
        <f t="shared" ca="1" si="4"/>
        <v>M</v>
      </c>
      <c r="AL6" s="12" t="str">
        <f t="shared" ca="1" si="4"/>
        <v>T</v>
      </c>
      <c r="AM6" s="12" t="str">
        <f t="shared" ca="1" si="4"/>
        <v>W</v>
      </c>
      <c r="AN6" s="12" t="str">
        <f t="shared" ca="1" si="4"/>
        <v>T</v>
      </c>
      <c r="AO6" s="12" t="str">
        <f t="shared" ca="1" si="4"/>
        <v>F</v>
      </c>
      <c r="AP6" s="12" t="str">
        <f t="shared" ca="1" si="4"/>
        <v>S</v>
      </c>
      <c r="AQ6" s="12" t="str">
        <f t="shared" ca="1" si="4"/>
        <v>S</v>
      </c>
      <c r="AR6" s="12" t="str">
        <f t="shared" ca="1" si="4"/>
        <v>M</v>
      </c>
      <c r="AS6" s="12" t="str">
        <f t="shared" ref="AS6:BL6" ca="1" si="5">LEFT(TEXT(AS5,"ddd"),1)</f>
        <v>T</v>
      </c>
      <c r="AT6" s="12" t="str">
        <f t="shared" ca="1" si="5"/>
        <v>W</v>
      </c>
      <c r="AU6" s="12" t="str">
        <f t="shared" ca="1" si="5"/>
        <v>T</v>
      </c>
      <c r="AV6" s="12" t="str">
        <f t="shared" ca="1" si="5"/>
        <v>F</v>
      </c>
      <c r="AW6" s="12" t="str">
        <f t="shared" ca="1" si="5"/>
        <v>S</v>
      </c>
      <c r="AX6" s="12" t="str">
        <f t="shared" ca="1" si="5"/>
        <v>S</v>
      </c>
      <c r="AY6" s="12" t="str">
        <f t="shared" ca="1" si="5"/>
        <v>M</v>
      </c>
      <c r="AZ6" s="12" t="str">
        <f t="shared" ca="1" si="5"/>
        <v>T</v>
      </c>
      <c r="BA6" s="12" t="str">
        <f t="shared" ca="1" si="5"/>
        <v>W</v>
      </c>
      <c r="BB6" s="12" t="str">
        <f t="shared" ca="1" si="5"/>
        <v>T</v>
      </c>
      <c r="BC6" s="12" t="str">
        <f t="shared" ca="1" si="5"/>
        <v>F</v>
      </c>
      <c r="BD6" s="12" t="str">
        <f t="shared" ca="1" si="5"/>
        <v>S</v>
      </c>
      <c r="BE6" s="12" t="str">
        <f t="shared" ca="1" si="5"/>
        <v>S</v>
      </c>
      <c r="BF6" s="12" t="str">
        <f t="shared" ca="1" si="5"/>
        <v>M</v>
      </c>
      <c r="BG6" s="12" t="str">
        <f t="shared" ca="1" si="5"/>
        <v>T</v>
      </c>
      <c r="BH6" s="12" t="str">
        <f t="shared" ca="1" si="5"/>
        <v>W</v>
      </c>
      <c r="BI6" s="12" t="str">
        <f t="shared" ca="1" si="5"/>
        <v>T</v>
      </c>
      <c r="BJ6" s="12" t="str">
        <f t="shared" ca="1" si="5"/>
        <v>F</v>
      </c>
      <c r="BK6" s="12" t="str">
        <f t="shared" ca="1" si="5"/>
        <v>S</v>
      </c>
      <c r="BL6" s="12" t="str">
        <f t="shared" ca="1" si="5"/>
        <v>S</v>
      </c>
    </row>
    <row r="7" spans="1:64" ht="30" hidden="1" customHeight="1" thickBot="1" x14ac:dyDescent="0.35">
      <c r="A7" s="33" t="s">
        <v>32</v>
      </c>
      <c r="C7" s="37"/>
      <c r="E7"/>
      <c r="H7" t="str">
        <f>IF(OR(ISBLANK(task_start),ISBLANK(task_end)),"",task_end-task_start+1)</f>
        <v/>
      </c>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row>
    <row r="8" spans="1:64" s="3" customFormat="1" ht="30" customHeight="1" thickBot="1" x14ac:dyDescent="0.35">
      <c r="A8" s="34" t="s">
        <v>38</v>
      </c>
      <c r="B8" s="16" t="s">
        <v>0</v>
      </c>
      <c r="C8" s="42"/>
      <c r="D8" s="17"/>
      <c r="E8" s="18"/>
      <c r="F8" s="19"/>
      <c r="G8" s="15"/>
      <c r="H8" s="15" t="str">
        <f t="shared" ref="H8:H13" si="6">IF(OR(ISBLANK(task_start),ISBLANK(task_end)),"",task_end-task_start+1)</f>
        <v/>
      </c>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row>
    <row r="9" spans="1:64" s="3" customFormat="1" ht="30" customHeight="1" thickBot="1" x14ac:dyDescent="0.35">
      <c r="A9" s="34" t="s">
        <v>39</v>
      </c>
      <c r="B9" s="44" t="s">
        <v>4</v>
      </c>
      <c r="C9" s="43" t="s">
        <v>42</v>
      </c>
      <c r="D9" s="20">
        <v>0.7</v>
      </c>
      <c r="E9" s="41">
        <f ca="1">Project_Start</f>
        <v>44440</v>
      </c>
      <c r="F9" s="41">
        <f ca="1">E9+1</f>
        <v>44441</v>
      </c>
      <c r="G9" s="15"/>
      <c r="H9" s="15">
        <f t="shared" ca="1" si="6"/>
        <v>2</v>
      </c>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row>
    <row r="10" spans="1:64" s="3" customFormat="1" ht="30" customHeight="1" thickBot="1" x14ac:dyDescent="0.35">
      <c r="A10" s="34" t="s">
        <v>40</v>
      </c>
      <c r="B10" s="44" t="s">
        <v>5</v>
      </c>
      <c r="C10" s="43" t="s">
        <v>43</v>
      </c>
      <c r="D10" s="20">
        <v>0.9</v>
      </c>
      <c r="E10" s="41">
        <f ca="1">F9</f>
        <v>44441</v>
      </c>
      <c r="F10" s="41">
        <f ca="1">E10+2</f>
        <v>44443</v>
      </c>
      <c r="G10" s="15"/>
      <c r="H10" s="15">
        <f t="shared" ca="1" si="6"/>
        <v>3</v>
      </c>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row>
    <row r="11" spans="1:64" s="3" customFormat="1" ht="30" customHeight="1" thickBot="1" x14ac:dyDescent="0.35">
      <c r="A11" s="33"/>
      <c r="B11" s="44" t="s">
        <v>1</v>
      </c>
      <c r="C11" s="43" t="s">
        <v>44</v>
      </c>
      <c r="D11" s="20">
        <v>0.8</v>
      </c>
      <c r="E11" s="41">
        <f ca="1">F10</f>
        <v>44443</v>
      </c>
      <c r="F11" s="41">
        <f ca="1">E11+1</f>
        <v>44444</v>
      </c>
      <c r="G11" s="15"/>
      <c r="H11" s="15">
        <f t="shared" ca="1" si="6"/>
        <v>2</v>
      </c>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row>
    <row r="12" spans="1:64" s="3" customFormat="1" ht="30" customHeight="1" thickBot="1" x14ac:dyDescent="0.35">
      <c r="A12" s="33"/>
      <c r="B12" s="44" t="s">
        <v>2</v>
      </c>
      <c r="C12" s="43" t="s">
        <v>45</v>
      </c>
      <c r="D12" s="20">
        <v>0.68</v>
      </c>
      <c r="E12" s="41">
        <f ca="1">F11</f>
        <v>44444</v>
      </c>
      <c r="F12" s="41">
        <f ca="1">E12+2</f>
        <v>44446</v>
      </c>
      <c r="G12" s="15"/>
      <c r="H12" s="15">
        <f t="shared" ca="1" si="6"/>
        <v>3</v>
      </c>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row>
    <row r="13" spans="1:64" s="3" customFormat="1" ht="30" customHeight="1" thickBot="1" x14ac:dyDescent="0.35">
      <c r="A13" s="33"/>
      <c r="B13" s="44" t="s">
        <v>3</v>
      </c>
      <c r="C13" s="43" t="s">
        <v>46</v>
      </c>
      <c r="D13" s="20">
        <v>1</v>
      </c>
      <c r="E13" s="41">
        <f ca="1">E10+F136</f>
        <v>44441</v>
      </c>
      <c r="F13" s="41">
        <f ca="1">E13+6</f>
        <v>44447</v>
      </c>
      <c r="G13" s="15"/>
      <c r="H13" s="15">
        <f t="shared" ca="1" si="6"/>
        <v>7</v>
      </c>
      <c r="I13" s="21"/>
      <c r="J13" s="21"/>
      <c r="K13" s="21"/>
      <c r="L13" s="21"/>
      <c r="M13" s="21"/>
      <c r="N13" s="21"/>
      <c r="O13" s="21"/>
      <c r="P13" s="21"/>
      <c r="Q13" s="21"/>
      <c r="R13" s="21"/>
      <c r="S13"/>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row>
    <row r="14" spans="1:64" ht="30" customHeight="1" x14ac:dyDescent="0.3">
      <c r="C14" s="13"/>
      <c r="F14" s="35"/>
    </row>
    <row r="15" spans="1:64" ht="30" customHeight="1" x14ac:dyDescent="0.3">
      <c r="C15" s="14"/>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1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7 I8:S10 I11:R13 S11:S12">
    <cfRule type="expression" dxfId="5" priority="33">
      <formula>AND(TODAY()&gt;=I$5,TODAY()&lt;J$5)</formula>
    </cfRule>
  </conditionalFormatting>
  <conditionalFormatting sqref="I7:BL7 I8:S10 I11:R13 S11:S12">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T8:BF13">
    <cfRule type="expression" dxfId="2" priority="35">
      <formula>AND(TODAY()&gt;=Z$5,TODAY()&lt;AA$5)</formula>
    </cfRule>
  </conditionalFormatting>
  <conditionalFormatting sqref="T8:BF13">
    <cfRule type="expression" dxfId="1" priority="38">
      <formula>AND(task_start&lt;=Z$5,ROUNDDOWN((task_end-task_start+1)*task_progress,0)+task_start-1&gt;=Z$5)</formula>
    </cfRule>
    <cfRule type="expression" dxfId="0" priority="39" stopIfTrue="1">
      <formula>AND(task_end&gt;=Z$5,task_start&lt;AA$5)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23" customWidth="1"/>
    <col min="2" max="16384" width="9.109375" style="2"/>
  </cols>
  <sheetData>
    <row r="1" spans="1:2" ht="46.5" customHeight="1" x14ac:dyDescent="0.3"/>
    <row r="2" spans="1:2" s="25" customFormat="1" ht="15.6" x14ac:dyDescent="0.3">
      <c r="A2" s="24" t="s">
        <v>17</v>
      </c>
      <c r="B2" s="24"/>
    </row>
    <row r="3" spans="1:2" s="29" customFormat="1" ht="27" customHeight="1" x14ac:dyDescent="0.3">
      <c r="A3" s="30" t="s">
        <v>22</v>
      </c>
      <c r="B3" s="30"/>
    </row>
    <row r="4" spans="1:2" s="26" customFormat="1" ht="25.8" x14ac:dyDescent="0.5">
      <c r="A4" s="27" t="s">
        <v>16</v>
      </c>
    </row>
    <row r="5" spans="1:2" ht="74.099999999999994" customHeight="1" x14ac:dyDescent="0.3">
      <c r="A5" s="28" t="s">
        <v>25</v>
      </c>
    </row>
    <row r="6" spans="1:2" ht="26.25" customHeight="1" x14ac:dyDescent="0.3">
      <c r="A6" s="27" t="s">
        <v>30</v>
      </c>
    </row>
    <row r="7" spans="1:2" s="23" customFormat="1" ht="204.9" customHeight="1" x14ac:dyDescent="0.3">
      <c r="A7" s="32" t="s">
        <v>29</v>
      </c>
    </row>
    <row r="8" spans="1:2" s="26" customFormat="1" ht="25.8" x14ac:dyDescent="0.5">
      <c r="A8" s="27" t="s">
        <v>18</v>
      </c>
    </row>
    <row r="9" spans="1:2" ht="57.6" x14ac:dyDescent="0.3">
      <c r="A9" s="28" t="s">
        <v>26</v>
      </c>
    </row>
    <row r="10" spans="1:2" s="23" customFormat="1" ht="27.9" customHeight="1" x14ac:dyDescent="0.3">
      <c r="A10" s="31" t="s">
        <v>24</v>
      </c>
    </row>
    <row r="11" spans="1:2" s="26" customFormat="1" ht="25.8" x14ac:dyDescent="0.5">
      <c r="A11" s="27" t="s">
        <v>15</v>
      </c>
    </row>
    <row r="12" spans="1:2" ht="28.8" x14ac:dyDescent="0.3">
      <c r="A12" s="28" t="s">
        <v>23</v>
      </c>
    </row>
    <row r="13" spans="1:2" s="23" customFormat="1" ht="27.9" customHeight="1" x14ac:dyDescent="0.3">
      <c r="A13" s="31" t="s">
        <v>9</v>
      </c>
    </row>
    <row r="14" spans="1:2" s="26" customFormat="1" ht="25.8" x14ac:dyDescent="0.5">
      <c r="A14" s="27" t="s">
        <v>19</v>
      </c>
    </row>
    <row r="15" spans="1:2" ht="75" customHeight="1" x14ac:dyDescent="0.3">
      <c r="A15" s="28" t="s">
        <v>20</v>
      </c>
    </row>
    <row r="16" spans="1:2" ht="72" x14ac:dyDescent="0.3">
      <c r="A16" s="28"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2021-09-01T11:14:27Z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