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ztute/Documents/Wiztute/"/>
    </mc:Choice>
  </mc:AlternateContent>
  <xr:revisionPtr revIDLastSave="0" documentId="13_ncr:1_{B1DF77CC-E555-4D49-8B43-AC93FBB030E2}" xr6:coauthVersionLast="45" xr6:coauthVersionMax="45" xr10:uidLastSave="{00000000-0000-0000-0000-000000000000}"/>
  <bookViews>
    <workbookView xWindow="380" yWindow="460" windowWidth="28040" windowHeight="16220" xr2:uid="{C98CCCC3-CFC7-DD40-9C70-44EDE1F38F45}"/>
  </bookViews>
  <sheets>
    <sheet name="Sheet1" sheetId="1" r:id="rId1"/>
    <sheet name="Salari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1" l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C42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C40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C39" i="1"/>
  <c r="L37" i="1"/>
  <c r="M37" i="1"/>
  <c r="N37" i="1"/>
  <c r="O37" i="1"/>
  <c r="P37" i="1"/>
  <c r="Q37" i="1"/>
  <c r="R37" i="1"/>
  <c r="S37" i="1"/>
  <c r="T37" i="1"/>
  <c r="U37" i="1"/>
  <c r="K37" i="1"/>
  <c r="J37" i="1"/>
  <c r="H37" i="1"/>
  <c r="I37" i="1"/>
  <c r="G37" i="1"/>
  <c r="F37" i="1"/>
  <c r="E37" i="1"/>
  <c r="C37" i="1"/>
  <c r="D37" i="1"/>
  <c r="K36" i="1"/>
  <c r="L36" i="1"/>
  <c r="M36" i="1"/>
  <c r="N36" i="1"/>
  <c r="O36" i="1"/>
  <c r="P36" i="1"/>
  <c r="Q36" i="1"/>
  <c r="R36" i="1"/>
  <c r="S36" i="1"/>
  <c r="T36" i="1"/>
  <c r="U36" i="1"/>
  <c r="J36" i="1"/>
  <c r="D36" i="1"/>
  <c r="E36" i="1"/>
  <c r="F36" i="1"/>
  <c r="G36" i="1"/>
  <c r="H36" i="1"/>
  <c r="I36" i="1"/>
  <c r="C36" i="1"/>
  <c r="F35" i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E35" i="1"/>
  <c r="D35" i="1"/>
  <c r="C35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C32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C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C27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C24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C23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C22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C20" i="1"/>
  <c r="Q16" i="1"/>
  <c r="R16" i="1"/>
  <c r="S16" i="1"/>
  <c r="T16" i="1"/>
  <c r="U16" i="1"/>
  <c r="P16" i="1"/>
  <c r="K16" i="1"/>
  <c r="L16" i="1"/>
  <c r="M16" i="1"/>
  <c r="N16" i="1"/>
  <c r="O16" i="1"/>
  <c r="J16" i="1"/>
  <c r="D16" i="1"/>
  <c r="E16" i="1"/>
  <c r="F16" i="1"/>
  <c r="G16" i="1"/>
  <c r="H16" i="1"/>
  <c r="I16" i="1"/>
  <c r="C16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C10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C8" i="1"/>
  <c r="Q7" i="1"/>
  <c r="R7" i="1"/>
  <c r="S7" i="1" s="1"/>
  <c r="T7" i="1" s="1"/>
  <c r="U7" i="1" s="1"/>
  <c r="N7" i="1"/>
  <c r="O7" i="1" s="1"/>
  <c r="P7" i="1" s="1"/>
  <c r="H7" i="1"/>
  <c r="I7" i="1" s="1"/>
  <c r="J7" i="1" s="1"/>
  <c r="K7" i="1" s="1"/>
  <c r="L7" i="1" s="1"/>
  <c r="M7" i="1" s="1"/>
  <c r="G7" i="1"/>
  <c r="F7" i="1"/>
  <c r="E7" i="1"/>
  <c r="D7" i="1"/>
  <c r="C7" i="1"/>
</calcChain>
</file>

<file path=xl/sharedStrings.xml><?xml version="1.0" encoding="utf-8"?>
<sst xmlns="http://schemas.openxmlformats.org/spreadsheetml/2006/main" count="47" uniqueCount="34">
  <si>
    <t>Revenue</t>
  </si>
  <si>
    <t># Students per School</t>
  </si>
  <si>
    <t>Fee Per Student</t>
  </si>
  <si>
    <t>Cumulative Revenue</t>
  </si>
  <si>
    <t># Schools (Added Per Month)</t>
  </si>
  <si>
    <t>Total Schools</t>
  </si>
  <si>
    <t>Total Students</t>
  </si>
  <si>
    <t>Expenses</t>
  </si>
  <si>
    <t># Co-Founders</t>
  </si>
  <si>
    <t># Tech Support</t>
  </si>
  <si>
    <t># Legal</t>
  </si>
  <si>
    <t># Accounting</t>
  </si>
  <si>
    <t># Marketing</t>
  </si>
  <si>
    <t># Sales</t>
  </si>
  <si>
    <t>Designation</t>
  </si>
  <si>
    <t>FY 2020</t>
  </si>
  <si>
    <t>FY 2021</t>
  </si>
  <si>
    <t>Total Team Strength</t>
  </si>
  <si>
    <t>Salaries</t>
  </si>
  <si>
    <t>Office Rent</t>
  </si>
  <si>
    <t>AWS Server Cost</t>
  </si>
  <si>
    <t>Firebase Cost</t>
  </si>
  <si>
    <t>Zoom Cost</t>
  </si>
  <si>
    <t>Rent Per Seat</t>
  </si>
  <si>
    <t>COGS</t>
  </si>
  <si>
    <t>Marketing</t>
  </si>
  <si>
    <t>Misc.</t>
  </si>
  <si>
    <t>Monthly Spend</t>
  </si>
  <si>
    <t>Computers</t>
  </si>
  <si>
    <t>#No of New Tech Staff</t>
  </si>
  <si>
    <t>D &amp; A</t>
  </si>
  <si>
    <t>Profit Without Tax (Before D&amp;A)</t>
  </si>
  <si>
    <t>Tax Expense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</si>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</sst>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0" fontId="2" fillId="0" borderId="0" xfId="0" applyFont="1"/>
    <xf numFmtId="165" fontId="0" fillId="0" borderId="0" xfId="0" applyNumberFormat="1"/>
    <xf numFmtId="0" fontId="3" fillId="0" borderId="0" xfId="0" applyFon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78898-E40E-9A4D-B85A-794D3E02084F}">
  <dimension ref="B4:U42"/>
  <sheetViews>
    <sheetView tabSelected="1" topLeftCell="A10" workbookViewId="0">
      <selection activeCell="A34" sqref="A34"/>
    </sheetView>
  </sheetViews>
  <sheetFormatPr baseColWidth="10" defaultRowHeight="16" x14ac:dyDescent="0.2"/>
  <cols>
    <col min="2" max="2" width="25.5" bestFit="1" customWidth="1"/>
    <col min="3" max="5" width="12" bestFit="1" customWidth="1"/>
    <col min="6" max="7" width="12.1640625" bestFit="1" customWidth="1"/>
    <col min="8" max="8" width="13" bestFit="1" customWidth="1"/>
    <col min="9" max="14" width="13.1640625" bestFit="1" customWidth="1"/>
    <col min="15" max="21" width="14.6640625" bestFit="1" customWidth="1"/>
  </cols>
  <sheetData>
    <row r="4" spans="2:21" x14ac:dyDescent="0.2">
      <c r="B4" t="s">
        <v>0</v>
      </c>
      <c r="C4" s="1">
        <v>43983</v>
      </c>
      <c r="D4" s="1">
        <v>44013</v>
      </c>
      <c r="E4" s="1">
        <v>44044</v>
      </c>
      <c r="F4" s="1">
        <v>44075</v>
      </c>
      <c r="G4" s="1">
        <v>44105</v>
      </c>
      <c r="H4" s="1">
        <v>44136</v>
      </c>
      <c r="I4" s="1">
        <v>44166</v>
      </c>
      <c r="J4" s="1">
        <v>44197</v>
      </c>
      <c r="K4" s="1">
        <v>44228</v>
      </c>
      <c r="L4" s="1">
        <v>44256</v>
      </c>
      <c r="M4" s="1">
        <v>44287</v>
      </c>
      <c r="N4" s="1">
        <v>44317</v>
      </c>
      <c r="O4" s="1">
        <v>44348</v>
      </c>
      <c r="P4" s="1">
        <v>44378</v>
      </c>
      <c r="Q4" s="1">
        <v>44409</v>
      </c>
      <c r="R4" s="1">
        <v>44440</v>
      </c>
      <c r="S4" s="1">
        <v>44470</v>
      </c>
      <c r="T4" s="1">
        <v>44501</v>
      </c>
      <c r="U4" s="1">
        <v>44531</v>
      </c>
    </row>
    <row r="5" spans="2:21" x14ac:dyDescent="0.2">
      <c r="B5" t="s">
        <v>1</v>
      </c>
      <c r="C5" s="2">
        <v>500</v>
      </c>
      <c r="D5" s="2">
        <v>500</v>
      </c>
      <c r="E5" s="2">
        <v>500</v>
      </c>
      <c r="F5" s="2">
        <v>500</v>
      </c>
      <c r="G5" s="2">
        <v>500</v>
      </c>
      <c r="H5" s="2">
        <v>500</v>
      </c>
      <c r="I5" s="2">
        <v>500</v>
      </c>
      <c r="J5" s="2">
        <v>500</v>
      </c>
      <c r="K5" s="2">
        <v>500</v>
      </c>
      <c r="L5" s="2">
        <v>500</v>
      </c>
      <c r="M5" s="2">
        <v>500</v>
      </c>
      <c r="N5" s="2">
        <v>500</v>
      </c>
      <c r="O5" s="2">
        <v>500</v>
      </c>
      <c r="P5" s="2">
        <v>500</v>
      </c>
      <c r="Q5" s="2">
        <v>500</v>
      </c>
      <c r="R5" s="2">
        <v>500</v>
      </c>
      <c r="S5" s="2">
        <v>500</v>
      </c>
      <c r="T5" s="2">
        <v>500</v>
      </c>
      <c r="U5" s="2">
        <v>500</v>
      </c>
    </row>
    <row r="6" spans="2:21" x14ac:dyDescent="0.2">
      <c r="B6" t="s">
        <v>4</v>
      </c>
      <c r="C6" s="2">
        <v>0</v>
      </c>
      <c r="D6" s="2">
        <v>1</v>
      </c>
      <c r="E6" s="2">
        <v>2</v>
      </c>
      <c r="F6" s="2">
        <v>5</v>
      </c>
      <c r="G6" s="2">
        <v>10</v>
      </c>
      <c r="H6" s="2">
        <v>12</v>
      </c>
      <c r="I6" s="2">
        <v>15</v>
      </c>
      <c r="J6" s="2">
        <v>17</v>
      </c>
      <c r="K6" s="2">
        <v>20</v>
      </c>
      <c r="L6" s="2">
        <v>25</v>
      </c>
      <c r="M6" s="2">
        <v>30</v>
      </c>
      <c r="N6" s="2">
        <v>40</v>
      </c>
      <c r="O6" s="2">
        <v>45</v>
      </c>
      <c r="P6" s="2">
        <v>50</v>
      </c>
      <c r="Q6" s="2">
        <v>55</v>
      </c>
      <c r="R6" s="2">
        <v>60</v>
      </c>
      <c r="S6" s="2">
        <v>70</v>
      </c>
      <c r="T6" s="2">
        <v>75</v>
      </c>
      <c r="U6" s="2">
        <v>80</v>
      </c>
    </row>
    <row r="7" spans="2:21" x14ac:dyDescent="0.2">
      <c r="B7" t="s">
        <v>5</v>
      </c>
      <c r="C7" s="2">
        <f>C6</f>
        <v>0</v>
      </c>
      <c r="D7" s="2">
        <f>D6+C7</f>
        <v>1</v>
      </c>
      <c r="E7" s="2">
        <f>E6+D7</f>
        <v>3</v>
      </c>
      <c r="F7" s="2">
        <f>F6+E7</f>
        <v>8</v>
      </c>
      <c r="G7" s="2">
        <f>G6+F7</f>
        <v>18</v>
      </c>
      <c r="H7" s="2">
        <f t="shared" ref="H7:M7" si="0">H6+G7</f>
        <v>30</v>
      </c>
      <c r="I7" s="2">
        <f t="shared" si="0"/>
        <v>45</v>
      </c>
      <c r="J7" s="2">
        <f t="shared" si="0"/>
        <v>62</v>
      </c>
      <c r="K7" s="2">
        <f t="shared" si="0"/>
        <v>82</v>
      </c>
      <c r="L7" s="2">
        <f t="shared" si="0"/>
        <v>107</v>
      </c>
      <c r="M7" s="2">
        <f t="shared" si="0"/>
        <v>137</v>
      </c>
      <c r="N7" s="2">
        <f t="shared" ref="N7" si="1">N6+M7</f>
        <v>177</v>
      </c>
      <c r="O7" s="2">
        <f t="shared" ref="O7" si="2">O6+N7</f>
        <v>222</v>
      </c>
      <c r="P7" s="2">
        <f t="shared" ref="P7" si="3">P6+O7</f>
        <v>272</v>
      </c>
      <c r="Q7" s="2">
        <f t="shared" ref="Q7" si="4">Q6+P7</f>
        <v>327</v>
      </c>
      <c r="R7" s="2">
        <f t="shared" ref="R7" si="5">R6+Q7</f>
        <v>387</v>
      </c>
      <c r="S7" s="2">
        <f t="shared" ref="S7" si="6">S6+R7</f>
        <v>457</v>
      </c>
      <c r="T7" s="2">
        <f t="shared" ref="T7" si="7">T6+S7</f>
        <v>532</v>
      </c>
      <c r="U7" s="2">
        <f t="shared" ref="U7" si="8">U6+T7</f>
        <v>612</v>
      </c>
    </row>
    <row r="8" spans="2:21" x14ac:dyDescent="0.2">
      <c r="B8" t="s">
        <v>6</v>
      </c>
      <c r="C8" s="2">
        <f>C7*C5</f>
        <v>0</v>
      </c>
      <c r="D8" s="2">
        <f t="shared" ref="D8:U8" si="9">D7*D5</f>
        <v>500</v>
      </c>
      <c r="E8" s="2">
        <f t="shared" si="9"/>
        <v>1500</v>
      </c>
      <c r="F8" s="2">
        <f t="shared" si="9"/>
        <v>4000</v>
      </c>
      <c r="G8" s="2">
        <f t="shared" si="9"/>
        <v>9000</v>
      </c>
      <c r="H8" s="2">
        <f t="shared" si="9"/>
        <v>15000</v>
      </c>
      <c r="I8" s="2">
        <f t="shared" si="9"/>
        <v>22500</v>
      </c>
      <c r="J8" s="2">
        <f t="shared" si="9"/>
        <v>31000</v>
      </c>
      <c r="K8" s="2">
        <f t="shared" si="9"/>
        <v>41000</v>
      </c>
      <c r="L8" s="2">
        <f t="shared" si="9"/>
        <v>53500</v>
      </c>
      <c r="M8" s="2">
        <f t="shared" si="9"/>
        <v>68500</v>
      </c>
      <c r="N8" s="2">
        <f t="shared" si="9"/>
        <v>88500</v>
      </c>
      <c r="O8" s="2">
        <f t="shared" si="9"/>
        <v>111000</v>
      </c>
      <c r="P8" s="2">
        <f t="shared" si="9"/>
        <v>136000</v>
      </c>
      <c r="Q8" s="2">
        <f t="shared" si="9"/>
        <v>163500</v>
      </c>
      <c r="R8" s="2">
        <f t="shared" si="9"/>
        <v>193500</v>
      </c>
      <c r="S8" s="2">
        <f t="shared" si="9"/>
        <v>228500</v>
      </c>
      <c r="T8" s="2">
        <f t="shared" si="9"/>
        <v>266000</v>
      </c>
      <c r="U8" s="2">
        <f t="shared" si="9"/>
        <v>306000</v>
      </c>
    </row>
    <row r="9" spans="2:21" x14ac:dyDescent="0.2">
      <c r="B9" t="s">
        <v>2</v>
      </c>
      <c r="C9" s="2">
        <v>20</v>
      </c>
      <c r="D9" s="2">
        <v>20</v>
      </c>
      <c r="E9" s="2">
        <v>20</v>
      </c>
      <c r="F9" s="2">
        <v>25</v>
      </c>
      <c r="G9" s="2">
        <v>30</v>
      </c>
      <c r="H9" s="2">
        <v>40</v>
      </c>
      <c r="I9" s="2">
        <v>50</v>
      </c>
      <c r="J9" s="2">
        <v>60</v>
      </c>
      <c r="K9" s="2">
        <v>70</v>
      </c>
      <c r="L9" s="2">
        <v>75</v>
      </c>
      <c r="M9" s="2">
        <v>80</v>
      </c>
      <c r="N9" s="2">
        <v>90</v>
      </c>
      <c r="O9" s="2">
        <v>100</v>
      </c>
      <c r="P9" s="2">
        <v>120</v>
      </c>
      <c r="Q9" s="2">
        <v>140</v>
      </c>
      <c r="R9" s="2">
        <v>150</v>
      </c>
      <c r="S9" s="2">
        <v>160</v>
      </c>
      <c r="T9" s="2">
        <v>180</v>
      </c>
      <c r="U9" s="2">
        <v>200</v>
      </c>
    </row>
    <row r="10" spans="2:21" x14ac:dyDescent="0.2">
      <c r="B10" t="s">
        <v>3</v>
      </c>
      <c r="C10" s="2">
        <f>C9*C8</f>
        <v>0</v>
      </c>
      <c r="D10" s="2">
        <f t="shared" ref="D10:U10" si="10">D9*D8</f>
        <v>10000</v>
      </c>
      <c r="E10" s="2">
        <f t="shared" si="10"/>
        <v>30000</v>
      </c>
      <c r="F10" s="2">
        <f t="shared" si="10"/>
        <v>100000</v>
      </c>
      <c r="G10" s="2">
        <f t="shared" si="10"/>
        <v>270000</v>
      </c>
      <c r="H10" s="2">
        <f t="shared" si="10"/>
        <v>600000</v>
      </c>
      <c r="I10" s="2">
        <f t="shared" si="10"/>
        <v>1125000</v>
      </c>
      <c r="J10" s="2">
        <f t="shared" si="10"/>
        <v>1860000</v>
      </c>
      <c r="K10" s="2">
        <f t="shared" si="10"/>
        <v>2870000</v>
      </c>
      <c r="L10" s="2">
        <f t="shared" si="10"/>
        <v>4012500</v>
      </c>
      <c r="M10" s="2">
        <f t="shared" si="10"/>
        <v>5480000</v>
      </c>
      <c r="N10" s="2">
        <f t="shared" si="10"/>
        <v>7965000</v>
      </c>
      <c r="O10" s="2">
        <f t="shared" si="10"/>
        <v>11100000</v>
      </c>
      <c r="P10" s="2">
        <f t="shared" si="10"/>
        <v>16320000</v>
      </c>
      <c r="Q10" s="2">
        <f t="shared" si="10"/>
        <v>22890000</v>
      </c>
      <c r="R10" s="2">
        <f t="shared" si="10"/>
        <v>29025000</v>
      </c>
      <c r="S10" s="2">
        <f t="shared" si="10"/>
        <v>36560000</v>
      </c>
      <c r="T10" s="2">
        <f t="shared" si="10"/>
        <v>47880000</v>
      </c>
      <c r="U10" s="2">
        <f t="shared" si="10"/>
        <v>61200000</v>
      </c>
    </row>
    <row r="14" spans="2:21" x14ac:dyDescent="0.2">
      <c r="B14" t="s">
        <v>7</v>
      </c>
      <c r="C14" s="1">
        <v>43983</v>
      </c>
      <c r="D14" s="1">
        <v>44013</v>
      </c>
      <c r="E14" s="1">
        <v>44044</v>
      </c>
      <c r="F14" s="1">
        <v>44075</v>
      </c>
      <c r="G14" s="1">
        <v>44105</v>
      </c>
      <c r="H14" s="1">
        <v>44136</v>
      </c>
      <c r="I14" s="1">
        <v>44166</v>
      </c>
      <c r="J14" s="1">
        <v>44197</v>
      </c>
      <c r="K14" s="1">
        <v>44228</v>
      </c>
      <c r="L14" s="1">
        <v>44256</v>
      </c>
      <c r="M14" s="1">
        <v>44287</v>
      </c>
      <c r="N14" s="1">
        <v>44317</v>
      </c>
      <c r="O14" s="1">
        <v>44348</v>
      </c>
      <c r="P14" s="1">
        <v>44378</v>
      </c>
      <c r="Q14" s="1">
        <v>44409</v>
      </c>
      <c r="R14" s="1">
        <v>44440</v>
      </c>
      <c r="S14" s="1">
        <v>44470</v>
      </c>
      <c r="T14" s="1">
        <v>44501</v>
      </c>
      <c r="U14" s="1">
        <v>44531</v>
      </c>
    </row>
    <row r="15" spans="2:21" x14ac:dyDescent="0.2">
      <c r="B15" t="s">
        <v>8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</row>
    <row r="16" spans="2:21" x14ac:dyDescent="0.2">
      <c r="B16" t="s">
        <v>9</v>
      </c>
      <c r="C16">
        <f>ROUND(C7/3,0)</f>
        <v>0</v>
      </c>
      <c r="D16">
        <f t="shared" ref="D16:U16" si="11">ROUND(D7/3,0)</f>
        <v>0</v>
      </c>
      <c r="E16">
        <f t="shared" si="11"/>
        <v>1</v>
      </c>
      <c r="F16">
        <f t="shared" si="11"/>
        <v>3</v>
      </c>
      <c r="G16">
        <f t="shared" si="11"/>
        <v>6</v>
      </c>
      <c r="H16">
        <f t="shared" si="11"/>
        <v>10</v>
      </c>
      <c r="I16">
        <f t="shared" si="11"/>
        <v>15</v>
      </c>
      <c r="J16">
        <f>ROUND(J7/4,0)</f>
        <v>16</v>
      </c>
      <c r="K16">
        <f t="shared" ref="K16:O16" si="12">ROUND(K7/4,0)</f>
        <v>21</v>
      </c>
      <c r="L16">
        <f t="shared" si="12"/>
        <v>27</v>
      </c>
      <c r="M16">
        <f t="shared" si="12"/>
        <v>34</v>
      </c>
      <c r="N16">
        <f t="shared" si="12"/>
        <v>44</v>
      </c>
      <c r="O16">
        <f t="shared" si="12"/>
        <v>56</v>
      </c>
      <c r="P16">
        <f>ROUND(P7/5,0)</f>
        <v>54</v>
      </c>
      <c r="Q16">
        <f t="shared" ref="Q16:U16" si="13">ROUND(Q7/5,0)</f>
        <v>65</v>
      </c>
      <c r="R16">
        <f t="shared" si="13"/>
        <v>77</v>
      </c>
      <c r="S16">
        <f t="shared" si="13"/>
        <v>91</v>
      </c>
      <c r="T16">
        <f t="shared" si="13"/>
        <v>106</v>
      </c>
      <c r="U16">
        <f t="shared" si="13"/>
        <v>122</v>
      </c>
    </row>
    <row r="17" spans="2:21" x14ac:dyDescent="0.2">
      <c r="B17" s="3" t="s">
        <v>10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2:21" x14ac:dyDescent="0.2">
      <c r="B18" s="3" t="s">
        <v>11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</row>
    <row r="19" spans="2:21" x14ac:dyDescent="0.2">
      <c r="B19" s="3" t="s">
        <v>12</v>
      </c>
      <c r="C19">
        <v>0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4</v>
      </c>
      <c r="K19">
        <v>4</v>
      </c>
      <c r="L19">
        <v>4</v>
      </c>
      <c r="M19">
        <v>5</v>
      </c>
      <c r="N19">
        <v>5</v>
      </c>
      <c r="O19">
        <v>5</v>
      </c>
      <c r="P19">
        <v>6</v>
      </c>
      <c r="Q19">
        <v>6</v>
      </c>
      <c r="R19">
        <v>6</v>
      </c>
      <c r="S19">
        <v>6</v>
      </c>
      <c r="T19">
        <v>6</v>
      </c>
      <c r="U19">
        <v>6</v>
      </c>
    </row>
    <row r="20" spans="2:21" x14ac:dyDescent="0.2">
      <c r="B20" s="3" t="s">
        <v>13</v>
      </c>
      <c r="C20">
        <f>ROUND(C6/30,0)</f>
        <v>0</v>
      </c>
      <c r="D20">
        <f t="shared" ref="D20:U20" si="14">ROUND(D6/30,0)</f>
        <v>0</v>
      </c>
      <c r="E20">
        <f t="shared" si="14"/>
        <v>0</v>
      </c>
      <c r="F20">
        <f t="shared" si="14"/>
        <v>0</v>
      </c>
      <c r="G20">
        <f t="shared" si="14"/>
        <v>0</v>
      </c>
      <c r="H20">
        <f t="shared" si="14"/>
        <v>0</v>
      </c>
      <c r="I20">
        <f t="shared" si="14"/>
        <v>1</v>
      </c>
      <c r="J20">
        <f t="shared" si="14"/>
        <v>1</v>
      </c>
      <c r="K20">
        <f t="shared" si="14"/>
        <v>1</v>
      </c>
      <c r="L20">
        <f t="shared" si="14"/>
        <v>1</v>
      </c>
      <c r="M20">
        <f t="shared" si="14"/>
        <v>1</v>
      </c>
      <c r="N20">
        <f t="shared" si="14"/>
        <v>1</v>
      </c>
      <c r="O20">
        <f t="shared" si="14"/>
        <v>2</v>
      </c>
      <c r="P20">
        <f t="shared" si="14"/>
        <v>2</v>
      </c>
      <c r="Q20">
        <f t="shared" si="14"/>
        <v>2</v>
      </c>
      <c r="R20">
        <f t="shared" si="14"/>
        <v>2</v>
      </c>
      <c r="S20">
        <f t="shared" si="14"/>
        <v>2</v>
      </c>
      <c r="T20">
        <f t="shared" si="14"/>
        <v>3</v>
      </c>
      <c r="U20">
        <f t="shared" si="14"/>
        <v>3</v>
      </c>
    </row>
    <row r="22" spans="2:21" x14ac:dyDescent="0.2">
      <c r="B22" s="3" t="s">
        <v>17</v>
      </c>
      <c r="C22">
        <f>SUM(C15:C20)</f>
        <v>4</v>
      </c>
      <c r="D22">
        <f t="shared" ref="D22:U22" si="15">SUM(D15:D20)</f>
        <v>6</v>
      </c>
      <c r="E22">
        <f t="shared" si="15"/>
        <v>7</v>
      </c>
      <c r="F22">
        <f t="shared" si="15"/>
        <v>9</v>
      </c>
      <c r="G22">
        <f t="shared" si="15"/>
        <v>12</v>
      </c>
      <c r="H22">
        <f t="shared" si="15"/>
        <v>16</v>
      </c>
      <c r="I22">
        <f t="shared" si="15"/>
        <v>22</v>
      </c>
      <c r="J22">
        <f t="shared" si="15"/>
        <v>26</v>
      </c>
      <c r="K22">
        <f t="shared" si="15"/>
        <v>31</v>
      </c>
      <c r="L22">
        <f t="shared" si="15"/>
        <v>37</v>
      </c>
      <c r="M22">
        <f t="shared" si="15"/>
        <v>45</v>
      </c>
      <c r="N22">
        <f t="shared" si="15"/>
        <v>55</v>
      </c>
      <c r="O22">
        <f t="shared" si="15"/>
        <v>68</v>
      </c>
      <c r="P22">
        <f t="shared" si="15"/>
        <v>68</v>
      </c>
      <c r="Q22">
        <f t="shared" si="15"/>
        <v>79</v>
      </c>
      <c r="R22">
        <f t="shared" si="15"/>
        <v>91</v>
      </c>
      <c r="S22">
        <f t="shared" si="15"/>
        <v>105</v>
      </c>
      <c r="T22">
        <f t="shared" si="15"/>
        <v>121</v>
      </c>
      <c r="U22">
        <f t="shared" si="15"/>
        <v>137</v>
      </c>
    </row>
    <row r="23" spans="2:21" x14ac:dyDescent="0.2">
      <c r="B23" s="3" t="s">
        <v>18</v>
      </c>
      <c r="C23" s="2">
        <f>C15*Salaries!C13+Sheet1!C16*Salaries!C14+C17*Salaries!C15+C18*Salaries!C16+C19*Salaries!C17+C20*Salaries!C18</f>
        <v>160000</v>
      </c>
      <c r="D23" s="2">
        <f>D15*Salaries!D13+Sheet1!D16*Salaries!D14+D17*Salaries!D15+D18*Salaries!D16+D19*Salaries!D17+D20*Salaries!D18</f>
        <v>260000</v>
      </c>
      <c r="E23" s="2">
        <f>E15*Salaries!E13+Sheet1!E16*Salaries!E14+E17*Salaries!E15+E18*Salaries!E16+E19*Salaries!E17+E20*Salaries!E18</f>
        <v>290000</v>
      </c>
      <c r="F23" s="2">
        <f>F15*Salaries!F13+Sheet1!F16*Salaries!F14+F17*Salaries!F15+F18*Salaries!F16+F19*Salaries!F17+F20*Salaries!F18</f>
        <v>350000</v>
      </c>
      <c r="G23" s="2">
        <f>G15*Salaries!G13+Sheet1!G16*Salaries!G14+G17*Salaries!G15+G18*Salaries!G16+G19*Salaries!G17+G20*Salaries!G18</f>
        <v>440000</v>
      </c>
      <c r="H23" s="2">
        <f>H15*Salaries!H13+Sheet1!H16*Salaries!H14+H17*Salaries!H15+H18*Salaries!H16+H19*Salaries!H17+H20*Salaries!H18</f>
        <v>560000</v>
      </c>
      <c r="I23" s="2">
        <f>I15*Salaries!I13+Sheet1!I16*Salaries!I14+I17*Salaries!I15+I18*Salaries!I16+I19*Salaries!I17+I20*Salaries!I18</f>
        <v>740000</v>
      </c>
      <c r="J23" s="2">
        <f>J15*Salaries!J13+Sheet1!J16*Salaries!J14+J17*Salaries!J15+J18*Salaries!J16+J19*Salaries!J17+J20*Salaries!J18</f>
        <v>1330000</v>
      </c>
      <c r="K23" s="2">
        <f>K15*Salaries!K13+Sheet1!K16*Salaries!K14+K17*Salaries!K15+K18*Salaries!K16+K19*Salaries!K17+K20*Salaries!K18</f>
        <v>1530000</v>
      </c>
      <c r="L23" s="2">
        <f>L15*Salaries!L13+Sheet1!L16*Salaries!L14+L17*Salaries!L15+L18*Salaries!L16+L19*Salaries!L17+L20*Salaries!L18</f>
        <v>1770000</v>
      </c>
      <c r="M23" s="2">
        <f>M15*Salaries!M13+Sheet1!M16*Salaries!M14+M17*Salaries!M15+M18*Salaries!M16+M19*Salaries!M17+M20*Salaries!M18</f>
        <v>2125000</v>
      </c>
      <c r="N23" s="2">
        <f>N15*Salaries!N13+Sheet1!N16*Salaries!N14+N17*Salaries!N15+N18*Salaries!N16+N19*Salaries!N17+N20*Salaries!N18</f>
        <v>2525000</v>
      </c>
      <c r="O23" s="2">
        <f>O15*Salaries!O13+Sheet1!O16*Salaries!O14+O17*Salaries!O15+O18*Salaries!O16+O19*Salaries!O17+O20*Salaries!O18</f>
        <v>3045000</v>
      </c>
      <c r="P23" s="2">
        <f>P15*Salaries!P13+Sheet1!P16*Salaries!P14+P17*Salaries!P15+P18*Salaries!P16+P19*Salaries!P17+P20*Salaries!P18</f>
        <v>3090000</v>
      </c>
      <c r="Q23" s="2">
        <f>Q15*Salaries!Q13+Sheet1!Q16*Salaries!Q14+Q17*Salaries!Q15+Q18*Salaries!Q16+Q19*Salaries!Q17+Q20*Salaries!Q18</f>
        <v>3530000</v>
      </c>
      <c r="R23" s="2">
        <f>R15*Salaries!R13+Sheet1!R16*Salaries!R14+R17*Salaries!R15+R18*Salaries!R16+R19*Salaries!R17+R20*Salaries!R18</f>
        <v>4010000</v>
      </c>
      <c r="S23" s="2">
        <f>S15*Salaries!S13+Sheet1!S16*Salaries!S14+S17*Salaries!S15+S18*Salaries!S16+S19*Salaries!S17+S20*Salaries!S18</f>
        <v>4570000</v>
      </c>
      <c r="T23" s="2">
        <f>T15*Salaries!T13+Sheet1!T16*Salaries!T14+T17*Salaries!T15+T18*Salaries!T16+T19*Salaries!T17+T20*Salaries!T18</f>
        <v>5210000</v>
      </c>
      <c r="U23" s="2">
        <f>U15*Salaries!U13+Sheet1!U16*Salaries!U14+U17*Salaries!U15+U18*Salaries!U16+U19*Salaries!U17+U20*Salaries!U18</f>
        <v>5850000</v>
      </c>
    </row>
    <row r="24" spans="2:21" x14ac:dyDescent="0.2">
      <c r="B24" s="3" t="s">
        <v>19</v>
      </c>
      <c r="C24" s="2">
        <f>C22*Salaries!C19</f>
        <v>24000</v>
      </c>
      <c r="D24" s="2">
        <f>D22*Salaries!D19</f>
        <v>36000</v>
      </c>
      <c r="E24" s="2">
        <f>E22*Salaries!E19</f>
        <v>42000</v>
      </c>
      <c r="F24" s="2">
        <f>F22*Salaries!F19</f>
        <v>54000</v>
      </c>
      <c r="G24" s="2">
        <f>G22*Salaries!G19</f>
        <v>72000</v>
      </c>
      <c r="H24" s="2">
        <f>H22*Salaries!H19</f>
        <v>96000</v>
      </c>
      <c r="I24" s="2">
        <f>I22*Salaries!I19</f>
        <v>132000</v>
      </c>
      <c r="J24" s="2">
        <f>J22*Salaries!J19</f>
        <v>208000</v>
      </c>
      <c r="K24" s="2">
        <f>K22*Salaries!K19</f>
        <v>248000</v>
      </c>
      <c r="L24" s="2">
        <f>L22*Salaries!L19</f>
        <v>296000</v>
      </c>
      <c r="M24" s="2">
        <f>M22*Salaries!M19</f>
        <v>360000</v>
      </c>
      <c r="N24" s="2">
        <f>N22*Salaries!N19</f>
        <v>440000</v>
      </c>
      <c r="O24" s="2">
        <f>O22*Salaries!O19</f>
        <v>544000</v>
      </c>
      <c r="P24" s="2">
        <f>P22*Salaries!P19</f>
        <v>544000</v>
      </c>
      <c r="Q24" s="2">
        <f>Q22*Salaries!Q19</f>
        <v>632000</v>
      </c>
      <c r="R24" s="2">
        <f>R22*Salaries!R19</f>
        <v>728000</v>
      </c>
      <c r="S24" s="2">
        <f>S22*Salaries!S19</f>
        <v>840000</v>
      </c>
      <c r="T24" s="2">
        <f>T22*Salaries!T19</f>
        <v>968000</v>
      </c>
      <c r="U24" s="2">
        <f>U22*Salaries!U19</f>
        <v>1096000</v>
      </c>
    </row>
    <row r="25" spans="2:21" x14ac:dyDescent="0.2">
      <c r="B25" s="3" t="s">
        <v>20</v>
      </c>
      <c r="C25" s="2">
        <v>0</v>
      </c>
      <c r="D25" s="2">
        <v>25000</v>
      </c>
      <c r="E25" s="2">
        <v>25000</v>
      </c>
      <c r="F25" s="2">
        <v>25000</v>
      </c>
      <c r="G25" s="2">
        <v>25000</v>
      </c>
      <c r="H25" s="2">
        <v>40000</v>
      </c>
      <c r="I25" s="2">
        <v>40000</v>
      </c>
      <c r="J25" s="2">
        <v>40000</v>
      </c>
      <c r="K25" s="2">
        <v>40000</v>
      </c>
      <c r="L25" s="2">
        <v>40000</v>
      </c>
      <c r="M25" s="2">
        <v>40000</v>
      </c>
      <c r="N25" s="2">
        <v>40000</v>
      </c>
      <c r="O25" s="2">
        <v>80000</v>
      </c>
      <c r="P25" s="2">
        <v>80000</v>
      </c>
      <c r="Q25" s="2">
        <v>80000</v>
      </c>
      <c r="R25" s="2">
        <v>80000</v>
      </c>
      <c r="S25" s="2">
        <v>80000</v>
      </c>
      <c r="T25" s="2">
        <v>80000</v>
      </c>
      <c r="U25" s="2">
        <v>80000</v>
      </c>
    </row>
    <row r="26" spans="2:21" x14ac:dyDescent="0.2">
      <c r="B26" s="3" t="s">
        <v>21</v>
      </c>
      <c r="C26" s="2">
        <v>0</v>
      </c>
      <c r="D26" s="2">
        <v>25000</v>
      </c>
      <c r="E26" s="2">
        <v>25000</v>
      </c>
      <c r="F26" s="2">
        <v>25000</v>
      </c>
      <c r="G26" s="2">
        <v>25000</v>
      </c>
      <c r="H26" s="2">
        <v>40000</v>
      </c>
      <c r="I26" s="2">
        <v>40000</v>
      </c>
      <c r="J26" s="2">
        <v>40000</v>
      </c>
      <c r="K26" s="2">
        <v>40000</v>
      </c>
      <c r="L26" s="2">
        <v>40000</v>
      </c>
      <c r="M26" s="2">
        <v>40000</v>
      </c>
      <c r="N26" s="2">
        <v>40000</v>
      </c>
      <c r="O26" s="2">
        <v>80000</v>
      </c>
      <c r="P26" s="2">
        <v>80000</v>
      </c>
      <c r="Q26" s="2">
        <v>80000</v>
      </c>
      <c r="R26" s="2">
        <v>80000</v>
      </c>
      <c r="S26" s="2">
        <v>80000</v>
      </c>
      <c r="T26" s="2">
        <v>80000</v>
      </c>
      <c r="U26" s="2">
        <v>80000</v>
      </c>
    </row>
    <row r="27" spans="2:21" x14ac:dyDescent="0.2">
      <c r="B27" s="3" t="s">
        <v>22</v>
      </c>
      <c r="C27" s="2">
        <f>ROUND(C8/40,0)*15*70</f>
        <v>0</v>
      </c>
      <c r="D27" s="2">
        <f t="shared" ref="D27:U27" si="16">ROUND(D8/40,0)*15*70</f>
        <v>13650</v>
      </c>
      <c r="E27" s="2">
        <f t="shared" si="16"/>
        <v>39900</v>
      </c>
      <c r="F27" s="2">
        <f t="shared" si="16"/>
        <v>105000</v>
      </c>
      <c r="G27" s="2">
        <f t="shared" si="16"/>
        <v>236250</v>
      </c>
      <c r="H27" s="2">
        <f t="shared" si="16"/>
        <v>393750</v>
      </c>
      <c r="I27" s="2">
        <f t="shared" si="16"/>
        <v>591150</v>
      </c>
      <c r="J27" s="2">
        <f t="shared" si="16"/>
        <v>813750</v>
      </c>
      <c r="K27" s="2">
        <f t="shared" si="16"/>
        <v>1076250</v>
      </c>
      <c r="L27" s="2">
        <f t="shared" si="16"/>
        <v>1404900</v>
      </c>
      <c r="M27" s="2">
        <f t="shared" si="16"/>
        <v>1798650</v>
      </c>
      <c r="N27" s="2">
        <f t="shared" si="16"/>
        <v>2323650</v>
      </c>
      <c r="O27" s="2">
        <f t="shared" si="16"/>
        <v>2913750</v>
      </c>
      <c r="P27" s="2">
        <f t="shared" si="16"/>
        <v>3570000</v>
      </c>
      <c r="Q27" s="2">
        <f t="shared" si="16"/>
        <v>4292400</v>
      </c>
      <c r="R27" s="2">
        <f t="shared" si="16"/>
        <v>5079900</v>
      </c>
      <c r="S27" s="2">
        <f t="shared" si="16"/>
        <v>5998650</v>
      </c>
      <c r="T27" s="2">
        <f t="shared" si="16"/>
        <v>6982500</v>
      </c>
      <c r="U27" s="2">
        <f t="shared" si="16"/>
        <v>8032500</v>
      </c>
    </row>
    <row r="28" spans="2:21" x14ac:dyDescent="0.2">
      <c r="B28" s="5" t="s">
        <v>24</v>
      </c>
      <c r="C28" s="2">
        <f>SUM(C23:C27)</f>
        <v>184000</v>
      </c>
      <c r="D28" s="2">
        <f t="shared" ref="D28:U28" si="17">SUM(D23:D27)</f>
        <v>359650</v>
      </c>
      <c r="E28" s="2">
        <f t="shared" si="17"/>
        <v>421900</v>
      </c>
      <c r="F28" s="2">
        <f t="shared" si="17"/>
        <v>559000</v>
      </c>
      <c r="G28" s="2">
        <f t="shared" si="17"/>
        <v>798250</v>
      </c>
      <c r="H28" s="2">
        <f t="shared" si="17"/>
        <v>1129750</v>
      </c>
      <c r="I28" s="2">
        <f t="shared" si="17"/>
        <v>1543150</v>
      </c>
      <c r="J28" s="2">
        <f t="shared" si="17"/>
        <v>2431750</v>
      </c>
      <c r="K28" s="2">
        <f t="shared" si="17"/>
        <v>2934250</v>
      </c>
      <c r="L28" s="2">
        <f t="shared" si="17"/>
        <v>3550900</v>
      </c>
      <c r="M28" s="2">
        <f t="shared" si="17"/>
        <v>4363650</v>
      </c>
      <c r="N28" s="2">
        <f t="shared" si="17"/>
        <v>5368650</v>
      </c>
      <c r="O28" s="2">
        <f t="shared" si="17"/>
        <v>6662750</v>
      </c>
      <c r="P28" s="2">
        <f t="shared" si="17"/>
        <v>7364000</v>
      </c>
      <c r="Q28" s="2">
        <f t="shared" si="17"/>
        <v>8614400</v>
      </c>
      <c r="R28" s="2">
        <f t="shared" si="17"/>
        <v>9977900</v>
      </c>
      <c r="S28" s="2">
        <f t="shared" si="17"/>
        <v>11568650</v>
      </c>
      <c r="T28" s="2">
        <f t="shared" si="17"/>
        <v>13320500</v>
      </c>
      <c r="U28" s="2">
        <f t="shared" si="17"/>
        <v>15138500</v>
      </c>
    </row>
    <row r="30" spans="2:21" x14ac:dyDescent="0.2">
      <c r="B30" s="6" t="s">
        <v>25</v>
      </c>
      <c r="C30">
        <v>0</v>
      </c>
      <c r="D30">
        <v>0</v>
      </c>
      <c r="E30">
        <v>0</v>
      </c>
      <c r="F30">
        <v>200000</v>
      </c>
      <c r="G30">
        <v>300000</v>
      </c>
      <c r="H30">
        <v>400000</v>
      </c>
      <c r="I30">
        <v>500000</v>
      </c>
      <c r="J30">
        <v>600000</v>
      </c>
      <c r="K30">
        <v>700000</v>
      </c>
      <c r="L30">
        <v>800000</v>
      </c>
      <c r="M30">
        <v>900000</v>
      </c>
      <c r="N30">
        <v>1000000</v>
      </c>
      <c r="O30">
        <v>1100000</v>
      </c>
      <c r="P30">
        <v>1200000</v>
      </c>
      <c r="Q30">
        <v>1300000</v>
      </c>
      <c r="R30">
        <v>1400000</v>
      </c>
      <c r="S30">
        <v>1500000</v>
      </c>
      <c r="T30">
        <v>1600000</v>
      </c>
      <c r="U30">
        <v>1700000</v>
      </c>
    </row>
    <row r="31" spans="2:21" x14ac:dyDescent="0.2">
      <c r="B31" s="6" t="s">
        <v>26</v>
      </c>
      <c r="C31">
        <v>30000</v>
      </c>
      <c r="D31">
        <v>30000</v>
      </c>
      <c r="E31">
        <v>30000</v>
      </c>
      <c r="F31">
        <v>40000</v>
      </c>
      <c r="G31">
        <v>40000</v>
      </c>
      <c r="H31">
        <v>40000</v>
      </c>
      <c r="I31">
        <v>40000</v>
      </c>
      <c r="J31">
        <v>50000</v>
      </c>
      <c r="K31">
        <v>50000</v>
      </c>
      <c r="L31">
        <v>50000</v>
      </c>
      <c r="M31">
        <v>50000</v>
      </c>
      <c r="N31">
        <v>50000</v>
      </c>
      <c r="O31">
        <v>50000</v>
      </c>
      <c r="P31">
        <v>60000</v>
      </c>
      <c r="Q31">
        <v>60000</v>
      </c>
      <c r="R31">
        <v>60000</v>
      </c>
      <c r="S31">
        <v>60000</v>
      </c>
      <c r="T31">
        <v>60000</v>
      </c>
      <c r="U31">
        <v>60000</v>
      </c>
    </row>
    <row r="32" spans="2:21" x14ac:dyDescent="0.2">
      <c r="B32" s="6" t="s">
        <v>27</v>
      </c>
      <c r="C32" s="4">
        <f>SUM(C30:C31)</f>
        <v>30000</v>
      </c>
      <c r="D32" s="4">
        <f t="shared" ref="D32:U32" si="18">SUM(D30:D31)</f>
        <v>30000</v>
      </c>
      <c r="E32" s="4">
        <f t="shared" si="18"/>
        <v>30000</v>
      </c>
      <c r="F32" s="4">
        <f t="shared" si="18"/>
        <v>240000</v>
      </c>
      <c r="G32" s="4">
        <f t="shared" si="18"/>
        <v>340000</v>
      </c>
      <c r="H32" s="4">
        <f t="shared" si="18"/>
        <v>440000</v>
      </c>
      <c r="I32" s="4">
        <f t="shared" si="18"/>
        <v>540000</v>
      </c>
      <c r="J32" s="4">
        <f t="shared" si="18"/>
        <v>650000</v>
      </c>
      <c r="K32" s="4">
        <f t="shared" si="18"/>
        <v>750000</v>
      </c>
      <c r="L32" s="4">
        <f t="shared" si="18"/>
        <v>850000</v>
      </c>
      <c r="M32" s="4">
        <f t="shared" si="18"/>
        <v>950000</v>
      </c>
      <c r="N32" s="4">
        <f t="shared" si="18"/>
        <v>1050000</v>
      </c>
      <c r="O32" s="4">
        <f t="shared" si="18"/>
        <v>1150000</v>
      </c>
      <c r="P32" s="4">
        <f t="shared" si="18"/>
        <v>1260000</v>
      </c>
      <c r="Q32" s="4">
        <f t="shared" si="18"/>
        <v>1360000</v>
      </c>
      <c r="R32" s="4">
        <f t="shared" si="18"/>
        <v>1460000</v>
      </c>
      <c r="S32" s="4">
        <f t="shared" si="18"/>
        <v>1560000</v>
      </c>
      <c r="T32" s="4">
        <f t="shared" si="18"/>
        <v>1660000</v>
      </c>
      <c r="U32" s="4">
        <f t="shared" si="18"/>
        <v>1760000</v>
      </c>
    </row>
    <row r="35" spans="2:21" x14ac:dyDescent="0.2">
      <c r="B35" s="6" t="s">
        <v>29</v>
      </c>
      <c r="C35">
        <f>C16</f>
        <v>0</v>
      </c>
      <c r="D35">
        <f>D16-C35</f>
        <v>0</v>
      </c>
      <c r="E35">
        <f>E16-D35</f>
        <v>1</v>
      </c>
      <c r="F35">
        <f t="shared" ref="F35:U35" si="19">F16-E35</f>
        <v>2</v>
      </c>
      <c r="G35">
        <f t="shared" si="19"/>
        <v>4</v>
      </c>
      <c r="H35">
        <f t="shared" si="19"/>
        <v>6</v>
      </c>
      <c r="I35">
        <f t="shared" si="19"/>
        <v>9</v>
      </c>
      <c r="J35">
        <f t="shared" si="19"/>
        <v>7</v>
      </c>
      <c r="K35">
        <f t="shared" si="19"/>
        <v>14</v>
      </c>
      <c r="L35">
        <f t="shared" si="19"/>
        <v>13</v>
      </c>
      <c r="M35">
        <f t="shared" si="19"/>
        <v>21</v>
      </c>
      <c r="N35">
        <f t="shared" si="19"/>
        <v>23</v>
      </c>
      <c r="O35">
        <f t="shared" si="19"/>
        <v>33</v>
      </c>
      <c r="P35">
        <f t="shared" si="19"/>
        <v>21</v>
      </c>
      <c r="Q35">
        <f t="shared" si="19"/>
        <v>44</v>
      </c>
      <c r="R35">
        <f t="shared" si="19"/>
        <v>33</v>
      </c>
      <c r="S35">
        <f t="shared" si="19"/>
        <v>58</v>
      </c>
      <c r="T35">
        <f t="shared" si="19"/>
        <v>48</v>
      </c>
      <c r="U35">
        <f t="shared" si="19"/>
        <v>74</v>
      </c>
    </row>
    <row r="36" spans="2:21" x14ac:dyDescent="0.2">
      <c r="B36" s="6" t="s">
        <v>28</v>
      </c>
      <c r="C36">
        <f>C35*30000</f>
        <v>0</v>
      </c>
      <c r="D36">
        <f t="shared" ref="D36:I36" si="20">D35*30000</f>
        <v>0</v>
      </c>
      <c r="E36">
        <f t="shared" si="20"/>
        <v>30000</v>
      </c>
      <c r="F36">
        <f t="shared" si="20"/>
        <v>60000</v>
      </c>
      <c r="G36">
        <f t="shared" si="20"/>
        <v>120000</v>
      </c>
      <c r="H36">
        <f t="shared" si="20"/>
        <v>180000</v>
      </c>
      <c r="I36">
        <f t="shared" si="20"/>
        <v>270000</v>
      </c>
      <c r="J36">
        <f>J35*40000</f>
        <v>280000</v>
      </c>
      <c r="K36">
        <f t="shared" ref="K36:U36" si="21">K35*40000</f>
        <v>560000</v>
      </c>
      <c r="L36">
        <f t="shared" si="21"/>
        <v>520000</v>
      </c>
      <c r="M36">
        <f t="shared" si="21"/>
        <v>840000</v>
      </c>
      <c r="N36">
        <f t="shared" si="21"/>
        <v>920000</v>
      </c>
      <c r="O36">
        <f t="shared" si="21"/>
        <v>1320000</v>
      </c>
      <c r="P36">
        <f t="shared" si="21"/>
        <v>840000</v>
      </c>
      <c r="Q36">
        <f t="shared" si="21"/>
        <v>1760000</v>
      </c>
      <c r="R36">
        <f t="shared" si="21"/>
        <v>1320000</v>
      </c>
      <c r="S36">
        <f t="shared" si="21"/>
        <v>2320000</v>
      </c>
      <c r="T36">
        <f t="shared" si="21"/>
        <v>1920000</v>
      </c>
      <c r="U36">
        <f t="shared" si="21"/>
        <v>2960000</v>
      </c>
    </row>
    <row r="37" spans="2:21" x14ac:dyDescent="0.2">
      <c r="B37" s="6" t="s">
        <v>30</v>
      </c>
      <c r="C37">
        <f>C35</f>
        <v>0</v>
      </c>
      <c r="D37">
        <f>D35</f>
        <v>0</v>
      </c>
      <c r="E37">
        <f>30000*SUM($C35:E35)/48</f>
        <v>625</v>
      </c>
      <c r="F37">
        <f>30000*SUM($C35:F35)/48</f>
        <v>1875</v>
      </c>
      <c r="G37">
        <f>30000*SUM($C35:G35)/48</f>
        <v>4375</v>
      </c>
      <c r="H37">
        <f>30000*SUM($C35:H35)/48</f>
        <v>8125</v>
      </c>
      <c r="I37">
        <f>30000*SUM($C35:I35)/48</f>
        <v>13750</v>
      </c>
      <c r="J37">
        <f>$I$37+40000*SUM($J35:J35)/48</f>
        <v>19583.333333333332</v>
      </c>
      <c r="K37">
        <f>$I$37+40000*SUM($J35:K35)/48</f>
        <v>31250</v>
      </c>
      <c r="L37">
        <f>$I$37+40000*SUM($J35:L35)/48</f>
        <v>42083.333333333328</v>
      </c>
      <c r="M37">
        <f>$I$37+40000*SUM($J35:M35)/48</f>
        <v>59583.333333333336</v>
      </c>
      <c r="N37">
        <f>$I$37+40000*SUM($J35:N35)/48</f>
        <v>78750</v>
      </c>
      <c r="O37">
        <f>$I$37+40000*SUM($J35:O35)/48</f>
        <v>106250</v>
      </c>
      <c r="P37">
        <f>$I$37+40000*SUM($J35:P35)/48</f>
        <v>123750</v>
      </c>
      <c r="Q37">
        <f>$I$37+40000*SUM($J35:Q35)/48</f>
        <v>160416.66666666666</v>
      </c>
      <c r="R37">
        <f>$I$37+40000*SUM($J35:R35)/48</f>
        <v>187916.66666666666</v>
      </c>
      <c r="S37">
        <f>$I$37+40000*SUM($J35:S35)/48</f>
        <v>236250</v>
      </c>
      <c r="T37">
        <f>$I$37+40000*SUM($J35:T35)/48</f>
        <v>276250</v>
      </c>
      <c r="U37">
        <f>$I$37+40000*SUM($J35:U35)/48</f>
        <v>337916.66666666669</v>
      </c>
    </row>
    <row r="39" spans="2:21" x14ac:dyDescent="0.2">
      <c r="B39" s="6" t="s">
        <v>31</v>
      </c>
      <c r="C39" s="4">
        <f>C10-C28-C32-C36</f>
        <v>-214000</v>
      </c>
      <c r="D39" s="4">
        <f t="shared" ref="D39:U39" si="22">D10-D28-D32-D36</f>
        <v>-379650</v>
      </c>
      <c r="E39" s="4">
        <f t="shared" si="22"/>
        <v>-451900</v>
      </c>
      <c r="F39" s="4">
        <f t="shared" si="22"/>
        <v>-759000</v>
      </c>
      <c r="G39" s="4">
        <f t="shared" si="22"/>
        <v>-988250</v>
      </c>
      <c r="H39" s="4">
        <f t="shared" si="22"/>
        <v>-1149750</v>
      </c>
      <c r="I39" s="4">
        <f t="shared" si="22"/>
        <v>-1228150</v>
      </c>
      <c r="J39" s="4">
        <f t="shared" si="22"/>
        <v>-1501750</v>
      </c>
      <c r="K39" s="4">
        <f t="shared" si="22"/>
        <v>-1374250</v>
      </c>
      <c r="L39" s="4">
        <f t="shared" si="22"/>
        <v>-908400</v>
      </c>
      <c r="M39" s="4">
        <f t="shared" si="22"/>
        <v>-673650</v>
      </c>
      <c r="N39" s="4">
        <f t="shared" si="22"/>
        <v>626350</v>
      </c>
      <c r="O39" s="4">
        <f t="shared" si="22"/>
        <v>1967250</v>
      </c>
      <c r="P39" s="4">
        <f t="shared" si="22"/>
        <v>6856000</v>
      </c>
      <c r="Q39" s="4">
        <f t="shared" si="22"/>
        <v>11155600</v>
      </c>
      <c r="R39" s="4">
        <f t="shared" si="22"/>
        <v>16267100</v>
      </c>
      <c r="S39" s="4">
        <f t="shared" si="22"/>
        <v>21111350</v>
      </c>
      <c r="T39" s="4">
        <f t="shared" si="22"/>
        <v>30979500</v>
      </c>
      <c r="U39" s="4">
        <f t="shared" si="22"/>
        <v>41341500</v>
      </c>
    </row>
    <row r="40" spans="2:21" x14ac:dyDescent="0.2">
      <c r="B40" s="6" t="s">
        <v>32</v>
      </c>
      <c r="C40">
        <f>IF(C39&gt;0,C39*0.3,0)</f>
        <v>0</v>
      </c>
      <c r="D40">
        <f t="shared" ref="D40:U40" si="23">IF(D39&gt;0,D39*0.3,0)</f>
        <v>0</v>
      </c>
      <c r="E40">
        <f t="shared" si="23"/>
        <v>0</v>
      </c>
      <c r="F40">
        <f t="shared" si="23"/>
        <v>0</v>
      </c>
      <c r="G40">
        <f t="shared" si="23"/>
        <v>0</v>
      </c>
      <c r="H40">
        <f t="shared" si="23"/>
        <v>0</v>
      </c>
      <c r="I40">
        <f t="shared" si="23"/>
        <v>0</v>
      </c>
      <c r="J40">
        <f t="shared" si="23"/>
        <v>0</v>
      </c>
      <c r="K40">
        <f t="shared" si="23"/>
        <v>0</v>
      </c>
      <c r="L40">
        <f t="shared" si="23"/>
        <v>0</v>
      </c>
      <c r="M40">
        <f t="shared" si="23"/>
        <v>0</v>
      </c>
      <c r="N40">
        <f t="shared" si="23"/>
        <v>187905</v>
      </c>
      <c r="O40">
        <f t="shared" si="23"/>
        <v>590175</v>
      </c>
      <c r="P40">
        <f t="shared" si="23"/>
        <v>2056800</v>
      </c>
      <c r="Q40">
        <f t="shared" si="23"/>
        <v>3346680</v>
      </c>
      <c r="R40">
        <f t="shared" si="23"/>
        <v>4880130</v>
      </c>
      <c r="S40">
        <f t="shared" si="23"/>
        <v>6333405</v>
      </c>
      <c r="T40">
        <f t="shared" si="23"/>
        <v>9293850</v>
      </c>
      <c r="U40">
        <f t="shared" si="23"/>
        <v>12402450</v>
      </c>
    </row>
    <row r="42" spans="2:21" x14ac:dyDescent="0.2">
      <c r="B42" s="6" t="s">
        <v>33</v>
      </c>
      <c r="C42" s="4">
        <f>C39-C40</f>
        <v>-214000</v>
      </c>
      <c r="D42" s="4">
        <f t="shared" ref="D42:U42" si="24">D39-D40</f>
        <v>-379650</v>
      </c>
      <c r="E42" s="4">
        <f t="shared" si="24"/>
        <v>-451900</v>
      </c>
      <c r="F42" s="4">
        <f t="shared" si="24"/>
        <v>-759000</v>
      </c>
      <c r="G42" s="4">
        <f t="shared" si="24"/>
        <v>-988250</v>
      </c>
      <c r="H42" s="4">
        <f t="shared" si="24"/>
        <v>-1149750</v>
      </c>
      <c r="I42" s="4">
        <f t="shared" si="24"/>
        <v>-1228150</v>
      </c>
      <c r="J42" s="4">
        <f t="shared" si="24"/>
        <v>-1501750</v>
      </c>
      <c r="K42" s="4">
        <f t="shared" si="24"/>
        <v>-1374250</v>
      </c>
      <c r="L42" s="4">
        <f t="shared" si="24"/>
        <v>-908400</v>
      </c>
      <c r="M42" s="4">
        <f t="shared" si="24"/>
        <v>-673650</v>
      </c>
      <c r="N42" s="4">
        <f t="shared" si="24"/>
        <v>438445</v>
      </c>
      <c r="O42" s="4">
        <f t="shared" si="24"/>
        <v>1377075</v>
      </c>
      <c r="P42" s="4">
        <f t="shared" si="24"/>
        <v>4799200</v>
      </c>
      <c r="Q42" s="4">
        <f t="shared" si="24"/>
        <v>7808920</v>
      </c>
      <c r="R42" s="4">
        <f t="shared" si="24"/>
        <v>11386970</v>
      </c>
      <c r="S42" s="4">
        <f t="shared" si="24"/>
        <v>14777945</v>
      </c>
      <c r="T42" s="4">
        <f t="shared" si="24"/>
        <v>21685650</v>
      </c>
      <c r="U42" s="4">
        <f t="shared" si="24"/>
        <v>28939050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2A18-3956-AB4D-9538-70EA33B7DC6D}">
  <dimension ref="B3:U19"/>
  <sheetViews>
    <sheetView workbookViewId="0">
      <selection activeCell="B19" sqref="B19"/>
    </sheetView>
  </sheetViews>
  <sheetFormatPr baseColWidth="10" defaultRowHeight="16" x14ac:dyDescent="0.2"/>
  <cols>
    <col min="2" max="2" width="13.33203125" bestFit="1" customWidth="1"/>
  </cols>
  <sheetData>
    <row r="3" spans="2:21" x14ac:dyDescent="0.2">
      <c r="B3" t="s">
        <v>14</v>
      </c>
      <c r="C3" t="s">
        <v>15</v>
      </c>
      <c r="D3" t="s">
        <v>16</v>
      </c>
    </row>
    <row r="4" spans="2:21" x14ac:dyDescent="0.2">
      <c r="B4" t="s">
        <v>8</v>
      </c>
      <c r="C4">
        <v>50000</v>
      </c>
      <c r="D4">
        <v>100000</v>
      </c>
    </row>
    <row r="5" spans="2:21" x14ac:dyDescent="0.2">
      <c r="B5" t="s">
        <v>9</v>
      </c>
      <c r="C5">
        <v>30000</v>
      </c>
      <c r="D5">
        <v>40000</v>
      </c>
    </row>
    <row r="6" spans="2:21" x14ac:dyDescent="0.2">
      <c r="B6" s="3" t="s">
        <v>10</v>
      </c>
      <c r="C6">
        <v>30000</v>
      </c>
      <c r="D6">
        <v>50000</v>
      </c>
    </row>
    <row r="7" spans="2:21" x14ac:dyDescent="0.2">
      <c r="B7" s="3" t="s">
        <v>11</v>
      </c>
      <c r="C7">
        <v>30000</v>
      </c>
      <c r="D7">
        <v>50000</v>
      </c>
    </row>
    <row r="8" spans="2:21" x14ac:dyDescent="0.2">
      <c r="B8" s="3" t="s">
        <v>12</v>
      </c>
      <c r="C8">
        <v>50000</v>
      </c>
      <c r="D8">
        <v>75000</v>
      </c>
    </row>
    <row r="9" spans="2:21" x14ac:dyDescent="0.2">
      <c r="B9" s="3" t="s">
        <v>13</v>
      </c>
      <c r="C9">
        <v>30000</v>
      </c>
      <c r="D9">
        <v>40000</v>
      </c>
    </row>
    <row r="10" spans="2:21" x14ac:dyDescent="0.2">
      <c r="B10" s="3" t="s">
        <v>23</v>
      </c>
      <c r="C10">
        <v>6000</v>
      </c>
      <c r="D10">
        <v>8000</v>
      </c>
    </row>
    <row r="12" spans="2:21" x14ac:dyDescent="0.2">
      <c r="C12" s="1">
        <v>43983</v>
      </c>
      <c r="D12" s="1">
        <v>44013</v>
      </c>
      <c r="E12" s="1">
        <v>44044</v>
      </c>
      <c r="F12" s="1">
        <v>44075</v>
      </c>
      <c r="G12" s="1">
        <v>44105</v>
      </c>
      <c r="H12" s="1">
        <v>44136</v>
      </c>
      <c r="I12" s="1">
        <v>44166</v>
      </c>
      <c r="J12" s="1">
        <v>44197</v>
      </c>
      <c r="K12" s="1">
        <v>44228</v>
      </c>
      <c r="L12" s="1">
        <v>44256</v>
      </c>
      <c r="M12" s="1">
        <v>44287</v>
      </c>
      <c r="N12" s="1">
        <v>44317</v>
      </c>
      <c r="O12" s="1">
        <v>44348</v>
      </c>
      <c r="P12" s="1">
        <v>44378</v>
      </c>
      <c r="Q12" s="1">
        <v>44409</v>
      </c>
      <c r="R12" s="1">
        <v>44440</v>
      </c>
      <c r="S12" s="1">
        <v>44470</v>
      </c>
      <c r="T12" s="1">
        <v>44501</v>
      </c>
      <c r="U12" s="1">
        <v>44531</v>
      </c>
    </row>
    <row r="13" spans="2:21" x14ac:dyDescent="0.2">
      <c r="B13" t="s">
        <v>8</v>
      </c>
      <c r="C13">
        <v>50000</v>
      </c>
      <c r="D13">
        <v>50000</v>
      </c>
      <c r="E13">
        <v>50000</v>
      </c>
      <c r="F13">
        <v>50000</v>
      </c>
      <c r="G13">
        <v>50000</v>
      </c>
      <c r="H13">
        <v>50000</v>
      </c>
      <c r="I13">
        <v>50000</v>
      </c>
      <c r="J13">
        <v>100000</v>
      </c>
      <c r="K13">
        <v>100000</v>
      </c>
      <c r="L13">
        <v>100000</v>
      </c>
      <c r="M13">
        <v>100000</v>
      </c>
      <c r="N13">
        <v>100000</v>
      </c>
      <c r="O13">
        <v>100000</v>
      </c>
      <c r="P13">
        <v>100000</v>
      </c>
      <c r="Q13">
        <v>100000</v>
      </c>
      <c r="R13">
        <v>100000</v>
      </c>
      <c r="S13">
        <v>100000</v>
      </c>
      <c r="T13">
        <v>100000</v>
      </c>
      <c r="U13">
        <v>100000</v>
      </c>
    </row>
    <row r="14" spans="2:21" x14ac:dyDescent="0.2">
      <c r="B14" t="s">
        <v>9</v>
      </c>
      <c r="C14">
        <v>30000</v>
      </c>
      <c r="D14">
        <v>30000</v>
      </c>
      <c r="E14">
        <v>30000</v>
      </c>
      <c r="F14">
        <v>30000</v>
      </c>
      <c r="G14">
        <v>30000</v>
      </c>
      <c r="H14">
        <v>30000</v>
      </c>
      <c r="I14">
        <v>30000</v>
      </c>
      <c r="J14">
        <v>40000</v>
      </c>
      <c r="K14">
        <v>40000</v>
      </c>
      <c r="L14">
        <v>40000</v>
      </c>
      <c r="M14">
        <v>40000</v>
      </c>
      <c r="N14">
        <v>40000</v>
      </c>
      <c r="O14">
        <v>40000</v>
      </c>
      <c r="P14">
        <v>40000</v>
      </c>
      <c r="Q14">
        <v>40000</v>
      </c>
      <c r="R14">
        <v>40000</v>
      </c>
      <c r="S14">
        <v>40000</v>
      </c>
      <c r="T14">
        <v>40000</v>
      </c>
      <c r="U14">
        <v>40000</v>
      </c>
    </row>
    <row r="15" spans="2:21" x14ac:dyDescent="0.2">
      <c r="B15" s="3" t="s">
        <v>10</v>
      </c>
      <c r="C15">
        <v>30000</v>
      </c>
      <c r="D15">
        <v>30000</v>
      </c>
      <c r="E15">
        <v>30000</v>
      </c>
      <c r="F15">
        <v>30000</v>
      </c>
      <c r="G15">
        <v>30000</v>
      </c>
      <c r="H15">
        <v>30000</v>
      </c>
      <c r="I15">
        <v>30000</v>
      </c>
      <c r="J15">
        <v>50000</v>
      </c>
      <c r="K15">
        <v>50000</v>
      </c>
      <c r="L15">
        <v>50000</v>
      </c>
      <c r="M15">
        <v>50000</v>
      </c>
      <c r="N15">
        <v>50000</v>
      </c>
      <c r="O15">
        <v>50000</v>
      </c>
      <c r="P15">
        <v>50000</v>
      </c>
      <c r="Q15">
        <v>50000</v>
      </c>
      <c r="R15">
        <v>50000</v>
      </c>
      <c r="S15">
        <v>50000</v>
      </c>
      <c r="T15">
        <v>50000</v>
      </c>
      <c r="U15">
        <v>50000</v>
      </c>
    </row>
    <row r="16" spans="2:21" x14ac:dyDescent="0.2">
      <c r="B16" s="3" t="s">
        <v>11</v>
      </c>
      <c r="C16">
        <v>30000</v>
      </c>
      <c r="D16">
        <v>30000</v>
      </c>
      <c r="E16">
        <v>30000</v>
      </c>
      <c r="F16">
        <v>30000</v>
      </c>
      <c r="G16">
        <v>30000</v>
      </c>
      <c r="H16">
        <v>30000</v>
      </c>
      <c r="I16">
        <v>30000</v>
      </c>
      <c r="J16">
        <v>50000</v>
      </c>
      <c r="K16">
        <v>50000</v>
      </c>
      <c r="L16">
        <v>50000</v>
      </c>
      <c r="M16">
        <v>50000</v>
      </c>
      <c r="N16">
        <v>50000</v>
      </c>
      <c r="O16">
        <v>50000</v>
      </c>
      <c r="P16">
        <v>50000</v>
      </c>
      <c r="Q16">
        <v>50000</v>
      </c>
      <c r="R16">
        <v>50000</v>
      </c>
      <c r="S16">
        <v>50000</v>
      </c>
      <c r="T16">
        <v>50000</v>
      </c>
      <c r="U16">
        <v>50000</v>
      </c>
    </row>
    <row r="17" spans="2:21" x14ac:dyDescent="0.2">
      <c r="B17" s="3" t="s">
        <v>12</v>
      </c>
      <c r="C17">
        <v>50000</v>
      </c>
      <c r="D17">
        <v>50000</v>
      </c>
      <c r="E17">
        <v>50000</v>
      </c>
      <c r="F17">
        <v>50000</v>
      </c>
      <c r="G17">
        <v>50000</v>
      </c>
      <c r="H17">
        <v>50000</v>
      </c>
      <c r="I17">
        <v>50000</v>
      </c>
      <c r="J17">
        <v>75000</v>
      </c>
      <c r="K17">
        <v>75000</v>
      </c>
      <c r="L17">
        <v>75000</v>
      </c>
      <c r="M17">
        <v>75000</v>
      </c>
      <c r="N17">
        <v>75000</v>
      </c>
      <c r="O17">
        <v>75000</v>
      </c>
      <c r="P17">
        <v>75000</v>
      </c>
      <c r="Q17">
        <v>75000</v>
      </c>
      <c r="R17">
        <v>75000</v>
      </c>
      <c r="S17">
        <v>75000</v>
      </c>
      <c r="T17">
        <v>75000</v>
      </c>
      <c r="U17">
        <v>75000</v>
      </c>
    </row>
    <row r="18" spans="2:21" x14ac:dyDescent="0.2">
      <c r="B18" s="3" t="s">
        <v>13</v>
      </c>
      <c r="C18">
        <v>30000</v>
      </c>
      <c r="D18">
        <v>30000</v>
      </c>
      <c r="E18">
        <v>30000</v>
      </c>
      <c r="F18">
        <v>30000</v>
      </c>
      <c r="G18">
        <v>30000</v>
      </c>
      <c r="H18">
        <v>30000</v>
      </c>
      <c r="I18">
        <v>30000</v>
      </c>
      <c r="J18">
        <v>40000</v>
      </c>
      <c r="K18">
        <v>40000</v>
      </c>
      <c r="L18">
        <v>40000</v>
      </c>
      <c r="M18">
        <v>40000</v>
      </c>
      <c r="N18">
        <v>40000</v>
      </c>
      <c r="O18">
        <v>40000</v>
      </c>
      <c r="P18">
        <v>40000</v>
      </c>
      <c r="Q18">
        <v>40000</v>
      </c>
      <c r="R18">
        <v>40000</v>
      </c>
      <c r="S18">
        <v>40000</v>
      </c>
      <c r="T18">
        <v>40000</v>
      </c>
      <c r="U18">
        <v>40000</v>
      </c>
    </row>
    <row r="19" spans="2:21" x14ac:dyDescent="0.2">
      <c r="B19" s="3" t="s">
        <v>23</v>
      </c>
      <c r="C19">
        <v>6000</v>
      </c>
      <c r="D19">
        <v>6000</v>
      </c>
      <c r="E19">
        <v>6000</v>
      </c>
      <c r="F19">
        <v>6000</v>
      </c>
      <c r="G19">
        <v>6000</v>
      </c>
      <c r="H19">
        <v>6000</v>
      </c>
      <c r="I19">
        <v>6000</v>
      </c>
      <c r="J19">
        <v>8000</v>
      </c>
      <c r="K19">
        <v>8000</v>
      </c>
      <c r="L19">
        <v>8000</v>
      </c>
      <c r="M19">
        <v>8000</v>
      </c>
      <c r="N19">
        <v>8000</v>
      </c>
      <c r="O19">
        <v>8000</v>
      </c>
      <c r="P19">
        <v>8000</v>
      </c>
      <c r="Q19">
        <v>8000</v>
      </c>
      <c r="R19">
        <v>8000</v>
      </c>
      <c r="S19">
        <v>8000</v>
      </c>
      <c r="T19">
        <v>8000</v>
      </c>
      <c r="U19">
        <v>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wiztute</dc:creator>
  <cp:lastModifiedBy>wiztute</cp:lastModifiedBy>
  <dcterms:created xsi:type="dcterms:W3CDTF">2020-04-07T15:47:49Z</dcterms:created>
  <dcterms:modified xsi:type="dcterms:W3CDTF">2020-04-07T19:08:53Z</dcterms:modified>
</cp:coreProperties>
</file>