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44CA02-F289-4E1D-A5CF-2AC103EE7641}" xr6:coauthVersionLast="47" xr6:coauthVersionMax="47" xr10:uidLastSave="{00000000-0000-0000-0000-000000000000}"/>
  <bookViews>
    <workbookView xWindow="-108" yWindow="-108" windowWidth="23256" windowHeight="12456" xr2:uid="{4A69849E-6623-4C98-B3D5-40C73C907468}"/>
  </bookViews>
  <sheets>
    <sheet name="Sheet2" sheetId="2" r:id="rId1"/>
    <sheet name="loc bo trung" sheetId="3" r:id="rId2"/>
    <sheet name="ham ax^b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 a="1"/>
  <c r="G17" i="2" s="1"/>
  <c r="G14" i="2" a="1"/>
  <c r="G14" i="2" s="1"/>
  <c r="G7" i="2" a="1"/>
  <c r="G7" i="2" s="1"/>
  <c r="G2" i="2" a="1"/>
  <c r="G2" i="2" s="1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26" i="2"/>
  <c r="H19" i="4"/>
  <c r="H18" i="4"/>
  <c r="H14" i="4" a="1"/>
  <c r="H14" i="4" s="1"/>
  <c r="H10" i="4" a="1"/>
  <c r="H10" i="4" s="1"/>
  <c r="H7" i="4" a="1"/>
  <c r="H7" i="4" s="1"/>
  <c r="H4" i="4" a="1"/>
  <c r="H4" i="4" s="1"/>
  <c r="H2" i="4" a="1"/>
  <c r="H2" i="4" s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1" i="4"/>
  <c r="C44" i="4"/>
  <c r="D44" i="4" s="1"/>
  <c r="D43" i="4"/>
  <c r="C43" i="4"/>
  <c r="C42" i="4"/>
  <c r="D42" i="4" s="1"/>
  <c r="C41" i="4"/>
  <c r="D41" i="4" s="1"/>
  <c r="C40" i="4"/>
  <c r="D40" i="4" s="1"/>
  <c r="D39" i="4"/>
  <c r="C39" i="4"/>
  <c r="C38" i="4"/>
  <c r="D38" i="4" s="1"/>
  <c r="C37" i="4"/>
  <c r="D37" i="4" s="1"/>
  <c r="C36" i="4"/>
  <c r="D36" i="4" s="1"/>
  <c r="D35" i="4"/>
  <c r="C35" i="4"/>
  <c r="C34" i="4"/>
  <c r="D34" i="4" s="1"/>
  <c r="C33" i="4"/>
  <c r="D33" i="4" s="1"/>
  <c r="C32" i="4"/>
  <c r="D32" i="4" s="1"/>
  <c r="D31" i="4"/>
  <c r="C31" i="4"/>
  <c r="C30" i="4"/>
  <c r="D30" i="4" s="1"/>
  <c r="C29" i="4"/>
  <c r="D29" i="4" s="1"/>
  <c r="C28" i="4"/>
  <c r="D28" i="4" s="1"/>
  <c r="D27" i="4"/>
  <c r="C27" i="4"/>
  <c r="C26" i="4"/>
  <c r="D26" i="4" s="1"/>
  <c r="C25" i="4"/>
  <c r="D25" i="4" s="1"/>
  <c r="C24" i="4"/>
  <c r="D24" i="4" s="1"/>
  <c r="D23" i="4"/>
  <c r="C23" i="4"/>
  <c r="C22" i="4"/>
  <c r="D22" i="4" s="1"/>
  <c r="C21" i="4"/>
  <c r="D21" i="4" s="1"/>
  <c r="C20" i="4"/>
  <c r="D20" i="4" s="1"/>
  <c r="D19" i="4"/>
  <c r="C19" i="4"/>
  <c r="C18" i="4"/>
  <c r="D18" i="4" s="1"/>
  <c r="C17" i="4"/>
  <c r="D17" i="4" s="1"/>
  <c r="C16" i="4"/>
  <c r="D16" i="4" s="1"/>
  <c r="D15" i="4"/>
  <c r="C15" i="4"/>
  <c r="C14" i="4"/>
  <c r="D14" i="4" s="1"/>
  <c r="C13" i="4"/>
  <c r="D13" i="4" s="1"/>
  <c r="C12" i="4"/>
  <c r="D12" i="4" s="1"/>
  <c r="D11" i="4"/>
  <c r="C11" i="4"/>
  <c r="C10" i="4"/>
  <c r="D10" i="4" s="1"/>
  <c r="C9" i="4"/>
  <c r="D9" i="4" s="1"/>
  <c r="C8" i="4"/>
  <c r="D8" i="4" s="1"/>
  <c r="D7" i="4"/>
  <c r="C7" i="4"/>
  <c r="C6" i="4"/>
  <c r="D6" i="4" s="1"/>
  <c r="C5" i="4"/>
  <c r="D5" i="4" s="1"/>
  <c r="C4" i="4"/>
  <c r="D4" i="4" s="1"/>
  <c r="D3" i="4"/>
  <c r="C3" i="4"/>
  <c r="C2" i="4"/>
  <c r="D2" i="4" s="1"/>
  <c r="C1" i="4"/>
  <c r="D1" i="4" s="1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26" i="2"/>
  <c r="G19" i="3"/>
  <c r="G18" i="3"/>
  <c r="G15" i="3" a="1"/>
  <c r="G15" i="3" s="1"/>
  <c r="G12" i="3" a="1"/>
  <c r="G12" i="3" s="1"/>
  <c r="G8" i="3" a="1"/>
  <c r="G8" i="3" s="1"/>
  <c r="G4" i="3" a="1"/>
  <c r="G4" i="3" s="1"/>
  <c r="G2" i="3" a="1"/>
  <c r="G2" i="3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1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26" i="2"/>
  <c r="C4" i="2"/>
  <c r="D4" i="2"/>
  <c r="C10" i="2"/>
  <c r="D10" i="2"/>
  <c r="D7" i="2"/>
  <c r="D8" i="2"/>
  <c r="D16" i="2"/>
  <c r="D17" i="2"/>
  <c r="D24" i="2"/>
  <c r="D25" i="2"/>
  <c r="D32" i="2"/>
  <c r="D33" i="2"/>
  <c r="D40" i="2"/>
  <c r="D41" i="2"/>
  <c r="C2" i="2"/>
  <c r="D2" i="2" s="1"/>
  <c r="C3" i="2"/>
  <c r="D3" i="2" s="1"/>
  <c r="C5" i="2"/>
  <c r="D5" i="2" s="1"/>
  <c r="C6" i="2"/>
  <c r="D6" i="2" s="1"/>
  <c r="C7" i="2"/>
  <c r="C8" i="2"/>
  <c r="C9" i="2"/>
  <c r="D9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C17" i="2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C25" i="2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C33" i="2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C41" i="2"/>
  <c r="C42" i="2"/>
  <c r="D42" i="2" s="1"/>
  <c r="C43" i="2"/>
  <c r="D43" i="2" s="1"/>
  <c r="C44" i="2"/>
  <c r="D44" i="2" s="1"/>
  <c r="C1" i="2"/>
  <c r="D1" i="2" s="1"/>
  <c r="G11" i="2" l="1" a="1"/>
  <c r="G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<sst xmlns="http://schemas.openxmlformats.org/spreadsheetml/2006/main" count="18" uniqueCount="11">
  <si>
    <t>INVERSE</t>
  </si>
  <si>
    <t>MtM</t>
  </si>
  <si>
    <t>(MtM)^-1Mt)</t>
  </si>
  <si>
    <t>A</t>
  </si>
  <si>
    <t>Afn</t>
  </si>
  <si>
    <t>Mt</t>
  </si>
  <si>
    <t>^-1</t>
  </si>
  <si>
    <t>^-1*Mt</t>
  </si>
  <si>
    <t>*fn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</si>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</sst>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Sheet2!$H$26:$H$69</c:f>
              <c:numCache>
                <c:formatCode>General</c:formatCode>
                <c:ptCount val="44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1.7</c:v>
                </c:pt>
                <c:pt idx="6">
                  <c:v>1.9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2.5</c:v>
                </c:pt>
                <c:pt idx="11">
                  <c:v>2.6</c:v>
                </c:pt>
                <c:pt idx="12">
                  <c:v>2.8</c:v>
                </c:pt>
                <c:pt idx="13">
                  <c:v>2.7</c:v>
                </c:pt>
                <c:pt idx="14">
                  <c:v>3.2</c:v>
                </c:pt>
                <c:pt idx="15">
                  <c:v>3.5</c:v>
                </c:pt>
                <c:pt idx="16">
                  <c:v>3.3</c:v>
                </c:pt>
                <c:pt idx="17">
                  <c:v>3.7</c:v>
                </c:pt>
                <c:pt idx="18">
                  <c:v>3.5</c:v>
                </c:pt>
                <c:pt idx="19">
                  <c:v>3.6</c:v>
                </c:pt>
                <c:pt idx="20">
                  <c:v>3.6</c:v>
                </c:pt>
                <c:pt idx="21">
                  <c:v>3.7</c:v>
                </c:pt>
                <c:pt idx="22">
                  <c:v>3.9</c:v>
                </c:pt>
                <c:pt idx="23">
                  <c:v>4.0999999999999996</c:v>
                </c:pt>
                <c:pt idx="24">
                  <c:v>4.3</c:v>
                </c:pt>
                <c:pt idx="25">
                  <c:v>4.2</c:v>
                </c:pt>
                <c:pt idx="26">
                  <c:v>4.3</c:v>
                </c:pt>
                <c:pt idx="27">
                  <c:v>4.7</c:v>
                </c:pt>
                <c:pt idx="28">
                  <c:v>3.5</c:v>
                </c:pt>
                <c:pt idx="29">
                  <c:v>4.8</c:v>
                </c:pt>
                <c:pt idx="30">
                  <c:v>4.2</c:v>
                </c:pt>
                <c:pt idx="31">
                  <c:v>4</c:v>
                </c:pt>
                <c:pt idx="32">
                  <c:v>4.9000000000000004</c:v>
                </c:pt>
                <c:pt idx="33">
                  <c:v>5</c:v>
                </c:pt>
                <c:pt idx="34">
                  <c:v>5.0999999999999996</c:v>
                </c:pt>
                <c:pt idx="35">
                  <c:v>5.3</c:v>
                </c:pt>
                <c:pt idx="36">
                  <c:v>5.2</c:v>
                </c:pt>
                <c:pt idx="37">
                  <c:v>2.5</c:v>
                </c:pt>
                <c:pt idx="38">
                  <c:v>1.8</c:v>
                </c:pt>
                <c:pt idx="39">
                  <c:v>3.6</c:v>
                </c:pt>
                <c:pt idx="40">
                  <c:v>2.7</c:v>
                </c:pt>
                <c:pt idx="41">
                  <c:v>3.4</c:v>
                </c:pt>
                <c:pt idx="42">
                  <c:v>4.3</c:v>
                </c:pt>
                <c:pt idx="43">
                  <c:v>2.1</c:v>
                </c:pt>
              </c:numCache>
            </c:numRef>
          </c:xVal>
          <c:yVal>
            <c:numRef>
              <c:f>Sheet2!$I$26:$I$69</c:f>
              <c:numCache>
                <c:formatCode>General</c:formatCode>
                <c:ptCount val="44"/>
                <c:pt idx="0">
                  <c:v>-0.1295</c:v>
                </c:pt>
                <c:pt idx="1">
                  <c:v>0.2452</c:v>
                </c:pt>
                <c:pt idx="2">
                  <c:v>0.38590000000000002</c:v>
                </c:pt>
                <c:pt idx="3">
                  <c:v>0.14549999999999999</c:v>
                </c:pt>
                <c:pt idx="4">
                  <c:v>0.3085</c:v>
                </c:pt>
                <c:pt idx="5">
                  <c:v>1.4858</c:v>
                </c:pt>
                <c:pt idx="6">
                  <c:v>2.1194000000000002</c:v>
                </c:pt>
                <c:pt idx="7">
                  <c:v>5.3156999999999996</c:v>
                </c:pt>
                <c:pt idx="8">
                  <c:v>0.85360000000000003</c:v>
                </c:pt>
                <c:pt idx="9">
                  <c:v>4.5911999999999997</c:v>
                </c:pt>
                <c:pt idx="10">
                  <c:v>9.9635999999999996</c:v>
                </c:pt>
                <c:pt idx="11">
                  <c:v>8.2018000000000004</c:v>
                </c:pt>
                <c:pt idx="12">
                  <c:v>7.0172999999999996</c:v>
                </c:pt>
                <c:pt idx="13">
                  <c:v>0.67390000000000005</c:v>
                </c:pt>
                <c:pt idx="14">
                  <c:v>22.869499999999999</c:v>
                </c:pt>
                <c:pt idx="15">
                  <c:v>5.1400000000000001E-2</c:v>
                </c:pt>
                <c:pt idx="16">
                  <c:v>27.380500000000001</c:v>
                </c:pt>
                <c:pt idx="17">
                  <c:v>6.4318</c:v>
                </c:pt>
                <c:pt idx="18">
                  <c:v>7.2088000000000001</c:v>
                </c:pt>
                <c:pt idx="19">
                  <c:v>14.533099999999999</c:v>
                </c:pt>
                <c:pt idx="20">
                  <c:v>1.4572000000000001</c:v>
                </c:pt>
                <c:pt idx="21">
                  <c:v>2.4424999999999999</c:v>
                </c:pt>
                <c:pt idx="22">
                  <c:v>2.1221000000000001</c:v>
                </c:pt>
                <c:pt idx="23">
                  <c:v>8.8557000000000006</c:v>
                </c:pt>
                <c:pt idx="24">
                  <c:v>11.898099999999999</c:v>
                </c:pt>
                <c:pt idx="25">
                  <c:v>5.4824999999999999</c:v>
                </c:pt>
                <c:pt idx="26">
                  <c:v>12.583500000000001</c:v>
                </c:pt>
                <c:pt idx="27">
                  <c:v>70.258099999999999</c:v>
                </c:pt>
                <c:pt idx="28">
                  <c:v>28.634499999999999</c:v>
                </c:pt>
                <c:pt idx="29">
                  <c:v>59.377699999999997</c:v>
                </c:pt>
                <c:pt idx="30">
                  <c:v>1.7222</c:v>
                </c:pt>
                <c:pt idx="31">
                  <c:v>23.939599999999999</c:v>
                </c:pt>
                <c:pt idx="32">
                  <c:v>40.456800000000001</c:v>
                </c:pt>
                <c:pt idx="33">
                  <c:v>66.084999999999994</c:v>
                </c:pt>
                <c:pt idx="34">
                  <c:v>67.17</c:v>
                </c:pt>
                <c:pt idx="35">
                  <c:v>133.2433</c:v>
                </c:pt>
                <c:pt idx="36">
                  <c:v>112.2146</c:v>
                </c:pt>
                <c:pt idx="37">
                  <c:v>4.3369999999999997</c:v>
                </c:pt>
                <c:pt idx="38">
                  <c:v>2.2200000000000001E-2</c:v>
                </c:pt>
                <c:pt idx="39">
                  <c:v>0.2893</c:v>
                </c:pt>
                <c:pt idx="40">
                  <c:v>7.5038</c:v>
                </c:pt>
                <c:pt idx="41">
                  <c:v>19.689900000000002</c:v>
                </c:pt>
                <c:pt idx="42">
                  <c:v>33.899099999999997</c:v>
                </c:pt>
                <c:pt idx="43">
                  <c:v>4.3710000000000004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D-4BEE-803F-AA4DB3D5CB6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Sheet2!$H$26:$H$69</c:f>
              <c:numCache>
                <c:formatCode>General</c:formatCode>
                <c:ptCount val="44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1.7</c:v>
                </c:pt>
                <c:pt idx="6">
                  <c:v>1.9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2.5</c:v>
                </c:pt>
                <c:pt idx="11">
                  <c:v>2.6</c:v>
                </c:pt>
                <c:pt idx="12">
                  <c:v>2.8</c:v>
                </c:pt>
                <c:pt idx="13">
                  <c:v>2.7</c:v>
                </c:pt>
                <c:pt idx="14">
                  <c:v>3.2</c:v>
                </c:pt>
                <c:pt idx="15">
                  <c:v>3.5</c:v>
                </c:pt>
                <c:pt idx="16">
                  <c:v>3.3</c:v>
                </c:pt>
                <c:pt idx="17">
                  <c:v>3.7</c:v>
                </c:pt>
                <c:pt idx="18">
                  <c:v>3.5</c:v>
                </c:pt>
                <c:pt idx="19">
                  <c:v>3.6</c:v>
                </c:pt>
                <c:pt idx="20">
                  <c:v>3.6</c:v>
                </c:pt>
                <c:pt idx="21">
                  <c:v>3.7</c:v>
                </c:pt>
                <c:pt idx="22">
                  <c:v>3.9</c:v>
                </c:pt>
                <c:pt idx="23">
                  <c:v>4.0999999999999996</c:v>
                </c:pt>
                <c:pt idx="24">
                  <c:v>4.3</c:v>
                </c:pt>
                <c:pt idx="25">
                  <c:v>4.2</c:v>
                </c:pt>
                <c:pt idx="26">
                  <c:v>4.3</c:v>
                </c:pt>
                <c:pt idx="27">
                  <c:v>4.7</c:v>
                </c:pt>
                <c:pt idx="28">
                  <c:v>3.5</c:v>
                </c:pt>
                <c:pt idx="29">
                  <c:v>4.8</c:v>
                </c:pt>
                <c:pt idx="30">
                  <c:v>4.2</c:v>
                </c:pt>
                <c:pt idx="31">
                  <c:v>4</c:v>
                </c:pt>
                <c:pt idx="32">
                  <c:v>4.9000000000000004</c:v>
                </c:pt>
                <c:pt idx="33">
                  <c:v>5</c:v>
                </c:pt>
                <c:pt idx="34">
                  <c:v>5.0999999999999996</c:v>
                </c:pt>
                <c:pt idx="35">
                  <c:v>5.3</c:v>
                </c:pt>
                <c:pt idx="36">
                  <c:v>5.2</c:v>
                </c:pt>
                <c:pt idx="37">
                  <c:v>2.5</c:v>
                </c:pt>
                <c:pt idx="38">
                  <c:v>1.8</c:v>
                </c:pt>
                <c:pt idx="39">
                  <c:v>3.6</c:v>
                </c:pt>
                <c:pt idx="40">
                  <c:v>2.7</c:v>
                </c:pt>
                <c:pt idx="41">
                  <c:v>3.4</c:v>
                </c:pt>
                <c:pt idx="42">
                  <c:v>4.3</c:v>
                </c:pt>
                <c:pt idx="43">
                  <c:v>2.1</c:v>
                </c:pt>
              </c:numCache>
            </c:numRef>
          </c:xVal>
          <c:yVal>
            <c:numRef>
              <c:f>Sheet2!$J$26:$J$69</c:f>
              <c:numCache>
                <c:formatCode>General</c:formatCode>
                <c:ptCount val="44"/>
                <c:pt idx="0">
                  <c:v>0.20061948613001374</c:v>
                </c:pt>
                <c:pt idx="1">
                  <c:v>0.30548858894636183</c:v>
                </c:pt>
                <c:pt idx="2">
                  <c:v>0.36780733623423906</c:v>
                </c:pt>
                <c:pt idx="3">
                  <c:v>0.36780733623423906</c:v>
                </c:pt>
                <c:pt idx="4">
                  <c:v>0.51644076018132257</c:v>
                </c:pt>
                <c:pt idx="5">
                  <c:v>0.70398156222032982</c:v>
                </c:pt>
                <c:pt idx="6">
                  <c:v>0.94061442376266946</c:v>
                </c:pt>
                <c:pt idx="7">
                  <c:v>1.2391900433234171</c:v>
                </c:pt>
                <c:pt idx="8">
                  <c:v>1.416619410811311</c:v>
                </c:pt>
                <c:pt idx="9">
                  <c:v>1.416619410811311</c:v>
                </c:pt>
                <c:pt idx="10">
                  <c:v>2.0912723747527302</c:v>
                </c:pt>
                <c:pt idx="11">
                  <c:v>2.3737500156180542</c:v>
                </c:pt>
                <c:pt idx="12">
                  <c:v>3.0474737468791782</c:v>
                </c:pt>
                <c:pt idx="13">
                  <c:v>2.6910526814206461</c:v>
                </c:pt>
                <c:pt idx="14">
                  <c:v>4.9701628415774728</c:v>
                </c:pt>
                <c:pt idx="15">
                  <c:v>7.1277923131792829</c:v>
                </c:pt>
                <c:pt idx="16">
                  <c:v>5.6075621392214137</c:v>
                </c:pt>
                <c:pt idx="17">
                  <c:v>9.0459691171359822</c:v>
                </c:pt>
                <c:pt idx="18">
                  <c:v>7.1277923131792829</c:v>
                </c:pt>
                <c:pt idx="19">
                  <c:v>8.0311931956698785</c:v>
                </c:pt>
                <c:pt idx="20">
                  <c:v>8.0311931956698785</c:v>
                </c:pt>
                <c:pt idx="21">
                  <c:v>9.0459691171359822</c:v>
                </c:pt>
                <c:pt idx="22">
                  <c:v>11.466261987430959</c:v>
                </c:pt>
                <c:pt idx="23">
                  <c:v>14.520108518114455</c:v>
                </c:pt>
                <c:pt idx="24">
                  <c:v>18.373352374437943</c:v>
                </c:pt>
                <c:pt idx="25">
                  <c:v>16.33486505832164</c:v>
                </c:pt>
                <c:pt idx="26">
                  <c:v>18.373352374437943</c:v>
                </c:pt>
                <c:pt idx="27">
                  <c:v>29.369832976209885</c:v>
                </c:pt>
                <c:pt idx="28">
                  <c:v>7.1277923131792829</c:v>
                </c:pt>
                <c:pt idx="29">
                  <c:v>33.015325651781829</c:v>
                </c:pt>
                <c:pt idx="30">
                  <c:v>16.33486505832164</c:v>
                </c:pt>
                <c:pt idx="31">
                  <c:v>12.904527555609835</c:v>
                </c:pt>
                <c:pt idx="32">
                  <c:v>37.110249910492598</c:v>
                </c:pt>
                <c:pt idx="33">
                  <c:v>41.710013557513825</c:v>
                </c:pt>
                <c:pt idx="34">
                  <c:v>46.876855303963872</c:v>
                </c:pt>
                <c:pt idx="35">
                  <c:v>59.200039148145514</c:v>
                </c:pt>
                <c:pt idx="36">
                  <c:v>52.680686909561231</c:v>
                </c:pt>
                <c:pt idx="37">
                  <c:v>2.0912723747527302</c:v>
                </c:pt>
                <c:pt idx="38">
                  <c:v>0.81542818982142706</c:v>
                </c:pt>
                <c:pt idx="39">
                  <c:v>8.0311931956698785</c:v>
                </c:pt>
                <c:pt idx="40">
                  <c:v>2.6910526814206461</c:v>
                </c:pt>
                <c:pt idx="41">
                  <c:v>6.3235426879953573</c:v>
                </c:pt>
                <c:pt idx="42">
                  <c:v>18.373352374437943</c:v>
                </c:pt>
                <c:pt idx="43">
                  <c:v>1.2391900433234171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1D-4BEE-803F-AA4DB3D5CB6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Sheet2!$H$26:$H$69</c:f>
              <c:numCache>
                <c:formatCode>General</c:formatCode>
                <c:ptCount val="44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1.7</c:v>
                </c:pt>
                <c:pt idx="6">
                  <c:v>1.9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2.5</c:v>
                </c:pt>
                <c:pt idx="11">
                  <c:v>2.6</c:v>
                </c:pt>
                <c:pt idx="12">
                  <c:v>2.8</c:v>
                </c:pt>
                <c:pt idx="13">
                  <c:v>2.7</c:v>
                </c:pt>
                <c:pt idx="14">
                  <c:v>3.2</c:v>
                </c:pt>
                <c:pt idx="15">
                  <c:v>3.5</c:v>
                </c:pt>
                <c:pt idx="16">
                  <c:v>3.3</c:v>
                </c:pt>
                <c:pt idx="17">
                  <c:v>3.7</c:v>
                </c:pt>
                <c:pt idx="18">
                  <c:v>3.5</c:v>
                </c:pt>
                <c:pt idx="19">
                  <c:v>3.6</c:v>
                </c:pt>
                <c:pt idx="20">
                  <c:v>3.6</c:v>
                </c:pt>
                <c:pt idx="21">
                  <c:v>3.7</c:v>
                </c:pt>
                <c:pt idx="22">
                  <c:v>3.9</c:v>
                </c:pt>
                <c:pt idx="23">
                  <c:v>4.0999999999999996</c:v>
                </c:pt>
                <c:pt idx="24">
                  <c:v>4.3</c:v>
                </c:pt>
                <c:pt idx="25">
                  <c:v>4.2</c:v>
                </c:pt>
                <c:pt idx="26">
                  <c:v>4.3</c:v>
                </c:pt>
                <c:pt idx="27">
                  <c:v>4.7</c:v>
                </c:pt>
                <c:pt idx="28">
                  <c:v>3.5</c:v>
                </c:pt>
                <c:pt idx="29">
                  <c:v>4.8</c:v>
                </c:pt>
                <c:pt idx="30">
                  <c:v>4.2</c:v>
                </c:pt>
                <c:pt idx="31">
                  <c:v>4</c:v>
                </c:pt>
                <c:pt idx="32">
                  <c:v>4.9000000000000004</c:v>
                </c:pt>
                <c:pt idx="33">
                  <c:v>5</c:v>
                </c:pt>
                <c:pt idx="34">
                  <c:v>5.0999999999999996</c:v>
                </c:pt>
                <c:pt idx="35">
                  <c:v>5.3</c:v>
                </c:pt>
                <c:pt idx="36">
                  <c:v>5.2</c:v>
                </c:pt>
                <c:pt idx="37">
                  <c:v>2.5</c:v>
                </c:pt>
                <c:pt idx="38">
                  <c:v>1.8</c:v>
                </c:pt>
                <c:pt idx="39">
                  <c:v>3.6</c:v>
                </c:pt>
                <c:pt idx="40">
                  <c:v>2.7</c:v>
                </c:pt>
                <c:pt idx="41">
                  <c:v>3.4</c:v>
                </c:pt>
                <c:pt idx="42">
                  <c:v>4.3</c:v>
                </c:pt>
                <c:pt idx="43">
                  <c:v>2.1</c:v>
                </c:pt>
              </c:numCache>
            </c:numRef>
          </c:xVal>
          <c:yVal>
            <c:numRef>
              <c:f>Sheet2!$K$26:$K$69</c:f>
              <c:numCache>
                <c:formatCode>General</c:formatCode>
                <c:ptCount val="44"/>
                <c:pt idx="0">
                  <c:v>0.17955498969210804</c:v>
                </c:pt>
                <c:pt idx="1">
                  <c:v>0.2872018369021066</c:v>
                </c:pt>
                <c:pt idx="2">
                  <c:v>0.35198340737005979</c:v>
                </c:pt>
                <c:pt idx="3">
                  <c:v>0.35198340737005979</c:v>
                </c:pt>
                <c:pt idx="4">
                  <c:v>0.50853324897224672</c:v>
                </c:pt>
                <c:pt idx="5">
                  <c:v>0.70948270943696068</c:v>
                </c:pt>
                <c:pt idx="6">
                  <c:v>0.96742411166253617</c:v>
                </c:pt>
                <c:pt idx="7">
                  <c:v>1.2985211289335976</c:v>
                </c:pt>
                <c:pt idx="8">
                  <c:v>1.4977743844816345</c:v>
                </c:pt>
                <c:pt idx="9">
                  <c:v>1.4977743844816345</c:v>
                </c:pt>
                <c:pt idx="10">
                  <c:v>2.2690580156830022</c:v>
                </c:pt>
                <c:pt idx="11">
                  <c:v>2.5973602586496507</c:v>
                </c:pt>
                <c:pt idx="12">
                  <c:v>3.3907288627574577</c:v>
                </c:pt>
                <c:pt idx="13">
                  <c:v>2.9693157337608338</c:v>
                </c:pt>
                <c:pt idx="14">
                  <c:v>5.7163115618161369</c:v>
                </c:pt>
                <c:pt idx="15">
                  <c:v>8.4040386864713987</c:v>
                </c:pt>
                <c:pt idx="16">
                  <c:v>6.5029833789611295</c:v>
                </c:pt>
                <c:pt idx="17">
                  <c:v>10.844258583521967</c:v>
                </c:pt>
                <c:pt idx="18">
                  <c:v>8.4040386864713987</c:v>
                </c:pt>
                <c:pt idx="19">
                  <c:v>9.5480884339452334</c:v>
                </c:pt>
                <c:pt idx="20">
                  <c:v>9.5480884339452334</c:v>
                </c:pt>
                <c:pt idx="21">
                  <c:v>10.844258583521967</c:v>
                </c:pt>
                <c:pt idx="22">
                  <c:v>13.976557324351356</c:v>
                </c:pt>
                <c:pt idx="23">
                  <c:v>17.997217681092188</c:v>
                </c:pt>
                <c:pt idx="24">
                  <c:v>23.158190832710197</c:v>
                </c:pt>
                <c:pt idx="25">
                  <c:v>20.41683979710082</c:v>
                </c:pt>
                <c:pt idx="26">
                  <c:v>23.158190832710197</c:v>
                </c:pt>
                <c:pt idx="27">
                  <c:v>38.286429849940347</c:v>
                </c:pt>
                <c:pt idx="28">
                  <c:v>8.4040386864713987</c:v>
                </c:pt>
                <c:pt idx="29">
                  <c:v>43.403839470636861</c:v>
                </c:pt>
                <c:pt idx="30">
                  <c:v>20.41683979710082</c:v>
                </c:pt>
                <c:pt idx="31">
                  <c:v>15.861565913686739</c:v>
                </c:pt>
                <c:pt idx="32">
                  <c:v>49.201693635763817</c:v>
                </c:pt>
                <c:pt idx="33">
                  <c:v>55.770468741068917</c:v>
                </c:pt>
                <c:pt idx="34">
                  <c:v>63.212671520781434</c:v>
                </c:pt>
                <c:pt idx="35">
                  <c:v>81.197349229570719</c:v>
                </c:pt>
                <c:pt idx="36">
                  <c:v>71.644438680785171</c:v>
                </c:pt>
                <c:pt idx="37">
                  <c:v>2.2690580156830022</c:v>
                </c:pt>
                <c:pt idx="38">
                  <c:v>0.83041353064528445</c:v>
                </c:pt>
                <c:pt idx="39">
                  <c:v>9.5480884339452334</c:v>
                </c:pt>
                <c:pt idx="40">
                  <c:v>2.9693157337608338</c:v>
                </c:pt>
                <c:pt idx="41">
                  <c:v>7.3942562708507733</c:v>
                </c:pt>
                <c:pt idx="42">
                  <c:v>23.158190832710197</c:v>
                </c:pt>
                <c:pt idx="43">
                  <c:v>1.2985211289335976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1D-4BEE-803F-AA4DB3D5CB6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Sheet2!$H$26:$H$69</c:f>
              <c:numCache>
                <c:formatCode>General</c:formatCode>
                <c:ptCount val="44"/>
                <c:pt idx="0">
                  <c:v>1</c:v>
                </c:pt>
                <c:pt idx="1">
                  <c:v>1.2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1.7</c:v>
                </c:pt>
                <c:pt idx="6">
                  <c:v>1.9</c:v>
                </c:pt>
                <c:pt idx="7">
                  <c:v>2.1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2.5</c:v>
                </c:pt>
                <c:pt idx="11">
                  <c:v>2.6</c:v>
                </c:pt>
                <c:pt idx="12">
                  <c:v>2.8</c:v>
                </c:pt>
                <c:pt idx="13">
                  <c:v>2.7</c:v>
                </c:pt>
                <c:pt idx="14">
                  <c:v>3.2</c:v>
                </c:pt>
                <c:pt idx="15">
                  <c:v>3.5</c:v>
                </c:pt>
                <c:pt idx="16">
                  <c:v>3.3</c:v>
                </c:pt>
                <c:pt idx="17">
                  <c:v>3.7</c:v>
                </c:pt>
                <c:pt idx="18">
                  <c:v>3.5</c:v>
                </c:pt>
                <c:pt idx="19">
                  <c:v>3.6</c:v>
                </c:pt>
                <c:pt idx="20">
                  <c:v>3.6</c:v>
                </c:pt>
                <c:pt idx="21">
                  <c:v>3.7</c:v>
                </c:pt>
                <c:pt idx="22">
                  <c:v>3.9</c:v>
                </c:pt>
                <c:pt idx="23">
                  <c:v>4.0999999999999996</c:v>
                </c:pt>
                <c:pt idx="24">
                  <c:v>4.3</c:v>
                </c:pt>
                <c:pt idx="25">
                  <c:v>4.2</c:v>
                </c:pt>
                <c:pt idx="26">
                  <c:v>4.3</c:v>
                </c:pt>
                <c:pt idx="27">
                  <c:v>4.7</c:v>
                </c:pt>
                <c:pt idx="28">
                  <c:v>3.5</c:v>
                </c:pt>
                <c:pt idx="29">
                  <c:v>4.8</c:v>
                </c:pt>
                <c:pt idx="30">
                  <c:v>4.2</c:v>
                </c:pt>
                <c:pt idx="31">
                  <c:v>4</c:v>
                </c:pt>
                <c:pt idx="32">
                  <c:v>4.9000000000000004</c:v>
                </c:pt>
                <c:pt idx="33">
                  <c:v>5</c:v>
                </c:pt>
                <c:pt idx="34">
                  <c:v>5.0999999999999996</c:v>
                </c:pt>
                <c:pt idx="35">
                  <c:v>5.3</c:v>
                </c:pt>
                <c:pt idx="36">
                  <c:v>5.2</c:v>
                </c:pt>
                <c:pt idx="37">
                  <c:v>2.5</c:v>
                </c:pt>
                <c:pt idx="38">
                  <c:v>1.8</c:v>
                </c:pt>
                <c:pt idx="39">
                  <c:v>3.6</c:v>
                </c:pt>
                <c:pt idx="40">
                  <c:v>2.7</c:v>
                </c:pt>
                <c:pt idx="41">
                  <c:v>3.4</c:v>
                </c:pt>
                <c:pt idx="42">
                  <c:v>4.3</c:v>
                </c:pt>
                <c:pt idx="43">
                  <c:v>2.1</c:v>
                </c:pt>
              </c:numCache>
            </c:numRef>
          </c:xVal>
          <c:yVal>
            <c:numRef>
              <c:f>Sheet2!$L$26:$L$69</c:f>
              <c:numCache>
                <c:formatCode>General</c:formatCode>
                <c:ptCount val="44"/>
                <c:pt idx="0">
                  <c:v>-3.6118000000000011E-2</c:v>
                </c:pt>
                <c:pt idx="1">
                  <c:v>9.3905703527703388E-2</c:v>
                </c:pt>
                <c:pt idx="2">
                  <c:v>0.17981931173983279</c:v>
                </c:pt>
                <c:pt idx="3">
                  <c:v>0.17981931173983279</c:v>
                </c:pt>
                <c:pt idx="4">
                  <c:v>0.40073546876056559</c:v>
                </c:pt>
                <c:pt idx="5">
                  <c:v>0.69708072706729407</c:v>
                </c:pt>
                <c:pt idx="6">
                  <c:v>1.0811133208325183</c:v>
                </c:pt>
                <c:pt idx="7">
                  <c:v>1.5653900579516895</c:v>
                </c:pt>
                <c:pt idx="8">
                  <c:v>1.84911925479768</c:v>
                </c:pt>
                <c:pt idx="9">
                  <c:v>1.84911925479768</c:v>
                </c:pt>
                <c:pt idx="10">
                  <c:v>2.8862475793221125</c:v>
                </c:pt>
                <c:pt idx="11">
                  <c:v>3.2994620569123345</c:v>
                </c:pt>
                <c:pt idx="12">
                  <c:v>4.2372398433362513</c:v>
                </c:pt>
                <c:pt idx="13">
                  <c:v>3.749226586881103</c:v>
                </c:pt>
                <c:pt idx="14">
                  <c:v>6.6061965751492986</c:v>
                </c:pt>
                <c:pt idx="15">
                  <c:v>8.8696006416166888</c:v>
                </c:pt>
                <c:pt idx="16">
                  <c:v>7.3113716947388037</c:v>
                </c:pt>
                <c:pt idx="17">
                  <c:v>10.636933103639263</c:v>
                </c:pt>
                <c:pt idx="18">
                  <c:v>8.8696006416166888</c:v>
                </c:pt>
                <c:pt idx="19">
                  <c:v>9.7262287576285953</c:v>
                </c:pt>
                <c:pt idx="20">
                  <c:v>9.7262287576285953</c:v>
                </c:pt>
                <c:pt idx="21">
                  <c:v>10.636933103639263</c:v>
                </c:pt>
                <c:pt idx="22">
                  <c:v>12.627833314024995</c:v>
                </c:pt>
                <c:pt idx="23">
                  <c:v>14.856925820113698</c:v>
                </c:pt>
                <c:pt idx="24">
                  <c:v>17.338988891525982</c:v>
                </c:pt>
                <c:pt idx="25">
                  <c:v>16.065406556483712</c:v>
                </c:pt>
                <c:pt idx="26">
                  <c:v>17.338988891525982</c:v>
                </c:pt>
                <c:pt idx="27">
                  <c:v>23.121872866284171</c:v>
                </c:pt>
                <c:pt idx="28">
                  <c:v>8.8696006416166888</c:v>
                </c:pt>
                <c:pt idx="29">
                  <c:v>24.749193261303056</c:v>
                </c:pt>
                <c:pt idx="30">
                  <c:v>16.065406556483712</c:v>
                </c:pt>
                <c:pt idx="31">
                  <c:v>13.711685418052683</c:v>
                </c:pt>
                <c:pt idx="32">
                  <c:v>26.452967295799883</c:v>
                </c:pt>
                <c:pt idx="33">
                  <c:v>28.235116299387006</c:v>
                </c:pt>
                <c:pt idx="34">
                  <c:v>30.097569608377452</c:v>
                </c:pt>
                <c:pt idx="35">
                  <c:v>34.071145759035673</c:v>
                </c:pt>
                <c:pt idx="36">
                  <c:v>32.042264437984869</c:v>
                </c:pt>
                <c:pt idx="37">
                  <c:v>2.8862475793221125</c:v>
                </c:pt>
                <c:pt idx="38">
                  <c:v>0.87735798062092729</c:v>
                </c:pt>
                <c:pt idx="39">
                  <c:v>9.7262287576285953</c:v>
                </c:pt>
                <c:pt idx="40">
                  <c:v>3.749226586881103</c:v>
                </c:pt>
                <c:pt idx="41">
                  <c:v>8.0652457874750478</c:v>
                </c:pt>
                <c:pt idx="42">
                  <c:v>17.338988891525982</c:v>
                </c:pt>
                <c:pt idx="43">
                  <c:v>1.5653900579516895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1D-4BEE-803F-AA4DB3D5C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659968"/>
        <c:axId val="1693810192"/>
      </c:scatterChart>
      <c:valAx>
        <c:axId val="15606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810192"/>
        <c:crosses val="autoZero"/>
        <c:crossBetween val="midCat"/>
      </c:valAx>
      <c:valAx>
        <c:axId val="16938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5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411480</xdr:colOff>
      <xdr:row>30</xdr:row>
      <xdr:rowOff>34290</xdr:rowOff>
    </xdr:from>
    <xdr:to>
      <xdr:col>25</xdr:col>
      <xdr:colOff>152400</xdr:colOff>
      <xdr:row>54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E1C6C2-AB01-6D10-E80A-6BAD93959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FE34-7786-44F7-BBB8-5E0AAA26C6A6}">
  <dimension ref="A1:CA73"/>
  <sheetViews>
    <sheetView tabSelected="1" workbookViewId="0">
      <selection activeCell="G18" sqref="G18"/>
    </sheetView>
  </sheetViews>
  <sheetFormatPr defaultRowHeight="14.4" x14ac:dyDescent="0.3"/>
  <cols>
    <col min="6" max="6" width="11.6640625" bestFit="1" customWidth="1"/>
  </cols>
  <sheetData>
    <row r="1" spans="1:79" x14ac:dyDescent="0.3">
      <c r="A1">
        <v>1</v>
      </c>
      <c r="B1">
        <v>0.26597312928956535</v>
      </c>
      <c r="C1">
        <f>B1+0.2</f>
        <v>0.46597312928956536</v>
      </c>
      <c r="D1">
        <f>LN(C1)</f>
        <v>-0.76362730898777909</v>
      </c>
      <c r="F1" t="s">
        <v>5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</row>
    <row r="2" spans="1:79" x14ac:dyDescent="0.3">
      <c r="A2">
        <v>1.125</v>
      </c>
      <c r="B2">
        <v>0.22223113518918658</v>
      </c>
      <c r="C2">
        <f t="shared" ref="C2:C44" si="0">B2+0.2</f>
        <v>0.42223113518918659</v>
      </c>
      <c r="D2">
        <f t="shared" ref="D2:D44" si="1">LN(C2)</f>
        <v>-0.86220240116808522</v>
      </c>
      <c r="G2" cm="1">
        <f t="array" ref="G2:CA2">TRANSPOSE(A1:A73)</f>
        <v>1</v>
      </c>
      <c r="H2">
        <v>1.125</v>
      </c>
      <c r="I2">
        <v>1.25</v>
      </c>
      <c r="J2">
        <v>1.375</v>
      </c>
      <c r="K2">
        <v>1.5</v>
      </c>
      <c r="L2">
        <v>1.625</v>
      </c>
      <c r="M2">
        <v>1.75</v>
      </c>
      <c r="N2">
        <v>1.875</v>
      </c>
      <c r="O2">
        <v>2</v>
      </c>
      <c r="P2">
        <v>2.125</v>
      </c>
      <c r="Q2">
        <v>2.25</v>
      </c>
      <c r="R2">
        <v>2.375</v>
      </c>
      <c r="S2">
        <v>2.5</v>
      </c>
      <c r="T2">
        <v>2.625</v>
      </c>
      <c r="U2">
        <v>2.75</v>
      </c>
      <c r="V2">
        <v>2.875</v>
      </c>
      <c r="W2">
        <v>3</v>
      </c>
      <c r="X2">
        <v>3.125</v>
      </c>
      <c r="Y2">
        <v>3.25</v>
      </c>
      <c r="Z2">
        <v>3.375</v>
      </c>
      <c r="AA2">
        <v>3.5</v>
      </c>
      <c r="AB2">
        <v>3.625</v>
      </c>
      <c r="AC2">
        <v>3.75</v>
      </c>
      <c r="AD2">
        <v>3.875</v>
      </c>
      <c r="AE2">
        <v>4</v>
      </c>
      <c r="AF2">
        <v>4.125</v>
      </c>
      <c r="AG2">
        <v>4.25</v>
      </c>
      <c r="AH2">
        <v>4.375</v>
      </c>
      <c r="AI2">
        <v>4.5</v>
      </c>
      <c r="AJ2">
        <v>4.625</v>
      </c>
      <c r="AK2">
        <v>4.75</v>
      </c>
      <c r="AL2">
        <v>4.875</v>
      </c>
      <c r="AM2">
        <v>5</v>
      </c>
      <c r="AN2">
        <v>5.125</v>
      </c>
      <c r="AO2">
        <v>5.25</v>
      </c>
      <c r="AP2">
        <v>5.375</v>
      </c>
      <c r="AQ2">
        <v>5.5</v>
      </c>
      <c r="AR2">
        <v>5.625</v>
      </c>
      <c r="AS2">
        <v>5.75</v>
      </c>
      <c r="AT2">
        <v>5.875</v>
      </c>
      <c r="AU2">
        <v>6</v>
      </c>
      <c r="AV2">
        <v>6.125</v>
      </c>
      <c r="AW2">
        <v>6.25</v>
      </c>
      <c r="AX2">
        <v>6.375</v>
      </c>
      <c r="AY2">
        <v>6.5</v>
      </c>
      <c r="AZ2">
        <v>6.625</v>
      </c>
      <c r="BA2">
        <v>6.75</v>
      </c>
      <c r="BB2">
        <v>6.875</v>
      </c>
      <c r="BC2">
        <v>7</v>
      </c>
      <c r="BD2">
        <v>7.125</v>
      </c>
      <c r="BE2">
        <v>7.25</v>
      </c>
      <c r="BF2">
        <v>7.375</v>
      </c>
      <c r="BG2">
        <v>7.5</v>
      </c>
      <c r="BH2">
        <v>7.625</v>
      </c>
      <c r="BI2">
        <v>7.75</v>
      </c>
      <c r="BJ2">
        <v>7.875</v>
      </c>
      <c r="BK2">
        <v>8</v>
      </c>
      <c r="BL2">
        <v>8.125</v>
      </c>
      <c r="BM2">
        <v>8.25</v>
      </c>
      <c r="BN2">
        <v>8.375</v>
      </c>
      <c r="BO2">
        <v>8.5</v>
      </c>
      <c r="BP2">
        <v>8.625</v>
      </c>
      <c r="BQ2">
        <v>8.75</v>
      </c>
      <c r="BR2">
        <v>8.875</v>
      </c>
      <c r="BS2">
        <v>9</v>
      </c>
      <c r="BT2">
        <v>9.125</v>
      </c>
      <c r="BU2">
        <v>9.25</v>
      </c>
      <c r="BV2">
        <v>9.375</v>
      </c>
      <c r="BW2">
        <v>9.5</v>
      </c>
      <c r="BX2">
        <v>9.625</v>
      </c>
      <c r="BY2">
        <v>9.75</v>
      </c>
      <c r="BZ2">
        <v>9.875</v>
      </c>
      <c r="CA2">
        <v>10</v>
      </c>
    </row>
    <row r="3" spans="1:79" x14ac:dyDescent="0.3">
      <c r="A3">
        <v>1.25</v>
      </c>
      <c r="B3">
        <v>0.17738438901413792</v>
      </c>
      <c r="C3">
        <f t="shared" si="0"/>
        <v>0.37738438901413796</v>
      </c>
      <c r="D3">
        <f t="shared" si="1"/>
        <v>-0.97449101146565686</v>
      </c>
    </row>
    <row r="4" spans="1:79" x14ac:dyDescent="0.3">
      <c r="A4">
        <v>1.375</v>
      </c>
      <c r="B4">
        <v>0.13589360041354198</v>
      </c>
      <c r="C4">
        <f t="shared" si="0"/>
        <v>0.33589360041354199</v>
      </c>
      <c r="D4">
        <f t="shared" si="1"/>
        <v>-1.0909608346039061</v>
      </c>
    </row>
    <row r="5" spans="1:79" x14ac:dyDescent="0.3">
      <c r="A5">
        <v>1.5</v>
      </c>
      <c r="B5">
        <v>7.885739007749451E-2</v>
      </c>
      <c r="C5">
        <f t="shared" si="0"/>
        <v>0.27885739007749455</v>
      </c>
      <c r="D5">
        <f t="shared" si="1"/>
        <v>-1.2770547745164131</v>
      </c>
      <c r="J5" s="1"/>
    </row>
    <row r="6" spans="1:79" x14ac:dyDescent="0.3">
      <c r="A6">
        <v>1.625</v>
      </c>
      <c r="B6">
        <v>2.5735970542139597E-2</v>
      </c>
      <c r="C6">
        <f t="shared" si="0"/>
        <v>0.22573597054213962</v>
      </c>
      <c r="D6">
        <f t="shared" si="1"/>
        <v>-1.4883892346089216</v>
      </c>
    </row>
    <row r="7" spans="1:79" x14ac:dyDescent="0.3">
      <c r="A7">
        <v>1.75</v>
      </c>
      <c r="B7">
        <v>-3.8751223380854169E-2</v>
      </c>
      <c r="C7">
        <f t="shared" si="0"/>
        <v>0.16124877661914583</v>
      </c>
      <c r="D7">
        <f t="shared" si="1"/>
        <v>-1.824806910193046</v>
      </c>
      <c r="F7" t="s">
        <v>1</v>
      </c>
      <c r="G7" cm="1">
        <f t="array" ref="G7:H8">MMULT(G1:CA2, TRANSPOSE(G1:CA2))</f>
        <v>73</v>
      </c>
      <c r="H7">
        <v>401.5</v>
      </c>
    </row>
    <row r="8" spans="1:79" x14ac:dyDescent="0.3">
      <c r="A8">
        <v>1.875</v>
      </c>
      <c r="B8">
        <v>-0.10904507308810356</v>
      </c>
      <c r="C8">
        <f t="shared" si="0"/>
        <v>9.0954926911896453E-2</v>
      </c>
      <c r="D8">
        <f t="shared" si="1"/>
        <v>-2.3973912038316199</v>
      </c>
      <c r="G8">
        <v>401.5</v>
      </c>
      <c r="H8">
        <v>2714.6875</v>
      </c>
    </row>
    <row r="9" spans="1:79" x14ac:dyDescent="0.3">
      <c r="A9">
        <v>2</v>
      </c>
      <c r="B9">
        <v>-0.17431767349680333</v>
      </c>
      <c r="C9">
        <f t="shared" si="0"/>
        <v>2.5682326503196684E-2</v>
      </c>
      <c r="D9">
        <f t="shared" si="1"/>
        <v>-3.6619522083450651</v>
      </c>
    </row>
    <row r="10" spans="1:79" x14ac:dyDescent="0.3">
      <c r="A10">
        <v>2.125</v>
      </c>
      <c r="B10">
        <v>-0.25915940551857963</v>
      </c>
      <c r="C10">
        <f t="shared" si="0"/>
        <v>-5.9159405518579622E-2</v>
      </c>
      <c r="D10" t="e">
        <f t="shared" si="1"/>
        <v>#NUM!</v>
      </c>
    </row>
    <row r="11" spans="1:79" x14ac:dyDescent="0.3">
      <c r="A11">
        <v>2.25</v>
      </c>
      <c r="B11">
        <v>-0.3327352279443041</v>
      </c>
      <c r="C11">
        <f t="shared" si="0"/>
        <v>-0.13273522794430409</v>
      </c>
      <c r="D11" t="e">
        <f t="shared" si="1"/>
        <v>#NUM!</v>
      </c>
      <c r="F11" t="s">
        <v>0</v>
      </c>
      <c r="G11" cm="1">
        <f t="array" ref="G11:H12">MINVERSE(_xlfn.ANCHORARRAY(G7))</f>
        <v>7.3429593977539148E-2</v>
      </c>
      <c r="H11">
        <v>-1.0860175243736883E-2</v>
      </c>
    </row>
    <row r="12" spans="1:79" x14ac:dyDescent="0.3">
      <c r="A12">
        <v>2.375</v>
      </c>
      <c r="B12">
        <v>-0.41537908962197795</v>
      </c>
      <c r="C12">
        <f t="shared" si="0"/>
        <v>-0.21537908962197794</v>
      </c>
      <c r="D12" t="e">
        <f t="shared" si="1"/>
        <v>#NUM!</v>
      </c>
      <c r="G12">
        <v>-1.0860175243736883E-2</v>
      </c>
      <c r="H12">
        <v>1.9745773170430697E-3</v>
      </c>
    </row>
    <row r="13" spans="1:79" x14ac:dyDescent="0.3">
      <c r="A13">
        <v>2.5</v>
      </c>
      <c r="B13">
        <v>-0.50545672877711179</v>
      </c>
      <c r="C13">
        <f t="shared" si="0"/>
        <v>-0.30545672877711177</v>
      </c>
      <c r="D13" t="e">
        <f t="shared" si="1"/>
        <v>#NUM!</v>
      </c>
    </row>
    <row r="14" spans="1:79" x14ac:dyDescent="0.3">
      <c r="A14">
        <v>2.625</v>
      </c>
      <c r="B14">
        <v>-0.60597914917458962</v>
      </c>
      <c r="C14">
        <f t="shared" si="0"/>
        <v>-0.4059791491745896</v>
      </c>
      <c r="D14" t="e">
        <f t="shared" si="1"/>
        <v>#NUM!</v>
      </c>
      <c r="E14" t="s">
        <v>3</v>
      </c>
      <c r="F14" t="s">
        <v>2</v>
      </c>
      <c r="G14" cm="1">
        <f t="array" ref="G14:CA15">MMULT(G11:H12,G1:CA2)</f>
        <v>6.2569418733802271E-2</v>
      </c>
      <c r="H14">
        <v>6.1211896828335152E-2</v>
      </c>
      <c r="I14">
        <v>5.9854374922868048E-2</v>
      </c>
      <c r="J14">
        <v>5.8496853017400936E-2</v>
      </c>
      <c r="K14">
        <v>5.7139331111933825E-2</v>
      </c>
      <c r="L14">
        <v>5.5781809206466713E-2</v>
      </c>
      <c r="M14">
        <v>5.4424287300999602E-2</v>
      </c>
      <c r="N14">
        <v>5.3066765395532497E-2</v>
      </c>
      <c r="O14">
        <v>5.1709243490065379E-2</v>
      </c>
      <c r="P14">
        <v>5.0351721584598275E-2</v>
      </c>
      <c r="Q14">
        <v>4.8994199679131163E-2</v>
      </c>
      <c r="R14">
        <v>4.7636677773664052E-2</v>
      </c>
      <c r="S14">
        <v>4.627915586819694E-2</v>
      </c>
      <c r="T14">
        <v>4.4921633962729829E-2</v>
      </c>
      <c r="U14">
        <v>4.3564112057262724E-2</v>
      </c>
      <c r="V14">
        <v>4.2206590151795606E-2</v>
      </c>
      <c r="W14">
        <v>4.0849068246328502E-2</v>
      </c>
      <c r="X14">
        <v>3.949154634086139E-2</v>
      </c>
      <c r="Y14">
        <v>3.8134024435394279E-2</v>
      </c>
      <c r="Z14">
        <v>3.6776502529927167E-2</v>
      </c>
      <c r="AA14">
        <v>3.5418980624460056E-2</v>
      </c>
      <c r="AB14">
        <v>3.4061458718992951E-2</v>
      </c>
      <c r="AC14">
        <v>3.270393681352584E-2</v>
      </c>
      <c r="AD14">
        <v>3.1346414908058728E-2</v>
      </c>
      <c r="AE14">
        <v>2.9988893002591617E-2</v>
      </c>
      <c r="AF14">
        <v>2.8631371097124506E-2</v>
      </c>
      <c r="AG14">
        <v>2.7273849191657394E-2</v>
      </c>
      <c r="AH14">
        <v>2.5916327286190283E-2</v>
      </c>
      <c r="AI14">
        <v>2.4558805380723178E-2</v>
      </c>
      <c r="AJ14">
        <v>2.3201283475256067E-2</v>
      </c>
      <c r="AK14">
        <v>2.1843761569788955E-2</v>
      </c>
      <c r="AL14">
        <v>2.0486239664321844E-2</v>
      </c>
      <c r="AM14">
        <v>1.9128717758854732E-2</v>
      </c>
      <c r="AN14">
        <v>1.7771195853387621E-2</v>
      </c>
      <c r="AO14">
        <v>1.6413673947920517E-2</v>
      </c>
      <c r="AP14">
        <v>1.5056152042453405E-2</v>
      </c>
      <c r="AQ14">
        <v>1.3698630136986294E-2</v>
      </c>
      <c r="AR14">
        <v>1.2341108231519182E-2</v>
      </c>
      <c r="AS14">
        <v>1.0983586326052071E-2</v>
      </c>
      <c r="AT14">
        <v>9.6260644205849594E-3</v>
      </c>
      <c r="AU14">
        <v>8.2685425151178549E-3</v>
      </c>
      <c r="AV14">
        <v>6.9110206096507365E-3</v>
      </c>
      <c r="AW14">
        <v>5.553498704183632E-3</v>
      </c>
      <c r="AX14">
        <v>4.1959767987165136E-3</v>
      </c>
      <c r="AY14">
        <v>2.8384548932494091E-3</v>
      </c>
      <c r="AZ14">
        <v>1.4809329877823046E-3</v>
      </c>
      <c r="BA14">
        <v>1.2341108231518627E-4</v>
      </c>
      <c r="BB14">
        <v>-1.2341108231519182E-3</v>
      </c>
      <c r="BC14">
        <v>-2.5916327286190366E-3</v>
      </c>
      <c r="BD14">
        <v>-3.9491546340861411E-3</v>
      </c>
      <c r="BE14">
        <v>-5.3066765395532456E-3</v>
      </c>
      <c r="BF14">
        <v>-6.664198445020364E-3</v>
      </c>
      <c r="BG14">
        <v>-8.0217203504874685E-3</v>
      </c>
      <c r="BH14">
        <v>-9.3792422559545868E-3</v>
      </c>
      <c r="BI14">
        <v>-1.0736764161421691E-2</v>
      </c>
      <c r="BJ14">
        <v>-1.209428606688881E-2</v>
      </c>
      <c r="BK14">
        <v>-1.3451807972355914E-2</v>
      </c>
      <c r="BL14">
        <v>-1.4809329877823019E-2</v>
      </c>
      <c r="BM14">
        <v>-1.6166851783290137E-2</v>
      </c>
      <c r="BN14">
        <v>-1.7524373688757242E-2</v>
      </c>
      <c r="BO14">
        <v>-1.888189559422436E-2</v>
      </c>
      <c r="BP14">
        <v>-2.0239417499691464E-2</v>
      </c>
      <c r="BQ14">
        <v>-2.1596939405158583E-2</v>
      </c>
      <c r="BR14">
        <v>-2.2954461310625687E-2</v>
      </c>
      <c r="BS14">
        <v>-2.4311983216092792E-2</v>
      </c>
      <c r="BT14">
        <v>-2.566950512155991E-2</v>
      </c>
      <c r="BU14">
        <v>-2.7027027027027015E-2</v>
      </c>
      <c r="BV14">
        <v>-2.8384548932494133E-2</v>
      </c>
      <c r="BW14">
        <v>-2.9742070837961238E-2</v>
      </c>
      <c r="BX14">
        <v>-3.1099592743428342E-2</v>
      </c>
      <c r="BY14">
        <v>-3.245711464889546E-2</v>
      </c>
      <c r="BZ14">
        <v>-3.3814636554362565E-2</v>
      </c>
      <c r="CA14">
        <v>-3.5172158459829683E-2</v>
      </c>
    </row>
    <row r="15" spans="1:79" x14ac:dyDescent="0.3">
      <c r="A15">
        <v>2.75</v>
      </c>
      <c r="B15">
        <v>-0.70178437395560878</v>
      </c>
      <c r="C15">
        <f t="shared" si="0"/>
        <v>-0.50178437395560871</v>
      </c>
      <c r="D15" t="e">
        <f t="shared" si="1"/>
        <v>#NUM!</v>
      </c>
      <c r="G15">
        <v>-8.885597926693814E-3</v>
      </c>
      <c r="H15">
        <v>-8.6387757620634293E-3</v>
      </c>
      <c r="I15">
        <v>-8.3919535974330446E-3</v>
      </c>
      <c r="J15">
        <v>-8.1451314328026617E-3</v>
      </c>
      <c r="K15">
        <v>-7.8983092681722787E-3</v>
      </c>
      <c r="L15">
        <v>-7.651487103541894E-3</v>
      </c>
      <c r="M15">
        <v>-7.4046649389115111E-3</v>
      </c>
      <c r="N15">
        <v>-7.1578427742811273E-3</v>
      </c>
      <c r="O15">
        <v>-6.9110206096507434E-3</v>
      </c>
      <c r="P15">
        <v>-6.6641984450203596E-3</v>
      </c>
      <c r="Q15">
        <v>-6.4173762803899758E-3</v>
      </c>
      <c r="R15">
        <v>-6.170554115759592E-3</v>
      </c>
      <c r="S15">
        <v>-5.9237319511292082E-3</v>
      </c>
      <c r="T15">
        <v>-5.6769097864988252E-3</v>
      </c>
      <c r="U15">
        <v>-5.4300876218684414E-3</v>
      </c>
      <c r="V15">
        <v>-5.1832654572380576E-3</v>
      </c>
      <c r="W15">
        <v>-4.9364432926076738E-3</v>
      </c>
      <c r="X15">
        <v>-4.6896211279772899E-3</v>
      </c>
      <c r="Y15">
        <v>-4.4427989633469061E-3</v>
      </c>
      <c r="Z15">
        <v>-4.1959767987165223E-3</v>
      </c>
      <c r="AA15">
        <v>-3.9491546340861394E-3</v>
      </c>
      <c r="AB15">
        <v>-3.7023324694557555E-3</v>
      </c>
      <c r="AC15">
        <v>-3.4555103048253717E-3</v>
      </c>
      <c r="AD15">
        <v>-3.2086881401949879E-3</v>
      </c>
      <c r="AE15">
        <v>-2.9618659755646041E-3</v>
      </c>
      <c r="AF15">
        <v>-2.7150438109342211E-3</v>
      </c>
      <c r="AG15">
        <v>-2.4682216463038364E-3</v>
      </c>
      <c r="AH15">
        <v>-2.2213994816734535E-3</v>
      </c>
      <c r="AI15">
        <v>-1.9745773170430688E-3</v>
      </c>
      <c r="AJ15">
        <v>-1.7277551524126859E-3</v>
      </c>
      <c r="AK15">
        <v>-1.4809329877823012E-3</v>
      </c>
      <c r="AL15">
        <v>-1.2341108231519182E-3</v>
      </c>
      <c r="AM15">
        <v>-9.8728865852153354E-4</v>
      </c>
      <c r="AN15">
        <v>-7.4046649389115059E-4</v>
      </c>
      <c r="AO15">
        <v>-4.9364432926076764E-4</v>
      </c>
      <c r="AP15">
        <v>-2.4682216463038295E-4</v>
      </c>
      <c r="AQ15">
        <v>0</v>
      </c>
      <c r="AR15">
        <v>2.4682216463038469E-4</v>
      </c>
      <c r="AS15">
        <v>4.9364432926076764E-4</v>
      </c>
      <c r="AT15">
        <v>7.4046649389115232E-4</v>
      </c>
      <c r="AU15">
        <v>9.8728865852153527E-4</v>
      </c>
      <c r="AV15">
        <v>1.2341108231519182E-3</v>
      </c>
      <c r="AW15">
        <v>1.4809329877823029E-3</v>
      </c>
      <c r="AX15">
        <v>1.7277551524126859E-3</v>
      </c>
      <c r="AY15">
        <v>1.9745773170430705E-3</v>
      </c>
      <c r="AZ15">
        <v>2.2213994816734535E-3</v>
      </c>
      <c r="BA15">
        <v>2.4682216463038382E-3</v>
      </c>
      <c r="BB15">
        <v>2.7150438109342211E-3</v>
      </c>
      <c r="BC15">
        <v>2.9618659755646041E-3</v>
      </c>
      <c r="BD15">
        <v>3.2086881401949888E-3</v>
      </c>
      <c r="BE15">
        <v>3.4555103048253717E-3</v>
      </c>
      <c r="BF15">
        <v>3.7023324694557564E-3</v>
      </c>
      <c r="BG15">
        <v>3.9491546340861394E-3</v>
      </c>
      <c r="BH15">
        <v>4.195976798716524E-3</v>
      </c>
      <c r="BI15">
        <v>4.442798963346907E-3</v>
      </c>
      <c r="BJ15">
        <v>4.6896211279772917E-3</v>
      </c>
      <c r="BK15">
        <v>4.9364432926076746E-3</v>
      </c>
      <c r="BL15">
        <v>5.1832654572380576E-3</v>
      </c>
      <c r="BM15">
        <v>5.4300876218684405E-3</v>
      </c>
      <c r="BN15">
        <v>5.676909786498827E-3</v>
      </c>
      <c r="BO15">
        <v>5.9237319511292099E-3</v>
      </c>
      <c r="BP15">
        <v>6.1705541157595929E-3</v>
      </c>
      <c r="BQ15">
        <v>6.4173762803899758E-3</v>
      </c>
      <c r="BR15">
        <v>6.6641984450203622E-3</v>
      </c>
      <c r="BS15">
        <v>6.9110206096507452E-3</v>
      </c>
      <c r="BT15">
        <v>7.1578427742811281E-3</v>
      </c>
      <c r="BU15">
        <v>7.4046649389115111E-3</v>
      </c>
      <c r="BV15">
        <v>7.651487103541894E-3</v>
      </c>
      <c r="BW15">
        <v>7.8983092681722804E-3</v>
      </c>
      <c r="BX15">
        <v>8.1451314328026634E-3</v>
      </c>
      <c r="BY15">
        <v>8.3919535974330463E-3</v>
      </c>
      <c r="BZ15">
        <v>8.6387757620634293E-3</v>
      </c>
      <c r="CA15">
        <v>8.8855979266938157E-3</v>
      </c>
    </row>
    <row r="16" spans="1:79" x14ac:dyDescent="0.3">
      <c r="A16">
        <v>2.875</v>
      </c>
      <c r="B16">
        <v>-0.8153600132957145</v>
      </c>
      <c r="C16">
        <f t="shared" si="0"/>
        <v>-0.61536001329571444</v>
      </c>
      <c r="D16" t="e">
        <f t="shared" si="1"/>
        <v>#NUM!</v>
      </c>
    </row>
    <row r="17" spans="1:12" x14ac:dyDescent="0.3">
      <c r="A17">
        <v>3</v>
      </c>
      <c r="B17">
        <v>-0.92437330806751128</v>
      </c>
      <c r="C17">
        <f t="shared" si="0"/>
        <v>-0.72437330806751121</v>
      </c>
      <c r="D17" t="e">
        <f t="shared" si="1"/>
        <v>#NUM!</v>
      </c>
      <c r="F17" t="s">
        <v>4</v>
      </c>
      <c r="G17" cm="1">
        <f t="array" ref="G17:G18">MMULT(_xlfn.ANCHORARRAY(G14),B1:B73)</f>
        <v>0.5602399762042789</v>
      </c>
    </row>
    <row r="18" spans="1:12" x14ac:dyDescent="0.3">
      <c r="A18">
        <v>3.125</v>
      </c>
      <c r="B18">
        <v>-1.0360037537563818</v>
      </c>
      <c r="C18">
        <f t="shared" si="0"/>
        <v>-0.83600375375638181</v>
      </c>
      <c r="D18" t="e">
        <f t="shared" si="1"/>
        <v>#NUM!</v>
      </c>
      <c r="G18">
        <v>-0.60886902588009018</v>
      </c>
    </row>
    <row r="19" spans="1:12" x14ac:dyDescent="0.3">
      <c r="A19">
        <v>3.25</v>
      </c>
      <c r="B19">
        <v>-1.1475609653999943</v>
      </c>
      <c r="C19">
        <f t="shared" si="0"/>
        <v>-0.94756096539999435</v>
      </c>
      <c r="D19" t="e">
        <f t="shared" si="1"/>
        <v>#NUM!</v>
      </c>
    </row>
    <row r="20" spans="1:12" x14ac:dyDescent="0.3">
      <c r="A20">
        <v>3.375</v>
      </c>
      <c r="B20">
        <v>-1.2562490377802003</v>
      </c>
      <c r="C20">
        <f t="shared" si="0"/>
        <v>-1.0562490377802003</v>
      </c>
      <c r="D20" t="e">
        <f t="shared" si="1"/>
        <v>#NUM!</v>
      </c>
    </row>
    <row r="21" spans="1:12" x14ac:dyDescent="0.3">
      <c r="A21">
        <v>3.5</v>
      </c>
      <c r="B21">
        <v>-1.3789216067904779</v>
      </c>
      <c r="C21">
        <f t="shared" si="0"/>
        <v>-1.178921606790478</v>
      </c>
      <c r="D21" t="e">
        <f t="shared" si="1"/>
        <v>#NUM!</v>
      </c>
    </row>
    <row r="22" spans="1:12" x14ac:dyDescent="0.3">
      <c r="A22">
        <v>3.625</v>
      </c>
      <c r="B22">
        <v>-1.5110415905779071</v>
      </c>
      <c r="C22">
        <f t="shared" si="0"/>
        <v>-1.3110415905779071</v>
      </c>
      <c r="D22" t="e">
        <f t="shared" si="1"/>
        <v>#NUM!</v>
      </c>
    </row>
    <row r="23" spans="1:12" x14ac:dyDescent="0.3">
      <c r="A23">
        <v>3.75</v>
      </c>
      <c r="B23">
        <v>-1.615003370906982</v>
      </c>
      <c r="C23">
        <f t="shared" si="0"/>
        <v>-1.415003370906982</v>
      </c>
      <c r="D23" t="e">
        <f t="shared" si="1"/>
        <v>#NUM!</v>
      </c>
    </row>
    <row r="24" spans="1:12" x14ac:dyDescent="0.3">
      <c r="A24">
        <v>3.875</v>
      </c>
      <c r="B24">
        <v>-1.7804635094862038</v>
      </c>
      <c r="C24">
        <f t="shared" si="0"/>
        <v>-1.5804635094862038</v>
      </c>
      <c r="D24" t="e">
        <f t="shared" si="1"/>
        <v>#NUM!</v>
      </c>
    </row>
    <row r="25" spans="1:12" x14ac:dyDescent="0.3">
      <c r="A25">
        <v>4</v>
      </c>
      <c r="B25">
        <v>-1.9412808806716513</v>
      </c>
      <c r="C25">
        <f t="shared" si="0"/>
        <v>-1.7412808806716513</v>
      </c>
      <c r="D25" t="e">
        <f t="shared" si="1"/>
        <v>#NUM!</v>
      </c>
    </row>
    <row r="26" spans="1:12" x14ac:dyDescent="0.3">
      <c r="A26">
        <v>4.125</v>
      </c>
      <c r="B26">
        <v>-2.0792815544784715</v>
      </c>
      <c r="C26">
        <f t="shared" si="0"/>
        <v>-1.8792815544784716</v>
      </c>
      <c r="D26" t="e">
        <f t="shared" si="1"/>
        <v>#NUM!</v>
      </c>
      <c r="H26">
        <v>1</v>
      </c>
      <c r="I26">
        <v>-0.1295</v>
      </c>
      <c r="J26">
        <f>0.1252667*EXP(1.162567*H26)-0.2</f>
        <v>0.20061948613001374</v>
      </c>
      <c r="K26">
        <f>0.108919*EXP(1.248395*H26)-0.2</f>
        <v>0.17955498969210804</v>
      </c>
      <c r="L26">
        <f>0.163882*H26^3.203748-0.2</f>
        <v>-3.6118000000000011E-2</v>
      </c>
    </row>
    <row r="27" spans="1:12" x14ac:dyDescent="0.3">
      <c r="A27">
        <v>4.25</v>
      </c>
      <c r="B27">
        <v>-2.1975046165435388</v>
      </c>
      <c r="C27">
        <f t="shared" si="0"/>
        <v>-1.9975046165435388</v>
      </c>
      <c r="D27" t="e">
        <f t="shared" si="1"/>
        <v>#NUM!</v>
      </c>
      <c r="H27">
        <v>1.2</v>
      </c>
      <c r="I27">
        <v>0.2452</v>
      </c>
      <c r="J27">
        <f t="shared" ref="J27:J69" si="2">0.1252667*EXP(1.162567*H27)-0.2</f>
        <v>0.30548858894636183</v>
      </c>
      <c r="K27">
        <f t="shared" ref="K27:K69" si="3">0.108919*EXP(1.248395*H27)-0.2</f>
        <v>0.2872018369021066</v>
      </c>
      <c r="L27">
        <f t="shared" ref="L27:L69" si="4">0.163882*H27^3.203748-0.2</f>
        <v>9.3905703527703388E-2</v>
      </c>
    </row>
    <row r="28" spans="1:12" x14ac:dyDescent="0.3">
      <c r="A28">
        <v>4.375</v>
      </c>
      <c r="B28">
        <v>-2.378710483383538</v>
      </c>
      <c r="C28">
        <f t="shared" si="0"/>
        <v>-2.1787104833835378</v>
      </c>
      <c r="D28" t="e">
        <f t="shared" si="1"/>
        <v>#NUM!</v>
      </c>
      <c r="H28">
        <v>1.3</v>
      </c>
      <c r="I28">
        <v>0.38590000000000002</v>
      </c>
      <c r="J28">
        <f t="shared" si="2"/>
        <v>0.36780733623423906</v>
      </c>
      <c r="K28">
        <f t="shared" si="3"/>
        <v>0.35198340737005979</v>
      </c>
      <c r="L28">
        <f t="shared" si="4"/>
        <v>0.17981931173983279</v>
      </c>
    </row>
    <row r="29" spans="1:12" x14ac:dyDescent="0.3">
      <c r="A29">
        <v>4.5</v>
      </c>
      <c r="B29">
        <v>-2.4606433976523223</v>
      </c>
      <c r="C29">
        <f t="shared" si="0"/>
        <v>-2.2606433976523221</v>
      </c>
      <c r="D29" t="e">
        <f t="shared" si="1"/>
        <v>#NUM!</v>
      </c>
      <c r="H29">
        <v>1.3</v>
      </c>
      <c r="I29">
        <v>0.14549999999999999</v>
      </c>
      <c r="J29">
        <f t="shared" si="2"/>
        <v>0.36780733623423906</v>
      </c>
      <c r="K29">
        <f t="shared" si="3"/>
        <v>0.35198340737005979</v>
      </c>
      <c r="L29">
        <f t="shared" si="4"/>
        <v>0.17981931173983279</v>
      </c>
    </row>
    <row r="30" spans="1:12" x14ac:dyDescent="0.3">
      <c r="A30">
        <v>4.625</v>
      </c>
      <c r="B30">
        <v>-2.5826958999495098</v>
      </c>
      <c r="C30">
        <f t="shared" si="0"/>
        <v>-2.3826958999495096</v>
      </c>
      <c r="D30" t="e">
        <f t="shared" si="1"/>
        <v>#NUM!</v>
      </c>
      <c r="H30">
        <v>1.5</v>
      </c>
      <c r="I30">
        <v>0.3085</v>
      </c>
      <c r="J30">
        <f t="shared" si="2"/>
        <v>0.51644076018132257</v>
      </c>
      <c r="K30">
        <f t="shared" si="3"/>
        <v>0.50853324897224672</v>
      </c>
      <c r="L30">
        <f t="shared" si="4"/>
        <v>0.40073546876056559</v>
      </c>
    </row>
    <row r="31" spans="1:12" x14ac:dyDescent="0.3">
      <c r="A31">
        <v>4.75</v>
      </c>
      <c r="B31">
        <v>-2.7306026055727228</v>
      </c>
      <c r="C31">
        <f t="shared" si="0"/>
        <v>-2.5306026055727227</v>
      </c>
      <c r="D31" t="e">
        <f t="shared" si="1"/>
        <v>#NUM!</v>
      </c>
      <c r="H31">
        <v>1.7</v>
      </c>
      <c r="I31">
        <v>1.4858</v>
      </c>
      <c r="J31">
        <f t="shared" si="2"/>
        <v>0.70398156222032982</v>
      </c>
      <c r="K31">
        <f t="shared" si="3"/>
        <v>0.70948270943696068</v>
      </c>
      <c r="L31">
        <f t="shared" si="4"/>
        <v>0.69708072706729407</v>
      </c>
    </row>
    <row r="32" spans="1:12" x14ac:dyDescent="0.3">
      <c r="A32">
        <v>4.875</v>
      </c>
      <c r="B32">
        <v>-2.824471664119462</v>
      </c>
      <c r="C32">
        <f t="shared" si="0"/>
        <v>-2.6244716641194619</v>
      </c>
      <c r="D32" t="e">
        <f t="shared" si="1"/>
        <v>#NUM!</v>
      </c>
      <c r="H32">
        <v>1.9</v>
      </c>
      <c r="I32">
        <v>2.1194000000000002</v>
      </c>
      <c r="J32">
        <f t="shared" si="2"/>
        <v>0.94061442376266946</v>
      </c>
      <c r="K32">
        <f t="shared" si="3"/>
        <v>0.96742411166253617</v>
      </c>
      <c r="L32">
        <f t="shared" si="4"/>
        <v>1.0811133208325183</v>
      </c>
    </row>
    <row r="33" spans="1:12" x14ac:dyDescent="0.3">
      <c r="A33">
        <v>5</v>
      </c>
      <c r="B33">
        <v>-3.0593112551968633</v>
      </c>
      <c r="C33">
        <f t="shared" si="0"/>
        <v>-2.8593112551968631</v>
      </c>
      <c r="D33" t="e">
        <f t="shared" si="1"/>
        <v>#NUM!</v>
      </c>
      <c r="H33">
        <v>2.1</v>
      </c>
      <c r="I33">
        <v>5.3156999999999996</v>
      </c>
      <c r="J33">
        <f t="shared" si="2"/>
        <v>1.2391900433234171</v>
      </c>
      <c r="K33">
        <f t="shared" si="3"/>
        <v>1.2985211289335976</v>
      </c>
      <c r="L33">
        <f t="shared" si="4"/>
        <v>1.5653900579516895</v>
      </c>
    </row>
    <row r="34" spans="1:12" x14ac:dyDescent="0.3">
      <c r="A34">
        <v>5.125</v>
      </c>
      <c r="B34">
        <v>-3.1037630177676978</v>
      </c>
      <c r="C34">
        <f t="shared" si="0"/>
        <v>-2.9037630177676976</v>
      </c>
      <c r="D34" t="e">
        <f t="shared" si="1"/>
        <v>#NUM!</v>
      </c>
      <c r="H34">
        <v>2.2000000000000002</v>
      </c>
      <c r="I34">
        <v>0.85360000000000003</v>
      </c>
      <c r="J34">
        <f t="shared" si="2"/>
        <v>1.416619410811311</v>
      </c>
      <c r="K34">
        <f t="shared" si="3"/>
        <v>1.4977743844816345</v>
      </c>
      <c r="L34">
        <f t="shared" si="4"/>
        <v>1.84911925479768</v>
      </c>
    </row>
    <row r="35" spans="1:12" x14ac:dyDescent="0.3">
      <c r="A35">
        <v>5.25</v>
      </c>
      <c r="B35">
        <v>-3.4445225064005305</v>
      </c>
      <c r="C35">
        <f t="shared" si="0"/>
        <v>-3.2445225064005303</v>
      </c>
      <c r="D35" t="e">
        <f t="shared" si="1"/>
        <v>#NUM!</v>
      </c>
      <c r="H35">
        <v>2.2000000000000002</v>
      </c>
      <c r="I35">
        <v>4.5911999999999997</v>
      </c>
      <c r="J35">
        <f t="shared" si="2"/>
        <v>1.416619410811311</v>
      </c>
      <c r="K35">
        <f t="shared" si="3"/>
        <v>1.4977743844816345</v>
      </c>
      <c r="L35">
        <f t="shared" si="4"/>
        <v>1.84911925479768</v>
      </c>
    </row>
    <row r="36" spans="1:12" x14ac:dyDescent="0.3">
      <c r="A36">
        <v>5.375</v>
      </c>
      <c r="B36">
        <v>-3.5627755773182126</v>
      </c>
      <c r="C36">
        <f t="shared" si="0"/>
        <v>-3.3627755773182124</v>
      </c>
      <c r="D36" t="e">
        <f t="shared" si="1"/>
        <v>#NUM!</v>
      </c>
      <c r="H36">
        <v>2.5</v>
      </c>
      <c r="I36">
        <v>9.9635999999999996</v>
      </c>
      <c r="J36">
        <f t="shared" si="2"/>
        <v>2.0912723747527302</v>
      </c>
      <c r="K36">
        <f t="shared" si="3"/>
        <v>2.2690580156830022</v>
      </c>
      <c r="L36">
        <f t="shared" si="4"/>
        <v>2.8862475793221125</v>
      </c>
    </row>
    <row r="37" spans="1:12" x14ac:dyDescent="0.3">
      <c r="A37">
        <v>5.5</v>
      </c>
      <c r="B37">
        <v>-3.4246707378478001</v>
      </c>
      <c r="C37">
        <f t="shared" si="0"/>
        <v>-3.2246707378477999</v>
      </c>
      <c r="D37" t="e">
        <f t="shared" si="1"/>
        <v>#NUM!</v>
      </c>
      <c r="H37">
        <v>2.6</v>
      </c>
      <c r="I37">
        <v>8.2018000000000004</v>
      </c>
      <c r="J37">
        <f t="shared" si="2"/>
        <v>2.3737500156180542</v>
      </c>
      <c r="K37">
        <f t="shared" si="3"/>
        <v>2.5973602586496507</v>
      </c>
      <c r="L37">
        <f t="shared" si="4"/>
        <v>3.2994620569123345</v>
      </c>
    </row>
    <row r="38" spans="1:12" x14ac:dyDescent="0.3">
      <c r="A38">
        <v>5.625</v>
      </c>
      <c r="B38">
        <v>-3.7009520353482079</v>
      </c>
      <c r="C38">
        <f t="shared" si="0"/>
        <v>-3.5009520353482078</v>
      </c>
      <c r="D38" t="e">
        <f t="shared" si="1"/>
        <v>#NUM!</v>
      </c>
      <c r="H38">
        <v>2.8</v>
      </c>
      <c r="I38">
        <v>7.0172999999999996</v>
      </c>
      <c r="J38">
        <f t="shared" si="2"/>
        <v>3.0474737468791782</v>
      </c>
      <c r="K38">
        <f t="shared" si="3"/>
        <v>3.3907288627574577</v>
      </c>
      <c r="L38">
        <f t="shared" si="4"/>
        <v>4.2372398433362513</v>
      </c>
    </row>
    <row r="39" spans="1:12" x14ac:dyDescent="0.3">
      <c r="A39">
        <v>5.75</v>
      </c>
      <c r="B39">
        <v>-3.7545919974793205</v>
      </c>
      <c r="C39">
        <f t="shared" si="0"/>
        <v>-3.5545919974793203</v>
      </c>
      <c r="D39" t="e">
        <f t="shared" si="1"/>
        <v>#NUM!</v>
      </c>
      <c r="H39">
        <v>2.7</v>
      </c>
      <c r="I39">
        <v>0.67390000000000005</v>
      </c>
      <c r="J39">
        <f t="shared" si="2"/>
        <v>2.6910526814206461</v>
      </c>
      <c r="K39">
        <f t="shared" si="3"/>
        <v>2.9693157337608338</v>
      </c>
      <c r="L39">
        <f t="shared" si="4"/>
        <v>3.749226586881103</v>
      </c>
    </row>
    <row r="40" spans="1:12" x14ac:dyDescent="0.3">
      <c r="A40">
        <v>5.875</v>
      </c>
      <c r="B40">
        <v>-4.020165164047854</v>
      </c>
      <c r="C40">
        <f t="shared" si="0"/>
        <v>-3.8201651640478538</v>
      </c>
      <c r="D40" t="e">
        <f t="shared" si="1"/>
        <v>#NUM!</v>
      </c>
      <c r="H40">
        <v>3.2</v>
      </c>
      <c r="I40">
        <v>22.869499999999999</v>
      </c>
      <c r="J40">
        <f t="shared" si="2"/>
        <v>4.9701628415774728</v>
      </c>
      <c r="K40">
        <f t="shared" si="3"/>
        <v>5.7163115618161369</v>
      </c>
      <c r="L40">
        <f t="shared" si="4"/>
        <v>6.6061965751492986</v>
      </c>
    </row>
    <row r="41" spans="1:12" x14ac:dyDescent="0.3">
      <c r="A41">
        <v>6</v>
      </c>
      <c r="B41">
        <v>-4.1970419604604468</v>
      </c>
      <c r="C41">
        <f t="shared" si="0"/>
        <v>-3.9970419604604466</v>
      </c>
      <c r="D41" t="e">
        <f t="shared" si="1"/>
        <v>#NUM!</v>
      </c>
      <c r="H41">
        <v>3.5</v>
      </c>
      <c r="I41">
        <v>5.1400000000000001E-2</v>
      </c>
      <c r="J41">
        <f t="shared" si="2"/>
        <v>7.1277923131792829</v>
      </c>
      <c r="K41">
        <f t="shared" si="3"/>
        <v>8.4040386864713987</v>
      </c>
      <c r="L41">
        <f t="shared" si="4"/>
        <v>8.8696006416166888</v>
      </c>
    </row>
    <row r="42" spans="1:12" x14ac:dyDescent="0.3">
      <c r="A42">
        <v>6.125</v>
      </c>
      <c r="B42">
        <v>-3.8897723964933277</v>
      </c>
      <c r="C42">
        <f t="shared" si="0"/>
        <v>-3.6897723964933276</v>
      </c>
      <c r="D42" t="e">
        <f t="shared" si="1"/>
        <v>#NUM!</v>
      </c>
      <c r="H42">
        <v>3.3</v>
      </c>
      <c r="I42">
        <v>27.380500000000001</v>
      </c>
      <c r="J42">
        <f t="shared" si="2"/>
        <v>5.6075621392214137</v>
      </c>
      <c r="K42">
        <f t="shared" si="3"/>
        <v>6.5029833789611295</v>
      </c>
      <c r="L42">
        <f t="shared" si="4"/>
        <v>7.3113716947388037</v>
      </c>
    </row>
    <row r="43" spans="1:12" x14ac:dyDescent="0.3">
      <c r="A43">
        <v>6.25</v>
      </c>
      <c r="B43">
        <v>-4.3290547499077778</v>
      </c>
      <c r="C43">
        <f t="shared" si="0"/>
        <v>-4.1290547499077777</v>
      </c>
      <c r="D43" t="e">
        <f t="shared" si="1"/>
        <v>#NUM!</v>
      </c>
      <c r="H43">
        <v>3.7</v>
      </c>
      <c r="I43">
        <v>6.4318</v>
      </c>
      <c r="J43">
        <f t="shared" si="2"/>
        <v>9.0459691171359822</v>
      </c>
      <c r="K43">
        <f t="shared" si="3"/>
        <v>10.844258583521967</v>
      </c>
      <c r="L43">
        <f t="shared" si="4"/>
        <v>10.636933103639263</v>
      </c>
    </row>
    <row r="44" spans="1:12" x14ac:dyDescent="0.3">
      <c r="A44">
        <v>6.375</v>
      </c>
      <c r="B44">
        <v>-3.9352916323675005</v>
      </c>
      <c r="C44">
        <f t="shared" si="0"/>
        <v>-3.7352916323675003</v>
      </c>
      <c r="D44" t="e">
        <f t="shared" si="1"/>
        <v>#NUM!</v>
      </c>
      <c r="H44">
        <v>3.5</v>
      </c>
      <c r="I44">
        <v>7.2088000000000001</v>
      </c>
      <c r="J44">
        <f t="shared" si="2"/>
        <v>7.1277923131792829</v>
      </c>
      <c r="K44">
        <f t="shared" si="3"/>
        <v>8.4040386864713987</v>
      </c>
      <c r="L44">
        <f t="shared" si="4"/>
        <v>8.8696006416166888</v>
      </c>
    </row>
    <row r="45" spans="1:12" x14ac:dyDescent="0.3">
      <c r="A45">
        <v>6.5</v>
      </c>
      <c r="B45">
        <v>-4.1509149137104995</v>
      </c>
      <c r="H45">
        <v>3.6</v>
      </c>
      <c r="I45">
        <v>14.533099999999999</v>
      </c>
      <c r="J45">
        <f t="shared" si="2"/>
        <v>8.0311931956698785</v>
      </c>
      <c r="K45">
        <f t="shared" si="3"/>
        <v>9.5480884339452334</v>
      </c>
      <c r="L45">
        <f t="shared" si="4"/>
        <v>9.7262287576285953</v>
      </c>
    </row>
    <row r="46" spans="1:12" x14ac:dyDescent="0.3">
      <c r="A46">
        <v>6.625</v>
      </c>
      <c r="B46">
        <v>-4.0341906394023574</v>
      </c>
      <c r="H46">
        <v>3.6</v>
      </c>
      <c r="I46">
        <v>1.4572000000000001</v>
      </c>
      <c r="J46">
        <f t="shared" si="2"/>
        <v>8.0311931956698785</v>
      </c>
      <c r="K46">
        <f t="shared" si="3"/>
        <v>9.5480884339452334</v>
      </c>
      <c r="L46">
        <f t="shared" si="4"/>
        <v>9.7262287576285953</v>
      </c>
    </row>
    <row r="47" spans="1:12" x14ac:dyDescent="0.3">
      <c r="A47">
        <v>6.75</v>
      </c>
      <c r="B47">
        <v>-4.0739538725743687</v>
      </c>
      <c r="H47">
        <v>3.7</v>
      </c>
      <c r="I47">
        <v>2.4424999999999999</v>
      </c>
      <c r="J47">
        <f t="shared" si="2"/>
        <v>9.0459691171359822</v>
      </c>
      <c r="K47">
        <f t="shared" si="3"/>
        <v>10.844258583521967</v>
      </c>
      <c r="L47">
        <f t="shared" si="4"/>
        <v>10.636933103639263</v>
      </c>
    </row>
    <row r="48" spans="1:12" x14ac:dyDescent="0.3">
      <c r="A48">
        <v>6.875</v>
      </c>
      <c r="B48">
        <v>-4.7665133363968657</v>
      </c>
      <c r="H48">
        <v>3.9</v>
      </c>
      <c r="I48">
        <v>2.1221000000000001</v>
      </c>
      <c r="J48">
        <f t="shared" si="2"/>
        <v>11.466261987430959</v>
      </c>
      <c r="K48">
        <f t="shared" si="3"/>
        <v>13.976557324351356</v>
      </c>
      <c r="L48">
        <f t="shared" si="4"/>
        <v>12.627833314024995</v>
      </c>
    </row>
    <row r="49" spans="1:12" x14ac:dyDescent="0.3">
      <c r="A49">
        <v>7</v>
      </c>
      <c r="B49">
        <v>-4.3336174954662008</v>
      </c>
      <c r="H49">
        <v>4.0999999999999996</v>
      </c>
      <c r="I49">
        <v>8.8557000000000006</v>
      </c>
      <c r="J49">
        <f t="shared" si="2"/>
        <v>14.520108518114455</v>
      </c>
      <c r="K49">
        <f t="shared" si="3"/>
        <v>17.997217681092188</v>
      </c>
      <c r="L49">
        <f t="shared" si="4"/>
        <v>14.856925820113698</v>
      </c>
    </row>
    <row r="50" spans="1:12" x14ac:dyDescent="0.3">
      <c r="A50">
        <v>7.125</v>
      </c>
      <c r="B50">
        <v>-4.8434273751123493</v>
      </c>
      <c r="H50">
        <v>4.3</v>
      </c>
      <c r="I50">
        <v>11.898099999999999</v>
      </c>
      <c r="J50">
        <f t="shared" si="2"/>
        <v>18.373352374437943</v>
      </c>
      <c r="K50">
        <f t="shared" si="3"/>
        <v>23.158190832710197</v>
      </c>
      <c r="L50">
        <f t="shared" si="4"/>
        <v>17.338988891525982</v>
      </c>
    </row>
    <row r="51" spans="1:12" x14ac:dyDescent="0.3">
      <c r="A51">
        <v>7.25</v>
      </c>
      <c r="B51">
        <v>-4.2090822396925249</v>
      </c>
      <c r="H51">
        <v>4.2</v>
      </c>
      <c r="I51">
        <v>5.4824999999999999</v>
      </c>
      <c r="J51">
        <f t="shared" si="2"/>
        <v>16.33486505832164</v>
      </c>
      <c r="K51">
        <f t="shared" si="3"/>
        <v>20.41683979710082</v>
      </c>
      <c r="L51">
        <f t="shared" si="4"/>
        <v>16.065406556483712</v>
      </c>
    </row>
    <row r="52" spans="1:12" x14ac:dyDescent="0.3">
      <c r="A52">
        <v>7.375</v>
      </c>
      <c r="B52">
        <v>-4.533780189901421</v>
      </c>
      <c r="H52">
        <v>4.3</v>
      </c>
      <c r="I52">
        <v>12.583500000000001</v>
      </c>
      <c r="J52">
        <f t="shared" si="2"/>
        <v>18.373352374437943</v>
      </c>
      <c r="K52">
        <f t="shared" si="3"/>
        <v>23.158190832710197</v>
      </c>
      <c r="L52">
        <f t="shared" si="4"/>
        <v>17.338988891525982</v>
      </c>
    </row>
    <row r="53" spans="1:12" x14ac:dyDescent="0.3">
      <c r="A53">
        <v>7.5</v>
      </c>
      <c r="B53">
        <v>-4.2838115871769284</v>
      </c>
      <c r="H53">
        <v>4.7</v>
      </c>
      <c r="I53">
        <v>70.258099999999999</v>
      </c>
      <c r="J53">
        <f t="shared" si="2"/>
        <v>29.369832976209885</v>
      </c>
      <c r="K53">
        <f t="shared" si="3"/>
        <v>38.286429849940347</v>
      </c>
      <c r="L53">
        <f t="shared" si="4"/>
        <v>23.121872866284171</v>
      </c>
    </row>
    <row r="54" spans="1:12" x14ac:dyDescent="0.3">
      <c r="A54">
        <v>7.625</v>
      </c>
      <c r="B54">
        <v>-4.2433087153620637</v>
      </c>
      <c r="H54">
        <v>3.5</v>
      </c>
      <c r="I54">
        <v>28.634499999999999</v>
      </c>
      <c r="J54">
        <f t="shared" si="2"/>
        <v>7.1277923131792829</v>
      </c>
      <c r="K54">
        <f t="shared" si="3"/>
        <v>8.4040386864713987</v>
      </c>
      <c r="L54">
        <f t="shared" si="4"/>
        <v>8.8696006416166888</v>
      </c>
    </row>
    <row r="55" spans="1:12" x14ac:dyDescent="0.3">
      <c r="A55">
        <v>7.75</v>
      </c>
      <c r="B55">
        <v>-4.4128982983409761</v>
      </c>
      <c r="H55">
        <v>4.8</v>
      </c>
      <c r="I55">
        <v>59.377699999999997</v>
      </c>
      <c r="J55">
        <f t="shared" si="2"/>
        <v>33.015325651781829</v>
      </c>
      <c r="K55">
        <f t="shared" si="3"/>
        <v>43.403839470636861</v>
      </c>
      <c r="L55">
        <f t="shared" si="4"/>
        <v>24.749193261303056</v>
      </c>
    </row>
    <row r="56" spans="1:12" x14ac:dyDescent="0.3">
      <c r="A56">
        <v>7.875</v>
      </c>
      <c r="B56">
        <v>-4.4362716495262804</v>
      </c>
      <c r="H56">
        <v>4.2</v>
      </c>
      <c r="I56">
        <v>1.7222</v>
      </c>
      <c r="J56">
        <f t="shared" si="2"/>
        <v>16.33486505832164</v>
      </c>
      <c r="K56">
        <f t="shared" si="3"/>
        <v>20.41683979710082</v>
      </c>
      <c r="L56">
        <f t="shared" si="4"/>
        <v>16.065406556483712</v>
      </c>
    </row>
    <row r="57" spans="1:12" x14ac:dyDescent="0.3">
      <c r="A57">
        <v>8</v>
      </c>
      <c r="B57">
        <v>-4.4954193220289769</v>
      </c>
      <c r="H57">
        <v>4</v>
      </c>
      <c r="I57">
        <v>23.939599999999999</v>
      </c>
      <c r="J57">
        <f t="shared" si="2"/>
        <v>12.904527555609835</v>
      </c>
      <c r="K57">
        <f t="shared" si="3"/>
        <v>15.861565913686739</v>
      </c>
      <c r="L57">
        <f t="shared" si="4"/>
        <v>13.711685418052683</v>
      </c>
    </row>
    <row r="58" spans="1:12" x14ac:dyDescent="0.3">
      <c r="A58">
        <v>8.125</v>
      </c>
      <c r="B58">
        <v>-4.3177381447915231</v>
      </c>
      <c r="H58">
        <v>4.9000000000000004</v>
      </c>
      <c r="I58">
        <v>40.456800000000001</v>
      </c>
      <c r="J58">
        <f t="shared" si="2"/>
        <v>37.110249910492598</v>
      </c>
      <c r="K58">
        <f t="shared" si="3"/>
        <v>49.201693635763817</v>
      </c>
      <c r="L58">
        <f t="shared" si="4"/>
        <v>26.452967295799883</v>
      </c>
    </row>
    <row r="59" spans="1:12" x14ac:dyDescent="0.3">
      <c r="A59">
        <v>8.25</v>
      </c>
      <c r="B59">
        <v>-4.5659494728348138</v>
      </c>
      <c r="H59">
        <v>5</v>
      </c>
      <c r="I59">
        <v>66.084999999999994</v>
      </c>
      <c r="J59">
        <f t="shared" si="2"/>
        <v>41.710013557513825</v>
      </c>
      <c r="K59">
        <f t="shared" si="3"/>
        <v>55.770468741068917</v>
      </c>
      <c r="L59">
        <f t="shared" si="4"/>
        <v>28.235116299387006</v>
      </c>
    </row>
    <row r="60" spans="1:12" x14ac:dyDescent="0.3">
      <c r="A60">
        <v>8.375</v>
      </c>
      <c r="B60">
        <v>-4.2233149435190649</v>
      </c>
      <c r="H60">
        <v>5.0999999999999996</v>
      </c>
      <c r="I60">
        <v>67.17</v>
      </c>
      <c r="J60">
        <f t="shared" si="2"/>
        <v>46.876855303963872</v>
      </c>
      <c r="K60">
        <f t="shared" si="3"/>
        <v>63.212671520781434</v>
      </c>
      <c r="L60">
        <f t="shared" si="4"/>
        <v>30.097569608377452</v>
      </c>
    </row>
    <row r="61" spans="1:12" x14ac:dyDescent="0.3">
      <c r="A61">
        <v>8.5</v>
      </c>
      <c r="B61">
        <v>-4.0965469857773051</v>
      </c>
      <c r="H61">
        <v>5.3</v>
      </c>
      <c r="I61">
        <v>133.2433</v>
      </c>
      <c r="J61">
        <f t="shared" si="2"/>
        <v>59.200039148145514</v>
      </c>
      <c r="K61">
        <f t="shared" si="3"/>
        <v>81.197349229570719</v>
      </c>
      <c r="L61">
        <f t="shared" si="4"/>
        <v>34.071145759035673</v>
      </c>
    </row>
    <row r="62" spans="1:12" x14ac:dyDescent="0.3">
      <c r="A62">
        <v>8.625</v>
      </c>
      <c r="B62">
        <v>-4.4567501808698227</v>
      </c>
      <c r="H62">
        <v>5.2</v>
      </c>
      <c r="I62">
        <v>112.2146</v>
      </c>
      <c r="J62">
        <f t="shared" si="2"/>
        <v>52.680686909561231</v>
      </c>
      <c r="K62">
        <f t="shared" si="3"/>
        <v>71.644438680785171</v>
      </c>
      <c r="L62">
        <f t="shared" si="4"/>
        <v>32.042264437984869</v>
      </c>
    </row>
    <row r="63" spans="1:12" x14ac:dyDescent="0.3">
      <c r="A63">
        <v>8.75</v>
      </c>
      <c r="B63">
        <v>-4.3868381916711119</v>
      </c>
      <c r="H63">
        <v>2.5</v>
      </c>
      <c r="I63">
        <v>4.3369999999999997</v>
      </c>
      <c r="J63">
        <f t="shared" si="2"/>
        <v>2.0912723747527302</v>
      </c>
      <c r="K63">
        <f t="shared" si="3"/>
        <v>2.2690580156830022</v>
      </c>
      <c r="L63">
        <f t="shared" si="4"/>
        <v>2.8862475793221125</v>
      </c>
    </row>
    <row r="64" spans="1:12" x14ac:dyDescent="0.3">
      <c r="A64">
        <v>8.875</v>
      </c>
      <c r="B64">
        <v>-4.118432357751197</v>
      </c>
      <c r="H64">
        <v>1.8</v>
      </c>
      <c r="I64">
        <v>2.2200000000000001E-2</v>
      </c>
      <c r="J64">
        <f t="shared" si="2"/>
        <v>0.81542818982142706</v>
      </c>
      <c r="K64">
        <f t="shared" si="3"/>
        <v>0.83041353064528445</v>
      </c>
      <c r="L64">
        <f t="shared" si="4"/>
        <v>0.87735798062092729</v>
      </c>
    </row>
    <row r="65" spans="1:12" x14ac:dyDescent="0.3">
      <c r="A65">
        <v>9</v>
      </c>
      <c r="B65">
        <v>-4.3836279160408607</v>
      </c>
      <c r="H65">
        <v>3.6</v>
      </c>
      <c r="I65">
        <v>0.2893</v>
      </c>
      <c r="J65">
        <f t="shared" si="2"/>
        <v>8.0311931956698785</v>
      </c>
      <c r="K65">
        <f t="shared" si="3"/>
        <v>9.5480884339452334</v>
      </c>
      <c r="L65">
        <f t="shared" si="4"/>
        <v>9.7262287576285953</v>
      </c>
    </row>
    <row r="66" spans="1:12" x14ac:dyDescent="0.3">
      <c r="A66">
        <v>9.125</v>
      </c>
      <c r="B66">
        <v>-4.3932898269525982</v>
      </c>
      <c r="H66">
        <v>2.7</v>
      </c>
      <c r="I66">
        <v>7.5038</v>
      </c>
      <c r="J66">
        <f t="shared" si="2"/>
        <v>2.6910526814206461</v>
      </c>
      <c r="K66">
        <f t="shared" si="3"/>
        <v>2.9693157337608338</v>
      </c>
      <c r="L66">
        <f t="shared" si="4"/>
        <v>3.749226586881103</v>
      </c>
    </row>
    <row r="67" spans="1:12" x14ac:dyDescent="0.3">
      <c r="A67">
        <v>9.25</v>
      </c>
      <c r="B67">
        <v>-4.3420369864577255</v>
      </c>
      <c r="H67">
        <v>3.4</v>
      </c>
      <c r="I67">
        <v>19.689900000000002</v>
      </c>
      <c r="J67">
        <f t="shared" si="2"/>
        <v>6.3235426879953573</v>
      </c>
      <c r="K67">
        <f t="shared" si="3"/>
        <v>7.3942562708507733</v>
      </c>
      <c r="L67">
        <f t="shared" si="4"/>
        <v>8.0652457874750478</v>
      </c>
    </row>
    <row r="68" spans="1:12" x14ac:dyDescent="0.3">
      <c r="A68">
        <v>9.375</v>
      </c>
      <c r="B68">
        <v>-4.4422013577099566</v>
      </c>
      <c r="H68">
        <v>4.3</v>
      </c>
      <c r="I68">
        <v>33.899099999999997</v>
      </c>
      <c r="J68">
        <f t="shared" si="2"/>
        <v>18.373352374437943</v>
      </c>
      <c r="K68">
        <f t="shared" si="3"/>
        <v>23.158190832710197</v>
      </c>
      <c r="L68">
        <f t="shared" si="4"/>
        <v>17.338988891525982</v>
      </c>
    </row>
    <row r="69" spans="1:12" x14ac:dyDescent="0.3">
      <c r="A69">
        <v>9.5</v>
      </c>
      <c r="B69">
        <v>-4.4447534645821891</v>
      </c>
      <c r="H69">
        <v>2.1</v>
      </c>
      <c r="I69">
        <v>4.3710000000000004</v>
      </c>
      <c r="J69">
        <f t="shared" si="2"/>
        <v>1.2391900433234171</v>
      </c>
      <c r="K69">
        <f t="shared" si="3"/>
        <v>1.2985211289335976</v>
      </c>
      <c r="L69">
        <f t="shared" si="4"/>
        <v>1.5653900579516895</v>
      </c>
    </row>
    <row r="70" spans="1:12" x14ac:dyDescent="0.3">
      <c r="A70">
        <v>9.625</v>
      </c>
      <c r="B70">
        <v>-4.6929091002961041</v>
      </c>
    </row>
    <row r="71" spans="1:12" x14ac:dyDescent="0.3">
      <c r="A71">
        <v>9.75</v>
      </c>
      <c r="B71">
        <v>-4.2124526507024305</v>
      </c>
    </row>
    <row r="72" spans="1:12" x14ac:dyDescent="0.3">
      <c r="A72">
        <v>9.875</v>
      </c>
      <c r="B72">
        <v>-4.2384459061963611</v>
      </c>
    </row>
    <row r="73" spans="1:12" x14ac:dyDescent="0.3">
      <c r="A73">
        <v>10</v>
      </c>
      <c r="B73">
        <v>-4.1123048875990937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1848-B34B-4C61-944D-D1E41C41DA6A}">
  <dimension ref="A1:AK31"/>
  <sheetViews>
    <sheetView topLeftCell="A9" workbookViewId="0">
      <selection activeCell="F34" sqref="F34"/>
    </sheetView>
  </sheetViews>
  <sheetFormatPr defaultRowHeight="14.4" x14ac:dyDescent="0.3"/>
  <sheetData>
    <row r="1" spans="1:37" x14ac:dyDescent="0.3">
      <c r="A1">
        <v>1</v>
      </c>
      <c r="B1">
        <v>-0.1295</v>
      </c>
      <c r="C1">
        <f>B1+0.2</f>
        <v>7.0500000000000007E-2</v>
      </c>
      <c r="D1">
        <f>LN(C1)</f>
        <v>-2.6521425691639138</v>
      </c>
      <c r="F1" t="s">
        <v>5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</row>
    <row r="2" spans="1:37" x14ac:dyDescent="0.3">
      <c r="A2">
        <v>1.2</v>
      </c>
      <c r="B2">
        <v>0.2452</v>
      </c>
      <c r="C2">
        <f t="shared" ref="C2:C31" si="0">B2+0.2</f>
        <v>0.44520000000000004</v>
      </c>
      <c r="D2">
        <f t="shared" ref="D2:D31" si="1">LN(C2)</f>
        <v>-0.80923165958074716</v>
      </c>
      <c r="G2" cm="1">
        <f t="array" ref="G2:AK2">TRANSPOSE(A1:A31)</f>
        <v>1</v>
      </c>
      <c r="H2">
        <v>1.2</v>
      </c>
      <c r="I2">
        <v>1.3</v>
      </c>
      <c r="J2">
        <v>1.5</v>
      </c>
      <c r="K2">
        <v>1.7</v>
      </c>
      <c r="L2">
        <v>1.9</v>
      </c>
      <c r="M2">
        <v>2.1</v>
      </c>
      <c r="N2">
        <v>2.2000000000000002</v>
      </c>
      <c r="O2">
        <v>2.5</v>
      </c>
      <c r="P2">
        <v>2.6</v>
      </c>
      <c r="Q2">
        <v>2.8</v>
      </c>
      <c r="R2">
        <v>2.7</v>
      </c>
      <c r="S2">
        <v>3.2</v>
      </c>
      <c r="T2">
        <v>3.5</v>
      </c>
      <c r="U2">
        <v>3.3</v>
      </c>
      <c r="V2">
        <v>3.7</v>
      </c>
      <c r="W2">
        <v>3.6</v>
      </c>
      <c r="X2">
        <v>3.9</v>
      </c>
      <c r="Y2">
        <v>4.0999999999999996</v>
      </c>
      <c r="Z2">
        <v>4.2</v>
      </c>
      <c r="AA2">
        <v>4.3</v>
      </c>
      <c r="AB2">
        <v>4.7</v>
      </c>
      <c r="AC2">
        <v>4.8</v>
      </c>
      <c r="AD2">
        <v>4</v>
      </c>
      <c r="AE2">
        <v>4.9000000000000004</v>
      </c>
      <c r="AF2">
        <v>5</v>
      </c>
      <c r="AG2">
        <v>5.0999999999999996</v>
      </c>
      <c r="AH2">
        <v>5.3</v>
      </c>
      <c r="AI2">
        <v>5.2</v>
      </c>
      <c r="AJ2">
        <v>1.8</v>
      </c>
      <c r="AK2">
        <v>3.4</v>
      </c>
    </row>
    <row r="3" spans="1:37" x14ac:dyDescent="0.3">
      <c r="A3">
        <v>1.3</v>
      </c>
      <c r="B3">
        <v>0.38590000000000002</v>
      </c>
      <c r="C3">
        <f t="shared" si="0"/>
        <v>0.58590000000000009</v>
      </c>
      <c r="D3">
        <f t="shared" si="1"/>
        <v>-0.53460615243139398</v>
      </c>
    </row>
    <row r="4" spans="1:37" x14ac:dyDescent="0.3">
      <c r="A4">
        <v>1.5</v>
      </c>
      <c r="B4">
        <v>0.3085</v>
      </c>
      <c r="C4">
        <f t="shared" si="0"/>
        <v>0.50849999999999995</v>
      </c>
      <c r="D4">
        <f t="shared" si="1"/>
        <v>-0.6762900634935225</v>
      </c>
      <c r="F4" t="s">
        <v>1</v>
      </c>
      <c r="G4" cm="1">
        <f t="array" ref="G4:H5">MMULT(G1:AK2,TRANSPOSE(G1:AK2))</f>
        <v>31</v>
      </c>
      <c r="H4">
        <v>101.50000000000001</v>
      </c>
    </row>
    <row r="5" spans="1:37" x14ac:dyDescent="0.3">
      <c r="A5">
        <v>1.7</v>
      </c>
      <c r="B5">
        <v>1.4858</v>
      </c>
      <c r="C5">
        <f t="shared" si="0"/>
        <v>1.6858</v>
      </c>
      <c r="D5">
        <f t="shared" si="1"/>
        <v>0.52224022858124475</v>
      </c>
      <c r="G5">
        <v>101.50000000000001</v>
      </c>
      <c r="H5">
        <v>384.53</v>
      </c>
    </row>
    <row r="6" spans="1:37" x14ac:dyDescent="0.3">
      <c r="A6">
        <v>1.9</v>
      </c>
      <c r="B6">
        <v>2.1194000000000002</v>
      </c>
      <c r="C6">
        <f t="shared" si="0"/>
        <v>2.3194000000000004</v>
      </c>
      <c r="D6">
        <f t="shared" si="1"/>
        <v>0.84130853154046592</v>
      </c>
    </row>
    <row r="7" spans="1:37" x14ac:dyDescent="0.3">
      <c r="A7">
        <v>2.1</v>
      </c>
      <c r="B7">
        <v>5.3156999999999996</v>
      </c>
      <c r="C7">
        <f t="shared" si="0"/>
        <v>5.5156999999999998</v>
      </c>
      <c r="D7">
        <f t="shared" si="1"/>
        <v>1.7075985712148876</v>
      </c>
    </row>
    <row r="8" spans="1:37" x14ac:dyDescent="0.3">
      <c r="A8">
        <v>2.2000000000000002</v>
      </c>
      <c r="B8">
        <v>4.5911999999999997</v>
      </c>
      <c r="C8">
        <f t="shared" si="0"/>
        <v>4.7911999999999999</v>
      </c>
      <c r="D8">
        <f t="shared" si="1"/>
        <v>1.5667809019681156</v>
      </c>
      <c r="F8" t="s">
        <v>6</v>
      </c>
      <c r="G8" cm="1">
        <f t="array" ref="G8:H9">MINVERSE(_xlfn.ANCHORARRAY(G4))</f>
        <v>0.23763116587771504</v>
      </c>
      <c r="H8">
        <v>-6.272478957841543E-2</v>
      </c>
    </row>
    <row r="9" spans="1:37" x14ac:dyDescent="0.3">
      <c r="A9">
        <v>2.5</v>
      </c>
      <c r="B9">
        <v>9.9635999999999996</v>
      </c>
      <c r="C9">
        <f t="shared" si="0"/>
        <v>10.163599999999999</v>
      </c>
      <c r="D9">
        <f t="shared" si="1"/>
        <v>2.3188127100986966</v>
      </c>
      <c r="G9">
        <v>-6.2724789578415416E-2</v>
      </c>
      <c r="H9">
        <v>1.9157324895870718E-2</v>
      </c>
    </row>
    <row r="10" spans="1:37" x14ac:dyDescent="0.3">
      <c r="A10">
        <v>2.6</v>
      </c>
      <c r="B10">
        <v>8.2018000000000004</v>
      </c>
      <c r="C10">
        <f t="shared" si="0"/>
        <v>8.4017999999999997</v>
      </c>
      <c r="D10">
        <f t="shared" si="1"/>
        <v>2.1284459686076493</v>
      </c>
    </row>
    <row r="11" spans="1:37" x14ac:dyDescent="0.3">
      <c r="A11">
        <v>2.8</v>
      </c>
      <c r="B11">
        <v>7.0172999999999996</v>
      </c>
      <c r="C11">
        <f t="shared" si="0"/>
        <v>7.2172999999999998</v>
      </c>
      <c r="D11">
        <f t="shared" si="1"/>
        <v>1.9764809217449644</v>
      </c>
    </row>
    <row r="12" spans="1:37" x14ac:dyDescent="0.3">
      <c r="A12">
        <v>2.7</v>
      </c>
      <c r="B12">
        <v>0.67390000000000005</v>
      </c>
      <c r="C12">
        <f t="shared" si="0"/>
        <v>0.87390000000000012</v>
      </c>
      <c r="D12">
        <f t="shared" si="1"/>
        <v>-0.1347893263486383</v>
      </c>
      <c r="F12" t="s">
        <v>7</v>
      </c>
      <c r="G12" cm="1">
        <f t="array" ref="G12:AK13">MMULT(_xlfn.ANCHORARRAY(G8),G1:AK2)</f>
        <v>0.17490637629929962</v>
      </c>
      <c r="H12">
        <v>0.16236141838361653</v>
      </c>
      <c r="I12">
        <v>0.15608893942577498</v>
      </c>
      <c r="J12">
        <v>0.1435439815100919</v>
      </c>
      <c r="K12">
        <v>0.13099902359440882</v>
      </c>
      <c r="L12">
        <v>0.11845406567872574</v>
      </c>
      <c r="M12">
        <v>0.10590910776304263</v>
      </c>
      <c r="N12">
        <v>9.9636628805201077E-2</v>
      </c>
      <c r="O12">
        <v>8.0819191931676471E-2</v>
      </c>
      <c r="P12">
        <v>7.4546712973834917E-2</v>
      </c>
      <c r="Q12">
        <v>6.2001755058151864E-2</v>
      </c>
      <c r="R12">
        <v>6.8274234015993363E-2</v>
      </c>
      <c r="S12">
        <v>3.6911839226785648E-2</v>
      </c>
      <c r="T12">
        <v>1.8094402353261041E-2</v>
      </c>
      <c r="U12">
        <v>3.0639360268944149E-2</v>
      </c>
      <c r="V12">
        <v>5.5494444375779328E-3</v>
      </c>
      <c r="W12">
        <v>1.1821923395419487E-2</v>
      </c>
      <c r="X12">
        <v>-6.9955134781051198E-3</v>
      </c>
      <c r="Y12">
        <v>-1.9540471393788172E-2</v>
      </c>
      <c r="Z12">
        <v>-2.5812950351629782E-2</v>
      </c>
      <c r="AA12">
        <v>-3.2085429309471281E-2</v>
      </c>
      <c r="AB12">
        <v>-5.7175345140837497E-2</v>
      </c>
      <c r="AC12">
        <v>-6.3447824098678995E-2</v>
      </c>
      <c r="AD12">
        <v>-1.3267992435946674E-2</v>
      </c>
      <c r="AE12">
        <v>-6.9720303056520605E-2</v>
      </c>
      <c r="AF12">
        <v>-7.5992782014362104E-2</v>
      </c>
      <c r="AG12">
        <v>-8.2265260972203602E-2</v>
      </c>
      <c r="AH12">
        <v>-9.481021888788671E-2</v>
      </c>
      <c r="AI12">
        <v>-8.8537739930045212E-2</v>
      </c>
      <c r="AJ12">
        <v>0.12472654463656727</v>
      </c>
      <c r="AK12">
        <v>2.4366881311102595E-2</v>
      </c>
    </row>
    <row r="13" spans="1:37" x14ac:dyDescent="0.3">
      <c r="A13">
        <v>3.2</v>
      </c>
      <c r="B13">
        <v>22.869499999999999</v>
      </c>
      <c r="C13">
        <f t="shared" si="0"/>
        <v>23.069499999999998</v>
      </c>
      <c r="D13">
        <f t="shared" si="1"/>
        <v>3.1385113987821787</v>
      </c>
      <c r="G13">
        <v>-4.3567464682544702E-2</v>
      </c>
      <c r="H13">
        <v>-3.973599970337055E-2</v>
      </c>
      <c r="I13">
        <v>-3.7820267213783482E-2</v>
      </c>
      <c r="J13">
        <v>-3.3988802234609337E-2</v>
      </c>
      <c r="K13">
        <v>-3.0157337255435193E-2</v>
      </c>
      <c r="L13">
        <v>-2.6325872276261056E-2</v>
      </c>
      <c r="M13">
        <v>-2.2494407297086905E-2</v>
      </c>
      <c r="N13">
        <v>-2.0578674807499836E-2</v>
      </c>
      <c r="O13">
        <v>-1.4831477338738623E-2</v>
      </c>
      <c r="P13">
        <v>-1.2915744849151548E-2</v>
      </c>
      <c r="Q13">
        <v>-9.0842798699774102E-3</v>
      </c>
      <c r="R13">
        <v>-1.1000012359564472E-2</v>
      </c>
      <c r="S13">
        <v>-1.4213499116291148E-3</v>
      </c>
      <c r="T13">
        <v>4.3258475571320981E-3</v>
      </c>
      <c r="U13">
        <v>4.9438257795794693E-4</v>
      </c>
      <c r="V13">
        <v>8.1573125363062493E-3</v>
      </c>
      <c r="W13">
        <v>6.2415800467191668E-3</v>
      </c>
      <c r="X13">
        <v>1.1988777515480387E-2</v>
      </c>
      <c r="Y13">
        <v>1.5820242494654524E-2</v>
      </c>
      <c r="Z13">
        <v>1.7735974984241606E-2</v>
      </c>
      <c r="AA13">
        <v>1.9651707473828661E-2</v>
      </c>
      <c r="AB13">
        <v>2.7314637432176964E-2</v>
      </c>
      <c r="AC13">
        <v>2.9230369921764032E-2</v>
      </c>
      <c r="AD13">
        <v>1.3904510005067455E-2</v>
      </c>
      <c r="AE13">
        <v>3.1146102411351115E-2</v>
      </c>
      <c r="AF13">
        <v>3.306183490093817E-2</v>
      </c>
      <c r="AG13">
        <v>3.4977567390525238E-2</v>
      </c>
      <c r="AH13">
        <v>3.8809032369699389E-2</v>
      </c>
      <c r="AI13">
        <v>3.6893299880112321E-2</v>
      </c>
      <c r="AJ13">
        <v>-2.8241604765848125E-2</v>
      </c>
      <c r="AK13">
        <v>2.4101150675450295E-3</v>
      </c>
    </row>
    <row r="14" spans="1:37" x14ac:dyDescent="0.3">
      <c r="A14">
        <v>3.5</v>
      </c>
      <c r="B14">
        <v>5.1400000000000001E-2</v>
      </c>
      <c r="C14">
        <f t="shared" si="0"/>
        <v>0.25140000000000001</v>
      </c>
      <c r="D14">
        <f t="shared" si="1"/>
        <v>-1.3807099828259899</v>
      </c>
    </row>
    <row r="15" spans="1:37" x14ac:dyDescent="0.3">
      <c r="A15">
        <v>3.3</v>
      </c>
      <c r="B15">
        <v>27.380500000000001</v>
      </c>
      <c r="C15">
        <f t="shared" si="0"/>
        <v>27.580500000000001</v>
      </c>
      <c r="D15">
        <f t="shared" si="1"/>
        <v>3.317109001279869</v>
      </c>
      <c r="F15" t="s">
        <v>8</v>
      </c>
      <c r="G15" cm="1">
        <f t="array" ref="G15:G16">MMULT(_xlfn.ANCHORARRAY(G12),D1:D31)</f>
        <v>-2.2171541006333415</v>
      </c>
    </row>
    <row r="16" spans="1:37" x14ac:dyDescent="0.3">
      <c r="A16">
        <v>3.7</v>
      </c>
      <c r="B16">
        <v>6.4318</v>
      </c>
      <c r="C16">
        <f t="shared" si="0"/>
        <v>6.6318000000000001</v>
      </c>
      <c r="D16">
        <f t="shared" si="1"/>
        <v>1.8918762605628276</v>
      </c>
      <c r="G16">
        <v>1.2483947715749097</v>
      </c>
    </row>
    <row r="17" spans="1:7" x14ac:dyDescent="0.3">
      <c r="A17">
        <v>3.6</v>
      </c>
      <c r="B17">
        <v>14.533099999999999</v>
      </c>
      <c r="C17">
        <f t="shared" si="0"/>
        <v>14.733099999999999</v>
      </c>
      <c r="D17">
        <f t="shared" si="1"/>
        <v>2.6900966631860621</v>
      </c>
    </row>
    <row r="18" spans="1:7" x14ac:dyDescent="0.3">
      <c r="A18">
        <v>3.9</v>
      </c>
      <c r="B18">
        <v>2.1221000000000001</v>
      </c>
      <c r="C18">
        <f t="shared" si="0"/>
        <v>2.3221000000000003</v>
      </c>
      <c r="D18">
        <f t="shared" si="1"/>
        <v>0.84247194867050856</v>
      </c>
      <c r="F18" t="s">
        <v>9</v>
      </c>
      <c r="G18">
        <f>EXP(G15)</f>
        <v>0.10891863965686434</v>
      </c>
    </row>
    <row r="19" spans="1:7" x14ac:dyDescent="0.3">
      <c r="A19">
        <v>4.0999999999999996</v>
      </c>
      <c r="B19">
        <v>8.8557000000000006</v>
      </c>
      <c r="C19">
        <f t="shared" si="0"/>
        <v>9.0556999999999999</v>
      </c>
      <c r="D19">
        <f t="shared" si="1"/>
        <v>2.2033943937036287</v>
      </c>
      <c r="F19" t="s">
        <v>10</v>
      </c>
      <c r="G19">
        <f>G16</f>
        <v>1.2483947715749097</v>
      </c>
    </row>
    <row r="20" spans="1:7" x14ac:dyDescent="0.3">
      <c r="A20">
        <v>4.2</v>
      </c>
      <c r="B20">
        <v>5.4824999999999999</v>
      </c>
      <c r="C20">
        <f t="shared" si="0"/>
        <v>5.6825000000000001</v>
      </c>
      <c r="D20">
        <f t="shared" si="1"/>
        <v>1.7373912767445612</v>
      </c>
    </row>
    <row r="21" spans="1:7" x14ac:dyDescent="0.3">
      <c r="A21">
        <v>4.3</v>
      </c>
      <c r="B21">
        <v>12.583500000000001</v>
      </c>
      <c r="C21">
        <f t="shared" si="0"/>
        <v>12.7835</v>
      </c>
      <c r="D21">
        <f t="shared" si="1"/>
        <v>2.5481552768698119</v>
      </c>
    </row>
    <row r="22" spans="1:7" x14ac:dyDescent="0.3">
      <c r="A22">
        <v>4.7</v>
      </c>
      <c r="B22">
        <v>70.258099999999999</v>
      </c>
      <c r="C22">
        <f t="shared" si="0"/>
        <v>70.458100000000002</v>
      </c>
      <c r="D22">
        <f t="shared" si="1"/>
        <v>4.2550182068952402</v>
      </c>
    </row>
    <row r="23" spans="1:7" x14ac:dyDescent="0.3">
      <c r="A23">
        <v>4.8</v>
      </c>
      <c r="B23">
        <v>59.377699999999997</v>
      </c>
      <c r="C23">
        <f t="shared" si="0"/>
        <v>59.5777</v>
      </c>
      <c r="D23">
        <f t="shared" si="1"/>
        <v>4.0872813429817585</v>
      </c>
    </row>
    <row r="24" spans="1:7" x14ac:dyDescent="0.3">
      <c r="A24">
        <v>4</v>
      </c>
      <c r="B24">
        <v>23.939599999999999</v>
      </c>
      <c r="C24">
        <f t="shared" si="0"/>
        <v>24.139599999999998</v>
      </c>
      <c r="D24">
        <f t="shared" si="1"/>
        <v>3.1838536455238162</v>
      </c>
    </row>
    <row r="25" spans="1:7" x14ac:dyDescent="0.3">
      <c r="A25">
        <v>4.9000000000000004</v>
      </c>
      <c r="B25">
        <v>40.456800000000001</v>
      </c>
      <c r="C25">
        <f t="shared" si="0"/>
        <v>40.656800000000004</v>
      </c>
      <c r="D25">
        <f t="shared" si="1"/>
        <v>3.7051661036766177</v>
      </c>
    </row>
    <row r="26" spans="1:7" x14ac:dyDescent="0.3">
      <c r="A26">
        <v>5</v>
      </c>
      <c r="B26">
        <v>66.084999999999994</v>
      </c>
      <c r="C26">
        <f t="shared" si="0"/>
        <v>66.284999999999997</v>
      </c>
      <c r="D26">
        <f t="shared" si="1"/>
        <v>4.1939636272508132</v>
      </c>
    </row>
    <row r="27" spans="1:7" x14ac:dyDescent="0.3">
      <c r="A27">
        <v>5.0999999999999996</v>
      </c>
      <c r="B27">
        <v>67.17</v>
      </c>
      <c r="C27">
        <f t="shared" si="0"/>
        <v>67.37</v>
      </c>
      <c r="D27">
        <f t="shared" si="1"/>
        <v>4.2101998149725688</v>
      </c>
    </row>
    <row r="28" spans="1:7" x14ac:dyDescent="0.3">
      <c r="A28">
        <v>5.3</v>
      </c>
      <c r="B28">
        <v>133.2433</v>
      </c>
      <c r="C28">
        <f t="shared" si="0"/>
        <v>133.44329999999999</v>
      </c>
      <c r="D28">
        <f t="shared" si="1"/>
        <v>4.8936766685204773</v>
      </c>
    </row>
    <row r="29" spans="1:7" x14ac:dyDescent="0.3">
      <c r="A29">
        <v>5.2</v>
      </c>
      <c r="B29">
        <v>112.2146</v>
      </c>
      <c r="C29">
        <f t="shared" si="0"/>
        <v>112.41460000000001</v>
      </c>
      <c r="D29">
        <f t="shared" si="1"/>
        <v>4.7221938222626285</v>
      </c>
    </row>
    <row r="30" spans="1:7" x14ac:dyDescent="0.3">
      <c r="A30">
        <v>1.8</v>
      </c>
      <c r="B30">
        <v>2.2200000000000001E-2</v>
      </c>
      <c r="C30">
        <f t="shared" si="0"/>
        <v>0.22220000000000001</v>
      </c>
      <c r="D30">
        <f t="shared" si="1"/>
        <v>-1.5041774017766074</v>
      </c>
    </row>
    <row r="31" spans="1:7" x14ac:dyDescent="0.3">
      <c r="A31">
        <v>3.4</v>
      </c>
      <c r="B31">
        <v>19.689900000000002</v>
      </c>
      <c r="C31">
        <f t="shared" si="0"/>
        <v>19.889900000000001</v>
      </c>
      <c r="D31">
        <f t="shared" si="1"/>
        <v>2.9902120652011557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89A7-88D4-4AB3-83E4-CF5BD11540AD}">
  <dimension ref="A1:AY44"/>
  <sheetViews>
    <sheetView workbookViewId="0">
      <selection activeCell="H18" sqref="H18:H19"/>
    </sheetView>
  </sheetViews>
  <sheetFormatPr defaultRowHeight="14.4" x14ac:dyDescent="0.3"/>
  <sheetData>
    <row r="1" spans="1:51" x14ac:dyDescent="0.3">
      <c r="A1">
        <v>1</v>
      </c>
      <c r="B1">
        <v>-0.1295</v>
      </c>
      <c r="C1">
        <f>B1+0.2</f>
        <v>7.0500000000000007E-2</v>
      </c>
      <c r="D1">
        <f>LN(C1)</f>
        <v>-2.6521425691639138</v>
      </c>
      <c r="E1">
        <f>LN(A1)</f>
        <v>0</v>
      </c>
      <c r="G1" t="s">
        <v>5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">
      <c r="A2">
        <v>1.2</v>
      </c>
      <c r="B2">
        <v>0.2452</v>
      </c>
      <c r="C2">
        <f t="shared" ref="C2:C44" si="0">B2+0.2</f>
        <v>0.44520000000000004</v>
      </c>
      <c r="D2">
        <f t="shared" ref="D2:D44" si="1">LN(C2)</f>
        <v>-0.80923165958074716</v>
      </c>
      <c r="E2">
        <f t="shared" ref="E2:E44" si="2">LN(A2)</f>
        <v>0.18232155679395459</v>
      </c>
      <c r="H2" cm="1">
        <f t="array" ref="H2:AY2">TRANSPOSE(E1:E44)</f>
        <v>0</v>
      </c>
      <c r="I2">
        <v>0.18232155679395459</v>
      </c>
      <c r="J2">
        <v>0.26236426446749106</v>
      </c>
      <c r="K2">
        <v>0.26236426446749106</v>
      </c>
      <c r="L2">
        <v>0.40546510810816438</v>
      </c>
      <c r="M2">
        <v>0.53062825106217038</v>
      </c>
      <c r="N2">
        <v>0.64185388617239469</v>
      </c>
      <c r="O2">
        <v>0.74193734472937733</v>
      </c>
      <c r="P2">
        <v>0.78845736036427028</v>
      </c>
      <c r="Q2">
        <v>0.78845736036427028</v>
      </c>
      <c r="R2">
        <v>0.91629073187415511</v>
      </c>
      <c r="S2">
        <v>0.95551144502743635</v>
      </c>
      <c r="T2">
        <v>1.0296194171811581</v>
      </c>
      <c r="U2">
        <v>0.99325177301028345</v>
      </c>
      <c r="V2">
        <v>1.1631508098056809</v>
      </c>
      <c r="W2">
        <v>1.2527629684953681</v>
      </c>
      <c r="X2">
        <v>1.1939224684724346</v>
      </c>
      <c r="Y2">
        <v>1.3083328196501789</v>
      </c>
      <c r="Z2">
        <v>1.2527629684953681</v>
      </c>
      <c r="AA2">
        <v>1.2809338454620642</v>
      </c>
      <c r="AB2">
        <v>1.2809338454620642</v>
      </c>
      <c r="AC2">
        <v>1.3083328196501789</v>
      </c>
      <c r="AD2">
        <v>1.3609765531356006</v>
      </c>
      <c r="AE2">
        <v>1.410986973710262</v>
      </c>
      <c r="AF2">
        <v>1.4586150226995167</v>
      </c>
      <c r="AG2">
        <v>1.4350845252893227</v>
      </c>
      <c r="AH2">
        <v>1.4586150226995167</v>
      </c>
      <c r="AI2">
        <v>1.547562508716013</v>
      </c>
      <c r="AJ2">
        <v>1.2527629684953681</v>
      </c>
      <c r="AK2">
        <v>1.5686159179138452</v>
      </c>
      <c r="AL2">
        <v>1.4350845252893227</v>
      </c>
      <c r="AM2">
        <v>1.3862943611198906</v>
      </c>
      <c r="AN2">
        <v>1.589235205116581</v>
      </c>
      <c r="AO2">
        <v>1.6094379124341003</v>
      </c>
      <c r="AP2">
        <v>1.62924053973028</v>
      </c>
      <c r="AQ2">
        <v>1.6677068205580761</v>
      </c>
      <c r="AR2">
        <v>1.6486586255873816</v>
      </c>
      <c r="AS2">
        <v>0.91629073187415511</v>
      </c>
      <c r="AT2">
        <v>0.58778666490211906</v>
      </c>
      <c r="AU2">
        <v>1.2809338454620642</v>
      </c>
      <c r="AV2">
        <v>0.99325177301028345</v>
      </c>
      <c r="AW2">
        <v>1.2237754316221157</v>
      </c>
      <c r="AX2">
        <v>1.4586150226995167</v>
      </c>
      <c r="AY2">
        <v>0.74193734472937733</v>
      </c>
    </row>
    <row r="3" spans="1:51" x14ac:dyDescent="0.3">
      <c r="A3">
        <v>1.3</v>
      </c>
      <c r="B3">
        <v>0.38590000000000002</v>
      </c>
      <c r="C3">
        <f t="shared" si="0"/>
        <v>0.58590000000000009</v>
      </c>
      <c r="D3">
        <f t="shared" si="1"/>
        <v>-0.53460615243139398</v>
      </c>
      <c r="E3">
        <f t="shared" si="2"/>
        <v>0.26236426446749106</v>
      </c>
    </row>
    <row r="4" spans="1:51" x14ac:dyDescent="0.3">
      <c r="A4">
        <v>1.3</v>
      </c>
      <c r="B4">
        <v>0.14549999999999999</v>
      </c>
      <c r="C4">
        <f t="shared" si="0"/>
        <v>0.34550000000000003</v>
      </c>
      <c r="D4">
        <f t="shared" si="1"/>
        <v>-1.0627626357744124</v>
      </c>
      <c r="E4">
        <f t="shared" si="2"/>
        <v>0.26236426446749106</v>
      </c>
      <c r="G4" t="s">
        <v>1</v>
      </c>
      <c r="H4" cm="1">
        <f t="array" ref="H4:I5">MMULT(H1:AY2,TRANSPOSE(H1:AY2))</f>
        <v>44</v>
      </c>
      <c r="I4">
        <v>48.201123605910666</v>
      </c>
    </row>
    <row r="5" spans="1:51" x14ac:dyDescent="0.3">
      <c r="A5">
        <v>1.5</v>
      </c>
      <c r="B5">
        <v>0.3085</v>
      </c>
      <c r="C5">
        <f t="shared" si="0"/>
        <v>0.50849999999999995</v>
      </c>
      <c r="D5">
        <f t="shared" si="1"/>
        <v>-0.6762900634935225</v>
      </c>
      <c r="E5">
        <f t="shared" si="2"/>
        <v>0.40546510810816438</v>
      </c>
      <c r="H5">
        <v>48.201123605910666</v>
      </c>
      <c r="I5">
        <v>61.065873771397214</v>
      </c>
    </row>
    <row r="6" spans="1:51" x14ac:dyDescent="0.3">
      <c r="A6">
        <v>1.7</v>
      </c>
      <c r="B6">
        <v>1.4858</v>
      </c>
      <c r="C6">
        <f t="shared" si="0"/>
        <v>1.6858</v>
      </c>
      <c r="D6">
        <f t="shared" si="1"/>
        <v>0.52224022858124475</v>
      </c>
      <c r="E6">
        <f t="shared" si="2"/>
        <v>0.53062825106217038</v>
      </c>
    </row>
    <row r="7" spans="1:51" x14ac:dyDescent="0.3">
      <c r="A7">
        <v>1.9</v>
      </c>
      <c r="B7">
        <v>2.1194000000000002</v>
      </c>
      <c r="C7">
        <f t="shared" si="0"/>
        <v>2.3194000000000004</v>
      </c>
      <c r="D7">
        <f t="shared" si="1"/>
        <v>0.84130853154046592</v>
      </c>
      <c r="E7">
        <f t="shared" si="2"/>
        <v>0.64185388617239469</v>
      </c>
      <c r="G7" t="s">
        <v>6</v>
      </c>
      <c r="H7" cm="1">
        <f t="array" ref="H7:I8">MINVERSE(_xlfn.ANCHORARRAY(H4))</f>
        <v>0.16797098636093111</v>
      </c>
      <c r="I7">
        <v>-0.13258453168293585</v>
      </c>
    </row>
    <row r="8" spans="1:51" x14ac:dyDescent="0.3">
      <c r="A8">
        <v>2.1</v>
      </c>
      <c r="B8">
        <v>5.3156999999999996</v>
      </c>
      <c r="C8">
        <f t="shared" si="0"/>
        <v>5.5156999999999998</v>
      </c>
      <c r="D8">
        <f t="shared" si="1"/>
        <v>1.7075985712148876</v>
      </c>
      <c r="E8">
        <f t="shared" si="2"/>
        <v>0.74193734472937733</v>
      </c>
      <c r="H8">
        <v>-0.13258453168293585</v>
      </c>
      <c r="I8">
        <v>0.12102870135860937</v>
      </c>
    </row>
    <row r="9" spans="1:51" x14ac:dyDescent="0.3">
      <c r="A9">
        <v>2.2000000000000002</v>
      </c>
      <c r="B9">
        <v>0.85360000000000003</v>
      </c>
      <c r="C9">
        <f t="shared" si="0"/>
        <v>1.0536000000000001</v>
      </c>
      <c r="D9">
        <f t="shared" si="1"/>
        <v>5.2212871446934324E-2</v>
      </c>
      <c r="E9">
        <f t="shared" si="2"/>
        <v>0.78845736036427028</v>
      </c>
    </row>
    <row r="10" spans="1:51" x14ac:dyDescent="0.3">
      <c r="A10">
        <v>2.2000000000000002</v>
      </c>
      <c r="B10">
        <v>4.5911999999999997</v>
      </c>
      <c r="C10">
        <f t="shared" si="0"/>
        <v>4.7911999999999999</v>
      </c>
      <c r="D10">
        <f t="shared" si="1"/>
        <v>1.5667809019681156</v>
      </c>
      <c r="E10">
        <f t="shared" si="2"/>
        <v>0.78845736036427028</v>
      </c>
      <c r="G10" t="s">
        <v>7</v>
      </c>
      <c r="H10" cm="1">
        <f t="array" ref="H10:AY11">MMULT(_xlfn.ANCHORARRAY(H7),H1:AY2)</f>
        <v>0.16797098636093111</v>
      </c>
      <c r="I10">
        <v>0.14379796813770085</v>
      </c>
      <c r="J10">
        <v>0.13318554322617088</v>
      </c>
      <c r="K10">
        <v>0.13318554322617088</v>
      </c>
      <c r="L10">
        <v>0.11421258488863917</v>
      </c>
      <c r="M10">
        <v>9.7617888196117941E-2</v>
      </c>
      <c r="N10">
        <v>8.2871089453891739E-2</v>
      </c>
      <c r="O10">
        <v>6.9601570971905682E-2</v>
      </c>
      <c r="P10">
        <v>6.3433736485070544E-2</v>
      </c>
      <c r="Q10">
        <v>6.3433736485070544E-2</v>
      </c>
      <c r="R10">
        <v>4.6485008789981713E-2</v>
      </c>
      <c r="S10">
        <v>4.1284948904283164E-2</v>
      </c>
      <c r="T10">
        <v>3.1459378122309894E-2</v>
      </c>
      <c r="U10">
        <v>3.6281165193116971E-2</v>
      </c>
      <c r="V10">
        <v>1.3755180966217306E-2</v>
      </c>
      <c r="W10">
        <v>1.8739948732482137E-3</v>
      </c>
      <c r="X10">
        <v>9.6753350127786186E-3</v>
      </c>
      <c r="Y10">
        <v>-5.4937078178028398E-3</v>
      </c>
      <c r="Z10">
        <v>1.8739948732482137E-3</v>
      </c>
      <c r="AA10">
        <v>-1.8610276564788031E-3</v>
      </c>
      <c r="AB10">
        <v>-1.8610276564788031E-3</v>
      </c>
      <c r="AC10">
        <v>-5.4937078178028398E-3</v>
      </c>
      <c r="AD10">
        <v>-1.2473452568008775E-2</v>
      </c>
      <c r="AE10">
        <v>-1.9104060759166902E-2</v>
      </c>
      <c r="AF10">
        <v>-2.5418803329379153E-2</v>
      </c>
      <c r="AG10">
        <v>-2.2299023349982072E-2</v>
      </c>
      <c r="AH10">
        <v>-2.5418803329379153E-2</v>
      </c>
      <c r="AI10">
        <v>-3.7211864107250803E-2</v>
      </c>
      <c r="AJ10">
        <v>1.8739948732482137E-3</v>
      </c>
      <c r="AK10">
        <v>-4.0003220506074605E-2</v>
      </c>
      <c r="AL10">
        <v>-2.2299023349982072E-2</v>
      </c>
      <c r="AM10">
        <v>-1.5830202282844347E-2</v>
      </c>
      <c r="AN10">
        <v>-4.2737019043485286E-2</v>
      </c>
      <c r="AO10">
        <v>-4.5415585531906E-2</v>
      </c>
      <c r="AP10">
        <v>-4.8041107598061711E-2</v>
      </c>
      <c r="AQ10">
        <v>-5.3141141427199334E-2</v>
      </c>
      <c r="AR10">
        <v>-5.0615645417604577E-2</v>
      </c>
      <c r="AS10">
        <v>4.6485008789981713E-2</v>
      </c>
      <c r="AT10">
        <v>9.003956666540891E-2</v>
      </c>
      <c r="AU10">
        <v>-1.8610276564788031E-3</v>
      </c>
      <c r="AV10">
        <v>3.6281165193116971E-2</v>
      </c>
      <c r="AW10">
        <v>5.7172938742302282E-3</v>
      </c>
      <c r="AX10">
        <v>-2.5418803329379153E-2</v>
      </c>
      <c r="AY10">
        <v>6.9601570971905682E-2</v>
      </c>
    </row>
    <row r="11" spans="1:51" x14ac:dyDescent="0.3">
      <c r="A11">
        <v>2.5</v>
      </c>
      <c r="B11">
        <v>9.9635999999999996</v>
      </c>
      <c r="C11">
        <f t="shared" si="0"/>
        <v>10.163599999999999</v>
      </c>
      <c r="D11">
        <f t="shared" si="1"/>
        <v>2.3188127100986966</v>
      </c>
      <c r="E11">
        <f t="shared" si="2"/>
        <v>0.91629073187415511</v>
      </c>
      <c r="H11">
        <v>-0.13258453168293585</v>
      </c>
      <c r="I11">
        <v>-0.11051839043448358</v>
      </c>
      <c r="J11">
        <v>-0.10083092547152867</v>
      </c>
      <c r="K11">
        <v>-0.10083092547152867</v>
      </c>
      <c r="L11">
        <v>-8.3511616202376571E-2</v>
      </c>
      <c r="M11">
        <v>-6.8363283552691237E-2</v>
      </c>
      <c r="N11">
        <v>-5.4901789377514248E-2</v>
      </c>
      <c r="O11">
        <v>-4.278881836088444E-2</v>
      </c>
      <c r="P11">
        <v>-3.7158561281411137E-2</v>
      </c>
      <c r="Q11">
        <v>-3.7158561281411137E-2</v>
      </c>
      <c r="R11">
        <v>-2.168705433727712E-2</v>
      </c>
      <c r="S11">
        <v>-1.6940222357976972E-2</v>
      </c>
      <c r="T11">
        <v>-7.9710307278920423E-3</v>
      </c>
      <c r="U11">
        <v>-1.2372559473364991E-2</v>
      </c>
      <c r="V11">
        <v>8.1901003120605498E-3</v>
      </c>
      <c r="W11">
        <v>1.9035743504214997E-2</v>
      </c>
      <c r="X11">
        <v>1.1914354199148131E-2</v>
      </c>
      <c r="Y11">
        <v>2.5761290424172967E-2</v>
      </c>
      <c r="Z11">
        <v>1.9035743504214997E-2</v>
      </c>
      <c r="AA11">
        <v>2.2445228159627406E-2</v>
      </c>
      <c r="AB11">
        <v>2.2445228159627406E-2</v>
      </c>
      <c r="AC11">
        <v>2.5761290424172967E-2</v>
      </c>
      <c r="AD11">
        <v>3.2132693122582295E-2</v>
      </c>
      <c r="AE11">
        <v>3.8185389379131462E-2</v>
      </c>
      <c r="AF11">
        <v>4.3949750296545187E-2</v>
      </c>
      <c r="AG11">
        <v>4.1101884752667267E-2</v>
      </c>
      <c r="AH11">
        <v>4.3949750296545187E-2</v>
      </c>
      <c r="AI11">
        <v>5.4714949018234788E-2</v>
      </c>
      <c r="AJ11">
        <v>1.9035743504214997E-2</v>
      </c>
      <c r="AK11">
        <v>5.7263015792619831E-2</v>
      </c>
      <c r="AL11">
        <v>4.1101884752667267E-2</v>
      </c>
      <c r="AM11">
        <v>3.5196874544167561E-2</v>
      </c>
      <c r="AN11">
        <v>5.9758541345707128E-2</v>
      </c>
      <c r="AO11">
        <v>6.2203648776274573E-2</v>
      </c>
      <c r="AP11">
        <v>6.4600335041419737E-2</v>
      </c>
      <c r="AQ11">
        <v>6.9255859056103486E-2</v>
      </c>
      <c r="AR11">
        <v>6.6950480755574748E-2</v>
      </c>
      <c r="AS11">
        <v>-2.168705433727712E-2</v>
      </c>
      <c r="AT11">
        <v>-6.1445474953924287E-2</v>
      </c>
      <c r="AU11">
        <v>2.2445228159627406E-2</v>
      </c>
      <c r="AV11">
        <v>-1.2372559473364991E-2</v>
      </c>
      <c r="AW11">
        <v>1.5527419560860456E-2</v>
      </c>
      <c r="AX11">
        <v>4.3949750296545187E-2</v>
      </c>
      <c r="AY11">
        <v>-4.278881836088444E-2</v>
      </c>
    </row>
    <row r="12" spans="1:51" x14ac:dyDescent="0.3">
      <c r="A12">
        <v>2.6</v>
      </c>
      <c r="B12">
        <v>8.2018000000000004</v>
      </c>
      <c r="C12">
        <f t="shared" si="0"/>
        <v>8.4017999999999997</v>
      </c>
      <c r="D12">
        <f t="shared" si="1"/>
        <v>2.1284459686076493</v>
      </c>
      <c r="E12">
        <f t="shared" si="2"/>
        <v>0.95551144502743635</v>
      </c>
    </row>
    <row r="13" spans="1:51" x14ac:dyDescent="0.3">
      <c r="A13">
        <v>2.8</v>
      </c>
      <c r="B13">
        <v>7.0172999999999996</v>
      </c>
      <c r="C13">
        <f t="shared" si="0"/>
        <v>7.2172999999999998</v>
      </c>
      <c r="D13">
        <f t="shared" si="1"/>
        <v>1.9764809217449644</v>
      </c>
      <c r="E13">
        <f t="shared" si="2"/>
        <v>1.0296194171811581</v>
      </c>
    </row>
    <row r="14" spans="1:51" x14ac:dyDescent="0.3">
      <c r="A14">
        <v>2.7</v>
      </c>
      <c r="B14">
        <v>0.67390000000000005</v>
      </c>
      <c r="C14">
        <f t="shared" si="0"/>
        <v>0.87390000000000012</v>
      </c>
      <c r="D14">
        <f t="shared" si="1"/>
        <v>-0.1347893263486383</v>
      </c>
      <c r="E14">
        <f t="shared" si="2"/>
        <v>0.99325177301028345</v>
      </c>
      <c r="G14" t="s">
        <v>8</v>
      </c>
      <c r="H14" cm="1">
        <f t="array" ref="H14:H15">MMULT(_xlfn.ANCHORARRAY(H10),D1:D44)</f>
        <v>-1.808606774115471</v>
      </c>
    </row>
    <row r="15" spans="1:51" x14ac:dyDescent="0.3">
      <c r="A15">
        <v>3.2</v>
      </c>
      <c r="B15">
        <v>22.869499999999999</v>
      </c>
      <c r="C15">
        <f t="shared" si="0"/>
        <v>23.069499999999998</v>
      </c>
      <c r="D15">
        <f t="shared" si="1"/>
        <v>3.1385113987821787</v>
      </c>
      <c r="E15">
        <f t="shared" si="2"/>
        <v>1.1631508098056809</v>
      </c>
      <c r="H15">
        <v>3.2037481054819668</v>
      </c>
    </row>
    <row r="16" spans="1:51" x14ac:dyDescent="0.3">
      <c r="A16">
        <v>3.5</v>
      </c>
      <c r="B16">
        <v>5.1400000000000001E-2</v>
      </c>
      <c r="C16">
        <f t="shared" si="0"/>
        <v>0.25140000000000001</v>
      </c>
      <c r="D16">
        <f t="shared" si="1"/>
        <v>-1.3807099828259899</v>
      </c>
      <c r="E16">
        <f t="shared" si="2"/>
        <v>1.2527629684953681</v>
      </c>
    </row>
    <row r="17" spans="1:8" x14ac:dyDescent="0.3">
      <c r="A17">
        <v>3.3</v>
      </c>
      <c r="B17">
        <v>27.380500000000001</v>
      </c>
      <c r="C17">
        <f t="shared" si="0"/>
        <v>27.580500000000001</v>
      </c>
      <c r="D17">
        <f t="shared" si="1"/>
        <v>3.317109001279869</v>
      </c>
      <c r="E17">
        <f t="shared" si="2"/>
        <v>1.1939224684724346</v>
      </c>
    </row>
    <row r="18" spans="1:8" x14ac:dyDescent="0.3">
      <c r="A18">
        <v>3.7</v>
      </c>
      <c r="B18">
        <v>6.4318</v>
      </c>
      <c r="C18">
        <f t="shared" si="0"/>
        <v>6.6318000000000001</v>
      </c>
      <c r="D18">
        <f t="shared" si="1"/>
        <v>1.8918762605628276</v>
      </c>
      <c r="E18">
        <f t="shared" si="2"/>
        <v>1.3083328196501789</v>
      </c>
      <c r="H18">
        <f>EXP(H14)</f>
        <v>0.16388230288874903</v>
      </c>
    </row>
    <row r="19" spans="1:8" x14ac:dyDescent="0.3">
      <c r="A19">
        <v>3.5</v>
      </c>
      <c r="B19">
        <v>7.2088000000000001</v>
      </c>
      <c r="C19">
        <f t="shared" si="0"/>
        <v>7.4088000000000003</v>
      </c>
      <c r="D19">
        <f t="shared" si="1"/>
        <v>2.0026684828739221</v>
      </c>
      <c r="E19">
        <f t="shared" si="2"/>
        <v>1.2527629684953681</v>
      </c>
      <c r="H19">
        <f>H15</f>
        <v>3.2037481054819668</v>
      </c>
    </row>
    <row r="20" spans="1:8" x14ac:dyDescent="0.3">
      <c r="A20">
        <v>3.6</v>
      </c>
      <c r="B20">
        <v>14.533099999999999</v>
      </c>
      <c r="C20">
        <f t="shared" si="0"/>
        <v>14.733099999999999</v>
      </c>
      <c r="D20">
        <f t="shared" si="1"/>
        <v>2.6900966631860621</v>
      </c>
      <c r="E20">
        <f t="shared" si="2"/>
        <v>1.2809338454620642</v>
      </c>
    </row>
    <row r="21" spans="1:8" x14ac:dyDescent="0.3">
      <c r="A21">
        <v>3.6</v>
      </c>
      <c r="B21">
        <v>1.4572000000000001</v>
      </c>
      <c r="C21">
        <f t="shared" si="0"/>
        <v>1.6572</v>
      </c>
      <c r="D21">
        <f t="shared" si="1"/>
        <v>0.50512943122110965</v>
      </c>
      <c r="E21">
        <f t="shared" si="2"/>
        <v>1.2809338454620642</v>
      </c>
    </row>
    <row r="22" spans="1:8" x14ac:dyDescent="0.3">
      <c r="A22">
        <v>3.7</v>
      </c>
      <c r="B22">
        <v>2.4424999999999999</v>
      </c>
      <c r="C22">
        <f t="shared" si="0"/>
        <v>2.6425000000000001</v>
      </c>
      <c r="D22">
        <f t="shared" si="1"/>
        <v>0.9717254387622557</v>
      </c>
      <c r="E22">
        <f t="shared" si="2"/>
        <v>1.3083328196501789</v>
      </c>
    </row>
    <row r="23" spans="1:8" x14ac:dyDescent="0.3">
      <c r="A23">
        <v>3.9</v>
      </c>
      <c r="B23">
        <v>2.1221000000000001</v>
      </c>
      <c r="C23">
        <f t="shared" si="0"/>
        <v>2.3221000000000003</v>
      </c>
      <c r="D23">
        <f t="shared" si="1"/>
        <v>0.84247194867050856</v>
      </c>
      <c r="E23">
        <f t="shared" si="2"/>
        <v>1.3609765531356006</v>
      </c>
    </row>
    <row r="24" spans="1:8" x14ac:dyDescent="0.3">
      <c r="A24">
        <v>4.0999999999999996</v>
      </c>
      <c r="B24">
        <v>8.8557000000000006</v>
      </c>
      <c r="C24">
        <f t="shared" si="0"/>
        <v>9.0556999999999999</v>
      </c>
      <c r="D24">
        <f t="shared" si="1"/>
        <v>2.2033943937036287</v>
      </c>
      <c r="E24">
        <f t="shared" si="2"/>
        <v>1.410986973710262</v>
      </c>
    </row>
    <row r="25" spans="1:8" x14ac:dyDescent="0.3">
      <c r="A25">
        <v>4.3</v>
      </c>
      <c r="B25">
        <v>11.898099999999999</v>
      </c>
      <c r="C25">
        <f t="shared" si="0"/>
        <v>12.098099999999999</v>
      </c>
      <c r="D25">
        <f t="shared" si="1"/>
        <v>2.4930484154796231</v>
      </c>
      <c r="E25">
        <f t="shared" si="2"/>
        <v>1.4586150226995167</v>
      </c>
    </row>
    <row r="26" spans="1:8" x14ac:dyDescent="0.3">
      <c r="A26">
        <v>4.2</v>
      </c>
      <c r="B26">
        <v>5.4824999999999999</v>
      </c>
      <c r="C26">
        <f t="shared" si="0"/>
        <v>5.6825000000000001</v>
      </c>
      <c r="D26">
        <f t="shared" si="1"/>
        <v>1.7373912767445612</v>
      </c>
      <c r="E26">
        <f t="shared" si="2"/>
        <v>1.4350845252893227</v>
      </c>
    </row>
    <row r="27" spans="1:8" x14ac:dyDescent="0.3">
      <c r="A27">
        <v>4.3</v>
      </c>
      <c r="B27">
        <v>12.583500000000001</v>
      </c>
      <c r="C27">
        <f t="shared" si="0"/>
        <v>12.7835</v>
      </c>
      <c r="D27">
        <f t="shared" si="1"/>
        <v>2.5481552768698119</v>
      </c>
      <c r="E27">
        <f t="shared" si="2"/>
        <v>1.4586150226995167</v>
      </c>
    </row>
    <row r="28" spans="1:8" x14ac:dyDescent="0.3">
      <c r="A28">
        <v>4.7</v>
      </c>
      <c r="B28">
        <v>70.258099999999999</v>
      </c>
      <c r="C28">
        <f t="shared" si="0"/>
        <v>70.458100000000002</v>
      </c>
      <c r="D28">
        <f t="shared" si="1"/>
        <v>4.2550182068952402</v>
      </c>
      <c r="E28">
        <f t="shared" si="2"/>
        <v>1.547562508716013</v>
      </c>
    </row>
    <row r="29" spans="1:8" x14ac:dyDescent="0.3">
      <c r="A29">
        <v>3.5</v>
      </c>
      <c r="B29">
        <v>28.634499999999999</v>
      </c>
      <c r="C29">
        <f t="shared" si="0"/>
        <v>28.834499999999998</v>
      </c>
      <c r="D29">
        <f t="shared" si="1"/>
        <v>3.3615725868788875</v>
      </c>
      <c r="E29">
        <f t="shared" si="2"/>
        <v>1.2527629684953681</v>
      </c>
    </row>
    <row r="30" spans="1:8" x14ac:dyDescent="0.3">
      <c r="A30">
        <v>4.8</v>
      </c>
      <c r="B30">
        <v>59.377699999999997</v>
      </c>
      <c r="C30">
        <f t="shared" si="0"/>
        <v>59.5777</v>
      </c>
      <c r="D30">
        <f t="shared" si="1"/>
        <v>4.0872813429817585</v>
      </c>
      <c r="E30">
        <f t="shared" si="2"/>
        <v>1.5686159179138452</v>
      </c>
    </row>
    <row r="31" spans="1:8" x14ac:dyDescent="0.3">
      <c r="A31">
        <v>4.2</v>
      </c>
      <c r="B31">
        <v>1.7222</v>
      </c>
      <c r="C31">
        <f t="shared" si="0"/>
        <v>1.9221999999999999</v>
      </c>
      <c r="D31">
        <f t="shared" si="1"/>
        <v>0.65347036340704689</v>
      </c>
      <c r="E31">
        <f t="shared" si="2"/>
        <v>1.4350845252893227</v>
      </c>
    </row>
    <row r="32" spans="1:8" x14ac:dyDescent="0.3">
      <c r="A32">
        <v>4</v>
      </c>
      <c r="B32">
        <v>23.939599999999999</v>
      </c>
      <c r="C32">
        <f t="shared" si="0"/>
        <v>24.139599999999998</v>
      </c>
      <c r="D32">
        <f t="shared" si="1"/>
        <v>3.1838536455238162</v>
      </c>
      <c r="E32">
        <f t="shared" si="2"/>
        <v>1.3862943611198906</v>
      </c>
    </row>
    <row r="33" spans="1:5" x14ac:dyDescent="0.3">
      <c r="A33">
        <v>4.9000000000000004</v>
      </c>
      <c r="B33">
        <v>40.456800000000001</v>
      </c>
      <c r="C33">
        <f t="shared" si="0"/>
        <v>40.656800000000004</v>
      </c>
      <c r="D33">
        <f t="shared" si="1"/>
        <v>3.7051661036766177</v>
      </c>
      <c r="E33">
        <f t="shared" si="2"/>
        <v>1.589235205116581</v>
      </c>
    </row>
    <row r="34" spans="1:5" x14ac:dyDescent="0.3">
      <c r="A34">
        <v>5</v>
      </c>
      <c r="B34">
        <v>66.084999999999994</v>
      </c>
      <c r="C34">
        <f t="shared" si="0"/>
        <v>66.284999999999997</v>
      </c>
      <c r="D34">
        <f t="shared" si="1"/>
        <v>4.1939636272508132</v>
      </c>
      <c r="E34">
        <f t="shared" si="2"/>
        <v>1.6094379124341003</v>
      </c>
    </row>
    <row r="35" spans="1:5" x14ac:dyDescent="0.3">
      <c r="A35">
        <v>5.0999999999999996</v>
      </c>
      <c r="B35">
        <v>67.17</v>
      </c>
      <c r="C35">
        <f t="shared" si="0"/>
        <v>67.37</v>
      </c>
      <c r="D35">
        <f t="shared" si="1"/>
        <v>4.2101998149725688</v>
      </c>
      <c r="E35">
        <f t="shared" si="2"/>
        <v>1.62924053973028</v>
      </c>
    </row>
    <row r="36" spans="1:5" x14ac:dyDescent="0.3">
      <c r="A36">
        <v>5.3</v>
      </c>
      <c r="B36">
        <v>133.2433</v>
      </c>
      <c r="C36">
        <f t="shared" si="0"/>
        <v>133.44329999999999</v>
      </c>
      <c r="D36">
        <f t="shared" si="1"/>
        <v>4.8936766685204773</v>
      </c>
      <c r="E36">
        <f t="shared" si="2"/>
        <v>1.6677068205580761</v>
      </c>
    </row>
    <row r="37" spans="1:5" x14ac:dyDescent="0.3">
      <c r="A37">
        <v>5.2</v>
      </c>
      <c r="B37">
        <v>112.2146</v>
      </c>
      <c r="C37">
        <f t="shared" si="0"/>
        <v>112.41460000000001</v>
      </c>
      <c r="D37">
        <f t="shared" si="1"/>
        <v>4.7221938222626285</v>
      </c>
      <c r="E37">
        <f t="shared" si="2"/>
        <v>1.6486586255873816</v>
      </c>
    </row>
    <row r="38" spans="1:5" x14ac:dyDescent="0.3">
      <c r="A38">
        <v>2.5</v>
      </c>
      <c r="B38">
        <v>4.3369999999999997</v>
      </c>
      <c r="C38">
        <f t="shared" si="0"/>
        <v>4.5369999999999999</v>
      </c>
      <c r="D38">
        <f t="shared" si="1"/>
        <v>1.5122660006818269</v>
      </c>
      <c r="E38">
        <f t="shared" si="2"/>
        <v>0.91629073187415511</v>
      </c>
    </row>
    <row r="39" spans="1:5" x14ac:dyDescent="0.3">
      <c r="A39">
        <v>1.8</v>
      </c>
      <c r="B39">
        <v>2.2200000000000001E-2</v>
      </c>
      <c r="C39">
        <f t="shared" si="0"/>
        <v>0.22220000000000001</v>
      </c>
      <c r="D39">
        <f t="shared" si="1"/>
        <v>-1.5041774017766074</v>
      </c>
      <c r="E39">
        <f t="shared" si="2"/>
        <v>0.58778666490211906</v>
      </c>
    </row>
    <row r="40" spans="1:5" x14ac:dyDescent="0.3">
      <c r="A40">
        <v>3.6</v>
      </c>
      <c r="B40">
        <v>0.2893</v>
      </c>
      <c r="C40">
        <f t="shared" si="0"/>
        <v>0.48930000000000001</v>
      </c>
      <c r="D40">
        <f t="shared" si="1"/>
        <v>-0.7147794806870591</v>
      </c>
      <c r="E40">
        <f t="shared" si="2"/>
        <v>1.2809338454620642</v>
      </c>
    </row>
    <row r="41" spans="1:5" x14ac:dyDescent="0.3">
      <c r="A41">
        <v>2.7</v>
      </c>
      <c r="B41">
        <v>7.5038</v>
      </c>
      <c r="C41">
        <f t="shared" si="0"/>
        <v>7.7038000000000002</v>
      </c>
      <c r="D41">
        <f t="shared" si="1"/>
        <v>2.0417137136188646</v>
      </c>
      <c r="E41">
        <f t="shared" si="2"/>
        <v>0.99325177301028345</v>
      </c>
    </row>
    <row r="42" spans="1:5" x14ac:dyDescent="0.3">
      <c r="A42">
        <v>3.4</v>
      </c>
      <c r="B42">
        <v>19.689900000000002</v>
      </c>
      <c r="C42">
        <f t="shared" si="0"/>
        <v>19.889900000000001</v>
      </c>
      <c r="D42">
        <f t="shared" si="1"/>
        <v>2.9902120652011557</v>
      </c>
      <c r="E42">
        <f t="shared" si="2"/>
        <v>1.2237754316221157</v>
      </c>
    </row>
    <row r="43" spans="1:5" x14ac:dyDescent="0.3">
      <c r="A43">
        <v>4.3</v>
      </c>
      <c r="B43">
        <v>33.899099999999997</v>
      </c>
      <c r="C43">
        <f t="shared" si="0"/>
        <v>34.0991</v>
      </c>
      <c r="D43">
        <f t="shared" si="1"/>
        <v>3.5292709909792941</v>
      </c>
      <c r="E43">
        <f t="shared" si="2"/>
        <v>1.4586150226995167</v>
      </c>
    </row>
    <row r="44" spans="1:5" x14ac:dyDescent="0.3">
      <c r="A44">
        <v>2.1</v>
      </c>
      <c r="B44">
        <v>4.3710000000000004</v>
      </c>
      <c r="C44">
        <f t="shared" si="0"/>
        <v>4.5710000000000006</v>
      </c>
      <c r="D44">
        <f t="shared" si="1"/>
        <v>1.5197319993496075</v>
      </c>
      <c r="E44">
        <f t="shared" si="2"/>
        <v>0.74193734472937733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CC626EDCE843A5CE655EA6411FC9" ma:contentTypeVersion="5" ma:contentTypeDescription="Create a new document." ma:contentTypeScope="" ma:versionID="c2fae5b2482952facafb9470e0491b5d">
  <xsd:schema xmlns:xsd="http://www.w3.org/2001/XMLSchema" xmlns:xs="http://www.w3.org/2001/XMLSchema" xmlns:p="http://schemas.microsoft.com/office/2006/metadata/properties" xmlns:ns2="2b43c64c-01cb-420c-8ce7-b35cf04f1973" xmlns:ns3="c62d69e8-8e0e-4daf-8765-ccd45e185440" targetNamespace="http://schemas.microsoft.com/office/2006/metadata/properties" ma:root="true" ma:fieldsID="02f07687dde718ad65372bbba32555a2" ns2:_="" ns3:_="">
    <xsd:import namespace="2b43c64c-01cb-420c-8ce7-b35cf04f1973"/>
    <xsd:import namespace="c62d69e8-8e0e-4daf-8765-ccd45e1854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3c64c-01cb-420c-8ce7-b35cf04f1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d69e8-8e0e-4daf-8765-ccd45e185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D17B1-C547-4231-93D8-E1C2890F91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8A4BA9-9CD2-4E0B-980A-D515B2B03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7B814-7DDD-4FEE-9EA9-5DB404FCF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43c64c-01cb-420c-8ce7-b35cf04f1973"/>
    <ds:schemaRef ds:uri="c62d69e8-8e0e-4daf-8765-ccd45e185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loc bo trung</vt:lpstr>
      <vt:lpstr>ham ax^b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TÍN PHÁT LAPTOP</dc:creator>
  <cp:keywords/>
  <dc:description/>
  <cp:lastModifiedBy>Quach Thai Duong 20210253</cp:lastModifiedBy>
  <cp:revision/>
  <dcterms:created xsi:type="dcterms:W3CDTF">2023-11-22T06:26:00Z</dcterms:created>
  <dcterms:modified xsi:type="dcterms:W3CDTF">2024-01-26T08:07:25Z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0x01010014FDCC626EDCE843A5CE655EA6411FC9</vt:lpwstr>
  </property>
</Properties>
</file>