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khy\Documents\Thesis\"/>
    </mc:Choice>
  </mc:AlternateContent>
  <xr:revisionPtr revIDLastSave="0" documentId="13_ncr:1_{545E81CC-F8D2-483A-9A0F-8902FE71D2FA}" xr6:coauthVersionLast="47" xr6:coauthVersionMax="47" xr10:uidLastSave="{00000000-0000-0000-0000-000000000000}"/>
  <bookViews>
    <workbookView xWindow="25490" yWindow="-110" windowWidth="19420" windowHeight="11020" activeTab="3" xr2:uid="{FF9EECC4-DD40-4F7C-BD9A-A7D16D41F206}"/>
  </bookViews>
  <sheets>
    <sheet name="TFT" sheetId="1" r:id="rId1"/>
    <sheet name="NewTFT" sheetId="3" r:id="rId2"/>
    <sheet name="Sheet1" sheetId="4" r:id="rId3"/>
    <sheet name="LSTM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" i="2" l="1"/>
  <c r="S13" i="2"/>
  <c r="T10" i="2"/>
  <c r="S10" i="2"/>
  <c r="T7" i="2"/>
  <c r="S7" i="2"/>
  <c r="T4" i="2"/>
  <c r="S4" i="2"/>
  <c r="M12" i="2"/>
  <c r="M13" i="2"/>
  <c r="M14" i="2"/>
  <c r="M15" i="2"/>
  <c r="M16" i="2"/>
  <c r="M17" i="2"/>
  <c r="M18" i="2"/>
  <c r="M11" i="2"/>
  <c r="K30" i="3"/>
  <c r="L30" i="3"/>
  <c r="K33" i="3"/>
  <c r="L33" i="3"/>
  <c r="K36" i="3"/>
  <c r="L36" i="3"/>
  <c r="K39" i="3"/>
  <c r="L39" i="3"/>
  <c r="K46" i="3"/>
  <c r="L46" i="3"/>
  <c r="K49" i="3"/>
  <c r="L49" i="3"/>
  <c r="K52" i="3"/>
  <c r="L52" i="3"/>
  <c r="K55" i="3"/>
  <c r="L55" i="3"/>
  <c r="J30" i="3"/>
  <c r="I30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1" i="3"/>
  <c r="K11" i="3"/>
  <c r="L10" i="3"/>
  <c r="K10" i="3"/>
  <c r="L9" i="3"/>
  <c r="K9" i="3"/>
  <c r="K8" i="3"/>
  <c r="L8" i="3"/>
  <c r="L7" i="3"/>
  <c r="K7" i="3"/>
  <c r="L6" i="3"/>
  <c r="K6" i="3"/>
  <c r="L5" i="3"/>
  <c r="K5" i="3"/>
  <c r="L4" i="3"/>
  <c r="K4" i="3"/>
  <c r="F35" i="3"/>
  <c r="E35" i="3"/>
  <c r="E36" i="3"/>
  <c r="F36" i="3" s="1"/>
  <c r="E32" i="3"/>
  <c r="E31" i="3"/>
  <c r="J55" i="3"/>
  <c r="I55" i="3"/>
  <c r="J52" i="3"/>
  <c r="I52" i="3"/>
  <c r="J49" i="3"/>
  <c r="I49" i="3"/>
  <c r="J46" i="3"/>
  <c r="I46" i="3"/>
  <c r="J39" i="3"/>
  <c r="I39" i="3"/>
  <c r="J36" i="3"/>
  <c r="I36" i="3"/>
  <c r="J33" i="3"/>
  <c r="I33" i="3"/>
</calcChain>
</file>

<file path=xl/sharedStrings.xml><?xml version="1.0" encoding="utf-8"?>
<sst xmlns="http://schemas.openxmlformats.org/spreadsheetml/2006/main" count="394" uniqueCount="235">
  <si>
    <t>Features</t>
  </si>
  <si>
    <t>Calander</t>
  </si>
  <si>
    <t>Calander+Weather</t>
  </si>
  <si>
    <t>Calandar+Social</t>
  </si>
  <si>
    <t>Weather+Social</t>
  </si>
  <si>
    <t>Calander+Social+Weather</t>
  </si>
  <si>
    <t>residents</t>
  </si>
  <si>
    <t>Social</t>
  </si>
  <si>
    <t>Weather</t>
  </si>
  <si>
    <t>Electricity</t>
  </si>
  <si>
    <t>Energy type</t>
  </si>
  <si>
    <t>MAPE</t>
  </si>
  <si>
    <t>RMSE</t>
  </si>
  <si>
    <t>Paper</t>
  </si>
  <si>
    <t>lr</t>
  </si>
  <si>
    <t>attention head</t>
  </si>
  <si>
    <t>hidden size</t>
  </si>
  <si>
    <t>dropout</t>
  </si>
  <si>
    <t>batch size</t>
  </si>
  <si>
    <t>input size</t>
  </si>
  <si>
    <t>Tha goat</t>
  </si>
  <si>
    <t>https://ieeexplore.ieee.org/abstract/document/9910162</t>
  </si>
  <si>
    <t> 0.003</t>
  </si>
  <si>
    <t>https://www.mdpi.com/energies/energies-15-05232/article_deploy/html/images/energies-15-05232-g009.png</t>
  </si>
  <si>
    <t>0.001-0.0001</t>
  </si>
  <si>
    <t>https://onlinelibrary.wiley.com/doi/full/10.1002/for.3084</t>
  </si>
  <si>
    <t>lstm_layers</t>
  </si>
  <si>
    <t>Gas</t>
  </si>
  <si>
    <t>16/32/64</t>
  </si>
  <si>
    <t>0.1/0.3</t>
  </si>
  <si>
    <t>0.1/0.001</t>
  </si>
  <si>
    <t>32/128/248/496</t>
  </si>
  <si>
    <t>1.0/2.0/4.0</t>
  </si>
  <si>
    <t>hidden_continuous_szie</t>
  </si>
  <si>
    <t>30/40/60</t>
  </si>
  <si>
    <t>6.0/4.0/2.0</t>
  </si>
  <si>
    <t>72/90</t>
  </si>
  <si>
    <t>40/60</t>
  </si>
  <si>
    <t>Adam</t>
  </si>
  <si>
    <t>LSTM Params</t>
  </si>
  <si>
    <t>https://www.sciencedirect.com/science/article/pii/S2590123023000154</t>
  </si>
  <si>
    <t>MSELoss</t>
  </si>
  <si>
    <t>Category</t>
  </si>
  <si>
    <t>Range</t>
  </si>
  <si>
    <t>Calandar</t>
  </si>
  <si>
    <t>Day of week</t>
  </si>
  <si>
    <t>month</t>
  </si>
  <si>
    <t>year</t>
  </si>
  <si>
    <t>[Jan,Feb,Mar,..,Nov,Dec]</t>
  </si>
  <si>
    <t>[Mon,Tues,Wed,..,Sat,Sun]</t>
  </si>
  <si>
    <t>[2016,2017,2018]</t>
  </si>
  <si>
    <t>temp</t>
  </si>
  <si>
    <t>apparent temp</t>
  </si>
  <si>
    <t>precipitation</t>
  </si>
  <si>
    <t>wind_speed</t>
  </si>
  <si>
    <t>R</t>
  </si>
  <si>
    <t>hometype</t>
  </si>
  <si>
    <t>[Flat,House]</t>
  </si>
  <si>
    <t>Build era</t>
  </si>
  <si>
    <t>Income band</t>
  </si>
  <si>
    <t>Energy</t>
  </si>
  <si>
    <t>Power_usage</t>
  </si>
  <si>
    <t>https://ieeexplore.ieee.org/abstract/document/8880605</t>
  </si>
  <si>
    <t>100N x 3L</t>
  </si>
  <si>
    <t>LR</t>
  </si>
  <si>
    <t>Loss</t>
  </si>
  <si>
    <t>MAE</t>
  </si>
  <si>
    <t>20N X 3L</t>
  </si>
  <si>
    <t>https://ieeexplore.ieee.org/abstract/document/9210478</t>
  </si>
  <si>
    <t>Type</t>
  </si>
  <si>
    <t>https://www.sciencedirect.com/science/article/pii/S2214579622000545</t>
  </si>
  <si>
    <t>Optimiser</t>
  </si>
  <si>
    <t>https://ieeexplore.ieee.org/stamp/stamp.jsp?tp=&amp;arnumber=9604650</t>
  </si>
  <si>
    <t>128X3L</t>
  </si>
  <si>
    <t>MSE</t>
  </si>
  <si>
    <t>RNN-LSTM</t>
  </si>
  <si>
    <t>CNN-LSTM</t>
  </si>
  <si>
    <t>https://ieeexplore.ieee.org/stamp/stamp.jsp?tp=&amp;arnumber=9360813</t>
  </si>
  <si>
    <t>https://ieeexplore.ieee.org/stamp/stamp.jsp?tp=&amp;arnumber=9641857</t>
  </si>
  <si>
    <t>2L</t>
  </si>
  <si>
    <t>https://www.sciencedirect.com/science/article/pii/S2352484721001219</t>
  </si>
  <si>
    <t>https://ieeexplore.ieee.org/abstract/document/8039509</t>
  </si>
  <si>
    <t>SWT-LSTM</t>
  </si>
  <si>
    <t>Batch size</t>
  </si>
  <si>
    <t>DWT</t>
  </si>
  <si>
    <t>Conv-LSTM</t>
  </si>
  <si>
    <t>DL-LSTM</t>
  </si>
  <si>
    <t>None</t>
  </si>
  <si>
    <t>name</t>
  </si>
  <si>
    <t>gas_use</t>
  </si>
  <si>
    <t>[</t>
  </si>
  <si>
    <t>£10,800 to £13,499</t>
  </si>
  <si>
    <t>£13,500 to £16,199</t>
  </si>
  <si>
    <t>£16,200 to £19,799</t>
  </si>
  <si>
    <t>£19,800 to £23,399</t>
  </si>
  <si>
    <t>£23,400 to £26,999</t>
  </si>
  <si>
    <t>£27,000 to £32,399</t>
  </si>
  <si>
    <t>£32,400 to £37,799</t>
  </si>
  <si>
    <t>£37,800 to £43,199</t>
  </si>
  <si>
    <t>£43,200 to £48,599</t>
  </si>
  <si>
    <t>£48,600 to £53,999</t>
  </si>
  <si>
    <t>£54,000 to £65,999</t>
  </si>
  <si>
    <t>£66,000 to £77,999</t>
  </si>
  <si>
    <t>£78,000 to £89,999</t>
  </si>
  <si>
    <t>Model</t>
  </si>
  <si>
    <t>TFT</t>
  </si>
  <si>
    <t>LSTM</t>
  </si>
  <si>
    <t>MEAN</t>
  </si>
  <si>
    <t>DS</t>
  </si>
  <si>
    <t>Electricty</t>
  </si>
  <si>
    <t>SD</t>
  </si>
  <si>
    <t>SD/mean</t>
  </si>
  <si>
    <t>Values</t>
  </si>
  <si>
    <t>Empty</t>
  </si>
  <si>
    <t>total</t>
  </si>
  <si>
    <t>percentage</t>
  </si>
  <si>
    <t>electricity</t>
  </si>
  <si>
    <t>gas</t>
  </si>
  <si>
    <t>AVGLen</t>
  </si>
  <si>
    <t>Calendar</t>
  </si>
  <si>
    <t>Day</t>
  </si>
  <si>
    <t>Month</t>
  </si>
  <si>
    <t>Year</t>
  </si>
  <si>
    <t>Day of Week</t>
  </si>
  <si>
    <t>Temp</t>
  </si>
  <si>
    <t>Apparent Temp</t>
  </si>
  <si>
    <t>Precipitation</t>
  </si>
  <si>
    <t>Wind Speed</t>
  </si>
  <si>
    <t>Hometype</t>
  </si>
  <si>
    <t>Build Era</t>
  </si>
  <si>
    <t>Income Band</t>
  </si>
  <si>
    <t>Residents</t>
  </si>
  <si>
    <t>[Jan,…,Dec]</t>
  </si>
  <si>
    <t>[1-31]</t>
  </si>
  <si>
    <t>[Mon,..,Sun]</t>
  </si>
  <si>
    <t>£90,000 or more]</t>
  </si>
  <si>
    <t>[Before 1850,</t>
  </si>
  <si>
    <t>1850-1899</t>
  </si>
  <si>
    <t>2002 or later</t>
  </si>
  <si>
    <t>1981-1990</t>
  </si>
  <si>
    <t>1945-1964</t>
  </si>
  <si>
    <t>1965-1980</t>
  </si>
  <si>
    <t>1931-1944</t>
  </si>
  <si>
    <t>Layers &amp; Neurones</t>
  </si>
  <si>
    <t>200N X 1L - 100N X 1L</t>
  </si>
  <si>
    <t>Red num</t>
  </si>
  <si>
    <t>CASCONE2023100360</t>
  </si>
  <si>
    <t>GUO202158</t>
  </si>
  <si>
    <t>20Nx2L</t>
  </si>
  <si>
    <t>Dropout</t>
  </si>
  <si>
    <t>[1-4]</t>
  </si>
  <si>
    <t>[24-672]</t>
  </si>
  <si>
    <t>Ref</t>
  </si>
  <si>
    <t>en15145232</t>
  </si>
  <si>
    <t>tftInspo</t>
  </si>
  <si>
    <t>NAZIR2023100888</t>
  </si>
  <si>
    <t>GOAT</t>
  </si>
  <si>
    <t>V13</t>
  </si>
  <si>
    <t>V14</t>
  </si>
  <si>
    <t>AVG MAPE</t>
  </si>
  <si>
    <t>AVG RMSE</t>
  </si>
  <si>
    <t>V15</t>
  </si>
  <si>
    <t>V16</t>
  </si>
  <si>
    <t>V17</t>
  </si>
  <si>
    <t>V18</t>
  </si>
  <si>
    <t>V20</t>
  </si>
  <si>
    <t>V21</t>
  </si>
  <si>
    <t>V22</t>
  </si>
  <si>
    <t>V23</t>
  </si>
  <si>
    <t>V25</t>
  </si>
  <si>
    <t>V24</t>
  </si>
  <si>
    <t>V26</t>
  </si>
  <si>
    <t>V27</t>
  </si>
  <si>
    <t>V30</t>
  </si>
  <si>
    <t>V31</t>
  </si>
  <si>
    <t>V32</t>
  </si>
  <si>
    <t>V33</t>
  </si>
  <si>
    <t>V34</t>
  </si>
  <si>
    <t>V35</t>
  </si>
  <si>
    <t>V36</t>
  </si>
  <si>
    <t>V37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</si>
  <si>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</si>
  <si>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</si>
  <si>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</si>
  <si>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</si>
  <si>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</si>
  <si>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</si>
  <si>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</si>
  <si>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</si>
  <si>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</si>
  <si>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</si>
  <si>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7402.92.42</t>
  </si>
  <si>
    <t>weather_feature_one.keras</t>
  </si>
  <si>
    <t>no_features_one.keras</t>
  </si>
  <si>
    <t>no_features_two.keras</t>
  </si>
  <si>
    <t>no_features_three.keras</t>
  </si>
  <si>
    <t>social_features_one.keras</t>
  </si>
  <si>
    <t>social_features_two.keras</t>
  </si>
  <si>
    <t>social_features_three.keras</t>
  </si>
  <si>
    <t>calendar_features_one.keras</t>
  </si>
  <si>
    <t>calendar_features_two.keras</t>
  </si>
  <si>
    <t>calendar_features_three.keras</t>
  </si>
  <si>
    <t>calendar&amp;weather_one.keras</t>
  </si>
  <si>
    <t>calendar&amp;social_one.keras</t>
  </si>
  <si>
    <t>calendar&amp;weather_two.keras</t>
  </si>
  <si>
    <t>calendar&amp;weather_three.keras</t>
  </si>
  <si>
    <t>calendar&amp;social_two.keras</t>
  </si>
  <si>
    <t>calendar&amp;social_three.keras</t>
  </si>
  <si>
    <t>weather&amp;social_one.keras</t>
  </si>
  <si>
    <t>weather&amp;social_two.keras</t>
  </si>
  <si>
    <t>weather&amp;social_three.keras</t>
  </si>
  <si>
    <t>calendar&amp;weather&amp;social_features_one.keras</t>
  </si>
  <si>
    <t>calendar&amp;weather&amp;social_features_two.keras</t>
  </si>
  <si>
    <t>calendar&amp;weather&amp;social_features_three.keras</t>
  </si>
  <si>
    <t>calendar_one.keras</t>
  </si>
  <si>
    <t>calendar_two.keras</t>
  </si>
  <si>
    <t>calendar_three.keras</t>
  </si>
  <si>
    <t>social_one.keras</t>
  </si>
  <si>
    <t>weather_one.keras</t>
  </si>
  <si>
    <t>social_two.keras</t>
  </si>
  <si>
    <t>social_three.keras</t>
  </si>
  <si>
    <t>weather_three.keras</t>
  </si>
  <si>
    <t>weather_two.keras</t>
  </si>
  <si>
    <t>calendar+weather_one.keras</t>
  </si>
  <si>
    <t>calendar+social_one.keras</t>
  </si>
  <si>
    <t>calendar+weather_two.keras</t>
  </si>
  <si>
    <t>calendar+weather_three.keras</t>
  </si>
  <si>
    <t>calendar+social_two.keras</t>
  </si>
  <si>
    <t>calendar+social_three.keras</t>
  </si>
  <si>
    <t>Weather+Social_one.keras</t>
  </si>
  <si>
    <t>Weather+Social_three.keras</t>
  </si>
  <si>
    <t>Weather+Social_two.keras</t>
  </si>
  <si>
    <t>Calendar+Weather+Social_one.keras</t>
  </si>
  <si>
    <t>Calendar+Weather+Social_two.keras</t>
  </si>
  <si>
    <t>Calendar+Weather+Social_three.keras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</si>
</sst>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7"/>
      <color rgb="FFCCCCCC"/>
      <name val="Consolas"/>
      <family val="3"/>
    </font>
    <font>
      <sz val="7"/>
      <color rgb="FF9CDCFE"/>
      <name val="Consolas"/>
      <family val="3"/>
    </font>
    <font>
      <u/>
      <sz val="11"/>
      <color theme="10"/>
      <name val="Aptos Narrow"/>
      <family val="2"/>
      <scheme val="minor"/>
    </font>
    <font>
      <sz val="7"/>
      <name val="Consolas"/>
      <family val="3"/>
    </font>
    <font>
      <sz val="11"/>
      <name val="Aptos Narrow"/>
      <family val="2"/>
      <scheme val="minor"/>
    </font>
    <font>
      <sz val="10"/>
      <name val="Aptos Narrow"/>
      <family val="2"/>
    </font>
    <font>
      <sz val="10"/>
      <name val="Aptos Narrow"/>
      <family val="2"/>
      <scheme val="minor"/>
    </font>
    <font>
      <sz val="11"/>
      <color rgb="FF333333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6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3" fillId="0" borderId="0" xfId="1" applyAlignment="1">
      <alignment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7" fillId="0" borderId="0" xfId="0" applyFont="1"/>
    <xf numFmtId="2" fontId="0" fillId="0" borderId="0" xfId="0" applyNumberFormat="1"/>
    <xf numFmtId="2" fontId="0" fillId="0" borderId="0" xfId="0" applyNumberFormat="1" applyAlignment="1">
      <alignment wrapText="1"/>
    </xf>
    <xf numFmtId="2" fontId="6" fillId="0" borderId="0" xfId="0" applyNumberFormat="1" applyFont="1" applyAlignment="1">
      <alignment vertical="center" wrapText="1"/>
    </xf>
    <xf numFmtId="2" fontId="5" fillId="0" borderId="0" xfId="0" applyNumberFormat="1" applyFont="1" applyAlignment="1">
      <alignment vertical="center" wrapText="1"/>
    </xf>
    <xf numFmtId="0" fontId="0" fillId="0" borderId="0" xfId="0" applyAlignment="1">
      <alignment horizontal="center"/>
    </xf>
    <xf numFmtId="2" fontId="0" fillId="2" borderId="0" xfId="0" applyNumberFormat="1" applyFill="1"/>
    <xf numFmtId="0" fontId="8" fillId="0" borderId="0" xfId="0" applyFont="1"/>
    <xf numFmtId="16" fontId="0" fillId="0" borderId="0" xfId="0" applyNumberFormat="1"/>
    <xf numFmtId="14" fontId="0" fillId="0" borderId="0" xfId="0" applyNumberFormat="1"/>
    <xf numFmtId="0" fontId="9" fillId="0" borderId="0" xfId="0" applyFont="1"/>
    <xf numFmtId="0" fontId="0" fillId="0" borderId="0" xfId="0" applyAlignment="1">
      <alignment horizontal="center"/>
    </xf>
    <xf numFmtId="2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eeexplore.ieee.org/abstract/document/8039509" TargetMode="External"/><Relationship Id="rId3" Type="http://schemas.openxmlformats.org/officeDocument/2006/relationships/hyperlink" Target="https://www.sciencedirect.com/science/article/pii/S2214579622000545" TargetMode="External"/><Relationship Id="rId7" Type="http://schemas.openxmlformats.org/officeDocument/2006/relationships/hyperlink" Target="https://www.sciencedirect.com/science/article/pii/S2352484721001219" TargetMode="External"/><Relationship Id="rId12" Type="http://schemas.openxmlformats.org/officeDocument/2006/relationships/hyperlink" Target="https://www.sciencedirect.com/science/article/pii/S2590123023000154" TargetMode="External"/><Relationship Id="rId2" Type="http://schemas.openxmlformats.org/officeDocument/2006/relationships/hyperlink" Target="https://ieeexplore.ieee.org/abstract/document/9210478" TargetMode="External"/><Relationship Id="rId1" Type="http://schemas.openxmlformats.org/officeDocument/2006/relationships/hyperlink" Target="https://ieeexplore.ieee.org/abstract/document/8880605" TargetMode="External"/><Relationship Id="rId6" Type="http://schemas.openxmlformats.org/officeDocument/2006/relationships/hyperlink" Target="https://ieeexplore.ieee.org/stamp/stamp.jsp?tp=&amp;arnumber=9641857" TargetMode="External"/><Relationship Id="rId11" Type="http://schemas.openxmlformats.org/officeDocument/2006/relationships/hyperlink" Target="https://onlinelibrary.wiley.com/doi/full/10.1002/for.3084" TargetMode="External"/><Relationship Id="rId5" Type="http://schemas.openxmlformats.org/officeDocument/2006/relationships/hyperlink" Target="https://ieeexplore.ieee.org/stamp/stamp.jsp?tp=&amp;arnumber=9360813" TargetMode="External"/><Relationship Id="rId10" Type="http://schemas.openxmlformats.org/officeDocument/2006/relationships/hyperlink" Target="https://www.mdpi.com/energies/energies-15-05232/article_deploy/html/images/energies-15-05232-g009.png" TargetMode="External"/><Relationship Id="rId4" Type="http://schemas.openxmlformats.org/officeDocument/2006/relationships/hyperlink" Target="https://ieeexplore.ieee.org/stamp/stamp.jsp?tp=&amp;arnumber=9604650" TargetMode="External"/><Relationship Id="rId9" Type="http://schemas.openxmlformats.org/officeDocument/2006/relationships/hyperlink" Target="https://ieeexplore.ieee.org/abstract/document/99101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4A7E8-7059-4A2B-B67F-8D7FCC8C9537}">
  <dimension ref="B1:AA56"/>
  <sheetViews>
    <sheetView topLeftCell="R8" zoomScale="63" zoomScaleNormal="101" workbookViewId="0">
      <selection activeCell="O8" sqref="O8"/>
    </sheetView>
  </sheetViews>
  <sheetFormatPr defaultRowHeight="14.5" x14ac:dyDescent="0.35"/>
  <cols>
    <col min="1" max="1" width="13.36328125" customWidth="1"/>
    <col min="2" max="2" width="28.26953125" customWidth="1"/>
    <col min="3" max="3" width="18.36328125" customWidth="1"/>
    <col min="4" max="4" width="14.26953125" style="8" customWidth="1"/>
    <col min="5" max="5" width="28.90625" customWidth="1"/>
    <col min="6" max="6" width="27.1796875" customWidth="1"/>
    <col min="7" max="7" width="17.453125" customWidth="1"/>
    <col min="8" max="8" width="29.36328125" customWidth="1"/>
    <col min="9" max="9" width="15.453125" customWidth="1"/>
    <col min="10" max="10" width="15.54296875" customWidth="1"/>
    <col min="11" max="11" width="11.54296875" customWidth="1"/>
    <col min="12" max="12" width="12.1796875" customWidth="1"/>
    <col min="15" max="15" width="12.453125" customWidth="1"/>
    <col min="18" max="18" width="26.08984375" style="3" customWidth="1"/>
    <col min="19" max="19" width="19.81640625" customWidth="1"/>
    <col min="20" max="20" width="18.81640625" customWidth="1"/>
    <col min="21" max="21" width="13.90625" customWidth="1"/>
    <col min="22" max="22" width="14.453125" customWidth="1"/>
    <col min="23" max="23" width="14.90625" customWidth="1"/>
    <col min="24" max="24" width="21.6328125" customWidth="1"/>
    <col min="25" max="25" width="10.6328125" bestFit="1" customWidth="1"/>
    <col min="26" max="26" width="12.90625" customWidth="1"/>
  </cols>
  <sheetData>
    <row r="1" spans="2:27" x14ac:dyDescent="0.35">
      <c r="B1" s="3"/>
      <c r="C1" s="3"/>
      <c r="D1" s="7"/>
      <c r="E1" s="3"/>
      <c r="F1" s="3"/>
      <c r="G1" s="3"/>
      <c r="H1" s="3"/>
      <c r="J1" s="3"/>
    </row>
    <row r="2" spans="2:27" x14ac:dyDescent="0.35">
      <c r="B2" s="3"/>
      <c r="C2" s="3"/>
      <c r="D2" s="7"/>
      <c r="E2" s="3"/>
      <c r="F2" s="3"/>
      <c r="G2" s="3"/>
    </row>
    <row r="3" spans="2:27" x14ac:dyDescent="0.35">
      <c r="B3" s="3"/>
      <c r="C3" s="3"/>
      <c r="D3" s="7"/>
      <c r="E3" s="3"/>
      <c r="F3" s="3"/>
      <c r="G3" s="3"/>
    </row>
    <row r="4" spans="2:27" x14ac:dyDescent="0.35">
      <c r="B4" s="3"/>
      <c r="C4" s="3"/>
      <c r="D4" s="7"/>
      <c r="E4" s="3"/>
      <c r="F4" s="3"/>
      <c r="G4" s="3"/>
    </row>
    <row r="5" spans="2:27" x14ac:dyDescent="0.35">
      <c r="B5" s="3"/>
      <c r="C5" s="3"/>
      <c r="D5" s="7"/>
      <c r="E5" s="3"/>
      <c r="F5" s="3"/>
      <c r="G5" s="3"/>
      <c r="P5" s="3" t="s">
        <v>13</v>
      </c>
      <c r="Q5" t="s">
        <v>152</v>
      </c>
      <c r="R5" t="s">
        <v>152</v>
      </c>
      <c r="S5" t="s">
        <v>14</v>
      </c>
      <c r="T5" t="s">
        <v>15</v>
      </c>
      <c r="U5" t="s">
        <v>16</v>
      </c>
      <c r="V5" t="s">
        <v>17</v>
      </c>
      <c r="W5" t="s">
        <v>18</v>
      </c>
      <c r="X5" t="s">
        <v>33</v>
      </c>
      <c r="Y5" t="s">
        <v>19</v>
      </c>
      <c r="Z5" t="s">
        <v>26</v>
      </c>
      <c r="AA5" t="s">
        <v>71</v>
      </c>
    </row>
    <row r="6" spans="2:27" x14ac:dyDescent="0.35">
      <c r="B6" s="3"/>
      <c r="C6" s="3"/>
      <c r="D6" s="7"/>
      <c r="E6" s="3"/>
      <c r="F6" s="3"/>
      <c r="G6" s="3"/>
      <c r="P6" s="3" t="s">
        <v>20</v>
      </c>
      <c r="R6" t="s">
        <v>156</v>
      </c>
      <c r="S6" t="s">
        <v>30</v>
      </c>
      <c r="T6" s="20" t="s">
        <v>150</v>
      </c>
      <c r="U6" t="s">
        <v>28</v>
      </c>
      <c r="V6" t="s">
        <v>29</v>
      </c>
      <c r="W6" t="s">
        <v>31</v>
      </c>
      <c r="Y6" t="s">
        <v>151</v>
      </c>
      <c r="Z6" s="21" t="s">
        <v>32</v>
      </c>
    </row>
    <row r="7" spans="2:27" ht="87" x14ac:dyDescent="0.35">
      <c r="B7" s="3"/>
      <c r="C7" s="3"/>
      <c r="D7" s="7"/>
      <c r="E7" s="3"/>
      <c r="F7" s="3"/>
      <c r="G7" s="3"/>
      <c r="P7" s="5" t="s">
        <v>21</v>
      </c>
      <c r="Q7">
        <v>9910162</v>
      </c>
      <c r="R7">
        <v>9910162</v>
      </c>
      <c r="S7" s="19" t="s">
        <v>22</v>
      </c>
      <c r="U7" s="19">
        <v>60</v>
      </c>
      <c r="V7" s="19">
        <v>0.25</v>
      </c>
    </row>
    <row r="8" spans="2:27" ht="174" x14ac:dyDescent="0.35">
      <c r="B8" s="3"/>
      <c r="C8" s="3"/>
      <c r="D8" s="7"/>
      <c r="E8" s="3"/>
      <c r="F8" s="3"/>
      <c r="G8" s="3"/>
      <c r="P8" s="5" t="s">
        <v>23</v>
      </c>
      <c r="Q8" t="s">
        <v>153</v>
      </c>
      <c r="R8" t="s">
        <v>153</v>
      </c>
      <c r="S8" t="s">
        <v>24</v>
      </c>
      <c r="T8" s="21">
        <v>38809</v>
      </c>
      <c r="U8" t="s">
        <v>34</v>
      </c>
      <c r="X8" t="s">
        <v>34</v>
      </c>
      <c r="Z8" t="s">
        <v>35</v>
      </c>
    </row>
    <row r="9" spans="2:27" ht="101.5" x14ac:dyDescent="0.35">
      <c r="P9" s="5" t="s">
        <v>25</v>
      </c>
      <c r="Q9" t="s">
        <v>154</v>
      </c>
      <c r="R9" t="s">
        <v>154</v>
      </c>
      <c r="S9" s="22">
        <v>1E-3</v>
      </c>
      <c r="T9" s="22">
        <v>1</v>
      </c>
      <c r="U9" s="22" t="s">
        <v>37</v>
      </c>
      <c r="V9" s="22">
        <v>0.1</v>
      </c>
      <c r="W9" s="22">
        <v>72</v>
      </c>
      <c r="Y9" s="22" t="s">
        <v>36</v>
      </c>
      <c r="Z9">
        <v>2</v>
      </c>
      <c r="AA9" t="s">
        <v>38</v>
      </c>
    </row>
    <row r="10" spans="2:27" ht="116" x14ac:dyDescent="0.35">
      <c r="B10" s="3"/>
      <c r="C10" s="3"/>
      <c r="D10" s="7"/>
      <c r="E10" s="3"/>
      <c r="F10" s="3"/>
      <c r="G10" s="3"/>
      <c r="J10" s="1"/>
      <c r="P10" s="5" t="s">
        <v>40</v>
      </c>
      <c r="Q10" t="s">
        <v>155</v>
      </c>
      <c r="R10" t="s">
        <v>155</v>
      </c>
      <c r="S10">
        <v>3.0000000000000001E-3</v>
      </c>
      <c r="T10">
        <v>1</v>
      </c>
      <c r="U10">
        <v>16</v>
      </c>
      <c r="V10">
        <v>0.1</v>
      </c>
      <c r="W10">
        <v>1000</v>
      </c>
      <c r="X10">
        <v>8</v>
      </c>
      <c r="Y10">
        <v>30</v>
      </c>
      <c r="AA10" t="s">
        <v>41</v>
      </c>
    </row>
    <row r="11" spans="2:27" x14ac:dyDescent="0.35">
      <c r="B11" s="3"/>
      <c r="C11" s="3"/>
      <c r="D11" s="7"/>
      <c r="E11" s="3"/>
      <c r="F11" s="3"/>
      <c r="G11" s="3"/>
      <c r="I11" s="1"/>
    </row>
    <row r="12" spans="2:27" ht="29" x14ac:dyDescent="0.35">
      <c r="B12" s="3"/>
      <c r="C12" s="3"/>
      <c r="D12" s="7"/>
      <c r="E12" s="3"/>
      <c r="F12" s="3"/>
      <c r="G12" s="3"/>
      <c r="I12" s="2"/>
      <c r="P12" s="3" t="s">
        <v>39</v>
      </c>
      <c r="Q12" t="s">
        <v>145</v>
      </c>
      <c r="R12" t="s">
        <v>145</v>
      </c>
      <c r="S12" t="s">
        <v>143</v>
      </c>
      <c r="T12" t="s">
        <v>64</v>
      </c>
      <c r="U12" t="s">
        <v>65</v>
      </c>
      <c r="V12" t="s">
        <v>69</v>
      </c>
      <c r="W12" t="s">
        <v>71</v>
      </c>
      <c r="X12" t="s">
        <v>149</v>
      </c>
      <c r="Y12" t="s">
        <v>83</v>
      </c>
    </row>
    <row r="13" spans="2:27" ht="87" x14ac:dyDescent="0.35">
      <c r="B13" s="3"/>
      <c r="C13" s="3"/>
      <c r="D13" s="7"/>
      <c r="E13" s="3"/>
      <c r="F13" s="3"/>
      <c r="G13" s="3"/>
      <c r="I13" s="2"/>
      <c r="J13" s="2"/>
      <c r="P13" s="5" t="s">
        <v>62</v>
      </c>
      <c r="Q13">
        <v>8880605</v>
      </c>
      <c r="R13">
        <v>8880605</v>
      </c>
      <c r="S13" t="s">
        <v>63</v>
      </c>
      <c r="U13" t="s">
        <v>84</v>
      </c>
      <c r="V13" t="s">
        <v>82</v>
      </c>
      <c r="Y13">
        <v>56</v>
      </c>
    </row>
    <row r="14" spans="2:27" ht="87" x14ac:dyDescent="0.35">
      <c r="B14" s="3"/>
      <c r="C14" s="3"/>
      <c r="D14" s="7"/>
      <c r="E14" s="3"/>
      <c r="F14" s="3"/>
      <c r="G14" s="3"/>
      <c r="I14" s="2"/>
      <c r="P14" s="5" t="s">
        <v>68</v>
      </c>
      <c r="Q14">
        <v>9210478</v>
      </c>
      <c r="R14">
        <v>9210478</v>
      </c>
      <c r="S14" t="s">
        <v>67</v>
      </c>
      <c r="T14">
        <v>1E-3</v>
      </c>
      <c r="U14" t="s">
        <v>66</v>
      </c>
      <c r="V14" t="s">
        <v>76</v>
      </c>
      <c r="W14" t="s">
        <v>38</v>
      </c>
      <c r="Y14">
        <v>128</v>
      </c>
    </row>
    <row r="15" spans="2:27" ht="116" x14ac:dyDescent="0.35">
      <c r="B15" s="3"/>
      <c r="C15" s="3"/>
      <c r="D15" s="7"/>
      <c r="E15" s="3"/>
      <c r="F15" s="3"/>
      <c r="G15" s="3"/>
      <c r="I15" s="2"/>
      <c r="P15" s="5" t="s">
        <v>70</v>
      </c>
      <c r="Q15" t="s">
        <v>146</v>
      </c>
      <c r="R15" t="s">
        <v>146</v>
      </c>
      <c r="S15" t="s">
        <v>144</v>
      </c>
      <c r="U15" t="s">
        <v>12</v>
      </c>
      <c r="V15" t="s">
        <v>85</v>
      </c>
      <c r="W15" t="s">
        <v>38</v>
      </c>
      <c r="Y15">
        <v>16</v>
      </c>
    </row>
    <row r="16" spans="2:27" ht="116" x14ac:dyDescent="0.35">
      <c r="B16" s="3"/>
      <c r="C16" s="3"/>
      <c r="D16" s="7"/>
      <c r="E16" s="3"/>
      <c r="F16" s="3"/>
      <c r="G16" s="3"/>
      <c r="I16" t="s">
        <v>42</v>
      </c>
      <c r="J16" s="12" t="s">
        <v>0</v>
      </c>
      <c r="K16" t="s">
        <v>43</v>
      </c>
      <c r="P16" s="5" t="s">
        <v>72</v>
      </c>
      <c r="Q16">
        <v>9604650</v>
      </c>
      <c r="R16">
        <v>9604650</v>
      </c>
      <c r="S16" t="s">
        <v>73</v>
      </c>
      <c r="U16" t="s">
        <v>74</v>
      </c>
      <c r="V16" t="s">
        <v>75</v>
      </c>
      <c r="W16" t="s">
        <v>38</v>
      </c>
      <c r="X16">
        <v>0.2</v>
      </c>
      <c r="Y16">
        <v>32</v>
      </c>
    </row>
    <row r="17" spans="4:25" ht="116" x14ac:dyDescent="0.35">
      <c r="D17" s="6"/>
      <c r="I17" t="s">
        <v>60</v>
      </c>
      <c r="J17" s="8" t="s">
        <v>9</v>
      </c>
      <c r="K17" t="s">
        <v>55</v>
      </c>
      <c r="P17" s="5" t="s">
        <v>77</v>
      </c>
      <c r="Q17">
        <v>9360813</v>
      </c>
      <c r="R17">
        <v>9360813</v>
      </c>
      <c r="U17" t="s">
        <v>66</v>
      </c>
      <c r="V17" t="s">
        <v>86</v>
      </c>
      <c r="W17" t="s">
        <v>38</v>
      </c>
      <c r="X17">
        <v>0.25</v>
      </c>
      <c r="Y17">
        <v>1288</v>
      </c>
    </row>
    <row r="18" spans="4:25" ht="116" x14ac:dyDescent="0.35">
      <c r="D18" s="6"/>
      <c r="J18" s="8" t="s">
        <v>27</v>
      </c>
      <c r="K18" t="s">
        <v>55</v>
      </c>
      <c r="P18" s="5" t="s">
        <v>78</v>
      </c>
      <c r="Q18">
        <v>9641857</v>
      </c>
      <c r="R18">
        <v>9641857</v>
      </c>
      <c r="S18" t="s">
        <v>79</v>
      </c>
      <c r="T18">
        <v>1E-3</v>
      </c>
      <c r="W18" t="s">
        <v>38</v>
      </c>
      <c r="X18">
        <v>0.1</v>
      </c>
    </row>
    <row r="19" spans="4:25" ht="116" x14ac:dyDescent="0.35">
      <c r="I19" t="s">
        <v>44</v>
      </c>
      <c r="J19" s="11" t="s">
        <v>45</v>
      </c>
      <c r="K19" t="s">
        <v>49</v>
      </c>
      <c r="P19" s="5" t="s">
        <v>80</v>
      </c>
      <c r="Q19" t="s">
        <v>147</v>
      </c>
      <c r="R19" t="s">
        <v>147</v>
      </c>
      <c r="U19" t="s">
        <v>74</v>
      </c>
      <c r="V19" t="s">
        <v>76</v>
      </c>
      <c r="W19" t="s">
        <v>38</v>
      </c>
      <c r="Y19">
        <v>64</v>
      </c>
    </row>
    <row r="20" spans="4:25" ht="87" x14ac:dyDescent="0.35">
      <c r="J20" s="11" t="s">
        <v>46</v>
      </c>
      <c r="K20" t="s">
        <v>48</v>
      </c>
      <c r="P20" s="5" t="s">
        <v>81</v>
      </c>
      <c r="Q20">
        <v>8039509</v>
      </c>
      <c r="R20">
        <v>8039509</v>
      </c>
      <c r="S20" t="s">
        <v>148</v>
      </c>
      <c r="T20">
        <v>1E-3</v>
      </c>
      <c r="V20" t="s">
        <v>75</v>
      </c>
      <c r="W20" t="s">
        <v>38</v>
      </c>
    </row>
    <row r="21" spans="4:25" x14ac:dyDescent="0.35">
      <c r="J21" s="11" t="s">
        <v>47</v>
      </c>
      <c r="K21" t="s">
        <v>50</v>
      </c>
    </row>
    <row r="22" spans="4:25" x14ac:dyDescent="0.35">
      <c r="I22" t="s">
        <v>8</v>
      </c>
      <c r="J22" s="11" t="s">
        <v>51</v>
      </c>
      <c r="K22" t="s">
        <v>55</v>
      </c>
    </row>
    <row r="23" spans="4:25" x14ac:dyDescent="0.35">
      <c r="J23" s="8" t="s">
        <v>52</v>
      </c>
      <c r="K23" t="s">
        <v>55</v>
      </c>
    </row>
    <row r="24" spans="4:25" x14ac:dyDescent="0.35">
      <c r="J24" s="8" t="s">
        <v>53</v>
      </c>
      <c r="K24" t="s">
        <v>55</v>
      </c>
      <c r="N24" t="s">
        <v>42</v>
      </c>
      <c r="O24" t="s">
        <v>0</v>
      </c>
      <c r="P24" t="s">
        <v>112</v>
      </c>
    </row>
    <row r="25" spans="4:25" x14ac:dyDescent="0.35">
      <c r="J25" s="8" t="s">
        <v>54</v>
      </c>
      <c r="K25" t="s">
        <v>55</v>
      </c>
      <c r="N25" t="s">
        <v>119</v>
      </c>
      <c r="O25" t="s">
        <v>120</v>
      </c>
      <c r="P25" t="s">
        <v>133</v>
      </c>
    </row>
    <row r="26" spans="4:25" x14ac:dyDescent="0.35">
      <c r="I26" t="s">
        <v>7</v>
      </c>
      <c r="J26" s="8" t="s">
        <v>56</v>
      </c>
      <c r="K26" t="s">
        <v>57</v>
      </c>
      <c r="O26" t="s">
        <v>121</v>
      </c>
      <c r="P26" t="s">
        <v>132</v>
      </c>
    </row>
    <row r="27" spans="4:25" x14ac:dyDescent="0.35">
      <c r="J27" s="8" t="s">
        <v>6</v>
      </c>
      <c r="K27" t="s">
        <v>55</v>
      </c>
      <c r="O27" t="s">
        <v>122</v>
      </c>
      <c r="P27" t="s">
        <v>50</v>
      </c>
    </row>
    <row r="28" spans="4:25" x14ac:dyDescent="0.35">
      <c r="J28" s="8" t="s">
        <v>58</v>
      </c>
      <c r="K28" t="s">
        <v>90</v>
      </c>
      <c r="O28" t="s">
        <v>123</v>
      </c>
      <c r="P28" t="s">
        <v>134</v>
      </c>
    </row>
    <row r="29" spans="4:25" x14ac:dyDescent="0.35">
      <c r="J29" s="8" t="s">
        <v>59</v>
      </c>
      <c r="K29" t="s">
        <v>91</v>
      </c>
      <c r="N29" t="s">
        <v>8</v>
      </c>
      <c r="O29" t="s">
        <v>124</v>
      </c>
      <c r="P29" t="s">
        <v>55</v>
      </c>
    </row>
    <row r="30" spans="4:25" x14ac:dyDescent="0.35">
      <c r="J30" s="8"/>
      <c r="K30" t="s">
        <v>92</v>
      </c>
      <c r="O30" t="s">
        <v>125</v>
      </c>
      <c r="P30" t="s">
        <v>55</v>
      </c>
    </row>
    <row r="31" spans="4:25" x14ac:dyDescent="0.35">
      <c r="J31" s="8"/>
      <c r="K31" t="s">
        <v>93</v>
      </c>
      <c r="O31" t="s">
        <v>126</v>
      </c>
      <c r="P31" t="s">
        <v>55</v>
      </c>
    </row>
    <row r="32" spans="4:25" x14ac:dyDescent="0.35">
      <c r="J32" s="8"/>
      <c r="K32" t="s">
        <v>94</v>
      </c>
      <c r="O32" t="s">
        <v>127</v>
      </c>
      <c r="P32" t="s">
        <v>55</v>
      </c>
    </row>
    <row r="33" spans="10:16" x14ac:dyDescent="0.35">
      <c r="J33" s="8"/>
      <c r="K33" t="s">
        <v>95</v>
      </c>
      <c r="N33" t="s">
        <v>7</v>
      </c>
      <c r="O33" t="s">
        <v>128</v>
      </c>
      <c r="P33" t="s">
        <v>57</v>
      </c>
    </row>
    <row r="34" spans="10:16" x14ac:dyDescent="0.35">
      <c r="J34" s="8"/>
      <c r="K34" t="s">
        <v>96</v>
      </c>
      <c r="O34" t="s">
        <v>131</v>
      </c>
      <c r="P34" t="s">
        <v>55</v>
      </c>
    </row>
    <row r="35" spans="10:16" x14ac:dyDescent="0.35">
      <c r="J35" s="8"/>
      <c r="K35" t="s">
        <v>97</v>
      </c>
      <c r="O35" t="s">
        <v>129</v>
      </c>
      <c r="P35" t="s">
        <v>136</v>
      </c>
    </row>
    <row r="36" spans="10:16" x14ac:dyDescent="0.35">
      <c r="J36" s="8"/>
      <c r="K36" t="s">
        <v>98</v>
      </c>
      <c r="P36" t="s">
        <v>137</v>
      </c>
    </row>
    <row r="37" spans="10:16" x14ac:dyDescent="0.35">
      <c r="J37" s="8"/>
      <c r="K37" t="s">
        <v>99</v>
      </c>
      <c r="P37" t="s">
        <v>142</v>
      </c>
    </row>
    <row r="38" spans="10:16" x14ac:dyDescent="0.35">
      <c r="J38" s="8"/>
      <c r="K38" t="s">
        <v>100</v>
      </c>
      <c r="P38" t="s">
        <v>140</v>
      </c>
    </row>
    <row r="39" spans="10:16" x14ac:dyDescent="0.35">
      <c r="J39" s="8"/>
      <c r="K39" t="s">
        <v>101</v>
      </c>
      <c r="P39" t="s">
        <v>141</v>
      </c>
    </row>
    <row r="40" spans="10:16" x14ac:dyDescent="0.35">
      <c r="J40" s="8"/>
      <c r="K40" t="s">
        <v>102</v>
      </c>
      <c r="P40" t="s">
        <v>139</v>
      </c>
    </row>
    <row r="41" spans="10:16" x14ac:dyDescent="0.35">
      <c r="J41" s="8"/>
      <c r="K41" t="s">
        <v>103</v>
      </c>
      <c r="P41" t="s">
        <v>138</v>
      </c>
    </row>
    <row r="42" spans="10:16" x14ac:dyDescent="0.35">
      <c r="J42" s="8"/>
      <c r="K42" t="s">
        <v>135</v>
      </c>
      <c r="O42" t="s">
        <v>130</v>
      </c>
      <c r="P42" t="s">
        <v>90</v>
      </c>
    </row>
    <row r="43" spans="10:16" x14ac:dyDescent="0.35">
      <c r="P43" t="s">
        <v>91</v>
      </c>
    </row>
    <row r="44" spans="10:16" x14ac:dyDescent="0.35">
      <c r="P44" t="s">
        <v>92</v>
      </c>
    </row>
    <row r="45" spans="10:16" x14ac:dyDescent="0.35">
      <c r="P45" t="s">
        <v>93</v>
      </c>
    </row>
    <row r="46" spans="10:16" x14ac:dyDescent="0.35">
      <c r="P46" t="s">
        <v>94</v>
      </c>
    </row>
    <row r="47" spans="10:16" x14ac:dyDescent="0.35">
      <c r="P47" t="s">
        <v>95</v>
      </c>
    </row>
    <row r="48" spans="10:16" x14ac:dyDescent="0.35">
      <c r="P48" t="s">
        <v>96</v>
      </c>
    </row>
    <row r="49" spans="16:16" x14ac:dyDescent="0.35">
      <c r="P49" t="s">
        <v>97</v>
      </c>
    </row>
    <row r="50" spans="16:16" x14ac:dyDescent="0.35">
      <c r="P50" t="s">
        <v>98</v>
      </c>
    </row>
    <row r="51" spans="16:16" x14ac:dyDescent="0.35">
      <c r="P51" t="s">
        <v>99</v>
      </c>
    </row>
    <row r="52" spans="16:16" x14ac:dyDescent="0.35">
      <c r="P52" t="s">
        <v>100</v>
      </c>
    </row>
    <row r="53" spans="16:16" x14ac:dyDescent="0.35">
      <c r="P53" t="s">
        <v>101</v>
      </c>
    </row>
    <row r="54" spans="16:16" x14ac:dyDescent="0.35">
      <c r="P54" t="s">
        <v>102</v>
      </c>
    </row>
    <row r="55" spans="16:16" x14ac:dyDescent="0.35">
      <c r="P55" t="s">
        <v>103</v>
      </c>
    </row>
    <row r="56" spans="16:16" x14ac:dyDescent="0.35">
      <c r="P56" t="s">
        <v>135</v>
      </c>
    </row>
  </sheetData>
  <hyperlinks>
    <hyperlink ref="P13" r:id="rId1" xr:uid="{B2E010D3-B60C-46D6-9A90-E05BCE078451}"/>
    <hyperlink ref="P14" r:id="rId2" xr:uid="{70C35E5C-6F24-43FC-AAC3-37C66D0FE7E0}"/>
    <hyperlink ref="P15" r:id="rId3" xr:uid="{7BC9001D-9085-4199-946C-FAAFA3310B0C}"/>
    <hyperlink ref="P16" r:id="rId4" xr:uid="{CAAF073F-C6EF-4E05-9EE6-B632C5727FE2}"/>
    <hyperlink ref="P17" r:id="rId5" xr:uid="{D7163D7C-656D-4C55-B516-4C226EAC1A7D}"/>
    <hyperlink ref="P18" r:id="rId6" xr:uid="{38217889-7351-4364-A111-98420589D58C}"/>
    <hyperlink ref="P19" r:id="rId7" xr:uid="{65E1D7D0-ADDC-4552-91F5-BE275A61C8CA}"/>
    <hyperlink ref="P20" r:id="rId8" xr:uid="{45D47C44-CDAA-4D5E-B781-93D87AB6FFF7}"/>
    <hyperlink ref="P7" r:id="rId9" xr:uid="{AC5B0560-6E8D-4B4F-BA97-328EE580072F}"/>
    <hyperlink ref="P8" r:id="rId10" xr:uid="{E2BE65EB-83BD-4157-92FE-C40E77567151}"/>
    <hyperlink ref="P9" r:id="rId11" xr:uid="{4CC22BFE-4E59-4FA5-B3AB-3BF0CF85BD9B}"/>
    <hyperlink ref="P10" r:id="rId12" xr:uid="{3D71B7BC-06B9-4441-BC52-1DC2E475CB4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C0A04-B877-442C-BB17-C516B695B5BB}">
  <dimension ref="A1:L55"/>
  <sheetViews>
    <sheetView topLeftCell="E38" zoomScale="91" zoomScaleNormal="130" workbookViewId="0">
      <selection activeCell="J49" sqref="J49"/>
    </sheetView>
  </sheetViews>
  <sheetFormatPr defaultRowHeight="14.5" x14ac:dyDescent="0.35"/>
  <cols>
    <col min="1" max="1" width="27" customWidth="1"/>
    <col min="2" max="2" width="25.81640625" customWidth="1"/>
    <col min="3" max="3" width="7.453125" customWidth="1"/>
    <col min="5" max="5" width="14.1796875" customWidth="1"/>
    <col min="6" max="6" width="10.453125" customWidth="1"/>
    <col min="9" max="9" width="16.54296875" customWidth="1"/>
    <col min="10" max="10" width="12.81640625" customWidth="1"/>
  </cols>
  <sheetData>
    <row r="1" spans="1:12" x14ac:dyDescent="0.35">
      <c r="A1" t="s">
        <v>10</v>
      </c>
      <c r="B1" s="3" t="s">
        <v>0</v>
      </c>
      <c r="C1" s="23" t="s">
        <v>104</v>
      </c>
      <c r="D1" s="23"/>
      <c r="E1" s="23"/>
      <c r="F1" s="23"/>
    </row>
    <row r="2" spans="1:12" x14ac:dyDescent="0.35">
      <c r="A2" t="s">
        <v>9</v>
      </c>
      <c r="C2" s="23" t="s">
        <v>105</v>
      </c>
      <c r="D2" s="23"/>
      <c r="E2" s="23"/>
      <c r="F2" s="23"/>
    </row>
    <row r="3" spans="1:12" ht="14" customHeight="1" x14ac:dyDescent="0.35">
      <c r="C3" t="s">
        <v>11</v>
      </c>
      <c r="D3" s="3" t="s">
        <v>12</v>
      </c>
      <c r="F3" s="3"/>
      <c r="G3" s="13"/>
      <c r="K3" t="s">
        <v>159</v>
      </c>
      <c r="L3" t="s">
        <v>160</v>
      </c>
    </row>
    <row r="4" spans="1:12" x14ac:dyDescent="0.35">
      <c r="B4" s="3" t="s">
        <v>61</v>
      </c>
      <c r="C4" s="13">
        <v>22.57</v>
      </c>
      <c r="D4" s="13">
        <v>2078.9452999999999</v>
      </c>
      <c r="E4" s="13">
        <v>23.62</v>
      </c>
      <c r="F4" s="13">
        <v>2467.5500000000002</v>
      </c>
      <c r="G4" t="s">
        <v>157</v>
      </c>
      <c r="H4" s="13">
        <v>22.54</v>
      </c>
      <c r="I4" s="13">
        <v>2163.34</v>
      </c>
      <c r="J4" t="s">
        <v>158</v>
      </c>
      <c r="K4" s="13">
        <f t="shared" ref="K4:L11" si="0">AVERAGE(C4,E4,H4)</f>
        <v>22.909999999999997</v>
      </c>
      <c r="L4" s="13">
        <f t="shared" si="0"/>
        <v>2236.6117666666669</v>
      </c>
    </row>
    <row r="5" spans="1:12" ht="24" customHeight="1" x14ac:dyDescent="0.35">
      <c r="B5" s="3" t="s">
        <v>1</v>
      </c>
      <c r="C5" s="13">
        <v>33.72</v>
      </c>
      <c r="D5" s="13">
        <v>3617.6172000000001</v>
      </c>
      <c r="E5" s="13">
        <v>26.58</v>
      </c>
      <c r="F5" s="14">
        <v>2673.06</v>
      </c>
      <c r="G5" s="13" t="s">
        <v>161</v>
      </c>
      <c r="H5" s="13">
        <v>17.440000000000001</v>
      </c>
      <c r="I5" s="13">
        <v>1776.13</v>
      </c>
      <c r="J5" t="s">
        <v>162</v>
      </c>
      <c r="K5" s="13">
        <f t="shared" si="0"/>
        <v>25.91333333333333</v>
      </c>
      <c r="L5" s="13">
        <f t="shared" si="0"/>
        <v>2688.9357333333332</v>
      </c>
    </row>
    <row r="6" spans="1:12" ht="20.5" customHeight="1" x14ac:dyDescent="0.35">
      <c r="B6" s="3" t="s">
        <v>7</v>
      </c>
      <c r="C6" s="13">
        <v>23.29</v>
      </c>
      <c r="D6" s="13">
        <v>2015.5740000000001</v>
      </c>
      <c r="E6" s="13">
        <v>20.329999999999998</v>
      </c>
      <c r="F6" s="14">
        <v>1920.45</v>
      </c>
      <c r="G6" s="13" t="s">
        <v>163</v>
      </c>
      <c r="H6" s="13">
        <v>19.73</v>
      </c>
      <c r="I6" s="13">
        <v>1830.76</v>
      </c>
      <c r="J6" t="s">
        <v>164</v>
      </c>
      <c r="K6" s="13">
        <f t="shared" si="0"/>
        <v>21.116666666666664</v>
      </c>
      <c r="L6" s="13">
        <f t="shared" si="0"/>
        <v>1922.2613333333336</v>
      </c>
    </row>
    <row r="7" spans="1:12" ht="18" customHeight="1" x14ac:dyDescent="0.35">
      <c r="B7" s="3" t="s">
        <v>8</v>
      </c>
      <c r="C7" s="13">
        <v>20.27</v>
      </c>
      <c r="D7" s="13">
        <v>2194.5493000000001</v>
      </c>
      <c r="E7" s="13">
        <v>18.420000000000002</v>
      </c>
      <c r="F7" s="14">
        <v>1776.67</v>
      </c>
      <c r="G7" s="13" t="s">
        <v>165</v>
      </c>
      <c r="H7" s="13">
        <v>16.13</v>
      </c>
      <c r="I7" s="13">
        <v>1851.32</v>
      </c>
      <c r="J7" t="s">
        <v>166</v>
      </c>
      <c r="K7" s="13">
        <f t="shared" si="0"/>
        <v>18.27333333333333</v>
      </c>
      <c r="L7" s="13">
        <f t="shared" si="0"/>
        <v>1940.8464333333334</v>
      </c>
    </row>
    <row r="8" spans="1:12" ht="19" customHeight="1" x14ac:dyDescent="0.35">
      <c r="B8" s="3" t="s">
        <v>2</v>
      </c>
      <c r="C8" s="13">
        <v>16.75</v>
      </c>
      <c r="D8" s="13">
        <v>1553.3996999999999</v>
      </c>
      <c r="E8" s="13">
        <v>17.489999999999998</v>
      </c>
      <c r="F8" s="14">
        <v>1894.32</v>
      </c>
      <c r="G8" s="13" t="s">
        <v>167</v>
      </c>
      <c r="H8">
        <v>15.22</v>
      </c>
      <c r="I8" s="13">
        <v>1539.02</v>
      </c>
      <c r="J8" t="s">
        <v>168</v>
      </c>
      <c r="K8" s="13">
        <f t="shared" si="0"/>
        <v>16.486666666666665</v>
      </c>
      <c r="L8" s="13">
        <f t="shared" si="0"/>
        <v>1662.2465666666667</v>
      </c>
    </row>
    <row r="9" spans="1:12" ht="15.5" customHeight="1" x14ac:dyDescent="0.35">
      <c r="B9" s="3" t="s">
        <v>3</v>
      </c>
      <c r="C9" s="13">
        <v>21.310000000000002</v>
      </c>
      <c r="D9" s="13">
        <v>2001.5311999999999</v>
      </c>
      <c r="E9" s="13">
        <v>26.33</v>
      </c>
      <c r="F9" s="14">
        <v>2417.19</v>
      </c>
      <c r="G9" s="13" t="s">
        <v>170</v>
      </c>
      <c r="H9" s="13">
        <v>19.5</v>
      </c>
      <c r="I9" s="13">
        <v>1755.21</v>
      </c>
      <c r="J9" t="s">
        <v>169</v>
      </c>
      <c r="K9" s="13">
        <f t="shared" si="0"/>
        <v>22.38</v>
      </c>
      <c r="L9" s="13">
        <f t="shared" si="0"/>
        <v>2057.9770666666668</v>
      </c>
    </row>
    <row r="10" spans="1:12" x14ac:dyDescent="0.35">
      <c r="B10" s="3" t="s">
        <v>4</v>
      </c>
      <c r="C10" s="13">
        <v>17.36</v>
      </c>
      <c r="D10" s="13">
        <v>1927.8434999999999</v>
      </c>
      <c r="E10" s="13">
        <v>16.87</v>
      </c>
      <c r="F10" s="14">
        <v>1758.43</v>
      </c>
      <c r="G10" s="13" t="s">
        <v>171</v>
      </c>
      <c r="H10" s="13">
        <v>17.059999999999999</v>
      </c>
      <c r="I10" s="13">
        <v>1899.99</v>
      </c>
      <c r="J10" t="s">
        <v>172</v>
      </c>
      <c r="K10" s="13">
        <f t="shared" si="0"/>
        <v>17.096666666666668</v>
      </c>
      <c r="L10" s="13">
        <f t="shared" si="0"/>
        <v>1862.0878333333333</v>
      </c>
    </row>
    <row r="11" spans="1:12" x14ac:dyDescent="0.35">
      <c r="B11" s="3" t="s">
        <v>5</v>
      </c>
      <c r="C11" s="13">
        <v>13.86</v>
      </c>
      <c r="D11" s="13">
        <v>1511.5642</v>
      </c>
      <c r="E11" s="13">
        <v>17.600000000000001</v>
      </c>
      <c r="F11" s="13">
        <v>1785.26</v>
      </c>
      <c r="G11" s="13" t="s">
        <v>173</v>
      </c>
      <c r="H11" s="13">
        <v>17.04</v>
      </c>
      <c r="I11" s="13">
        <v>1811.72</v>
      </c>
      <c r="J11" t="s">
        <v>174</v>
      </c>
      <c r="K11" s="13">
        <f t="shared" si="0"/>
        <v>16.166666666666668</v>
      </c>
      <c r="L11" s="13">
        <f t="shared" si="0"/>
        <v>1702.8480666666667</v>
      </c>
    </row>
    <row r="12" spans="1:12" x14ac:dyDescent="0.35">
      <c r="B12" s="3"/>
      <c r="C12" s="13"/>
      <c r="D12" s="14"/>
    </row>
    <row r="13" spans="1:12" x14ac:dyDescent="0.35">
      <c r="A13" t="s">
        <v>27</v>
      </c>
      <c r="B13" s="3" t="s">
        <v>89</v>
      </c>
      <c r="C13" s="13">
        <v>76.180000000000007</v>
      </c>
      <c r="D13" s="13">
        <v>7950.5771000000004</v>
      </c>
      <c r="E13" s="13">
        <v>80.290000000000006</v>
      </c>
      <c r="F13" s="15">
        <v>8741.69</v>
      </c>
      <c r="G13" s="13" t="s">
        <v>175</v>
      </c>
      <c r="H13" s="13">
        <v>70.05</v>
      </c>
      <c r="I13" s="13">
        <v>7762.4</v>
      </c>
      <c r="J13" t="s">
        <v>176</v>
      </c>
      <c r="K13" s="13">
        <f t="shared" ref="K13:K20" si="1">AVERAGE(C13,E13,H13)</f>
        <v>75.506666666666675</v>
      </c>
      <c r="L13" s="13">
        <f t="shared" ref="L13:L20" si="2">AVERAGE(D13,F13,I13)</f>
        <v>8151.5556999999999</v>
      </c>
    </row>
    <row r="14" spans="1:12" x14ac:dyDescent="0.35">
      <c r="B14" s="3" t="s">
        <v>1</v>
      </c>
      <c r="C14" s="13">
        <v>69.710000000000008</v>
      </c>
      <c r="D14" s="13">
        <v>7105.2563</v>
      </c>
      <c r="E14" s="13">
        <v>82.29</v>
      </c>
      <c r="F14" s="14">
        <v>4950.8900000000003</v>
      </c>
      <c r="G14" s="13" t="s">
        <v>177</v>
      </c>
      <c r="H14" s="13">
        <v>83.86</v>
      </c>
      <c r="I14" s="13">
        <v>3919.68</v>
      </c>
      <c r="J14" t="s">
        <v>178</v>
      </c>
      <c r="K14" s="13">
        <f t="shared" si="1"/>
        <v>78.62</v>
      </c>
      <c r="L14" s="13">
        <f t="shared" si="2"/>
        <v>5325.2754333333332</v>
      </c>
    </row>
    <row r="15" spans="1:12" x14ac:dyDescent="0.35">
      <c r="B15" s="3" t="s">
        <v>7</v>
      </c>
      <c r="C15" s="13">
        <v>72.599999999999994</v>
      </c>
      <c r="D15" s="13">
        <v>4289.0839999999998</v>
      </c>
      <c r="E15" s="14">
        <v>84.11</v>
      </c>
      <c r="F15">
        <v>10206.200000000001</v>
      </c>
      <c r="G15" s="13" t="s">
        <v>179</v>
      </c>
      <c r="H15" s="13">
        <v>78.5</v>
      </c>
      <c r="I15" s="13">
        <v>8130.6</v>
      </c>
      <c r="J15" t="s">
        <v>180</v>
      </c>
      <c r="K15" s="13">
        <f t="shared" si="1"/>
        <v>78.403333333333322</v>
      </c>
      <c r="L15" s="13">
        <f t="shared" si="2"/>
        <v>7541.9613333333327</v>
      </c>
    </row>
    <row r="16" spans="1:12" x14ac:dyDescent="0.35">
      <c r="B16" s="3" t="s">
        <v>8</v>
      </c>
      <c r="C16" s="13">
        <v>79.52</v>
      </c>
      <c r="D16" s="13">
        <v>8462.2157999999999</v>
      </c>
      <c r="E16" s="13">
        <v>81.81</v>
      </c>
      <c r="F16" s="16">
        <v>7316.27</v>
      </c>
      <c r="G16" s="13" t="s">
        <v>181</v>
      </c>
      <c r="H16" s="13">
        <v>76.709999999999994</v>
      </c>
      <c r="I16" s="13">
        <v>8568.11</v>
      </c>
      <c r="J16" t="s">
        <v>182</v>
      </c>
      <c r="K16" s="13">
        <f t="shared" si="1"/>
        <v>79.34666666666665</v>
      </c>
      <c r="L16" s="13">
        <f t="shared" si="2"/>
        <v>8115.5319333333346</v>
      </c>
    </row>
    <row r="17" spans="2:12" x14ac:dyDescent="0.35">
      <c r="B17" s="3" t="s">
        <v>2</v>
      </c>
      <c r="C17" s="13">
        <v>69.569999999999993</v>
      </c>
      <c r="D17" s="13">
        <v>4440.9862999999996</v>
      </c>
      <c r="E17" s="13">
        <v>71.52</v>
      </c>
      <c r="F17" s="14">
        <v>5599.91</v>
      </c>
      <c r="G17" s="13" t="s">
        <v>183</v>
      </c>
      <c r="H17" s="13">
        <v>90.03</v>
      </c>
      <c r="I17" s="13">
        <v>9371.09</v>
      </c>
      <c r="J17" t="s">
        <v>184</v>
      </c>
      <c r="K17" s="13">
        <f t="shared" si="1"/>
        <v>77.039999999999992</v>
      </c>
      <c r="L17" s="13">
        <f t="shared" si="2"/>
        <v>6470.6621000000005</v>
      </c>
    </row>
    <row r="18" spans="2:12" ht="22.5" customHeight="1" x14ac:dyDescent="0.35">
      <c r="B18" s="3" t="s">
        <v>3</v>
      </c>
      <c r="C18" s="13">
        <v>71.19</v>
      </c>
      <c r="D18" s="13">
        <v>5574.6079</v>
      </c>
      <c r="E18" s="13">
        <v>99.12</v>
      </c>
      <c r="F18" s="14">
        <v>5250.41</v>
      </c>
      <c r="G18" s="13" t="s">
        <v>185</v>
      </c>
      <c r="H18" s="13">
        <v>87.07</v>
      </c>
      <c r="I18" s="13">
        <v>5191.6000000000004</v>
      </c>
      <c r="J18" t="s">
        <v>186</v>
      </c>
      <c r="K18" s="13">
        <f t="shared" si="1"/>
        <v>85.793333333333337</v>
      </c>
      <c r="L18" s="13">
        <f t="shared" si="2"/>
        <v>5338.8726333333334</v>
      </c>
    </row>
    <row r="19" spans="2:12" x14ac:dyDescent="0.35">
      <c r="B19" s="3" t="s">
        <v>4</v>
      </c>
      <c r="C19" s="13">
        <v>82.3</v>
      </c>
      <c r="D19" s="13">
        <v>7909.61</v>
      </c>
      <c r="E19" s="13">
        <v>84.2</v>
      </c>
      <c r="F19" s="14" t="s">
        <v>191</v>
      </c>
      <c r="G19" s="13" t="s">
        <v>187</v>
      </c>
      <c r="H19" s="13">
        <v>73.290000000000006</v>
      </c>
      <c r="I19" s="13">
        <v>8296.06</v>
      </c>
      <c r="J19" t="s">
        <v>188</v>
      </c>
      <c r="K19" s="13">
        <f t="shared" si="1"/>
        <v>79.930000000000007</v>
      </c>
      <c r="L19" s="13">
        <f t="shared" si="2"/>
        <v>8102.8349999999991</v>
      </c>
    </row>
    <row r="20" spans="2:12" x14ac:dyDescent="0.35">
      <c r="B20" s="3" t="s">
        <v>5</v>
      </c>
      <c r="C20" s="13">
        <v>70.650000000000006</v>
      </c>
      <c r="D20" s="13">
        <v>5269.9512000000004</v>
      </c>
      <c r="E20" s="13">
        <v>75.47</v>
      </c>
      <c r="F20" s="14">
        <v>4456.0600000000004</v>
      </c>
      <c r="G20" s="13" t="s">
        <v>189</v>
      </c>
      <c r="H20" s="13">
        <v>70.28</v>
      </c>
      <c r="I20" s="13">
        <v>3976.37</v>
      </c>
      <c r="J20" t="s">
        <v>190</v>
      </c>
      <c r="K20" s="13">
        <f t="shared" si="1"/>
        <v>72.13333333333334</v>
      </c>
      <c r="L20" s="13">
        <f t="shared" si="2"/>
        <v>4567.4603999999999</v>
      </c>
    </row>
    <row r="21" spans="2:12" x14ac:dyDescent="0.35">
      <c r="C21" s="13"/>
      <c r="D21" s="13"/>
    </row>
    <row r="22" spans="2:12" x14ac:dyDescent="0.35">
      <c r="B22" s="3"/>
      <c r="C22" s="13"/>
      <c r="D22" s="15"/>
    </row>
    <row r="23" spans="2:12" x14ac:dyDescent="0.35">
      <c r="B23" s="3"/>
      <c r="C23" s="13"/>
      <c r="D23" s="14"/>
    </row>
    <row r="24" spans="2:12" x14ac:dyDescent="0.35">
      <c r="B24" s="3"/>
      <c r="C24" s="13"/>
      <c r="D24" s="14"/>
    </row>
    <row r="25" spans="2:12" x14ac:dyDescent="0.35">
      <c r="B25" s="3"/>
      <c r="C25" s="13"/>
      <c r="D25" s="16"/>
    </row>
    <row r="26" spans="2:12" x14ac:dyDescent="0.35">
      <c r="B26" s="3"/>
      <c r="C26" s="13"/>
      <c r="D26" s="14"/>
      <c r="I26" s="17" t="s">
        <v>105</v>
      </c>
      <c r="J26" s="17"/>
      <c r="K26" s="17" t="s">
        <v>106</v>
      </c>
      <c r="L26" s="17"/>
    </row>
    <row r="27" spans="2:12" x14ac:dyDescent="0.35">
      <c r="B27" s="3"/>
      <c r="C27" s="13"/>
      <c r="D27" s="14"/>
      <c r="I27" t="s">
        <v>11</v>
      </c>
      <c r="J27" s="3" t="s">
        <v>12</v>
      </c>
      <c r="K27" t="s">
        <v>11</v>
      </c>
      <c r="L27" s="3" t="s">
        <v>12</v>
      </c>
    </row>
    <row r="28" spans="2:12" ht="29" x14ac:dyDescent="0.35">
      <c r="B28" s="3"/>
      <c r="C28" s="13"/>
      <c r="D28" s="14"/>
      <c r="H28" s="3" t="s">
        <v>61</v>
      </c>
      <c r="I28" s="13">
        <v>22.909999999999997</v>
      </c>
      <c r="J28" s="13">
        <v>2236.6117666666669</v>
      </c>
      <c r="K28" s="13"/>
      <c r="L28" s="14"/>
    </row>
    <row r="29" spans="2:12" x14ac:dyDescent="0.35">
      <c r="B29" s="3"/>
      <c r="C29" s="13"/>
      <c r="D29" s="14"/>
      <c r="E29" s="13"/>
      <c r="H29" s="3" t="s">
        <v>7</v>
      </c>
      <c r="I29" s="13">
        <v>21.116666666666664</v>
      </c>
      <c r="J29" s="13">
        <v>1922.2613333333336</v>
      </c>
      <c r="K29" s="13"/>
      <c r="L29" s="14"/>
    </row>
    <row r="30" spans="2:12" x14ac:dyDescent="0.35">
      <c r="B30" t="s">
        <v>108</v>
      </c>
      <c r="C30" t="s">
        <v>107</v>
      </c>
      <c r="D30" t="s">
        <v>110</v>
      </c>
      <c r="E30" s="13" t="s">
        <v>111</v>
      </c>
      <c r="I30" s="18">
        <f>I28-I29</f>
        <v>1.793333333333333</v>
      </c>
      <c r="J30" s="18">
        <f t="shared" ref="J30:L30" si="3">J28-J29</f>
        <v>314.35043333333329</v>
      </c>
      <c r="K30" s="18">
        <f t="shared" si="3"/>
        <v>0</v>
      </c>
      <c r="L30" s="18">
        <f t="shared" si="3"/>
        <v>0</v>
      </c>
    </row>
    <row r="31" spans="2:12" x14ac:dyDescent="0.35">
      <c r="B31" t="s">
        <v>109</v>
      </c>
      <c r="C31">
        <v>8346.1679999999997</v>
      </c>
      <c r="D31">
        <v>3934.11</v>
      </c>
      <c r="E31" s="13">
        <f>D31/C31</f>
        <v>0.47136721906388662</v>
      </c>
      <c r="H31" s="3" t="s">
        <v>8</v>
      </c>
      <c r="I31" s="13">
        <v>18.27333333333333</v>
      </c>
      <c r="J31" s="13">
        <v>1940.8464333333334</v>
      </c>
      <c r="K31" s="13"/>
      <c r="L31" s="14"/>
    </row>
    <row r="32" spans="2:12" ht="29" x14ac:dyDescent="0.35">
      <c r="B32" t="s">
        <v>27</v>
      </c>
      <c r="C32">
        <v>29607.83</v>
      </c>
      <c r="D32">
        <v>30723.19</v>
      </c>
      <c r="E32" s="13">
        <f>D32/C32</f>
        <v>1.0376711160527468</v>
      </c>
      <c r="H32" s="3" t="s">
        <v>4</v>
      </c>
      <c r="I32" s="13">
        <v>17.096666666666668</v>
      </c>
      <c r="J32" s="13">
        <v>1862.0878333333333</v>
      </c>
      <c r="K32" s="13"/>
      <c r="L32" s="14"/>
    </row>
    <row r="33" spans="2:12" x14ac:dyDescent="0.35">
      <c r="E33" s="13"/>
      <c r="I33" s="18">
        <f>I31-I32</f>
        <v>1.1766666666666623</v>
      </c>
      <c r="J33" s="18">
        <f t="shared" ref="J33" si="4">J31-J32</f>
        <v>78.758600000000115</v>
      </c>
      <c r="K33" s="18">
        <f t="shared" ref="K33" si="5">K31-K32</f>
        <v>0</v>
      </c>
      <c r="L33" s="18">
        <f t="shared" ref="L33" si="6">L31-L32</f>
        <v>0</v>
      </c>
    </row>
    <row r="34" spans="2:12" x14ac:dyDescent="0.35">
      <c r="B34" t="s">
        <v>108</v>
      </c>
      <c r="C34" t="s">
        <v>112</v>
      </c>
      <c r="D34" t="s">
        <v>113</v>
      </c>
      <c r="E34" t="s">
        <v>114</v>
      </c>
      <c r="F34" t="s">
        <v>115</v>
      </c>
      <c r="G34" t="s">
        <v>118</v>
      </c>
      <c r="H34" s="3" t="s">
        <v>1</v>
      </c>
      <c r="I34" s="13">
        <v>25.91333333333333</v>
      </c>
      <c r="J34" s="13">
        <v>2688.9357333333332</v>
      </c>
      <c r="K34" s="13"/>
      <c r="L34" s="14"/>
    </row>
    <row r="35" spans="2:12" ht="29" x14ac:dyDescent="0.35">
      <c r="B35" t="s">
        <v>116</v>
      </c>
      <c r="C35">
        <v>7877</v>
      </c>
      <c r="D35">
        <v>1987</v>
      </c>
      <c r="E35">
        <f>C35+D35</f>
        <v>9864</v>
      </c>
      <c r="F35">
        <f>D35/E35*100</f>
        <v>20.143957826439578</v>
      </c>
      <c r="G35">
        <v>26.844000000000001</v>
      </c>
      <c r="H35" s="3" t="s">
        <v>3</v>
      </c>
      <c r="I35" s="13">
        <v>22.38</v>
      </c>
      <c r="J35" s="13">
        <v>2057.9770666666668</v>
      </c>
      <c r="K35" s="13"/>
      <c r="L35" s="14"/>
    </row>
    <row r="36" spans="2:12" x14ac:dyDescent="0.35">
      <c r="B36" t="s">
        <v>117</v>
      </c>
      <c r="C36">
        <v>6605</v>
      </c>
      <c r="D36">
        <v>2680</v>
      </c>
      <c r="E36">
        <f>C36+D36</f>
        <v>9285</v>
      </c>
      <c r="F36">
        <f>D36/E36*100</f>
        <v>28.863758750673128</v>
      </c>
      <c r="G36">
        <v>24.018000000000001</v>
      </c>
      <c r="I36" s="18">
        <f>I34-I35</f>
        <v>3.5333333333333314</v>
      </c>
      <c r="J36" s="18">
        <f t="shared" ref="J36" si="7">J34-J35</f>
        <v>630.95866666666643</v>
      </c>
      <c r="K36" s="18">
        <f t="shared" ref="K36" si="8">K34-K35</f>
        <v>0</v>
      </c>
      <c r="L36" s="18">
        <f t="shared" ref="L36" si="9">L34-L35</f>
        <v>0</v>
      </c>
    </row>
    <row r="37" spans="2:12" ht="29" x14ac:dyDescent="0.35">
      <c r="H37" s="3" t="s">
        <v>2</v>
      </c>
      <c r="I37" s="13">
        <v>16.486666666666665</v>
      </c>
      <c r="J37" s="13">
        <v>1662.2465666666667</v>
      </c>
      <c r="K37" s="13"/>
      <c r="L37" s="14"/>
    </row>
    <row r="38" spans="2:12" ht="43.5" x14ac:dyDescent="0.35">
      <c r="B38" s="3"/>
      <c r="C38" s="7"/>
      <c r="D38" s="9"/>
      <c r="H38" s="3" t="s">
        <v>5</v>
      </c>
      <c r="I38" s="13">
        <v>16.166666666666668</v>
      </c>
      <c r="J38" s="13">
        <v>1702.8480666666667</v>
      </c>
      <c r="K38" s="13"/>
      <c r="L38" s="13"/>
    </row>
    <row r="39" spans="2:12" x14ac:dyDescent="0.35">
      <c r="I39" s="18">
        <f>I37-I38</f>
        <v>0.31999999999999673</v>
      </c>
      <c r="J39" s="18">
        <f t="shared" ref="J39" si="10">J37-J38</f>
        <v>-40.601499999999987</v>
      </c>
      <c r="K39" s="18">
        <f t="shared" ref="K39" si="11">K37-K38</f>
        <v>0</v>
      </c>
      <c r="L39" s="18">
        <f t="shared" ref="L39" si="12">L37-L38</f>
        <v>0</v>
      </c>
    </row>
    <row r="44" spans="2:12" x14ac:dyDescent="0.35">
      <c r="H44" s="3" t="s">
        <v>89</v>
      </c>
      <c r="I44" s="13">
        <v>75.506666666666675</v>
      </c>
      <c r="J44" s="13">
        <v>8151.5556999999999</v>
      </c>
      <c r="K44" s="13"/>
      <c r="L44" s="15"/>
    </row>
    <row r="45" spans="2:12" x14ac:dyDescent="0.35">
      <c r="H45" s="3" t="s">
        <v>7</v>
      </c>
      <c r="I45" s="13">
        <v>78.403333333333322</v>
      </c>
      <c r="J45" s="13">
        <v>7541.9613333333327</v>
      </c>
      <c r="K45" s="13"/>
      <c r="L45" s="14"/>
    </row>
    <row r="46" spans="2:12" x14ac:dyDescent="0.35">
      <c r="I46" s="18">
        <f>I44-I45</f>
        <v>-2.896666666666647</v>
      </c>
      <c r="J46" s="18">
        <f t="shared" ref="J46" si="13">J44-J45</f>
        <v>609.59436666666716</v>
      </c>
      <c r="K46" s="18">
        <f t="shared" ref="K46" si="14">K44-K45</f>
        <v>0</v>
      </c>
      <c r="L46" s="18">
        <f t="shared" ref="L46" si="15">L44-L45</f>
        <v>0</v>
      </c>
    </row>
    <row r="47" spans="2:12" x14ac:dyDescent="0.35">
      <c r="H47" s="3" t="s">
        <v>8</v>
      </c>
      <c r="I47" s="13">
        <v>79.34666666666665</v>
      </c>
      <c r="J47" s="13">
        <v>7115.53</v>
      </c>
      <c r="K47" s="13"/>
      <c r="L47" s="16"/>
    </row>
    <row r="48" spans="2:12" ht="29" x14ac:dyDescent="0.35">
      <c r="H48" s="3" t="s">
        <v>4</v>
      </c>
      <c r="I48" s="13">
        <v>79.930000000000007</v>
      </c>
      <c r="J48" s="13">
        <v>5779.03</v>
      </c>
      <c r="K48" s="13"/>
      <c r="L48" s="14"/>
    </row>
    <row r="49" spans="8:12" x14ac:dyDescent="0.35">
      <c r="I49" s="18">
        <f>I47-I48</f>
        <v>-0.58333333333335702</v>
      </c>
      <c r="J49" s="18">
        <f t="shared" ref="J49" si="16">J47-J48</f>
        <v>1336.5</v>
      </c>
      <c r="K49" s="18">
        <f t="shared" ref="K49" si="17">K47-K48</f>
        <v>0</v>
      </c>
      <c r="L49" s="18">
        <f t="shared" ref="L49" si="18">L47-L48</f>
        <v>0</v>
      </c>
    </row>
    <row r="50" spans="8:12" x14ac:dyDescent="0.35">
      <c r="H50" s="3" t="s">
        <v>1</v>
      </c>
      <c r="I50" s="13">
        <v>78.62</v>
      </c>
      <c r="J50" s="13">
        <v>5325.2754333333332</v>
      </c>
      <c r="K50" s="13"/>
      <c r="L50" s="14"/>
    </row>
    <row r="51" spans="8:12" ht="29" x14ac:dyDescent="0.35">
      <c r="H51" s="3" t="s">
        <v>3</v>
      </c>
      <c r="I51" s="13">
        <v>85.793333333333337</v>
      </c>
      <c r="J51" s="13">
        <v>5338.8726333333334</v>
      </c>
      <c r="K51" s="13"/>
      <c r="L51" s="14"/>
    </row>
    <row r="52" spans="8:12" x14ac:dyDescent="0.35">
      <c r="I52" s="18">
        <f>I50-I51</f>
        <v>-7.173333333333332</v>
      </c>
      <c r="J52" s="18">
        <f t="shared" ref="J52" si="19">J50-J51</f>
        <v>-13.597200000000157</v>
      </c>
      <c r="K52" s="18">
        <f t="shared" ref="K52" si="20">K50-K51</f>
        <v>0</v>
      </c>
      <c r="L52" s="18">
        <f t="shared" ref="L52" si="21">L50-L51</f>
        <v>0</v>
      </c>
    </row>
    <row r="53" spans="8:12" ht="29" x14ac:dyDescent="0.35">
      <c r="H53" s="3" t="s">
        <v>2</v>
      </c>
      <c r="I53" s="13">
        <v>77.039999999999992</v>
      </c>
      <c r="J53" s="13">
        <v>6470.6621000000005</v>
      </c>
      <c r="K53" s="13"/>
      <c r="L53" s="14"/>
    </row>
    <row r="54" spans="8:12" ht="43.5" x14ac:dyDescent="0.35">
      <c r="H54" s="3" t="s">
        <v>5</v>
      </c>
      <c r="I54" s="13">
        <v>72.13333333333334</v>
      </c>
      <c r="J54" s="13">
        <v>4567.4603999999999</v>
      </c>
      <c r="K54" s="13"/>
      <c r="L54" s="14"/>
    </row>
    <row r="55" spans="8:12" x14ac:dyDescent="0.35">
      <c r="I55" s="18">
        <f>I53-I54</f>
        <v>4.9066666666666521</v>
      </c>
      <c r="J55" s="18">
        <f t="shared" ref="J55" si="22">J53-J54</f>
        <v>1903.2017000000005</v>
      </c>
      <c r="K55" s="18">
        <f t="shared" ref="K55" si="23">K53-K54</f>
        <v>0</v>
      </c>
      <c r="L55" s="18">
        <f t="shared" ref="L55" si="24">L53-L54</f>
        <v>0</v>
      </c>
    </row>
  </sheetData>
  <mergeCells count="3">
    <mergeCell ref="C1:F1"/>
    <mergeCell ref="C2:D2"/>
    <mergeCell ref="E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BCED1-3160-444D-B212-B136910B3E75}">
  <dimension ref="A1:F20"/>
  <sheetViews>
    <sheetView zoomScale="126" workbookViewId="0">
      <selection activeCell="E8" sqref="E8"/>
    </sheetView>
  </sheetViews>
  <sheetFormatPr defaultRowHeight="14.5" x14ac:dyDescent="0.35"/>
  <sheetData>
    <row r="1" spans="1:6" x14ac:dyDescent="0.35">
      <c r="A1" t="s">
        <v>10</v>
      </c>
      <c r="B1" s="3" t="s">
        <v>0</v>
      </c>
      <c r="C1" s="23" t="s">
        <v>104</v>
      </c>
      <c r="D1" s="23"/>
      <c r="E1" s="23"/>
      <c r="F1" s="23"/>
    </row>
    <row r="2" spans="1:6" x14ac:dyDescent="0.35">
      <c r="A2" t="s">
        <v>9</v>
      </c>
      <c r="C2" s="23" t="s">
        <v>105</v>
      </c>
      <c r="D2" s="23"/>
      <c r="E2" s="23" t="s">
        <v>106</v>
      </c>
      <c r="F2" s="23"/>
    </row>
    <row r="3" spans="1:6" x14ac:dyDescent="0.35">
      <c r="C3" t="s">
        <v>11</v>
      </c>
      <c r="D3" s="3" t="s">
        <v>12</v>
      </c>
      <c r="E3" t="s">
        <v>11</v>
      </c>
      <c r="F3" s="3" t="s">
        <v>12</v>
      </c>
    </row>
    <row r="4" spans="1:6" ht="29" x14ac:dyDescent="0.35">
      <c r="B4" s="3" t="s">
        <v>61</v>
      </c>
      <c r="C4" s="13">
        <v>22.57</v>
      </c>
      <c r="D4" s="13">
        <v>2078.9452999999999</v>
      </c>
      <c r="E4" s="13">
        <v>26.710229609095897</v>
      </c>
      <c r="F4" s="14">
        <v>2144.3878481536599</v>
      </c>
    </row>
    <row r="5" spans="1:6" x14ac:dyDescent="0.35">
      <c r="B5" s="3" t="s">
        <v>1</v>
      </c>
      <c r="C5" s="13">
        <v>33.72</v>
      </c>
      <c r="D5" s="13">
        <v>3617.6172000000001</v>
      </c>
      <c r="E5" s="13">
        <v>27.318728192287999</v>
      </c>
      <c r="F5" s="14">
        <v>2137.10998496506</v>
      </c>
    </row>
    <row r="6" spans="1:6" x14ac:dyDescent="0.35">
      <c r="B6" s="3" t="s">
        <v>7</v>
      </c>
      <c r="C6" s="13">
        <v>23.29</v>
      </c>
      <c r="D6" s="13">
        <v>2015.5740000000001</v>
      </c>
      <c r="E6" s="13">
        <v>27.512043654622499</v>
      </c>
      <c r="F6" s="14">
        <v>2168.07953632724</v>
      </c>
    </row>
    <row r="7" spans="1:6" x14ac:dyDescent="0.35">
      <c r="B7" s="3" t="s">
        <v>8</v>
      </c>
      <c r="C7" s="13">
        <v>20.27</v>
      </c>
      <c r="D7" s="13">
        <v>2194.5493000000001</v>
      </c>
      <c r="E7" s="13">
        <v>28.035853784850701</v>
      </c>
      <c r="F7" s="14">
        <v>2187.8101537790199</v>
      </c>
    </row>
    <row r="8" spans="1:6" ht="29" x14ac:dyDescent="0.35">
      <c r="B8" s="3" t="s">
        <v>2</v>
      </c>
      <c r="C8" s="13">
        <v>16.75</v>
      </c>
      <c r="D8" s="13">
        <v>1553.3996999999999</v>
      </c>
      <c r="E8" s="13">
        <v>27.2895334012908</v>
      </c>
      <c r="F8" s="14">
        <v>2148.87680811972</v>
      </c>
    </row>
    <row r="9" spans="1:6" ht="29" x14ac:dyDescent="0.35">
      <c r="B9" s="3" t="s">
        <v>3</v>
      </c>
      <c r="C9" s="13">
        <v>21.310000000000002</v>
      </c>
      <c r="D9" s="13">
        <v>2001.5311999999999</v>
      </c>
      <c r="E9" s="13">
        <v>27.510638317188501</v>
      </c>
      <c r="F9" s="14">
        <v>2133.45753875832</v>
      </c>
    </row>
    <row r="10" spans="1:6" ht="29" x14ac:dyDescent="0.35">
      <c r="B10" s="3" t="s">
        <v>4</v>
      </c>
      <c r="C10" s="13">
        <v>17.36</v>
      </c>
      <c r="D10" s="13">
        <v>1927.8434999999999</v>
      </c>
      <c r="E10" s="13">
        <v>30.538542097786397</v>
      </c>
      <c r="F10" s="14">
        <v>2211.7629995678899</v>
      </c>
    </row>
    <row r="11" spans="1:6" ht="43.5" x14ac:dyDescent="0.35">
      <c r="B11" s="3" t="s">
        <v>5</v>
      </c>
      <c r="C11" s="13">
        <v>13.86</v>
      </c>
      <c r="D11" s="13">
        <v>1511.5642</v>
      </c>
      <c r="E11" s="13">
        <v>26.476274090933799</v>
      </c>
      <c r="F11" s="13">
        <v>2147.4828763866399</v>
      </c>
    </row>
    <row r="12" spans="1:6" x14ac:dyDescent="0.35">
      <c r="B12" s="3"/>
      <c r="C12" s="13"/>
      <c r="D12" s="14"/>
    </row>
    <row r="13" spans="1:6" x14ac:dyDescent="0.35">
      <c r="A13" t="s">
        <v>27</v>
      </c>
      <c r="B13" s="3" t="s">
        <v>89</v>
      </c>
      <c r="C13" s="13">
        <v>76.180000000000007</v>
      </c>
      <c r="D13" s="13">
        <v>7950.5771000000004</v>
      </c>
      <c r="E13" s="13">
        <v>104.27597886986999</v>
      </c>
      <c r="F13" s="15">
        <v>6866.6333246682398</v>
      </c>
    </row>
    <row r="14" spans="1:6" x14ac:dyDescent="0.35">
      <c r="B14" s="3" t="s">
        <v>1</v>
      </c>
      <c r="C14" s="13">
        <v>69.710000000000008</v>
      </c>
      <c r="D14" s="13">
        <v>7105.2563</v>
      </c>
      <c r="E14" s="13">
        <v>105.70590041119601</v>
      </c>
      <c r="F14" s="14">
        <v>7035.1524082220403</v>
      </c>
    </row>
    <row r="15" spans="1:6" x14ac:dyDescent="0.35">
      <c r="B15" s="3" t="s">
        <v>7</v>
      </c>
      <c r="C15" s="13">
        <v>72.599999999999994</v>
      </c>
      <c r="D15" s="13">
        <v>4289.0839999999998</v>
      </c>
      <c r="E15" s="13">
        <v>181.99228910054498</v>
      </c>
      <c r="F15" s="14">
        <v>7994.3339607364196</v>
      </c>
    </row>
    <row r="16" spans="1:6" x14ac:dyDescent="0.35">
      <c r="B16" s="3" t="s">
        <v>8</v>
      </c>
      <c r="C16" s="13">
        <v>79.52</v>
      </c>
      <c r="D16" s="13">
        <v>8462.2157999999999</v>
      </c>
      <c r="E16" s="13">
        <v>128.97848524560001</v>
      </c>
      <c r="F16" s="16">
        <v>7234.5395372232797</v>
      </c>
    </row>
    <row r="17" spans="2:6" ht="29" x14ac:dyDescent="0.35">
      <c r="B17" s="3" t="s">
        <v>2</v>
      </c>
      <c r="C17" s="13">
        <v>69.569999999999993</v>
      </c>
      <c r="D17" s="13">
        <v>4440.9862999999996</v>
      </c>
      <c r="E17" s="13">
        <v>109.649841499715</v>
      </c>
      <c r="F17" s="14">
        <v>7459.1734040544598</v>
      </c>
    </row>
    <row r="18" spans="2:6" ht="29" x14ac:dyDescent="0.35">
      <c r="B18" s="3" t="s">
        <v>3</v>
      </c>
      <c r="C18" s="13">
        <v>71.19</v>
      </c>
      <c r="D18" s="13">
        <v>5574.6079</v>
      </c>
      <c r="E18" s="13">
        <v>116.12037037172999</v>
      </c>
      <c r="F18" s="14">
        <v>7941.91137896491</v>
      </c>
    </row>
    <row r="19" spans="2:6" ht="29" x14ac:dyDescent="0.35">
      <c r="B19" s="3" t="s">
        <v>4</v>
      </c>
      <c r="C19" s="13">
        <v>82.3</v>
      </c>
      <c r="D19" s="13">
        <v>7909.61</v>
      </c>
      <c r="E19" s="13">
        <v>147.10443216588601</v>
      </c>
      <c r="F19" s="14">
        <v>8613.7709509141805</v>
      </c>
    </row>
    <row r="20" spans="2:6" ht="43.5" x14ac:dyDescent="0.35">
      <c r="B20" s="3" t="s">
        <v>5</v>
      </c>
      <c r="C20" s="13">
        <v>70.650000000000006</v>
      </c>
      <c r="D20" s="13">
        <v>5269.9512000000004</v>
      </c>
      <c r="E20" s="13">
        <v>100.064142075467</v>
      </c>
      <c r="F20" s="14">
        <v>7183.8136927768101</v>
      </c>
    </row>
  </sheetData>
  <mergeCells count="3">
    <mergeCell ref="C1:F1"/>
    <mergeCell ref="C2:D2"/>
    <mergeCell ref="E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BF421-3C22-4D9B-8D5F-44172E14559F}">
  <dimension ref="A1:T19"/>
  <sheetViews>
    <sheetView tabSelected="1" topLeftCell="J6" zoomScale="95" zoomScaleNormal="70" workbookViewId="0">
      <selection activeCell="Q14" sqref="Q14"/>
    </sheetView>
  </sheetViews>
  <sheetFormatPr defaultRowHeight="14.5" x14ac:dyDescent="0.35"/>
  <cols>
    <col min="1" max="1" width="11.6328125" customWidth="1"/>
    <col min="2" max="2" width="22.54296875" customWidth="1"/>
    <col min="3" max="3" width="18.81640625" customWidth="1"/>
    <col min="4" max="4" width="22.90625" customWidth="1"/>
    <col min="5" max="5" width="25" customWidth="1"/>
    <col min="6" max="6" width="25.54296875" customWidth="1"/>
    <col min="7" max="7" width="17.90625" customWidth="1"/>
    <col min="8" max="8" width="19.6328125" customWidth="1"/>
    <col min="9" max="9" width="11.36328125" bestFit="1" customWidth="1"/>
    <col min="10" max="10" width="12.453125" bestFit="1" customWidth="1"/>
    <col min="11" max="11" width="13.08984375" customWidth="1"/>
  </cols>
  <sheetData>
    <row r="1" spans="1:20" ht="29" x14ac:dyDescent="0.35">
      <c r="A1" s="3" t="s">
        <v>10</v>
      </c>
      <c r="B1" s="3" t="s">
        <v>0</v>
      </c>
      <c r="C1" s="3" t="s">
        <v>11</v>
      </c>
      <c r="D1" s="3" t="s">
        <v>12</v>
      </c>
      <c r="E1" s="3" t="s">
        <v>88</v>
      </c>
      <c r="F1" s="3" t="s">
        <v>11</v>
      </c>
      <c r="G1" s="3" t="s">
        <v>12</v>
      </c>
      <c r="H1" s="3" t="s">
        <v>88</v>
      </c>
      <c r="I1" s="3" t="s">
        <v>11</v>
      </c>
      <c r="J1" s="3" t="s">
        <v>12</v>
      </c>
      <c r="K1" s="3" t="s">
        <v>88</v>
      </c>
      <c r="L1" s="3" t="s">
        <v>159</v>
      </c>
      <c r="M1" s="3" t="s">
        <v>160</v>
      </c>
      <c r="Q1" s="3" t="s">
        <v>0</v>
      </c>
    </row>
    <row r="2" spans="1:20" x14ac:dyDescent="0.35">
      <c r="A2" s="3" t="s">
        <v>9</v>
      </c>
      <c r="B2" s="3" t="s">
        <v>1</v>
      </c>
      <c r="C2" s="3">
        <v>0.275798310374541</v>
      </c>
      <c r="D2" s="3">
        <v>2131.5312817037502</v>
      </c>
      <c r="E2" s="3" t="s">
        <v>214</v>
      </c>
      <c r="F2">
        <v>0.28812213488717597</v>
      </c>
      <c r="G2">
        <v>2147.8157512931198</v>
      </c>
      <c r="H2" t="s">
        <v>215</v>
      </c>
      <c r="I2">
        <v>0.271008227371758</v>
      </c>
      <c r="J2">
        <v>2135.9854873064701</v>
      </c>
      <c r="K2" t="s">
        <v>216</v>
      </c>
      <c r="L2" s="13">
        <v>27.830955754449167</v>
      </c>
      <c r="M2" s="13">
        <v>2138.4441734344468</v>
      </c>
      <c r="N2" s="13"/>
      <c r="Q2" s="3"/>
      <c r="R2" s="3" t="s">
        <v>87</v>
      </c>
      <c r="S2" s="13">
        <v>27.830955754449167</v>
      </c>
      <c r="T2" s="13">
        <v>2138.4441734344468</v>
      </c>
    </row>
    <row r="3" spans="1:20" x14ac:dyDescent="0.35">
      <c r="A3" s="3"/>
      <c r="B3" s="3" t="s">
        <v>7</v>
      </c>
      <c r="C3" s="3">
        <v>0.270563628710908</v>
      </c>
      <c r="D3" s="3">
        <v>2157.21057544823</v>
      </c>
      <c r="E3" s="3" t="s">
        <v>217</v>
      </c>
      <c r="F3">
        <v>0.27732117794133199</v>
      </c>
      <c r="G3">
        <v>2206.4890893818101</v>
      </c>
      <c r="H3" t="s">
        <v>219</v>
      </c>
      <c r="I3">
        <v>0.27902514241057302</v>
      </c>
      <c r="J3">
        <v>2175.1657035928001</v>
      </c>
      <c r="K3" t="s">
        <v>220</v>
      </c>
      <c r="L3" s="13">
        <v>27.563664968760431</v>
      </c>
      <c r="M3" s="13">
        <v>2179.6217894742799</v>
      </c>
      <c r="N3" s="13"/>
      <c r="Q3" s="3"/>
      <c r="R3" s="3" t="s">
        <v>7</v>
      </c>
      <c r="S3" s="13">
        <v>27.563664968760431</v>
      </c>
      <c r="T3" s="13">
        <v>2179.6217894742799</v>
      </c>
    </row>
    <row r="4" spans="1:20" ht="29" x14ac:dyDescent="0.35">
      <c r="A4" s="3"/>
      <c r="B4" s="3" t="s">
        <v>8</v>
      </c>
      <c r="C4" s="3">
        <v>0.28468281607583101</v>
      </c>
      <c r="D4" s="3">
        <v>2145.5804163530902</v>
      </c>
      <c r="E4" s="3" t="s">
        <v>218</v>
      </c>
      <c r="F4">
        <v>0.25977236271033399</v>
      </c>
      <c r="G4">
        <v>2159.8778173171499</v>
      </c>
      <c r="H4" s="3" t="s">
        <v>222</v>
      </c>
      <c r="I4">
        <v>0.274598008455533</v>
      </c>
      <c r="J4">
        <v>2157.0384167481102</v>
      </c>
      <c r="K4" s="3" t="s">
        <v>221</v>
      </c>
      <c r="L4" s="13">
        <v>27.301772908056599</v>
      </c>
      <c r="M4" s="13">
        <v>2154.1655501394503</v>
      </c>
      <c r="N4" s="13"/>
      <c r="Q4" s="3"/>
      <c r="S4" s="24">
        <f>S2-S3</f>
        <v>0.26729078568873632</v>
      </c>
      <c r="T4" s="24">
        <f>T2-T3</f>
        <v>-41.177616039833083</v>
      </c>
    </row>
    <row r="5" spans="1:20" ht="43.5" x14ac:dyDescent="0.35">
      <c r="A5" s="3"/>
      <c r="B5" s="3" t="s">
        <v>2</v>
      </c>
      <c r="C5" s="3">
        <v>0.27584695322116198</v>
      </c>
      <c r="D5" s="3">
        <v>2175.8195834734902</v>
      </c>
      <c r="E5" s="3" t="s">
        <v>223</v>
      </c>
      <c r="F5">
        <v>0.28103651092939103</v>
      </c>
      <c r="G5">
        <v>2145.25924024186</v>
      </c>
      <c r="H5" s="3" t="s">
        <v>225</v>
      </c>
      <c r="I5" s="3">
        <v>0.269140213114544</v>
      </c>
      <c r="J5" s="3">
        <v>2144.2372192357202</v>
      </c>
      <c r="K5" s="3" t="s">
        <v>226</v>
      </c>
      <c r="L5" s="13">
        <v>27.534122575503233</v>
      </c>
      <c r="M5" s="13">
        <v>2155.1053476503566</v>
      </c>
      <c r="N5" s="13"/>
      <c r="Q5" s="3"/>
      <c r="R5" s="3" t="s">
        <v>1</v>
      </c>
      <c r="S5" s="13">
        <v>27.301772908056599</v>
      </c>
      <c r="T5" s="13">
        <v>2154.1655501394503</v>
      </c>
    </row>
    <row r="6" spans="1:20" ht="29" x14ac:dyDescent="0.35">
      <c r="A6" s="3"/>
      <c r="B6" s="3" t="s">
        <v>3</v>
      </c>
      <c r="C6" s="3">
        <v>0.26996781030064398</v>
      </c>
      <c r="D6" s="3">
        <v>2121.7000010509901</v>
      </c>
      <c r="E6" s="3" t="s">
        <v>224</v>
      </c>
      <c r="F6">
        <v>0.304090716962577</v>
      </c>
      <c r="G6">
        <v>2169.6712943309399</v>
      </c>
      <c r="H6" s="3" t="s">
        <v>227</v>
      </c>
      <c r="I6">
        <v>0.26502678404545099</v>
      </c>
      <c r="J6">
        <v>2134.1204831934201</v>
      </c>
      <c r="K6" s="3" t="s">
        <v>228</v>
      </c>
      <c r="L6" s="13">
        <v>27.969510376955736</v>
      </c>
      <c r="M6" s="13">
        <v>2141.83059285845</v>
      </c>
      <c r="N6" s="13"/>
      <c r="Q6" s="3"/>
      <c r="R6" s="3" t="s">
        <v>3</v>
      </c>
      <c r="S6" s="13">
        <v>27.534122575503233</v>
      </c>
      <c r="T6" s="13">
        <v>2155.1053476503566</v>
      </c>
    </row>
    <row r="7" spans="1:20" ht="29" x14ac:dyDescent="0.35">
      <c r="A7" s="3"/>
      <c r="B7" s="3" t="s">
        <v>4</v>
      </c>
      <c r="C7" s="3">
        <v>0.26081586174933002</v>
      </c>
      <c r="D7" s="3">
        <v>2159.6812379263301</v>
      </c>
      <c r="E7" s="3" t="s">
        <v>229</v>
      </c>
      <c r="F7">
        <v>0.27018252406730497</v>
      </c>
      <c r="G7">
        <v>2193.6709624218101</v>
      </c>
      <c r="H7" s="3" t="s">
        <v>231</v>
      </c>
      <c r="I7">
        <v>0.26965264750663898</v>
      </c>
      <c r="J7">
        <v>2182.5542193557098</v>
      </c>
      <c r="K7" s="3" t="s">
        <v>230</v>
      </c>
      <c r="L7" s="13">
        <v>26.688367777442462</v>
      </c>
      <c r="M7" s="13">
        <v>2178.6354732346167</v>
      </c>
      <c r="N7" s="13"/>
      <c r="Q7" s="3"/>
      <c r="S7" s="24">
        <f>S5-S6</f>
        <v>-0.2323496674466341</v>
      </c>
      <c r="T7" s="24">
        <f>T5-T6</f>
        <v>-0.93979751090637365</v>
      </c>
    </row>
    <row r="8" spans="1:20" ht="43.5" x14ac:dyDescent="0.35">
      <c r="A8" s="3"/>
      <c r="B8" s="3" t="s">
        <v>5</v>
      </c>
      <c r="C8">
        <v>0.29091492645432299</v>
      </c>
      <c r="D8">
        <v>2154.6003938164199</v>
      </c>
      <c r="E8" s="3" t="s">
        <v>232</v>
      </c>
      <c r="F8">
        <v>0.26260542825594602</v>
      </c>
      <c r="G8">
        <v>2131.6273613633498</v>
      </c>
      <c r="H8" s="3" t="s">
        <v>233</v>
      </c>
      <c r="I8">
        <v>0.26883359266305501</v>
      </c>
      <c r="J8">
        <v>2122.8480875992</v>
      </c>
      <c r="K8" s="3" t="s">
        <v>234</v>
      </c>
      <c r="L8" s="13">
        <v>27.411798245777462</v>
      </c>
      <c r="M8" s="13">
        <v>2136.3586142596564</v>
      </c>
      <c r="N8" s="13"/>
      <c r="Q8" s="3"/>
      <c r="R8" s="3" t="s">
        <v>8</v>
      </c>
      <c r="S8" s="13">
        <v>27.969510376955736</v>
      </c>
      <c r="T8" s="13">
        <v>2141.83059285845</v>
      </c>
    </row>
    <row r="9" spans="1:20" ht="29" x14ac:dyDescent="0.35">
      <c r="A9" s="3"/>
      <c r="B9" s="3" t="s">
        <v>87</v>
      </c>
      <c r="C9" s="3">
        <v>0.27297686335620502</v>
      </c>
      <c r="D9" s="3">
        <v>2151.8704356541498</v>
      </c>
      <c r="E9" s="3" t="s">
        <v>193</v>
      </c>
      <c r="F9">
        <v>0.262009403099492</v>
      </c>
      <c r="G9">
        <v>2149.4848469919698</v>
      </c>
      <c r="H9" t="s">
        <v>194</v>
      </c>
      <c r="I9">
        <v>0.26555026346562499</v>
      </c>
      <c r="J9">
        <v>2171.0620979372802</v>
      </c>
      <c r="K9" t="s">
        <v>195</v>
      </c>
      <c r="L9" s="13">
        <v>26.684550997377404</v>
      </c>
      <c r="M9" s="13">
        <v>2157.4724601944667</v>
      </c>
      <c r="N9" s="13"/>
      <c r="Q9" s="3"/>
      <c r="R9" s="3" t="s">
        <v>4</v>
      </c>
      <c r="S9" s="13">
        <v>26.688367777442462</v>
      </c>
      <c r="T9" s="13">
        <v>2178.6354732346167</v>
      </c>
    </row>
    <row r="10" spans="1:20" x14ac:dyDescent="0.35">
      <c r="C10" s="3"/>
      <c r="D10" s="4"/>
      <c r="E10" s="3"/>
      <c r="S10" s="24">
        <f>S8-S9</f>
        <v>1.2811425995132737</v>
      </c>
      <c r="T10" s="24">
        <f>T8-T9</f>
        <v>-36.804880376166693</v>
      </c>
    </row>
    <row r="11" spans="1:20" ht="43.5" x14ac:dyDescent="0.35">
      <c r="A11" s="3" t="s">
        <v>27</v>
      </c>
      <c r="B11" s="3" t="s">
        <v>1</v>
      </c>
      <c r="C11" s="10">
        <v>1.0127486973653601</v>
      </c>
      <c r="D11" s="3">
        <v>7090.7802463404496</v>
      </c>
      <c r="E11" s="3" t="s">
        <v>199</v>
      </c>
      <c r="F11" s="3">
        <v>0.99500835515809605</v>
      </c>
      <c r="G11">
        <v>7082.7839409765502</v>
      </c>
      <c r="H11" s="3" t="s">
        <v>200</v>
      </c>
      <c r="I11">
        <v>1.3391823430260199</v>
      </c>
      <c r="J11">
        <v>7333.1679800953098</v>
      </c>
      <c r="K11" s="3" t="s">
        <v>201</v>
      </c>
      <c r="L11" s="13">
        <v>111.56464651831585</v>
      </c>
      <c r="M11">
        <f>AVERAGE(D11,G11,J11)</f>
        <v>7168.9107224707695</v>
      </c>
      <c r="R11" s="3" t="s">
        <v>2</v>
      </c>
      <c r="S11" s="13">
        <v>27.411798245777462</v>
      </c>
      <c r="T11" s="13">
        <v>2136.3586142596564</v>
      </c>
    </row>
    <row r="12" spans="1:20" ht="43.5" x14ac:dyDescent="0.35">
      <c r="A12" s="3"/>
      <c r="B12" s="3" t="s">
        <v>7</v>
      </c>
      <c r="C12" s="10">
        <v>1.52247279118136</v>
      </c>
      <c r="D12" s="3">
        <v>8716.1733846337702</v>
      </c>
      <c r="E12" s="3" t="s">
        <v>196</v>
      </c>
      <c r="F12">
        <v>1.36332510274017</v>
      </c>
      <c r="G12" s="3">
        <v>8653.9344642074793</v>
      </c>
      <c r="H12" s="3" t="s">
        <v>197</v>
      </c>
      <c r="I12">
        <v>0.99201404106303703</v>
      </c>
      <c r="J12">
        <v>7224.1433032851401</v>
      </c>
      <c r="K12" s="3" t="s">
        <v>198</v>
      </c>
      <c r="L12" s="13">
        <v>129.26039783281891</v>
      </c>
      <c r="M12">
        <f t="shared" ref="M12:M18" si="0">AVERAGE(D12,G12,J12)</f>
        <v>8198.0837173754626</v>
      </c>
      <c r="R12" s="3" t="s">
        <v>5</v>
      </c>
      <c r="S12" s="13">
        <v>26.684550997377404</v>
      </c>
      <c r="T12" s="13">
        <v>2157.4724601944667</v>
      </c>
    </row>
    <row r="13" spans="1:20" ht="29" x14ac:dyDescent="0.35">
      <c r="A13" s="3"/>
      <c r="B13" s="3" t="s">
        <v>8</v>
      </c>
      <c r="C13" s="10">
        <v>1.10239125907</v>
      </c>
      <c r="D13" s="10">
        <v>7302.0797981880496</v>
      </c>
      <c r="E13" s="3" t="s">
        <v>192</v>
      </c>
      <c r="F13">
        <v>1.18663961189611</v>
      </c>
      <c r="G13">
        <v>7649.5553632742804</v>
      </c>
      <c r="H13" s="3" t="s">
        <v>192</v>
      </c>
      <c r="I13">
        <v>1.3766224530008599</v>
      </c>
      <c r="J13">
        <v>7771.43436581483</v>
      </c>
      <c r="K13" s="3" t="s">
        <v>192</v>
      </c>
      <c r="L13" s="13">
        <v>122.18844413223235</v>
      </c>
      <c r="M13">
        <f t="shared" si="0"/>
        <v>7574.3565090923876</v>
      </c>
      <c r="S13" s="24">
        <f>S11-S12</f>
        <v>0.72724724840005806</v>
      </c>
      <c r="T13" s="24">
        <f>T11-T12</f>
        <v>-21.113845934810342</v>
      </c>
    </row>
    <row r="14" spans="1:20" ht="43.5" x14ac:dyDescent="0.35">
      <c r="A14" s="3"/>
      <c r="B14" s="3" t="s">
        <v>2</v>
      </c>
      <c r="C14" s="10">
        <v>1.13942447554816</v>
      </c>
      <c r="D14" s="3">
        <v>7573.9143158141396</v>
      </c>
      <c r="E14" s="3" t="s">
        <v>202</v>
      </c>
      <c r="F14">
        <v>1.16711083916002</v>
      </c>
      <c r="G14">
        <v>7516.4569770553899</v>
      </c>
      <c r="H14" s="3" t="s">
        <v>204</v>
      </c>
      <c r="I14">
        <v>0.99150053440864006</v>
      </c>
      <c r="J14">
        <v>7472.8574065773901</v>
      </c>
      <c r="K14" s="3" t="s">
        <v>205</v>
      </c>
      <c r="L14" s="13">
        <v>109.93452830389401</v>
      </c>
      <c r="M14">
        <f t="shared" si="0"/>
        <v>7521.0762331489723</v>
      </c>
    </row>
    <row r="15" spans="1:20" ht="43.5" x14ac:dyDescent="0.35">
      <c r="A15" s="3"/>
      <c r="B15" s="3" t="s">
        <v>3</v>
      </c>
      <c r="C15" s="10">
        <v>1.17314449645333</v>
      </c>
      <c r="D15" s="3">
        <v>7294.1449624511497</v>
      </c>
      <c r="E15" s="3" t="s">
        <v>203</v>
      </c>
      <c r="F15" s="3">
        <v>1.2593435898031</v>
      </c>
      <c r="G15">
        <v>7491.81854350706</v>
      </c>
      <c r="H15" s="3" t="s">
        <v>206</v>
      </c>
      <c r="I15">
        <v>1.0238160397365901</v>
      </c>
      <c r="J15">
        <v>7082.3915208508697</v>
      </c>
      <c r="K15" s="3" t="s">
        <v>207</v>
      </c>
      <c r="L15" s="13">
        <v>115.21013753310065</v>
      </c>
      <c r="M15">
        <f t="shared" si="0"/>
        <v>7289.4516756030271</v>
      </c>
    </row>
    <row r="16" spans="1:20" ht="43.5" x14ac:dyDescent="0.35">
      <c r="A16" s="3"/>
      <c r="B16" s="3" t="s">
        <v>4</v>
      </c>
      <c r="C16">
        <v>1.27521699459335</v>
      </c>
      <c r="D16">
        <v>7958.3293376540196</v>
      </c>
      <c r="E16" s="3" t="s">
        <v>208</v>
      </c>
      <c r="F16">
        <v>1.5891005021750999</v>
      </c>
      <c r="G16">
        <v>8396.4464864012898</v>
      </c>
      <c r="H16" s="3" t="s">
        <v>209</v>
      </c>
      <c r="I16">
        <v>1.3640559301107</v>
      </c>
      <c r="J16">
        <v>7776.76447025385</v>
      </c>
      <c r="K16" s="3" t="s">
        <v>210</v>
      </c>
      <c r="L16" s="13">
        <v>140.94578089597167</v>
      </c>
      <c r="M16">
        <f t="shared" si="0"/>
        <v>8043.8467647697189</v>
      </c>
    </row>
    <row r="17" spans="1:13" ht="58" x14ac:dyDescent="0.35">
      <c r="A17" s="3"/>
      <c r="B17" s="3" t="s">
        <v>5</v>
      </c>
      <c r="C17" s="7">
        <v>1.25583190131233</v>
      </c>
      <c r="D17" s="3">
        <v>7765.9884891716501</v>
      </c>
      <c r="E17" s="3" t="s">
        <v>211</v>
      </c>
      <c r="F17">
        <v>1.55029503117849</v>
      </c>
      <c r="G17">
        <v>8850.0889391529108</v>
      </c>
      <c r="H17" s="3" t="s">
        <v>212</v>
      </c>
      <c r="I17">
        <v>1.4897875475086699</v>
      </c>
      <c r="J17">
        <v>7792.1024049692696</v>
      </c>
      <c r="K17" s="3" t="s">
        <v>213</v>
      </c>
      <c r="L17" s="13">
        <v>143.19714933331633</v>
      </c>
      <c r="M17">
        <f t="shared" si="0"/>
        <v>8136.0599444312784</v>
      </c>
    </row>
    <row r="18" spans="1:13" ht="43.5" x14ac:dyDescent="0.35">
      <c r="A18" s="3"/>
      <c r="B18" s="3" t="s">
        <v>87</v>
      </c>
      <c r="C18" s="7">
        <v>1.0300757452813301</v>
      </c>
      <c r="D18" s="9">
        <v>6856.5798675603</v>
      </c>
      <c r="E18" s="3" t="s">
        <v>193</v>
      </c>
      <c r="F18" s="3">
        <v>1.1173700838979199</v>
      </c>
      <c r="G18">
        <v>6816.9826543880199</v>
      </c>
      <c r="H18" s="3" t="s">
        <v>194</v>
      </c>
      <c r="I18" s="3">
        <v>0.93103766844040003</v>
      </c>
      <c r="J18" s="3">
        <v>6822.8092597348405</v>
      </c>
      <c r="K18" s="3" t="s">
        <v>195</v>
      </c>
      <c r="L18" s="13">
        <v>102.61611658732166</v>
      </c>
      <c r="M18">
        <f t="shared" si="0"/>
        <v>6832.1239272277198</v>
      </c>
    </row>
    <row r="19" spans="1:13" x14ac:dyDescent="0.35">
      <c r="C1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TFT</vt:lpstr>
      <vt:lpstr>NewTFT</vt:lpstr>
      <vt:lpstr>Sheet1</vt:lpstr>
      <vt:lpstr>LSTM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Sukhjit Singh (BSc Art Intel + Comp Sci w IY)</dc:creator>
  <cp:lastModifiedBy>Sukhjit Singh (BSc Art Intel + Comp Sci w IY)</cp:lastModifiedBy>
  <dcterms:created xsi:type="dcterms:W3CDTF">2024-03-22T13:19:23Z</dcterms:created>
  <dcterms:modified xsi:type="dcterms:W3CDTF">2024-04-12T19:22:17Z</dcterms:modified>
</cp:coreProperties>
</file>