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L:\1.教育訓練\1.空中大學\10601-Excel技巧\02.操作練習\第04章 Excel 進階函數\"/>
    </mc:Choice>
  </mc:AlternateContent>
  <bookViews>
    <workbookView xWindow="0" yWindow="36" windowWidth="9492" windowHeight="4968"/>
  </bookViews>
  <sheets>
    <sheet name="薪資系統" sheetId="2" r:id="rId1"/>
    <sheet name="薪資結構" sheetId="1" r:id="rId2"/>
  </sheets>
  <definedNames>
    <definedName name="_xlnm._FilterDatabase" localSheetId="0" hidden="1">薪資系統!$A$1:$G$41</definedName>
    <definedName name="薪資結構">薪資結構!$B$3:$F$12</definedName>
    <definedName name="職級">薪資系統!$F$2:$F$41</definedName>
    <definedName name="職等">薪資系統!$E$2:$E$41</definedName>
  </definedNames>
  <calcPr calcId="162913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B3" i="1" l="1"/>
  <c r="B4" i="1"/>
  <c r="B5" i="1"/>
  <c r="B6" i="1"/>
  <c r="B7" i="1"/>
  <c r="B8" i="1"/>
  <c r="B9" i="1"/>
  <c r="B10" i="1"/>
  <c r="B11" i="1"/>
  <c r="B12" i="1"/>
  <c r="C7" i="1" s="1"/>
  <c r="C12" i="1" l="1"/>
  <c r="D4" i="1" s="1"/>
  <c r="C6" i="1"/>
  <c r="C8" i="1"/>
  <c r="C5" i="1"/>
  <c r="C11" i="1"/>
  <c r="C4" i="1"/>
  <c r="C10" i="1"/>
  <c r="C3" i="1"/>
  <c r="C9" i="1"/>
  <c r="D9" i="1"/>
  <c r="D12" i="1"/>
  <c r="D7" i="1" l="1"/>
  <c r="D11" i="1"/>
  <c r="D10" i="1"/>
  <c r="D3" i="1"/>
  <c r="D8" i="1"/>
  <c r="D6" i="1"/>
  <c r="D5" i="1"/>
  <c r="E7" i="1"/>
  <c r="E9" i="1"/>
  <c r="E8" i="1"/>
  <c r="E4" i="1"/>
  <c r="E12" i="1"/>
  <c r="E3" i="1"/>
  <c r="E11" i="1"/>
  <c r="E5" i="1"/>
  <c r="E10" i="1"/>
  <c r="E6" i="1"/>
  <c r="F10" i="1" l="1"/>
  <c r="F4" i="1"/>
  <c r="F12" i="1"/>
  <c r="F6" i="1"/>
  <c r="F3" i="1"/>
  <c r="F7" i="1"/>
  <c r="F11" i="1"/>
  <c r="F8" i="1"/>
  <c r="F5" i="1"/>
  <c r="F9" i="1"/>
</calcChain>
</file>

<file path=xl/sharedStrings.xml><?xml version="1.0" encoding="utf-8"?>
<sst xmlns="http://schemas.openxmlformats.org/spreadsheetml/2006/main" count="133" uniqueCount="96">
  <si>
    <t>員工號碼</t>
  </si>
  <si>
    <t>姓名</t>
  </si>
  <si>
    <t>職務</t>
  </si>
  <si>
    <t>職等</t>
  </si>
  <si>
    <t>職級</t>
  </si>
  <si>
    <t>本薪</t>
  </si>
  <si>
    <t>00141</t>
  </si>
  <si>
    <t>經理</t>
  </si>
  <si>
    <t>00185</t>
  </si>
  <si>
    <t>科長</t>
  </si>
  <si>
    <t>00220</t>
  </si>
  <si>
    <t>副科長</t>
  </si>
  <si>
    <t>00222</t>
  </si>
  <si>
    <t>主任</t>
  </si>
  <si>
    <t>00226</t>
  </si>
  <si>
    <t>00297</t>
  </si>
  <si>
    <t>辦事員</t>
  </si>
  <si>
    <t>00348</t>
  </si>
  <si>
    <t>00367</t>
  </si>
  <si>
    <t>00425</t>
  </si>
  <si>
    <t>助理</t>
  </si>
  <si>
    <t>00458</t>
  </si>
  <si>
    <t>第5職等</t>
    <phoneticPr fontId="5" type="noConversion"/>
  </si>
  <si>
    <t>第6職等</t>
  </si>
  <si>
    <t>第7職等</t>
  </si>
  <si>
    <t>第8職等</t>
  </si>
  <si>
    <t>第9職等</t>
  </si>
  <si>
    <t>生日</t>
    <phoneticPr fontId="5" type="noConversion"/>
  </si>
  <si>
    <t>00360</t>
  </si>
  <si>
    <t>00257</t>
  </si>
  <si>
    <t>00946</t>
  </si>
  <si>
    <t>00549</t>
  </si>
  <si>
    <t>00688</t>
  </si>
  <si>
    <t>00595</t>
  </si>
  <si>
    <t>00686</t>
  </si>
  <si>
    <t>00810</t>
  </si>
  <si>
    <t>00697</t>
  </si>
  <si>
    <t>00157</t>
  </si>
  <si>
    <t>00349</t>
  </si>
  <si>
    <t>00568</t>
  </si>
  <si>
    <t>00375</t>
  </si>
  <si>
    <t>00795</t>
  </si>
  <si>
    <t>00357</t>
  </si>
  <si>
    <t>00597</t>
  </si>
  <si>
    <t>00439</t>
  </si>
  <si>
    <t>00301</t>
  </si>
  <si>
    <t>00653</t>
  </si>
  <si>
    <t>00873</t>
  </si>
  <si>
    <t>00198</t>
  </si>
  <si>
    <t>00914</t>
  </si>
  <si>
    <t>00922</t>
  </si>
  <si>
    <t>00395</t>
  </si>
  <si>
    <t>00630</t>
    <phoneticPr fontId="5" type="noConversion"/>
  </si>
  <si>
    <t>00200</t>
    <phoneticPr fontId="5" type="noConversion"/>
  </si>
  <si>
    <t>00350</t>
    <phoneticPr fontId="5" type="noConversion"/>
  </si>
  <si>
    <t xml:space="preserve">                 級差
基本薪資</t>
    <phoneticPr fontId="5" type="noConversion"/>
  </si>
  <si>
    <t>鄔致擎</t>
  </si>
  <si>
    <t>鄧祐剛</t>
  </si>
  <si>
    <t>林賢利</t>
  </si>
  <si>
    <t>譚馨輔</t>
  </si>
  <si>
    <t>涂濟鋐</t>
  </si>
  <si>
    <t>牛珂禎</t>
  </si>
  <si>
    <t>戴期倍</t>
  </si>
  <si>
    <t>謝純純</t>
  </si>
  <si>
    <t>官焙蔓</t>
  </si>
  <si>
    <t>卓珈丹</t>
  </si>
  <si>
    <t>周祖能</t>
  </si>
  <si>
    <t>郭宇秦</t>
  </si>
  <si>
    <t>童唯任</t>
  </si>
  <si>
    <t>歐筱閔</t>
  </si>
  <si>
    <t>刁宁榆</t>
  </si>
  <si>
    <t>段鼎瑢</t>
  </si>
  <si>
    <t>段旻齊</t>
  </si>
  <si>
    <t>商仁昊</t>
  </si>
  <si>
    <t>傅宗婷</t>
  </si>
  <si>
    <t>顧庭喨</t>
  </si>
  <si>
    <t>蔡昇浩</t>
  </si>
  <si>
    <t>吳妏滉</t>
  </si>
  <si>
    <t>曾陽妤</t>
  </si>
  <si>
    <t>伍爾龍</t>
  </si>
  <si>
    <t>童蘊雯</t>
  </si>
  <si>
    <t>阮鈴寒</t>
  </si>
  <si>
    <t>紀茜真</t>
  </si>
  <si>
    <t>塗雨奕</t>
  </si>
  <si>
    <t>毛淡祥</t>
  </si>
  <si>
    <t>安靖臻</t>
  </si>
  <si>
    <t>湯碩棋</t>
  </si>
  <si>
    <t>伊恒妃</t>
  </si>
  <si>
    <t>胡世麟</t>
  </si>
  <si>
    <t>簡渝軍</t>
  </si>
  <si>
    <t>胡鞍喻</t>
  </si>
  <si>
    <t>祝于葉</t>
  </si>
  <si>
    <t>邱傑可</t>
  </si>
  <si>
    <t>魏茵芝</t>
  </si>
  <si>
    <t>陸雋淳</t>
  </si>
  <si>
    <t>歐陽昊如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</si>
</sst>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176" formatCode="e\.mm\.dd"/>
    <numFmt numFmtId="177" formatCode="&quot;第&quot;0&quot;職級&quot;"/>
    <numFmt numFmtId="178" formatCode="&quot;$&quot;**#,##0_)"/>
    <numFmt numFmtId="180" formatCode="_-* #,##0_-;\-* #,##0_-;_-* &quot;-&quot;??_-;_-@_-"/>
  </numFmts>
  <fonts count="9">
    <font>
      <sz val="12"/>
      <name val="新細明體"/>
      <charset val="136"/>
    </font>
    <font>
      <sz val="7"/>
      <name val="Small Fonts"/>
      <family val="2"/>
    </font>
    <font>
      <sz val="10"/>
      <name val="MS Sans Serif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charset val="136"/>
    </font>
    <font>
      <sz val="11"/>
      <name val="微軟正黑體"/>
      <family val="2"/>
      <charset val="136"/>
    </font>
    <font>
      <b/>
      <sz val="1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 style="hair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37" fontId="1" fillId="0" borderId="0"/>
    <xf numFmtId="0" fontId="2" fillId="0" borderId="0"/>
    <xf numFmtId="41" fontId="3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</cellStyleXfs>
  <cellXfs count="30">
    <xf numFmtId="0" fontId="0" fillId="0" borderId="0" xfId="0"/>
    <xf numFmtId="0" fontId="7" fillId="0" borderId="13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center" vertical="center"/>
    </xf>
    <xf numFmtId="177" fontId="8" fillId="2" borderId="7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Fill="1" applyAlignment="1">
      <alignment vertical="center"/>
    </xf>
    <xf numFmtId="0" fontId="7" fillId="0" borderId="8" xfId="0" applyFont="1" applyFill="1" applyBorder="1" applyAlignment="1">
      <alignment horizontal="center" vertical="center"/>
    </xf>
    <xf numFmtId="176" fontId="7" fillId="0" borderId="8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14" xfId="0" applyFont="1" applyFill="1" applyBorder="1" applyAlignment="1">
      <alignment horizontal="center" vertical="center"/>
    </xf>
    <xf numFmtId="49" fontId="7" fillId="0" borderId="14" xfId="0" applyNumberFormat="1" applyFont="1" applyFill="1" applyBorder="1" applyAlignment="1">
      <alignment horizontal="center" vertical="center"/>
    </xf>
    <xf numFmtId="178" fontId="7" fillId="0" borderId="15" xfId="0" applyNumberFormat="1" applyFont="1" applyFill="1" applyBorder="1" applyAlignment="1">
      <alignment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49" fontId="7" fillId="0" borderId="18" xfId="0" applyNumberFormat="1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176" fontId="7" fillId="0" borderId="19" xfId="0" applyNumberFormat="1" applyFont="1" applyFill="1" applyBorder="1" applyAlignment="1">
      <alignment horizontal="center" vertical="center"/>
    </xf>
    <xf numFmtId="178" fontId="7" fillId="0" borderId="20" xfId="0" applyNumberFormat="1" applyFont="1" applyFill="1" applyBorder="1" applyAlignment="1">
      <alignment vertical="center"/>
    </xf>
    <xf numFmtId="41" fontId="7" fillId="0" borderId="8" xfId="3" applyFont="1" applyFill="1" applyBorder="1" applyAlignment="1">
      <alignment vertical="center"/>
    </xf>
    <xf numFmtId="41" fontId="7" fillId="0" borderId="9" xfId="3" applyFont="1" applyFill="1" applyBorder="1" applyAlignment="1">
      <alignment vertical="center"/>
    </xf>
    <xf numFmtId="41" fontId="7" fillId="0" borderId="10" xfId="3" applyFont="1" applyFill="1" applyBorder="1" applyAlignment="1">
      <alignment vertical="center"/>
    </xf>
    <xf numFmtId="41" fontId="7" fillId="0" borderId="11" xfId="3" applyFont="1" applyFill="1" applyBorder="1" applyAlignment="1">
      <alignment vertical="center"/>
    </xf>
    <xf numFmtId="180" fontId="7" fillId="0" borderId="4" xfId="5" applyNumberFormat="1" applyFont="1" applyBorder="1" applyAlignment="1">
      <alignment horizontal="center" vertical="center"/>
    </xf>
    <xf numFmtId="180" fontId="7" fillId="0" borderId="2" xfId="5" applyNumberFormat="1" applyFont="1" applyBorder="1" applyAlignment="1">
      <alignment horizontal="center" vertical="center"/>
    </xf>
    <xf numFmtId="180" fontId="7" fillId="0" borderId="3" xfId="5" applyNumberFormat="1" applyFont="1" applyBorder="1" applyAlignment="1">
      <alignment horizontal="center" vertical="center"/>
    </xf>
  </cellXfs>
  <cellStyles count="6">
    <cellStyle name="no dec" xfId="1"/>
    <cellStyle name="Normal_APR" xfId="2"/>
    <cellStyle name="一般" xfId="0" builtinId="0"/>
    <cellStyle name="千分位" xfId="5" builtinId="3"/>
    <cellStyle name="千分位[0]" xfId="3" builtinId="6"/>
    <cellStyle name="貨幣[0]_laroux" xfId="4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8" formatCode="&quot;$&quot;**#,##0_)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e\.mm\.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G41" totalsRowShown="0" headerRowDxfId="1" dataDxfId="2" headerRowBorderDxfId="10" tableBorderDxfId="11" totalsRowBorderDxfId="9">
  <autoFilter ref="A1:G41"/>
  <tableColumns count="7">
    <tableColumn id="1" name="員工號碼" dataDxfId="8"/>
    <tableColumn id="2" name="姓名" dataDxfId="7"/>
    <tableColumn id="3" name="職務" dataDxfId="6"/>
    <tableColumn id="4" name="生日" dataDxfId="5"/>
    <tableColumn id="5" name="職等" dataDxfId="4"/>
    <tableColumn id="6" name="職級" dataDxfId="3"/>
    <tableColumn id="7" name="本薪" dataDxfId="0">
      <calculatedColumnFormula>INDEX(薪資結構,表格1[[#This Row],[職級]],表格1[[#This Row],[職等]]-4)</calculatedColumnFormula>
    </tableColumn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主要賽事">
  <a:themeElements>
    <a:clrScheme name="主要賽事">
      <a:dk1>
        <a:sysClr val="windowText" lastClr="000000"/>
      </a:dk1>
      <a:lt1>
        <a:sysClr val="window" lastClr="FFFFFF"/>
      </a:lt1>
      <a:dk2>
        <a:srgbClr val="424242"/>
      </a:dk2>
      <a:lt2>
        <a:srgbClr val="C8C8C8"/>
      </a:lt2>
      <a:accent1>
        <a:srgbClr val="B80E0F"/>
      </a:accent1>
      <a:accent2>
        <a:srgbClr val="A6987D"/>
      </a:accent2>
      <a:accent3>
        <a:srgbClr val="7F9A71"/>
      </a:accent3>
      <a:accent4>
        <a:srgbClr val="64969F"/>
      </a:accent4>
      <a:accent5>
        <a:srgbClr val="9B75B2"/>
      </a:accent5>
      <a:accent6>
        <a:srgbClr val="80737A"/>
      </a:accent6>
      <a:hlink>
        <a:srgbClr val="F21213"/>
      </a:hlink>
      <a:folHlink>
        <a:srgbClr val="B6A394"/>
      </a:folHlink>
    </a:clrScheme>
    <a:fontScheme name="主要賽事">
      <a:maj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Impact" panose="020B080603090205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主要賽事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blipFill>
          <a:blip xmlns:r="http://schemas.openxmlformats.org/officeDocument/2006/relationships" r:embed="rId1">
            <a:duotone>
              <a:schemeClr val="phClr">
                <a:shade val="88000"/>
                <a:lumMod val="88000"/>
              </a:schemeClr>
              <a:schemeClr val="phClr"/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25400" dist="127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0"/>
        </a:gradFill>
        <a:blipFill>
          <a:blip xmlns:r="http://schemas.openxmlformats.org/officeDocument/2006/relationships" r:embed="rId2">
            <a:duotone>
              <a:schemeClr val="phClr">
                <a:shade val="48000"/>
                <a:satMod val="110000"/>
                <a:lumMod val="40000"/>
              </a:schemeClr>
              <a:schemeClr val="phClr">
                <a:tint val="90000"/>
                <a:lumMod val="10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ain Event" id="{AC372BB4-D83D-411E-B849-B641926BA760}" vid="{F1EFBDE3-1A95-4E3D-81AD-1F53D65BEA0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7" sqref="G7"/>
    </sheetView>
  </sheetViews>
  <sheetFormatPr defaultRowHeight="14.4"/>
  <cols>
    <col min="1" max="1" width="10.88671875" style="11" customWidth="1"/>
    <col min="2" max="2" width="12.88671875" style="11" customWidth="1"/>
    <col min="3" max="3" width="10.6640625" style="11" customWidth="1"/>
    <col min="4" max="4" width="16" style="11" customWidth="1"/>
    <col min="5" max="6" width="10.21875" style="11" customWidth="1"/>
    <col min="7" max="7" width="23" style="12" customWidth="1"/>
    <col min="8" max="16384" width="8.88671875" style="12"/>
  </cols>
  <sheetData>
    <row r="1" spans="1:7" s="8" customFormat="1" ht="25.2" customHeight="1">
      <c r="A1" s="16" t="s">
        <v>0</v>
      </c>
      <c r="B1" s="17" t="s">
        <v>1</v>
      </c>
      <c r="C1" s="17" t="s">
        <v>2</v>
      </c>
      <c r="D1" s="17" t="s">
        <v>27</v>
      </c>
      <c r="E1" s="17" t="s">
        <v>3</v>
      </c>
      <c r="F1" s="17" t="s">
        <v>4</v>
      </c>
      <c r="G1" s="18" t="s">
        <v>5</v>
      </c>
    </row>
    <row r="2" spans="1:7" s="8" customFormat="1" ht="18" customHeight="1">
      <c r="A2" s="13" t="s">
        <v>6</v>
      </c>
      <c r="B2" s="9" t="s">
        <v>56</v>
      </c>
      <c r="C2" s="9" t="s">
        <v>11</v>
      </c>
      <c r="D2" s="10">
        <v>20265</v>
      </c>
      <c r="E2" s="9">
        <v>8</v>
      </c>
      <c r="F2" s="9">
        <v>4</v>
      </c>
      <c r="G2" s="15">
        <f>INDEX(薪資結構,表格1[[#This Row],[職級]],表格1[[#This Row],[職等]]-4)</f>
        <v>66500</v>
      </c>
    </row>
    <row r="3" spans="1:7" s="8" customFormat="1" ht="18" customHeight="1">
      <c r="A3" s="13" t="s">
        <v>8</v>
      </c>
      <c r="B3" s="9" t="s">
        <v>57</v>
      </c>
      <c r="C3" s="9" t="s">
        <v>20</v>
      </c>
      <c r="D3" s="10">
        <v>23062</v>
      </c>
      <c r="E3" s="9">
        <v>7</v>
      </c>
      <c r="F3" s="9">
        <v>4</v>
      </c>
      <c r="G3" s="15">
        <f>INDEX(薪資結構,表格1[[#This Row],[職級]],表格1[[#This Row],[職等]]-4)</f>
        <v>45000</v>
      </c>
    </row>
    <row r="4" spans="1:7" s="8" customFormat="1" ht="18" customHeight="1">
      <c r="A4" s="13" t="s">
        <v>10</v>
      </c>
      <c r="B4" s="9" t="s">
        <v>58</v>
      </c>
      <c r="C4" s="9" t="s">
        <v>13</v>
      </c>
      <c r="D4" s="10">
        <v>19282</v>
      </c>
      <c r="E4" s="9">
        <v>6</v>
      </c>
      <c r="F4" s="9">
        <v>9</v>
      </c>
      <c r="G4" s="15">
        <f>INDEX(薪資結構,表格1[[#This Row],[職級]],表格1[[#This Row],[職等]]-4)</f>
        <v>36000</v>
      </c>
    </row>
    <row r="5" spans="1:7" s="8" customFormat="1" ht="18" customHeight="1">
      <c r="A5" s="13" t="s">
        <v>12</v>
      </c>
      <c r="B5" s="9" t="s">
        <v>59</v>
      </c>
      <c r="C5" s="9" t="s">
        <v>9</v>
      </c>
      <c r="D5" s="10">
        <v>15123</v>
      </c>
      <c r="E5" s="9">
        <v>6</v>
      </c>
      <c r="F5" s="9">
        <v>10</v>
      </c>
      <c r="G5" s="15">
        <f>INDEX(薪資結構,表格1[[#This Row],[職級]],表格1[[#This Row],[職等]]-4)</f>
        <v>37500</v>
      </c>
    </row>
    <row r="6" spans="1:7" s="8" customFormat="1" ht="18" customHeight="1">
      <c r="A6" s="13" t="s">
        <v>14</v>
      </c>
      <c r="B6" s="9" t="s">
        <v>60</v>
      </c>
      <c r="C6" s="9" t="s">
        <v>9</v>
      </c>
      <c r="D6" s="10">
        <v>29448</v>
      </c>
      <c r="E6" s="9">
        <v>7</v>
      </c>
      <c r="F6" s="9">
        <v>5</v>
      </c>
      <c r="G6" s="15">
        <f>INDEX(薪資結構,表格1[[#This Row],[職級]],表格1[[#This Row],[職等]]-4)</f>
        <v>47000</v>
      </c>
    </row>
    <row r="7" spans="1:7" s="8" customFormat="1" ht="18" customHeight="1">
      <c r="A7" s="19" t="s">
        <v>51</v>
      </c>
      <c r="B7" s="20" t="s">
        <v>95</v>
      </c>
      <c r="C7" s="20" t="s">
        <v>13</v>
      </c>
      <c r="D7" s="21">
        <v>24158</v>
      </c>
      <c r="E7" s="20">
        <v>8</v>
      </c>
      <c r="F7" s="20">
        <v>1</v>
      </c>
      <c r="G7" s="22">
        <f>INDEX(薪資結構,表格1[[#This Row],[職級]],表格1[[#This Row],[職等]]-4)</f>
        <v>59000</v>
      </c>
    </row>
    <row r="8" spans="1:7" s="8" customFormat="1" ht="18" customHeight="1">
      <c r="A8" s="13" t="s">
        <v>15</v>
      </c>
      <c r="B8" s="9" t="s">
        <v>61</v>
      </c>
      <c r="C8" s="9" t="s">
        <v>13</v>
      </c>
      <c r="D8" s="10">
        <v>18940</v>
      </c>
      <c r="E8" s="9">
        <v>6</v>
      </c>
      <c r="F8" s="9">
        <v>9</v>
      </c>
      <c r="G8" s="15">
        <f>INDEX(薪資結構,表格1[[#This Row],[職級]],表格1[[#This Row],[職等]]-4)</f>
        <v>36000</v>
      </c>
    </row>
    <row r="9" spans="1:7" s="8" customFormat="1" ht="18" customHeight="1">
      <c r="A9" s="13" t="s">
        <v>17</v>
      </c>
      <c r="B9" s="9" t="s">
        <v>62</v>
      </c>
      <c r="C9" s="9" t="s">
        <v>16</v>
      </c>
      <c r="D9" s="10">
        <v>28355</v>
      </c>
      <c r="E9" s="9">
        <v>6</v>
      </c>
      <c r="F9" s="9">
        <v>6</v>
      </c>
      <c r="G9" s="15">
        <f>INDEX(薪資結構,表格1[[#This Row],[職級]],表格1[[#This Row],[職等]]-4)</f>
        <v>31500</v>
      </c>
    </row>
    <row r="10" spans="1:7" s="8" customFormat="1" ht="18" customHeight="1">
      <c r="A10" s="13" t="s">
        <v>18</v>
      </c>
      <c r="B10" s="9" t="s">
        <v>63</v>
      </c>
      <c r="C10" s="9" t="s">
        <v>11</v>
      </c>
      <c r="D10" s="10">
        <v>19914</v>
      </c>
      <c r="E10" s="9">
        <v>6</v>
      </c>
      <c r="F10" s="9">
        <v>10</v>
      </c>
      <c r="G10" s="15">
        <f>INDEX(薪資結構,表格1[[#This Row],[職級]],表格1[[#This Row],[職等]]-4)</f>
        <v>37500</v>
      </c>
    </row>
    <row r="11" spans="1:7" s="8" customFormat="1" ht="18" customHeight="1">
      <c r="A11" s="13" t="s">
        <v>19</v>
      </c>
      <c r="B11" s="9" t="s">
        <v>64</v>
      </c>
      <c r="C11" s="9" t="s">
        <v>7</v>
      </c>
      <c r="D11" s="10">
        <v>16696</v>
      </c>
      <c r="E11" s="9">
        <v>5</v>
      </c>
      <c r="F11" s="9">
        <v>6</v>
      </c>
      <c r="G11" s="15">
        <f>INDEX(薪資結構,表格1[[#This Row],[職級]],表格1[[#This Row],[職等]]-4)</f>
        <v>19000</v>
      </c>
    </row>
    <row r="12" spans="1:7" s="8" customFormat="1" ht="18" customHeight="1">
      <c r="A12" s="13" t="s">
        <v>21</v>
      </c>
      <c r="B12" s="9" t="s">
        <v>65</v>
      </c>
      <c r="C12" s="9" t="s">
        <v>7</v>
      </c>
      <c r="D12" s="10">
        <v>16026</v>
      </c>
      <c r="E12" s="9">
        <v>6</v>
      </c>
      <c r="F12" s="9">
        <v>1</v>
      </c>
      <c r="G12" s="15">
        <f>INDEX(薪資結構,表格1[[#This Row],[職級]],表格1[[#This Row],[職等]]-4)</f>
        <v>24000</v>
      </c>
    </row>
    <row r="13" spans="1:7" s="8" customFormat="1" ht="18" customHeight="1">
      <c r="A13" s="14" t="s">
        <v>30</v>
      </c>
      <c r="B13" s="9" t="s">
        <v>66</v>
      </c>
      <c r="C13" s="9" t="s">
        <v>16</v>
      </c>
      <c r="D13" s="10">
        <v>27385</v>
      </c>
      <c r="E13" s="9">
        <v>6</v>
      </c>
      <c r="F13" s="9">
        <v>6</v>
      </c>
      <c r="G13" s="15">
        <f>INDEX(薪資結構,表格1[[#This Row],[職級]],表格1[[#This Row],[職等]]-4)</f>
        <v>31500</v>
      </c>
    </row>
    <row r="14" spans="1:7" s="8" customFormat="1" ht="18" customHeight="1">
      <c r="A14" s="14" t="s">
        <v>31</v>
      </c>
      <c r="B14" s="9" t="s">
        <v>67</v>
      </c>
      <c r="C14" s="9" t="s">
        <v>16</v>
      </c>
      <c r="D14" s="10">
        <v>25049</v>
      </c>
      <c r="E14" s="9">
        <v>9</v>
      </c>
      <c r="F14" s="9">
        <v>1</v>
      </c>
      <c r="G14" s="15">
        <f>INDEX(薪資結構,表格1[[#This Row],[職級]],表格1[[#This Row],[職等]]-4)</f>
        <v>84000</v>
      </c>
    </row>
    <row r="15" spans="1:7" s="8" customFormat="1" ht="18" customHeight="1">
      <c r="A15" s="14" t="s">
        <v>28</v>
      </c>
      <c r="B15" s="9" t="s">
        <v>68</v>
      </c>
      <c r="C15" s="9" t="s">
        <v>7</v>
      </c>
      <c r="D15" s="10">
        <v>16103</v>
      </c>
      <c r="E15" s="9">
        <v>7</v>
      </c>
      <c r="F15" s="9">
        <v>7</v>
      </c>
      <c r="G15" s="15">
        <f>INDEX(薪資結構,表格1[[#This Row],[職級]],表格1[[#This Row],[職等]]-4)</f>
        <v>51000</v>
      </c>
    </row>
    <row r="16" spans="1:7" s="8" customFormat="1" ht="18" customHeight="1">
      <c r="A16" s="14" t="s">
        <v>32</v>
      </c>
      <c r="B16" s="9" t="s">
        <v>69</v>
      </c>
      <c r="C16" s="9" t="s">
        <v>9</v>
      </c>
      <c r="D16" s="10">
        <v>23580</v>
      </c>
      <c r="E16" s="9">
        <v>8</v>
      </c>
      <c r="F16" s="9">
        <v>1</v>
      </c>
      <c r="G16" s="15">
        <f>INDEX(薪資結構,表格1[[#This Row],[職級]],表格1[[#This Row],[職等]]-4)</f>
        <v>59000</v>
      </c>
    </row>
    <row r="17" spans="1:7" s="8" customFormat="1" ht="18" customHeight="1">
      <c r="A17" s="14" t="s">
        <v>33</v>
      </c>
      <c r="B17" s="9" t="s">
        <v>70</v>
      </c>
      <c r="C17" s="9" t="s">
        <v>7</v>
      </c>
      <c r="D17" s="10">
        <v>29397</v>
      </c>
      <c r="E17" s="9">
        <v>5</v>
      </c>
      <c r="F17" s="9">
        <v>1</v>
      </c>
      <c r="G17" s="15">
        <f>INDEX(薪資結構,表格1[[#This Row],[職級]],表格1[[#This Row],[職等]]-4)</f>
        <v>14000</v>
      </c>
    </row>
    <row r="18" spans="1:7" s="8" customFormat="1" ht="18" customHeight="1">
      <c r="A18" s="14" t="s">
        <v>34</v>
      </c>
      <c r="B18" s="9" t="s">
        <v>71</v>
      </c>
      <c r="C18" s="9" t="s">
        <v>11</v>
      </c>
      <c r="D18" s="10">
        <v>21720</v>
      </c>
      <c r="E18" s="9">
        <v>8</v>
      </c>
      <c r="F18" s="9">
        <v>5</v>
      </c>
      <c r="G18" s="15">
        <f>INDEX(薪資結構,表格1[[#This Row],[職級]],表格1[[#This Row],[職等]]-4)</f>
        <v>69000</v>
      </c>
    </row>
    <row r="19" spans="1:7" s="8" customFormat="1" ht="18" customHeight="1">
      <c r="A19" s="14" t="s">
        <v>35</v>
      </c>
      <c r="B19" s="9" t="s">
        <v>72</v>
      </c>
      <c r="C19" s="9" t="s">
        <v>20</v>
      </c>
      <c r="D19" s="10">
        <v>19350</v>
      </c>
      <c r="E19" s="9">
        <v>7</v>
      </c>
      <c r="F19" s="9">
        <v>5</v>
      </c>
      <c r="G19" s="15">
        <f>INDEX(薪資結構,表格1[[#This Row],[職級]],表格1[[#This Row],[職等]]-4)</f>
        <v>47000</v>
      </c>
    </row>
    <row r="20" spans="1:7" s="8" customFormat="1" ht="18" customHeight="1">
      <c r="A20" s="14" t="s">
        <v>36</v>
      </c>
      <c r="B20" s="9" t="s">
        <v>73</v>
      </c>
      <c r="C20" s="9" t="s">
        <v>9</v>
      </c>
      <c r="D20" s="10">
        <v>28580</v>
      </c>
      <c r="E20" s="9">
        <v>6</v>
      </c>
      <c r="F20" s="9">
        <v>4</v>
      </c>
      <c r="G20" s="15">
        <f>INDEX(薪資結構,表格1[[#This Row],[職級]],表格1[[#This Row],[職等]]-4)</f>
        <v>28500</v>
      </c>
    </row>
    <row r="21" spans="1:7" s="8" customFormat="1" ht="18" customHeight="1">
      <c r="A21" s="14" t="s">
        <v>37</v>
      </c>
      <c r="B21" s="9" t="s">
        <v>74</v>
      </c>
      <c r="C21" s="9" t="s">
        <v>7</v>
      </c>
      <c r="D21" s="10">
        <v>15514</v>
      </c>
      <c r="E21" s="9">
        <v>7</v>
      </c>
      <c r="F21" s="9">
        <v>7</v>
      </c>
      <c r="G21" s="15">
        <f>INDEX(薪資結構,表格1[[#This Row],[職級]],表格1[[#This Row],[職等]]-4)</f>
        <v>51000</v>
      </c>
    </row>
    <row r="22" spans="1:7" s="8" customFormat="1" ht="18" customHeight="1">
      <c r="A22" s="14" t="s">
        <v>38</v>
      </c>
      <c r="B22" s="9" t="s">
        <v>75</v>
      </c>
      <c r="C22" s="9" t="s">
        <v>7</v>
      </c>
      <c r="D22" s="10">
        <v>29360</v>
      </c>
      <c r="E22" s="9">
        <v>5</v>
      </c>
      <c r="F22" s="9">
        <v>9</v>
      </c>
      <c r="G22" s="15">
        <f>INDEX(薪資結構,表格1[[#This Row],[職級]],表格1[[#This Row],[職等]]-4)</f>
        <v>22000</v>
      </c>
    </row>
    <row r="23" spans="1:7" s="8" customFormat="1" ht="18" customHeight="1">
      <c r="A23" s="14" t="s">
        <v>39</v>
      </c>
      <c r="B23" s="9" t="s">
        <v>76</v>
      </c>
      <c r="C23" s="9" t="s">
        <v>20</v>
      </c>
      <c r="D23" s="10">
        <v>21743</v>
      </c>
      <c r="E23" s="9">
        <v>8</v>
      </c>
      <c r="F23" s="9">
        <v>3</v>
      </c>
      <c r="G23" s="15">
        <f>INDEX(薪資結構,表格1[[#This Row],[職級]],表格1[[#This Row],[職等]]-4)</f>
        <v>64000</v>
      </c>
    </row>
    <row r="24" spans="1:7" s="8" customFormat="1" ht="18" customHeight="1">
      <c r="A24" s="14" t="s">
        <v>40</v>
      </c>
      <c r="B24" s="9" t="s">
        <v>77</v>
      </c>
      <c r="C24" s="9" t="s">
        <v>7</v>
      </c>
      <c r="D24" s="10">
        <v>17302</v>
      </c>
      <c r="E24" s="9">
        <v>5</v>
      </c>
      <c r="F24" s="9">
        <v>6</v>
      </c>
      <c r="G24" s="15">
        <f>INDEX(薪資結構,表格1[[#This Row],[職級]],表格1[[#This Row],[職等]]-4)</f>
        <v>19000</v>
      </c>
    </row>
    <row r="25" spans="1:7" s="8" customFormat="1" ht="18" customHeight="1">
      <c r="A25" s="14" t="s">
        <v>41</v>
      </c>
      <c r="B25" s="9" t="s">
        <v>78</v>
      </c>
      <c r="C25" s="9" t="s">
        <v>9</v>
      </c>
      <c r="D25" s="10">
        <v>21489</v>
      </c>
      <c r="E25" s="9">
        <v>5</v>
      </c>
      <c r="F25" s="9">
        <v>10</v>
      </c>
      <c r="G25" s="15">
        <f>INDEX(薪資結構,表格1[[#This Row],[職級]],表格1[[#This Row],[職等]]-4)</f>
        <v>23000</v>
      </c>
    </row>
    <row r="26" spans="1:7" s="8" customFormat="1" ht="18" customHeight="1">
      <c r="A26" s="14" t="s">
        <v>35</v>
      </c>
      <c r="B26" s="9" t="s">
        <v>79</v>
      </c>
      <c r="C26" s="9" t="s">
        <v>20</v>
      </c>
      <c r="D26" s="10">
        <v>28840</v>
      </c>
      <c r="E26" s="9">
        <v>6</v>
      </c>
      <c r="F26" s="9">
        <v>1</v>
      </c>
      <c r="G26" s="15">
        <f>INDEX(薪資結構,表格1[[#This Row],[職級]],表格1[[#This Row],[職等]]-4)</f>
        <v>24000</v>
      </c>
    </row>
    <row r="27" spans="1:7" s="8" customFormat="1" ht="18" customHeight="1">
      <c r="A27" s="14" t="s">
        <v>52</v>
      </c>
      <c r="B27" s="9" t="s">
        <v>80</v>
      </c>
      <c r="C27" s="9" t="s">
        <v>16</v>
      </c>
      <c r="D27" s="10">
        <v>16189</v>
      </c>
      <c r="E27" s="9">
        <v>6</v>
      </c>
      <c r="F27" s="9">
        <v>3</v>
      </c>
      <c r="G27" s="15">
        <f>INDEX(薪資結構,表格1[[#This Row],[職級]],表格1[[#This Row],[職等]]-4)</f>
        <v>27000</v>
      </c>
    </row>
    <row r="28" spans="1:7" s="8" customFormat="1" ht="18" customHeight="1">
      <c r="A28" s="14" t="s">
        <v>33</v>
      </c>
      <c r="B28" s="9" t="s">
        <v>81</v>
      </c>
      <c r="C28" s="9" t="s">
        <v>20</v>
      </c>
      <c r="D28" s="10">
        <v>26505</v>
      </c>
      <c r="E28" s="9">
        <v>9</v>
      </c>
      <c r="F28" s="9">
        <v>5</v>
      </c>
      <c r="G28" s="15">
        <f>INDEX(薪資結構,表格1[[#This Row],[職級]],表格1[[#This Row],[職等]]-4)</f>
        <v>96000</v>
      </c>
    </row>
    <row r="29" spans="1:7" s="8" customFormat="1" ht="18" customHeight="1">
      <c r="A29" s="14" t="s">
        <v>42</v>
      </c>
      <c r="B29" s="9" t="s">
        <v>82</v>
      </c>
      <c r="C29" s="9" t="s">
        <v>13</v>
      </c>
      <c r="D29" s="10">
        <v>17026</v>
      </c>
      <c r="E29" s="9">
        <v>6</v>
      </c>
      <c r="F29" s="9">
        <v>6</v>
      </c>
      <c r="G29" s="15">
        <f>INDEX(薪資結構,表格1[[#This Row],[職級]],表格1[[#This Row],[職等]]-4)</f>
        <v>31500</v>
      </c>
    </row>
    <row r="30" spans="1:7" s="8" customFormat="1" ht="18" customHeight="1">
      <c r="A30" s="14" t="s">
        <v>43</v>
      </c>
      <c r="B30" s="9" t="s">
        <v>83</v>
      </c>
      <c r="C30" s="9" t="s">
        <v>11</v>
      </c>
      <c r="D30" s="10">
        <v>18973</v>
      </c>
      <c r="E30" s="9">
        <v>5</v>
      </c>
      <c r="F30" s="9">
        <v>8</v>
      </c>
      <c r="G30" s="15">
        <f>INDEX(薪資結構,表格1[[#This Row],[職級]],表格1[[#This Row],[職等]]-4)</f>
        <v>21000</v>
      </c>
    </row>
    <row r="31" spans="1:7" s="8" customFormat="1" ht="18" customHeight="1">
      <c r="A31" s="14" t="s">
        <v>44</v>
      </c>
      <c r="B31" s="9" t="s">
        <v>84</v>
      </c>
      <c r="C31" s="9" t="s">
        <v>16</v>
      </c>
      <c r="D31" s="10">
        <v>22808</v>
      </c>
      <c r="E31" s="9">
        <v>7</v>
      </c>
      <c r="F31" s="9">
        <v>4</v>
      </c>
      <c r="G31" s="15">
        <f>INDEX(薪資結構,表格1[[#This Row],[職級]],表格1[[#This Row],[職等]]-4)</f>
        <v>45000</v>
      </c>
    </row>
    <row r="32" spans="1:7" s="8" customFormat="1" ht="18" customHeight="1">
      <c r="A32" s="14" t="s">
        <v>45</v>
      </c>
      <c r="B32" s="9" t="s">
        <v>85</v>
      </c>
      <c r="C32" s="9" t="s">
        <v>7</v>
      </c>
      <c r="D32" s="10">
        <v>23618</v>
      </c>
      <c r="E32" s="9">
        <v>9</v>
      </c>
      <c r="F32" s="9">
        <v>2</v>
      </c>
      <c r="G32" s="15">
        <f>INDEX(薪資結構,表格1[[#This Row],[職級]],表格1[[#This Row],[職等]]-4)</f>
        <v>87000</v>
      </c>
    </row>
    <row r="33" spans="1:7" s="8" customFormat="1" ht="18" customHeight="1">
      <c r="A33" s="14" t="s">
        <v>46</v>
      </c>
      <c r="B33" s="9" t="s">
        <v>86</v>
      </c>
      <c r="C33" s="9" t="s">
        <v>9</v>
      </c>
      <c r="D33" s="10">
        <v>27701</v>
      </c>
      <c r="E33" s="9">
        <v>9</v>
      </c>
      <c r="F33" s="9">
        <v>5</v>
      </c>
      <c r="G33" s="15">
        <f>INDEX(薪資結構,表格1[[#This Row],[職級]],表格1[[#This Row],[職等]]-4)</f>
        <v>96000</v>
      </c>
    </row>
    <row r="34" spans="1:7" s="8" customFormat="1" ht="18" customHeight="1">
      <c r="A34" s="14" t="s">
        <v>45</v>
      </c>
      <c r="B34" s="9" t="s">
        <v>87</v>
      </c>
      <c r="C34" s="9" t="s">
        <v>11</v>
      </c>
      <c r="D34" s="10">
        <v>23420</v>
      </c>
      <c r="E34" s="9">
        <v>7</v>
      </c>
      <c r="F34" s="9">
        <v>4</v>
      </c>
      <c r="G34" s="15">
        <f>INDEX(薪資結構,表格1[[#This Row],[職級]],表格1[[#This Row],[職等]]-4)</f>
        <v>45000</v>
      </c>
    </row>
    <row r="35" spans="1:7" s="8" customFormat="1" ht="18" customHeight="1">
      <c r="A35" s="14" t="s">
        <v>47</v>
      </c>
      <c r="B35" s="9" t="s">
        <v>88</v>
      </c>
      <c r="C35" s="9" t="s">
        <v>7</v>
      </c>
      <c r="D35" s="10">
        <v>25089</v>
      </c>
      <c r="E35" s="9">
        <v>9</v>
      </c>
      <c r="F35" s="9">
        <v>4</v>
      </c>
      <c r="G35" s="15">
        <f>INDEX(薪資結構,表格1[[#This Row],[職級]],表格1[[#This Row],[職等]]-4)</f>
        <v>93000</v>
      </c>
    </row>
    <row r="36" spans="1:7" s="8" customFormat="1" ht="18" customHeight="1">
      <c r="A36" s="14" t="s">
        <v>48</v>
      </c>
      <c r="B36" s="9" t="s">
        <v>89</v>
      </c>
      <c r="C36" s="9" t="s">
        <v>16</v>
      </c>
      <c r="D36" s="10">
        <v>19731</v>
      </c>
      <c r="E36" s="9">
        <v>6</v>
      </c>
      <c r="F36" s="9">
        <v>6</v>
      </c>
      <c r="G36" s="15">
        <f>INDEX(薪資結構,表格1[[#This Row],[職級]],表格1[[#This Row],[職等]]-4)</f>
        <v>31500</v>
      </c>
    </row>
    <row r="37" spans="1:7" s="8" customFormat="1" ht="18" customHeight="1">
      <c r="A37" s="14" t="s">
        <v>49</v>
      </c>
      <c r="B37" s="9" t="s">
        <v>90</v>
      </c>
      <c r="C37" s="9" t="s">
        <v>7</v>
      </c>
      <c r="D37" s="10">
        <v>19760</v>
      </c>
      <c r="E37" s="9">
        <v>5</v>
      </c>
      <c r="F37" s="9">
        <v>8</v>
      </c>
      <c r="G37" s="15">
        <f>INDEX(薪資結構,表格1[[#This Row],[職級]],表格1[[#This Row],[職等]]-4)</f>
        <v>21000</v>
      </c>
    </row>
    <row r="38" spans="1:7" s="8" customFormat="1" ht="18" customHeight="1">
      <c r="A38" s="14" t="s">
        <v>53</v>
      </c>
      <c r="B38" s="9" t="s">
        <v>91</v>
      </c>
      <c r="C38" s="9" t="s">
        <v>9</v>
      </c>
      <c r="D38" s="10">
        <v>16316</v>
      </c>
      <c r="E38" s="9">
        <v>7</v>
      </c>
      <c r="F38" s="9">
        <v>4</v>
      </c>
      <c r="G38" s="15">
        <f>INDEX(薪資結構,表格1[[#This Row],[職級]],表格1[[#This Row],[職等]]-4)</f>
        <v>45000</v>
      </c>
    </row>
    <row r="39" spans="1:7" s="8" customFormat="1" ht="18" customHeight="1">
      <c r="A39" s="14" t="s">
        <v>29</v>
      </c>
      <c r="B39" s="9" t="s">
        <v>92</v>
      </c>
      <c r="C39" s="9" t="s">
        <v>13</v>
      </c>
      <c r="D39" s="10">
        <v>29621</v>
      </c>
      <c r="E39" s="9">
        <v>5</v>
      </c>
      <c r="F39" s="9">
        <v>6</v>
      </c>
      <c r="G39" s="15">
        <f>INDEX(薪資結構,表格1[[#This Row],[職級]],表格1[[#This Row],[職等]]-4)</f>
        <v>19000</v>
      </c>
    </row>
    <row r="40" spans="1:7" s="8" customFormat="1" ht="18" customHeight="1">
      <c r="A40" s="14" t="s">
        <v>50</v>
      </c>
      <c r="B40" s="9" t="s">
        <v>93</v>
      </c>
      <c r="C40" s="9" t="s">
        <v>13</v>
      </c>
      <c r="D40" s="10">
        <v>16804</v>
      </c>
      <c r="E40" s="9">
        <v>7</v>
      </c>
      <c r="F40" s="9">
        <v>3</v>
      </c>
      <c r="G40" s="15">
        <f>INDEX(薪資結構,表格1[[#This Row],[職級]],表格1[[#This Row],[職等]]-4)</f>
        <v>43000</v>
      </c>
    </row>
    <row r="41" spans="1:7" s="8" customFormat="1" ht="18" customHeight="1">
      <c r="A41" s="14" t="s">
        <v>54</v>
      </c>
      <c r="B41" s="9" t="s">
        <v>94</v>
      </c>
      <c r="C41" s="9" t="s">
        <v>13</v>
      </c>
      <c r="D41" s="10">
        <v>26764</v>
      </c>
      <c r="E41" s="9">
        <v>9</v>
      </c>
      <c r="F41" s="9">
        <v>4</v>
      </c>
      <c r="G41" s="15">
        <f>INDEX(薪資結構,表格1[[#This Row],[職級]],表格1[[#This Row],[職等]]-4)</f>
        <v>93000</v>
      </c>
    </row>
  </sheetData>
  <phoneticPr fontId="5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6" sqref="D6"/>
    </sheetView>
  </sheetViews>
  <sheetFormatPr defaultRowHeight="14.4"/>
  <cols>
    <col min="1" max="1" width="15.109375" style="7" customWidth="1"/>
    <col min="2" max="6" width="13.33203125" style="7" customWidth="1"/>
    <col min="7" max="16384" width="8.88671875" style="7"/>
  </cols>
  <sheetData>
    <row r="1" spans="1:6" s="2" customFormat="1" ht="35.4" customHeight="1">
      <c r="A1" s="1" t="s">
        <v>55</v>
      </c>
      <c r="B1" s="28">
        <v>1000</v>
      </c>
      <c r="C1" s="28">
        <v>1500</v>
      </c>
      <c r="D1" s="28">
        <v>2000</v>
      </c>
      <c r="E1" s="28">
        <v>2500</v>
      </c>
      <c r="F1" s="29">
        <v>3000</v>
      </c>
    </row>
    <row r="2" spans="1:6" s="2" customFormat="1" ht="22.95" customHeight="1" thickBot="1">
      <c r="A2" s="27">
        <v>14000</v>
      </c>
      <c r="B2" s="3" t="s">
        <v>22</v>
      </c>
      <c r="C2" s="3" t="s">
        <v>23</v>
      </c>
      <c r="D2" s="3" t="s">
        <v>24</v>
      </c>
      <c r="E2" s="3" t="s">
        <v>25</v>
      </c>
      <c r="F2" s="4" t="s">
        <v>26</v>
      </c>
    </row>
    <row r="3" spans="1:6" s="2" customFormat="1" ht="28.2" customHeight="1" thickTop="1">
      <c r="A3" s="5">
        <v>1</v>
      </c>
      <c r="B3" s="23">
        <f t="shared" ref="B3:B12" si="0">$A$2+B$1*($A3-1)</f>
        <v>14000</v>
      </c>
      <c r="C3" s="23">
        <f t="shared" ref="C3:F12" si="1">B$12+B$1+C$1*($A3-1)</f>
        <v>24000</v>
      </c>
      <c r="D3" s="23">
        <f t="shared" si="1"/>
        <v>39000</v>
      </c>
      <c r="E3" s="23">
        <f t="shared" si="1"/>
        <v>59000</v>
      </c>
      <c r="F3" s="24">
        <f t="shared" si="1"/>
        <v>84000</v>
      </c>
    </row>
    <row r="4" spans="1:6" s="2" customFormat="1" ht="28.2" customHeight="1">
      <c r="A4" s="5">
        <v>2</v>
      </c>
      <c r="B4" s="23">
        <f t="shared" si="0"/>
        <v>15000</v>
      </c>
      <c r="C4" s="23">
        <f t="shared" si="1"/>
        <v>25500</v>
      </c>
      <c r="D4" s="23">
        <f t="shared" si="1"/>
        <v>41000</v>
      </c>
      <c r="E4" s="23">
        <f t="shared" si="1"/>
        <v>61500</v>
      </c>
      <c r="F4" s="24">
        <f t="shared" si="1"/>
        <v>87000</v>
      </c>
    </row>
    <row r="5" spans="1:6" s="2" customFormat="1" ht="28.2" customHeight="1">
      <c r="A5" s="5">
        <v>3</v>
      </c>
      <c r="B5" s="23">
        <f t="shared" si="0"/>
        <v>16000</v>
      </c>
      <c r="C5" s="23">
        <f t="shared" si="1"/>
        <v>27000</v>
      </c>
      <c r="D5" s="23">
        <f t="shared" si="1"/>
        <v>43000</v>
      </c>
      <c r="E5" s="23">
        <f t="shared" si="1"/>
        <v>64000</v>
      </c>
      <c r="F5" s="24">
        <f t="shared" si="1"/>
        <v>90000</v>
      </c>
    </row>
    <row r="6" spans="1:6" s="2" customFormat="1" ht="28.2" customHeight="1">
      <c r="A6" s="5">
        <v>4</v>
      </c>
      <c r="B6" s="23">
        <f t="shared" si="0"/>
        <v>17000</v>
      </c>
      <c r="C6" s="23">
        <f t="shared" si="1"/>
        <v>28500</v>
      </c>
      <c r="D6" s="23">
        <f t="shared" si="1"/>
        <v>45000</v>
      </c>
      <c r="E6" s="23">
        <f t="shared" si="1"/>
        <v>66500</v>
      </c>
      <c r="F6" s="24">
        <f t="shared" si="1"/>
        <v>93000</v>
      </c>
    </row>
    <row r="7" spans="1:6" s="2" customFormat="1" ht="28.2" customHeight="1">
      <c r="A7" s="5">
        <v>5</v>
      </c>
      <c r="B7" s="23">
        <f t="shared" si="0"/>
        <v>18000</v>
      </c>
      <c r="C7" s="23">
        <f t="shared" si="1"/>
        <v>30000</v>
      </c>
      <c r="D7" s="23">
        <f t="shared" si="1"/>
        <v>47000</v>
      </c>
      <c r="E7" s="23">
        <f t="shared" si="1"/>
        <v>69000</v>
      </c>
      <c r="F7" s="24">
        <f t="shared" si="1"/>
        <v>96000</v>
      </c>
    </row>
    <row r="8" spans="1:6" s="2" customFormat="1" ht="28.2" customHeight="1">
      <c r="A8" s="5">
        <v>6</v>
      </c>
      <c r="B8" s="23">
        <f t="shared" si="0"/>
        <v>19000</v>
      </c>
      <c r="C8" s="23">
        <f t="shared" si="1"/>
        <v>31500</v>
      </c>
      <c r="D8" s="23">
        <f t="shared" si="1"/>
        <v>49000</v>
      </c>
      <c r="E8" s="23">
        <f t="shared" si="1"/>
        <v>71500</v>
      </c>
      <c r="F8" s="24">
        <f t="shared" si="1"/>
        <v>99000</v>
      </c>
    </row>
    <row r="9" spans="1:6" s="2" customFormat="1" ht="28.2" customHeight="1">
      <c r="A9" s="5">
        <v>7</v>
      </c>
      <c r="B9" s="23">
        <f t="shared" si="0"/>
        <v>20000</v>
      </c>
      <c r="C9" s="23">
        <f t="shared" si="1"/>
        <v>33000</v>
      </c>
      <c r="D9" s="23">
        <f t="shared" si="1"/>
        <v>51000</v>
      </c>
      <c r="E9" s="23">
        <f t="shared" si="1"/>
        <v>74000</v>
      </c>
      <c r="F9" s="24">
        <f t="shared" si="1"/>
        <v>102000</v>
      </c>
    </row>
    <row r="10" spans="1:6" s="2" customFormat="1" ht="28.2" customHeight="1">
      <c r="A10" s="5">
        <v>8</v>
      </c>
      <c r="B10" s="23">
        <f t="shared" si="0"/>
        <v>21000</v>
      </c>
      <c r="C10" s="23">
        <f t="shared" si="1"/>
        <v>34500</v>
      </c>
      <c r="D10" s="23">
        <f t="shared" si="1"/>
        <v>53000</v>
      </c>
      <c r="E10" s="23">
        <f t="shared" si="1"/>
        <v>76500</v>
      </c>
      <c r="F10" s="24">
        <f t="shared" si="1"/>
        <v>105000</v>
      </c>
    </row>
    <row r="11" spans="1:6" s="2" customFormat="1" ht="28.2" customHeight="1">
      <c r="A11" s="5">
        <v>9</v>
      </c>
      <c r="B11" s="23">
        <f t="shared" si="0"/>
        <v>22000</v>
      </c>
      <c r="C11" s="23">
        <f t="shared" si="1"/>
        <v>36000</v>
      </c>
      <c r="D11" s="23">
        <f t="shared" si="1"/>
        <v>55000</v>
      </c>
      <c r="E11" s="23">
        <f t="shared" si="1"/>
        <v>79000</v>
      </c>
      <c r="F11" s="24">
        <f t="shared" si="1"/>
        <v>108000</v>
      </c>
    </row>
    <row r="12" spans="1:6" s="2" customFormat="1" ht="28.2" customHeight="1" thickBot="1">
      <c r="A12" s="6">
        <v>10</v>
      </c>
      <c r="B12" s="25">
        <f t="shared" si="0"/>
        <v>23000</v>
      </c>
      <c r="C12" s="25">
        <f t="shared" si="1"/>
        <v>37500</v>
      </c>
      <c r="D12" s="25">
        <f t="shared" si="1"/>
        <v>57000</v>
      </c>
      <c r="E12" s="25">
        <f t="shared" si="1"/>
        <v>81500</v>
      </c>
      <c r="F12" s="26">
        <f t="shared" si="1"/>
        <v>111000</v>
      </c>
    </row>
  </sheetData>
  <phoneticPr fontId="5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</vt:i4>
      </vt:variant>
    </vt:vector>
  </HeadingPairs>
  <TitlesOfParts>
    <vt:vector size="5" baseType="lpstr">
      <vt:lpstr>薪資系統</vt:lpstr>
      <vt:lpstr>薪資結構</vt:lpstr>
      <vt:lpstr>薪資結構</vt:lpstr>
      <vt:lpstr>職級</vt:lpstr>
      <vt:lpstr>職等</vt:lpstr>
    </vt:vector>
  </TitlesOfParts>
  <Company>Sinica 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薪資結構</dc:title>
  <dc:creator>楊明玉</dc:creator>
  <cp:lastModifiedBy>myyang</cp:lastModifiedBy>
  <dcterms:created xsi:type="dcterms:W3CDTF">1999-06-24T11:07:25Z</dcterms:created>
  <dcterms:modified xsi:type="dcterms:W3CDTF">2017-07-05T16:01:01Z</dcterms:modified>
</cp:coreProperties>
</file>