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"/>
    </mc:Choice>
  </mc:AlternateContent>
  <bookViews>
    <workbookView xWindow="360" yWindow="278" windowWidth="9698" windowHeight="6045"/>
  </bookViews>
  <sheets>
    <sheet name="導師考評(1)" sheetId="1" r:id="rId1"/>
    <sheet name="導師考評 (2)" sheetId="2" r:id="rId2"/>
  </sheets>
  <definedNames>
    <definedName name="上學期_平均成績">'導師考評 (2)'!$D$4:$D$63</definedName>
    <definedName name="下學期_平均成績">'導師考評 (2)'!$E$4:$E$63</definedName>
    <definedName name="成績進步_比率">'導師考評 (2)'!$F$4:$F$63</definedName>
    <definedName name="考評點數">'導師考評 (2)'!$G$4:$G$63</definedName>
    <definedName name="班級">'導師考評 (2)'!$A$4:$A$63</definedName>
    <definedName name="學生_人數">'導師考評 (2)'!$C$4:$C$63</definedName>
    <definedName name="導師">'導師考評 (2)'!$B$4:$B$63</definedName>
  </definedNames>
  <calcPr calcId="162913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" i="1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4" i="2"/>
  <c r="F13" i="1" l="1"/>
  <c r="F12" i="1"/>
  <c r="F11" i="1"/>
  <c r="F10" i="1"/>
  <c r="F9" i="1"/>
  <c r="F8" i="1"/>
  <c r="F7" i="1"/>
  <c r="F6" i="1"/>
  <c r="F5" i="1"/>
  <c r="F4" i="1"/>
  <c r="F23" i="1"/>
  <c r="F22" i="1"/>
  <c r="F21" i="1"/>
  <c r="F20" i="1"/>
  <c r="F19" i="1"/>
  <c r="F18" i="1"/>
  <c r="F17" i="1"/>
  <c r="F16" i="1"/>
  <c r="F15" i="1"/>
  <c r="F14" i="1"/>
  <c r="F33" i="1"/>
  <c r="F32" i="1"/>
  <c r="F31" i="1"/>
  <c r="F30" i="1"/>
  <c r="F29" i="1"/>
  <c r="F28" i="1"/>
  <c r="F27" i="1"/>
  <c r="F26" i="1"/>
  <c r="F25" i="1"/>
  <c r="F24" i="1"/>
  <c r="F43" i="1"/>
  <c r="F42" i="1"/>
  <c r="F41" i="1"/>
  <c r="F40" i="1"/>
  <c r="F39" i="1"/>
  <c r="F38" i="1"/>
  <c r="F37" i="1"/>
  <c r="F36" i="1"/>
  <c r="F35" i="1"/>
  <c r="F34" i="1"/>
  <c r="F53" i="1"/>
  <c r="F52" i="1"/>
  <c r="F51" i="1"/>
  <c r="F50" i="1"/>
  <c r="F49" i="1"/>
  <c r="F48" i="1"/>
  <c r="F47" i="1"/>
  <c r="F46" i="1"/>
  <c r="F45" i="1"/>
  <c r="F44" i="1"/>
  <c r="F54" i="1" l="1"/>
  <c r="F55" i="1"/>
  <c r="F56" i="1"/>
  <c r="F57" i="1"/>
  <c r="F58" i="1"/>
  <c r="F59" i="1"/>
  <c r="F60" i="1"/>
  <c r="F61" i="1"/>
  <c r="F62" i="1"/>
  <c r="F63" i="1"/>
</calcChain>
</file>

<file path=xl/sharedStrings.xml><?xml version="1.0" encoding="utf-8"?>
<sst xmlns="http://schemas.openxmlformats.org/spreadsheetml/2006/main" count="260" uniqueCount="133">
  <si>
    <t>班級</t>
  </si>
  <si>
    <t>導師</t>
  </si>
  <si>
    <t>學生
人數</t>
  </si>
  <si>
    <t>上學期
平均成績</t>
  </si>
  <si>
    <t>下學期
平均成績</t>
  </si>
  <si>
    <t>成績進步
比率</t>
  </si>
  <si>
    <t>六年乙班</t>
  </si>
  <si>
    <t>六年丙班</t>
  </si>
  <si>
    <t>六年丁班</t>
  </si>
  <si>
    <t>六年戊班</t>
  </si>
  <si>
    <t>六年庚班</t>
  </si>
  <si>
    <t>六年辛班</t>
  </si>
  <si>
    <t>六年壬班</t>
  </si>
  <si>
    <t>六年癸班</t>
  </si>
  <si>
    <t>六年甲班</t>
  </si>
  <si>
    <t>六年己班</t>
    <phoneticPr fontId="2" type="noConversion"/>
  </si>
  <si>
    <t>五年甲班</t>
  </si>
  <si>
    <t>五年乙班</t>
  </si>
  <si>
    <t>五年丙班</t>
  </si>
  <si>
    <t>五年丁班</t>
  </si>
  <si>
    <t>五年戊班</t>
  </si>
  <si>
    <t>五年己班</t>
  </si>
  <si>
    <t>五年庚班</t>
  </si>
  <si>
    <t>五年辛班</t>
  </si>
  <si>
    <t>五年壬班</t>
  </si>
  <si>
    <t>五年癸班</t>
  </si>
  <si>
    <t>四年甲班</t>
  </si>
  <si>
    <t>四年乙班</t>
  </si>
  <si>
    <t>四年丙班</t>
  </si>
  <si>
    <t>四年丁班</t>
  </si>
  <si>
    <t>四年戊班</t>
  </si>
  <si>
    <t>四年己班</t>
  </si>
  <si>
    <t>四年庚班</t>
  </si>
  <si>
    <t>四年辛班</t>
  </si>
  <si>
    <t>四年壬班</t>
  </si>
  <si>
    <t>四年癸班</t>
  </si>
  <si>
    <t>三年甲班</t>
  </si>
  <si>
    <t>三年乙班</t>
  </si>
  <si>
    <t>三年丙班</t>
  </si>
  <si>
    <t>三年丁班</t>
  </si>
  <si>
    <t>三年戊班</t>
  </si>
  <si>
    <t>三年己班</t>
  </si>
  <si>
    <t>三年庚班</t>
  </si>
  <si>
    <t>三年辛班</t>
  </si>
  <si>
    <t>三年壬班</t>
  </si>
  <si>
    <t>三年癸班</t>
  </si>
  <si>
    <t>二年甲班</t>
  </si>
  <si>
    <t>二年乙班</t>
  </si>
  <si>
    <t>二年丙班</t>
  </si>
  <si>
    <t>二年丁班</t>
  </si>
  <si>
    <t>二年戊班</t>
  </si>
  <si>
    <t>二年己班</t>
  </si>
  <si>
    <t>二年庚班</t>
  </si>
  <si>
    <t>二年辛班</t>
  </si>
  <si>
    <t>二年壬班</t>
  </si>
  <si>
    <t>二年癸班</t>
  </si>
  <si>
    <t>一年甲班</t>
  </si>
  <si>
    <t>一年乙班</t>
  </si>
  <si>
    <t>一年丙班</t>
  </si>
  <si>
    <t>一年丁班</t>
  </si>
  <si>
    <t>一年戊班</t>
  </si>
  <si>
    <t>一年己班</t>
  </si>
  <si>
    <t>一年庚班</t>
  </si>
  <si>
    <t>一年辛班</t>
  </si>
  <si>
    <t>一年壬班</t>
  </si>
  <si>
    <t>一年癸班</t>
  </si>
  <si>
    <t>喬仕鈜</t>
  </si>
  <si>
    <t>婁哲伊</t>
  </si>
  <si>
    <t>李宗維</t>
  </si>
  <si>
    <t>周怡臣</t>
  </si>
  <si>
    <t>詹巧慶</t>
  </si>
  <si>
    <t>劉侑衛</t>
  </si>
  <si>
    <t>童長芹</t>
  </si>
  <si>
    <t>談崇融</t>
  </si>
  <si>
    <t>楊科淂</t>
  </si>
  <si>
    <t>朱書澔</t>
  </si>
  <si>
    <t>梁得谷</t>
  </si>
  <si>
    <t>姜允儒</t>
  </si>
  <si>
    <t>許景昱</t>
  </si>
  <si>
    <t>江端晉</t>
  </si>
  <si>
    <t>高聿霈</t>
  </si>
  <si>
    <t>林瑋城</t>
  </si>
  <si>
    <t>宋貴熙</t>
  </si>
  <si>
    <t>曾杰慶</t>
  </si>
  <si>
    <t>安泯捷</t>
  </si>
  <si>
    <t>安婕宇</t>
  </si>
  <si>
    <t>沈賢祠</t>
  </si>
  <si>
    <t>杜利姿</t>
  </si>
  <si>
    <t>郁紫展</t>
  </si>
  <si>
    <t>鄔錫霆</t>
  </si>
  <si>
    <t>卓媛威</t>
  </si>
  <si>
    <t>譚淳龍</t>
  </si>
  <si>
    <t>戴大華</t>
  </si>
  <si>
    <t>詹璽翎</t>
  </si>
  <si>
    <t>喬章郡</t>
  </si>
  <si>
    <t>聶百能</t>
  </si>
  <si>
    <t>亓鞍彤</t>
  </si>
  <si>
    <t>嚴雋霆</t>
  </si>
  <si>
    <t>角雪華</t>
  </si>
  <si>
    <t>關善言</t>
  </si>
  <si>
    <t>嚴壽婷</t>
  </si>
  <si>
    <t>藍杰為</t>
  </si>
  <si>
    <t>簡伶辰</t>
  </si>
  <si>
    <t>關芃伊</t>
  </si>
  <si>
    <t>趙力汝</t>
  </si>
  <si>
    <t>賀潛允</t>
  </si>
  <si>
    <t>曾禮呈</t>
  </si>
  <si>
    <t>林政媕</t>
  </si>
  <si>
    <t>衣意擎</t>
  </si>
  <si>
    <t>辜韋純</t>
  </si>
  <si>
    <t>唐侑寶</t>
  </si>
  <si>
    <t>迮偉堡</t>
  </si>
  <si>
    <t>亓利震</t>
  </si>
  <si>
    <t>陸陽杰</t>
  </si>
  <si>
    <t>祝淨娜</t>
  </si>
  <si>
    <t>秦蕓永</t>
  </si>
  <si>
    <t>洪涵衡</t>
  </si>
  <si>
    <t>葉勻賢</t>
  </si>
  <si>
    <t>項右庭</t>
  </si>
  <si>
    <t>薛蓁嵐</t>
  </si>
  <si>
    <t>塗仲瑜</t>
  </si>
  <si>
    <t>沈義崴</t>
  </si>
  <si>
    <t>章浦谷</t>
  </si>
  <si>
    <t>史采琪</t>
  </si>
  <si>
    <t>牛乙亨</t>
  </si>
  <si>
    <t>鄒習俊</t>
  </si>
  <si>
    <t>各年級導師考績評析表</t>
    <phoneticPr fontId="2" type="noConversion"/>
  </si>
  <si>
    <t>考評點數
四捨五入</t>
    <phoneticPr fontId="2" type="noConversion"/>
  </si>
  <si>
    <t>考評點數
四捨五入</t>
    <phoneticPr fontId="2" type="noConversion"/>
  </si>
  <si>
    <t>考評點數
去尾法</t>
    <phoneticPr fontId="2" type="noConversion"/>
  </si>
  <si>
    <t>考評點數
去尾法</t>
    <phoneticPr fontId="2" type="noConversion"/>
  </si>
  <si>
    <t>考評點數
進一法</t>
    <phoneticPr fontId="2" type="noConversion"/>
  </si>
  <si>
    <t>考評點數
進一法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</si>
</sst>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\ "/>
  </numFmts>
  <fonts count="6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6"/>
      <color indexed="12"/>
      <name val="微軟正黑體"/>
      <family val="2"/>
      <charset val="136"/>
    </font>
    <font>
      <b/>
      <sz val="12"/>
      <color indexed="1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0" fontId="3" fillId="3" borderId="1" xfId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I4" sqref="I4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127</v>
      </c>
      <c r="H3" s="10" t="s">
        <v>130</v>
      </c>
      <c r="I3" s="10" t="s">
        <v>132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>(E4-D4)/D4</f>
        <v>-4.2689891490576941E-2</v>
      </c>
      <c r="G4" s="12">
        <f>ROUND(F4*100,0)</f>
        <v>-4</v>
      </c>
      <c r="H4" s="12">
        <f>ROUNDDOWN(F4*100,0)</f>
        <v>-4</v>
      </c>
      <c r="I4" s="12"/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ref="F5:F13" si="0">(E5-D5)/D5</f>
        <v>0.33902950185394165</v>
      </c>
      <c r="G5" s="12">
        <f t="shared" ref="G5:G63" si="1">ROUND(F5*100,0)</f>
        <v>34</v>
      </c>
      <c r="H5" s="12">
        <f t="shared" ref="H5:H63" si="2">ROUNDDOWN(F5*100,0)</f>
        <v>33</v>
      </c>
      <c r="I5" s="12"/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>
        <f t="shared" si="1"/>
        <v>6</v>
      </c>
      <c r="H6" s="12">
        <f t="shared" si="2"/>
        <v>6</v>
      </c>
      <c r="I6" s="12"/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>
        <f t="shared" si="1"/>
        <v>-5</v>
      </c>
      <c r="H7" s="12">
        <f t="shared" si="2"/>
        <v>-5</v>
      </c>
      <c r="I7" s="12"/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>
        <f t="shared" si="1"/>
        <v>10</v>
      </c>
      <c r="H8" s="12">
        <f t="shared" si="2"/>
        <v>9</v>
      </c>
      <c r="I8" s="12"/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>
        <f t="shared" si="1"/>
        <v>26</v>
      </c>
      <c r="H9" s="12">
        <f t="shared" si="2"/>
        <v>25</v>
      </c>
      <c r="I9" s="12"/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>
        <f t="shared" si="1"/>
        <v>8</v>
      </c>
      <c r="H10" s="12">
        <f t="shared" si="2"/>
        <v>7</v>
      </c>
      <c r="I10" s="12"/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>
        <f t="shared" si="1"/>
        <v>-5</v>
      </c>
      <c r="H11" s="12">
        <f t="shared" si="2"/>
        <v>-4</v>
      </c>
      <c r="I11" s="12"/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>
        <f t="shared" si="1"/>
        <v>21</v>
      </c>
      <c r="H12" s="12">
        <f t="shared" si="2"/>
        <v>21</v>
      </c>
      <c r="I12" s="12"/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>
        <f t="shared" si="1"/>
        <v>21</v>
      </c>
      <c r="H13" s="12">
        <f t="shared" si="2"/>
        <v>20</v>
      </c>
      <c r="I13" s="12"/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>(E14-D14)/D14</f>
        <v>-7.0404325340855611E-2</v>
      </c>
      <c r="G14" s="12">
        <f t="shared" si="1"/>
        <v>-7</v>
      </c>
      <c r="H14" s="12">
        <f t="shared" si="2"/>
        <v>-7</v>
      </c>
      <c r="I14" s="12"/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ref="F15:F23" si="3">(E15-D15)/D15</f>
        <v>-7.7512334458582174E-2</v>
      </c>
      <c r="G15" s="12">
        <f t="shared" si="1"/>
        <v>-8</v>
      </c>
      <c r="H15" s="12">
        <f t="shared" si="2"/>
        <v>-7</v>
      </c>
      <c r="I15" s="12"/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3"/>
        <v>1.2490139363660306E-2</v>
      </c>
      <c r="G16" s="12">
        <f t="shared" si="1"/>
        <v>1</v>
      </c>
      <c r="H16" s="12">
        <f t="shared" si="2"/>
        <v>1</v>
      </c>
      <c r="I16" s="12"/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3"/>
        <v>-9.0720311486047964E-2</v>
      </c>
      <c r="G17" s="12">
        <f t="shared" si="1"/>
        <v>-9</v>
      </c>
      <c r="H17" s="12">
        <f t="shared" si="2"/>
        <v>-9</v>
      </c>
      <c r="I17" s="12"/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3"/>
        <v>8.653846153846162E-2</v>
      </c>
      <c r="G18" s="12">
        <f t="shared" si="1"/>
        <v>9</v>
      </c>
      <c r="H18" s="12">
        <f t="shared" si="2"/>
        <v>8</v>
      </c>
      <c r="I18" s="12"/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3"/>
        <v>0.19242599000384464</v>
      </c>
      <c r="G19" s="12">
        <f t="shared" si="1"/>
        <v>19</v>
      </c>
      <c r="H19" s="12">
        <f t="shared" si="2"/>
        <v>19</v>
      </c>
      <c r="I19" s="12"/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3"/>
        <v>1.6207209936383027E-2</v>
      </c>
      <c r="G20" s="12">
        <f t="shared" si="1"/>
        <v>2</v>
      </c>
      <c r="H20" s="12">
        <f t="shared" si="2"/>
        <v>1</v>
      </c>
      <c r="I20" s="12"/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3"/>
        <v>0.37715128667431569</v>
      </c>
      <c r="G21" s="12">
        <f t="shared" si="1"/>
        <v>38</v>
      </c>
      <c r="H21" s="12">
        <f t="shared" si="2"/>
        <v>37</v>
      </c>
      <c r="I21" s="12"/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3"/>
        <v>-5.2590060478569546E-2</v>
      </c>
      <c r="G22" s="12">
        <f t="shared" si="1"/>
        <v>-5</v>
      </c>
      <c r="H22" s="12">
        <f t="shared" si="2"/>
        <v>-5</v>
      </c>
      <c r="I22" s="12"/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3"/>
        <v>-3.690902357733624E-2</v>
      </c>
      <c r="G23" s="12">
        <f t="shared" si="1"/>
        <v>-4</v>
      </c>
      <c r="H23" s="12">
        <f t="shared" si="2"/>
        <v>-3</v>
      </c>
      <c r="I23" s="12"/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>(E24-D24)/D24</f>
        <v>9.6235455167693384E-2</v>
      </c>
      <c r="G24" s="12">
        <f t="shared" si="1"/>
        <v>10</v>
      </c>
      <c r="H24" s="12">
        <f t="shared" si="2"/>
        <v>9</v>
      </c>
      <c r="I24" s="12"/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ref="F25:F33" si="4">(E25-D25)/D25</f>
        <v>0.13089777195281785</v>
      </c>
      <c r="G25" s="12">
        <f t="shared" si="1"/>
        <v>13</v>
      </c>
      <c r="H25" s="12">
        <f t="shared" si="2"/>
        <v>13</v>
      </c>
      <c r="I25" s="12"/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4"/>
        <v>-4.8275862068965378E-2</v>
      </c>
      <c r="G26" s="12">
        <f t="shared" si="1"/>
        <v>-5</v>
      </c>
      <c r="H26" s="12">
        <f t="shared" si="2"/>
        <v>-4</v>
      </c>
      <c r="I26" s="12"/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4"/>
        <v>7.4606537530266442E-2</v>
      </c>
      <c r="G27" s="12">
        <f t="shared" si="1"/>
        <v>7</v>
      </c>
      <c r="H27" s="12">
        <f t="shared" si="2"/>
        <v>7</v>
      </c>
      <c r="I27" s="12"/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4"/>
        <v>-0.88238753307850637</v>
      </c>
      <c r="G28" s="12">
        <f t="shared" si="1"/>
        <v>-88</v>
      </c>
      <c r="H28" s="12">
        <f t="shared" si="2"/>
        <v>-88</v>
      </c>
      <c r="I28" s="12"/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4"/>
        <v>0.2415404447309055</v>
      </c>
      <c r="G29" s="12">
        <f t="shared" si="1"/>
        <v>24</v>
      </c>
      <c r="H29" s="12">
        <f t="shared" si="2"/>
        <v>24</v>
      </c>
      <c r="I29" s="12"/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4"/>
        <v>-5.0581689428426911E-2</v>
      </c>
      <c r="G30" s="12">
        <f t="shared" si="1"/>
        <v>-5</v>
      </c>
      <c r="H30" s="12">
        <f t="shared" si="2"/>
        <v>-5</v>
      </c>
      <c r="I30" s="12"/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4"/>
        <v>0.31595602931379091</v>
      </c>
      <c r="G31" s="12">
        <f t="shared" si="1"/>
        <v>32</v>
      </c>
      <c r="H31" s="12">
        <f t="shared" si="2"/>
        <v>31</v>
      </c>
      <c r="I31" s="12"/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4"/>
        <v>3.1230480949406617E-2</v>
      </c>
      <c r="G32" s="12">
        <f t="shared" si="1"/>
        <v>3</v>
      </c>
      <c r="H32" s="12">
        <f t="shared" si="2"/>
        <v>3</v>
      </c>
      <c r="I32" s="12"/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4"/>
        <v>0.42150499912296102</v>
      </c>
      <c r="G33" s="12">
        <f t="shared" si="1"/>
        <v>42</v>
      </c>
      <c r="H33" s="12">
        <f t="shared" si="2"/>
        <v>42</v>
      </c>
      <c r="I33" s="12"/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>(E34-D34)/D34</f>
        <v>-5.8892676619254632E-2</v>
      </c>
      <c r="G34" s="12">
        <f t="shared" si="1"/>
        <v>-6</v>
      </c>
      <c r="H34" s="12">
        <f t="shared" si="2"/>
        <v>-5</v>
      </c>
      <c r="I34" s="12"/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ref="F35:F43" si="5">(E35-D35)/D35</f>
        <v>0.10150593686649277</v>
      </c>
      <c r="G35" s="12">
        <f t="shared" si="1"/>
        <v>10</v>
      </c>
      <c r="H35" s="12">
        <f t="shared" si="2"/>
        <v>10</v>
      </c>
      <c r="I35" s="12"/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si="5"/>
        <v>-3.7023324694558971E-4</v>
      </c>
      <c r="G36" s="12">
        <f t="shared" si="1"/>
        <v>0</v>
      </c>
      <c r="H36" s="12">
        <f t="shared" si="2"/>
        <v>0</v>
      </c>
      <c r="I36" s="12"/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5"/>
        <v>2.4185587364264481E-2</v>
      </c>
      <c r="G37" s="12">
        <f t="shared" si="1"/>
        <v>2</v>
      </c>
      <c r="H37" s="12">
        <f t="shared" si="2"/>
        <v>2</v>
      </c>
      <c r="I37" s="12"/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5"/>
        <v>5.0626502974307049E-2</v>
      </c>
      <c r="G38" s="12">
        <f t="shared" si="1"/>
        <v>5</v>
      </c>
      <c r="H38" s="12">
        <f t="shared" si="2"/>
        <v>5</v>
      </c>
      <c r="I38" s="12"/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5"/>
        <v>1.2395648874272754E-2</v>
      </c>
      <c r="G39" s="12">
        <f t="shared" si="1"/>
        <v>1</v>
      </c>
      <c r="H39" s="12">
        <f t="shared" si="2"/>
        <v>1</v>
      </c>
      <c r="I39" s="12"/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5"/>
        <v>0.1161527165932454</v>
      </c>
      <c r="G40" s="12">
        <f t="shared" si="1"/>
        <v>12</v>
      </c>
      <c r="H40" s="12">
        <f t="shared" si="2"/>
        <v>11</v>
      </c>
      <c r="I40" s="12"/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5"/>
        <v>3.870802358369662E-2</v>
      </c>
      <c r="G41" s="12">
        <f t="shared" si="1"/>
        <v>4</v>
      </c>
      <c r="H41" s="12">
        <f t="shared" si="2"/>
        <v>3</v>
      </c>
      <c r="I41" s="12"/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5"/>
        <v>0.10646675753445405</v>
      </c>
      <c r="G42" s="12">
        <f t="shared" si="1"/>
        <v>11</v>
      </c>
      <c r="H42" s="12">
        <f t="shared" si="2"/>
        <v>10</v>
      </c>
      <c r="I42" s="12"/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5"/>
        <v>0.13062694385333098</v>
      </c>
      <c r="G43" s="12">
        <f t="shared" si="1"/>
        <v>13</v>
      </c>
      <c r="H43" s="12">
        <f t="shared" si="2"/>
        <v>13</v>
      </c>
      <c r="I43" s="12"/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>(E44-D44)/D44</f>
        <v>5.4343874954561881E-2</v>
      </c>
      <c r="G44" s="12">
        <f t="shared" si="1"/>
        <v>5</v>
      </c>
      <c r="H44" s="12">
        <f t="shared" si="2"/>
        <v>5</v>
      </c>
      <c r="I44" s="12"/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ref="F45:F53" si="6">(E45-D45)/D45</f>
        <v>0.30061656390601565</v>
      </c>
      <c r="G45" s="12">
        <f t="shared" si="1"/>
        <v>30</v>
      </c>
      <c r="H45" s="12">
        <f t="shared" si="2"/>
        <v>30</v>
      </c>
      <c r="I45" s="12"/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6"/>
        <v>0.30727866333781434</v>
      </c>
      <c r="G46" s="12">
        <f t="shared" si="1"/>
        <v>31</v>
      </c>
      <c r="H46" s="12">
        <f t="shared" si="2"/>
        <v>30</v>
      </c>
      <c r="I46" s="12"/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6"/>
        <v>9.6303347612248028E-2</v>
      </c>
      <c r="G47" s="12">
        <f t="shared" si="1"/>
        <v>10</v>
      </c>
      <c r="H47" s="12">
        <f t="shared" si="2"/>
        <v>9</v>
      </c>
      <c r="I47" s="12"/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6"/>
        <v>-4.8507462686567179E-2</v>
      </c>
      <c r="G48" s="12">
        <f t="shared" si="1"/>
        <v>-5</v>
      </c>
      <c r="H48" s="12">
        <f t="shared" si="2"/>
        <v>-4</v>
      </c>
      <c r="I48" s="12"/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6"/>
        <v>0.12348147009072737</v>
      </c>
      <c r="G49" s="12">
        <f t="shared" si="1"/>
        <v>12</v>
      </c>
      <c r="H49" s="12">
        <f t="shared" si="2"/>
        <v>12</v>
      </c>
      <c r="I49" s="12"/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6"/>
        <v>0.14267879436418748</v>
      </c>
      <c r="G50" s="12">
        <f t="shared" si="1"/>
        <v>14</v>
      </c>
      <c r="H50" s="12">
        <f t="shared" si="2"/>
        <v>14</v>
      </c>
      <c r="I50" s="12"/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6"/>
        <v>-3.4932956951305563E-2</v>
      </c>
      <c r="G51" s="12">
        <f t="shared" si="1"/>
        <v>-3</v>
      </c>
      <c r="H51" s="12">
        <f t="shared" si="2"/>
        <v>-3</v>
      </c>
      <c r="I51" s="12"/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6"/>
        <v>5.8158319870759194E-2</v>
      </c>
      <c r="G52" s="12">
        <f t="shared" si="1"/>
        <v>6</v>
      </c>
      <c r="H52" s="12">
        <f t="shared" si="2"/>
        <v>5</v>
      </c>
      <c r="I52" s="12"/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6"/>
        <v>4.9247099481609595E-2</v>
      </c>
      <c r="G53" s="12">
        <f t="shared" si="1"/>
        <v>5</v>
      </c>
      <c r="H53" s="12">
        <f t="shared" si="2"/>
        <v>4</v>
      </c>
      <c r="I53" s="12"/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>(E54-D54)/D54</f>
        <v>1.2065813528336491E-2</v>
      </c>
      <c r="G54" s="12">
        <f t="shared" si="1"/>
        <v>1</v>
      </c>
      <c r="H54" s="12">
        <f t="shared" si="2"/>
        <v>1</v>
      </c>
      <c r="I54" s="12"/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ref="F55:F63" si="7">(E55-D55)/D55</f>
        <v>7.1356202055290086E-2</v>
      </c>
      <c r="G55" s="12">
        <f t="shared" si="1"/>
        <v>7</v>
      </c>
      <c r="H55" s="12">
        <f t="shared" si="2"/>
        <v>7</v>
      </c>
      <c r="I55" s="12"/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7"/>
        <v>0.13153153153153155</v>
      </c>
      <c r="G56" s="12">
        <f t="shared" si="1"/>
        <v>13</v>
      </c>
      <c r="H56" s="12">
        <f t="shared" si="2"/>
        <v>13</v>
      </c>
      <c r="I56" s="12"/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7"/>
        <v>1.1062210063042784E-2</v>
      </c>
      <c r="G57" s="12">
        <f t="shared" si="1"/>
        <v>1</v>
      </c>
      <c r="H57" s="12">
        <f t="shared" si="2"/>
        <v>1</v>
      </c>
      <c r="I57" s="12"/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7"/>
        <v>3.8666147657973327E-2</v>
      </c>
      <c r="G58" s="12">
        <f t="shared" si="1"/>
        <v>4</v>
      </c>
      <c r="H58" s="12">
        <f t="shared" si="2"/>
        <v>3</v>
      </c>
      <c r="I58" s="12"/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7"/>
        <v>2.5817332641411454E-2</v>
      </c>
      <c r="G59" s="12">
        <f t="shared" si="1"/>
        <v>3</v>
      </c>
      <c r="H59" s="12">
        <f t="shared" si="2"/>
        <v>2</v>
      </c>
      <c r="I59" s="12"/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7"/>
        <v>4.4878485164753325E-2</v>
      </c>
      <c r="G60" s="12">
        <f t="shared" si="1"/>
        <v>4</v>
      </c>
      <c r="H60" s="12">
        <f t="shared" si="2"/>
        <v>4</v>
      </c>
      <c r="I60" s="12"/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7"/>
        <v>2.3644277143865321E-2</v>
      </c>
      <c r="G61" s="12">
        <f t="shared" si="1"/>
        <v>2</v>
      </c>
      <c r="H61" s="12">
        <f t="shared" si="2"/>
        <v>2</v>
      </c>
      <c r="I61" s="12"/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7"/>
        <v>-5.335786568537261E-2</v>
      </c>
      <c r="G62" s="12">
        <f t="shared" si="1"/>
        <v>-5</v>
      </c>
      <c r="H62" s="12">
        <f t="shared" si="2"/>
        <v>-5</v>
      </c>
      <c r="I62" s="12"/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7"/>
        <v>5.9976479811838394E-2</v>
      </c>
      <c r="G63" s="12">
        <f t="shared" si="1"/>
        <v>6</v>
      </c>
      <c r="H63" s="12">
        <f t="shared" si="2"/>
        <v>5</v>
      </c>
      <c r="I63" s="12"/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B21" sqref="B21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128</v>
      </c>
      <c r="H3" s="10" t="s">
        <v>129</v>
      </c>
      <c r="I3" s="10" t="s">
        <v>131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 t="shared" ref="F4:F35" si="0">(下學期_平均成績-上學期_平均成績)/上學期_平均成績</f>
        <v>-4.2689891490576941E-2</v>
      </c>
      <c r="G4" s="12">
        <f>ROUND(成績進步_比率*100,0)</f>
        <v>-4</v>
      </c>
      <c r="H4" s="12">
        <f>ROUNDDOWN(成績進步_比率*100,0)</f>
        <v>-4</v>
      </c>
      <c r="I4" s="12"/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si="0"/>
        <v>0.33902950185394165</v>
      </c>
      <c r="G5" s="12">
        <f>ROUND(成績進步_比率*100,0)</f>
        <v>34</v>
      </c>
      <c r="H5" s="12">
        <f>ROUNDDOWN(成績進步_比率*100,0)</f>
        <v>33</v>
      </c>
      <c r="I5" s="12"/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>
        <f>ROUND(成績進步_比率*100,0)</f>
        <v>6</v>
      </c>
      <c r="H6" s="12">
        <f>ROUNDDOWN(成績進步_比率*100,0)</f>
        <v>6</v>
      </c>
      <c r="I6" s="12"/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>
        <f>ROUND(成績進步_比率*100,0)</f>
        <v>-5</v>
      </c>
      <c r="H7" s="12">
        <f>ROUNDDOWN(成績進步_比率*100,0)</f>
        <v>-5</v>
      </c>
      <c r="I7" s="12"/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>
        <f>ROUND(成績進步_比率*100,0)</f>
        <v>10</v>
      </c>
      <c r="H8" s="12">
        <f>ROUNDDOWN(成績進步_比率*100,0)</f>
        <v>9</v>
      </c>
      <c r="I8" s="12"/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>
        <f>ROUND(成績進步_比率*100,0)</f>
        <v>26</v>
      </c>
      <c r="H9" s="12">
        <f>ROUNDDOWN(成績進步_比率*100,0)</f>
        <v>25</v>
      </c>
      <c r="I9" s="12"/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>
        <f>ROUND(成績進步_比率*100,0)</f>
        <v>8</v>
      </c>
      <c r="H10" s="12">
        <f>ROUNDDOWN(成績進步_比率*100,0)</f>
        <v>7</v>
      </c>
      <c r="I10" s="12"/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>
        <f>ROUND(成績進步_比率*100,0)</f>
        <v>-5</v>
      </c>
      <c r="H11" s="12">
        <f>ROUNDDOWN(成績進步_比率*100,0)</f>
        <v>-4</v>
      </c>
      <c r="I11" s="12"/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>
        <f>ROUND(成績進步_比率*100,0)</f>
        <v>21</v>
      </c>
      <c r="H12" s="12">
        <f>ROUNDDOWN(成績進步_比率*100,0)</f>
        <v>21</v>
      </c>
      <c r="I12" s="12"/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>
        <f>ROUND(成績進步_比率*100,0)</f>
        <v>21</v>
      </c>
      <c r="H13" s="12">
        <f>ROUNDDOWN(成績進步_比率*100,0)</f>
        <v>20</v>
      </c>
      <c r="I13" s="12"/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 t="shared" si="0"/>
        <v>-7.0404325340855611E-2</v>
      </c>
      <c r="G14" s="12">
        <f>ROUND(成績進步_比率*100,0)</f>
        <v>-7</v>
      </c>
      <c r="H14" s="12">
        <f>ROUNDDOWN(成績進步_比率*100,0)</f>
        <v>-7</v>
      </c>
      <c r="I14" s="12"/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si="0"/>
        <v>-7.7512334458582174E-2</v>
      </c>
      <c r="G15" s="12">
        <f>ROUND(成績進步_比率*100,0)</f>
        <v>-8</v>
      </c>
      <c r="H15" s="12">
        <f>ROUNDDOWN(成績進步_比率*100,0)</f>
        <v>-7</v>
      </c>
      <c r="I15" s="12"/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0"/>
        <v>1.2490139363660306E-2</v>
      </c>
      <c r="G16" s="12">
        <f>ROUND(成績進步_比率*100,0)</f>
        <v>1</v>
      </c>
      <c r="H16" s="12">
        <f>ROUNDDOWN(成績進步_比率*100,0)</f>
        <v>1</v>
      </c>
      <c r="I16" s="12"/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0"/>
        <v>-9.0720311486047964E-2</v>
      </c>
      <c r="G17" s="12">
        <f>ROUND(成績進步_比率*100,0)</f>
        <v>-9</v>
      </c>
      <c r="H17" s="12">
        <f>ROUNDDOWN(成績進步_比率*100,0)</f>
        <v>-9</v>
      </c>
      <c r="I17" s="12"/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0"/>
        <v>8.653846153846162E-2</v>
      </c>
      <c r="G18" s="12">
        <f>ROUND(成績進步_比率*100,0)</f>
        <v>9</v>
      </c>
      <c r="H18" s="12">
        <f>ROUNDDOWN(成績進步_比率*100,0)</f>
        <v>8</v>
      </c>
      <c r="I18" s="12"/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0"/>
        <v>0.19242599000384464</v>
      </c>
      <c r="G19" s="12">
        <f>ROUND(成績進步_比率*100,0)</f>
        <v>19</v>
      </c>
      <c r="H19" s="12">
        <f>ROUNDDOWN(成績進步_比率*100,0)</f>
        <v>19</v>
      </c>
      <c r="I19" s="12"/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0"/>
        <v>1.6207209936383027E-2</v>
      </c>
      <c r="G20" s="12">
        <f>ROUND(成績進步_比率*100,0)</f>
        <v>2</v>
      </c>
      <c r="H20" s="12">
        <f>ROUNDDOWN(成績進步_比率*100,0)</f>
        <v>1</v>
      </c>
      <c r="I20" s="12"/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0"/>
        <v>0.37715128667431569</v>
      </c>
      <c r="G21" s="12">
        <f>ROUND(成績進步_比率*100,0)</f>
        <v>38</v>
      </c>
      <c r="H21" s="12">
        <f>ROUNDDOWN(成績進步_比率*100,0)</f>
        <v>37</v>
      </c>
      <c r="I21" s="12"/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0"/>
        <v>-5.2590060478569546E-2</v>
      </c>
      <c r="G22" s="12">
        <f>ROUND(成績進步_比率*100,0)</f>
        <v>-5</v>
      </c>
      <c r="H22" s="12">
        <f>ROUNDDOWN(成績進步_比率*100,0)</f>
        <v>-5</v>
      </c>
      <c r="I22" s="12"/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0"/>
        <v>-3.690902357733624E-2</v>
      </c>
      <c r="G23" s="12">
        <f>ROUND(成績進步_比率*100,0)</f>
        <v>-4</v>
      </c>
      <c r="H23" s="12">
        <f>ROUNDDOWN(成績進步_比率*100,0)</f>
        <v>-3</v>
      </c>
      <c r="I23" s="12"/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 t="shared" si="0"/>
        <v>9.6235455167693384E-2</v>
      </c>
      <c r="G24" s="12">
        <f>ROUND(成績進步_比率*100,0)</f>
        <v>10</v>
      </c>
      <c r="H24" s="12">
        <f>ROUNDDOWN(成績進步_比率*100,0)</f>
        <v>9</v>
      </c>
      <c r="I24" s="12"/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si="0"/>
        <v>0.13089777195281785</v>
      </c>
      <c r="G25" s="12">
        <f>ROUND(成績進步_比率*100,0)</f>
        <v>13</v>
      </c>
      <c r="H25" s="12">
        <f>ROUNDDOWN(成績進步_比率*100,0)</f>
        <v>13</v>
      </c>
      <c r="I25" s="12"/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0"/>
        <v>-4.8275862068965378E-2</v>
      </c>
      <c r="G26" s="12">
        <f>ROUND(成績進步_比率*100,0)</f>
        <v>-5</v>
      </c>
      <c r="H26" s="12">
        <f>ROUNDDOWN(成績進步_比率*100,0)</f>
        <v>-4</v>
      </c>
      <c r="I26" s="12"/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0"/>
        <v>7.4606537530266442E-2</v>
      </c>
      <c r="G27" s="12">
        <f>ROUND(成績進步_比率*100,0)</f>
        <v>7</v>
      </c>
      <c r="H27" s="12">
        <f>ROUNDDOWN(成績進步_比率*100,0)</f>
        <v>7</v>
      </c>
      <c r="I27" s="12"/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0"/>
        <v>-0.88238753307850637</v>
      </c>
      <c r="G28" s="12">
        <f>ROUND(成績進步_比率*100,0)</f>
        <v>-88</v>
      </c>
      <c r="H28" s="12">
        <f>ROUNDDOWN(成績進步_比率*100,0)</f>
        <v>-88</v>
      </c>
      <c r="I28" s="12"/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0"/>
        <v>0.2415404447309055</v>
      </c>
      <c r="G29" s="12">
        <f>ROUND(成績進步_比率*100,0)</f>
        <v>24</v>
      </c>
      <c r="H29" s="12">
        <f>ROUNDDOWN(成績進步_比率*100,0)</f>
        <v>24</v>
      </c>
      <c r="I29" s="12"/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0"/>
        <v>-5.0581689428426911E-2</v>
      </c>
      <c r="G30" s="12">
        <f>ROUND(成績進步_比率*100,0)</f>
        <v>-5</v>
      </c>
      <c r="H30" s="12">
        <f>ROUNDDOWN(成績進步_比率*100,0)</f>
        <v>-5</v>
      </c>
      <c r="I30" s="12"/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0"/>
        <v>0.31595602931379091</v>
      </c>
      <c r="G31" s="12">
        <f>ROUND(成績進步_比率*100,0)</f>
        <v>32</v>
      </c>
      <c r="H31" s="12">
        <f>ROUNDDOWN(成績進步_比率*100,0)</f>
        <v>31</v>
      </c>
      <c r="I31" s="12"/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0"/>
        <v>3.1230480949406617E-2</v>
      </c>
      <c r="G32" s="12">
        <f>ROUND(成績進步_比率*100,0)</f>
        <v>3</v>
      </c>
      <c r="H32" s="12">
        <f>ROUNDDOWN(成績進步_比率*100,0)</f>
        <v>3</v>
      </c>
      <c r="I32" s="12"/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0"/>
        <v>0.42150499912296102</v>
      </c>
      <c r="G33" s="12">
        <f>ROUND(成績進步_比率*100,0)</f>
        <v>42</v>
      </c>
      <c r="H33" s="12">
        <f>ROUNDDOWN(成績進步_比率*100,0)</f>
        <v>42</v>
      </c>
      <c r="I33" s="12"/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 t="shared" si="0"/>
        <v>-5.8892676619254632E-2</v>
      </c>
      <c r="G34" s="12">
        <f>ROUND(成績進步_比率*100,0)</f>
        <v>-6</v>
      </c>
      <c r="H34" s="12">
        <f>ROUNDDOWN(成績進步_比率*100,0)</f>
        <v>-5</v>
      </c>
      <c r="I34" s="12"/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si="0"/>
        <v>0.10150593686649277</v>
      </c>
      <c r="G35" s="12">
        <f>ROUND(成績進步_比率*100,0)</f>
        <v>10</v>
      </c>
      <c r="H35" s="12">
        <f>ROUNDDOWN(成績進步_比率*100,0)</f>
        <v>10</v>
      </c>
      <c r="I35" s="12"/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ref="F36:F63" si="1">(下學期_平均成績-上學期_平均成績)/上學期_平均成績</f>
        <v>-3.7023324694558971E-4</v>
      </c>
      <c r="G36" s="12">
        <f>ROUND(成績進步_比率*100,0)</f>
        <v>0</v>
      </c>
      <c r="H36" s="12">
        <f>ROUNDDOWN(成績進步_比率*100,0)</f>
        <v>0</v>
      </c>
      <c r="I36" s="12"/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1"/>
        <v>2.4185587364264481E-2</v>
      </c>
      <c r="G37" s="12">
        <f>ROUND(成績進步_比率*100,0)</f>
        <v>2</v>
      </c>
      <c r="H37" s="12">
        <f>ROUNDDOWN(成績進步_比率*100,0)</f>
        <v>2</v>
      </c>
      <c r="I37" s="12"/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1"/>
        <v>5.0626502974307049E-2</v>
      </c>
      <c r="G38" s="12">
        <f>ROUND(成績進步_比率*100,0)</f>
        <v>5</v>
      </c>
      <c r="H38" s="12">
        <f>ROUNDDOWN(成績進步_比率*100,0)</f>
        <v>5</v>
      </c>
      <c r="I38" s="12"/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1"/>
        <v>1.2395648874272754E-2</v>
      </c>
      <c r="G39" s="12">
        <f>ROUND(成績進步_比率*100,0)</f>
        <v>1</v>
      </c>
      <c r="H39" s="12">
        <f>ROUNDDOWN(成績進步_比率*100,0)</f>
        <v>1</v>
      </c>
      <c r="I39" s="12"/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1"/>
        <v>0.1161527165932454</v>
      </c>
      <c r="G40" s="12">
        <f>ROUND(成績進步_比率*100,0)</f>
        <v>12</v>
      </c>
      <c r="H40" s="12">
        <f>ROUNDDOWN(成績進步_比率*100,0)</f>
        <v>11</v>
      </c>
      <c r="I40" s="12"/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1"/>
        <v>3.870802358369662E-2</v>
      </c>
      <c r="G41" s="12">
        <f>ROUND(成績進步_比率*100,0)</f>
        <v>4</v>
      </c>
      <c r="H41" s="12">
        <f>ROUNDDOWN(成績進步_比率*100,0)</f>
        <v>3</v>
      </c>
      <c r="I41" s="12"/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1"/>
        <v>0.10646675753445405</v>
      </c>
      <c r="G42" s="12">
        <f>ROUND(成績進步_比率*100,0)</f>
        <v>11</v>
      </c>
      <c r="H42" s="12">
        <f>ROUNDDOWN(成績進步_比率*100,0)</f>
        <v>10</v>
      </c>
      <c r="I42" s="12"/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1"/>
        <v>0.13062694385333098</v>
      </c>
      <c r="G43" s="12">
        <f>ROUND(成績進步_比率*100,0)</f>
        <v>13</v>
      </c>
      <c r="H43" s="12">
        <f>ROUNDDOWN(成績進步_比率*100,0)</f>
        <v>13</v>
      </c>
      <c r="I43" s="12"/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 t="shared" si="1"/>
        <v>5.4343874954561881E-2</v>
      </c>
      <c r="G44" s="12">
        <f>ROUND(成績進步_比率*100,0)</f>
        <v>5</v>
      </c>
      <c r="H44" s="12">
        <f>ROUNDDOWN(成績進步_比率*100,0)</f>
        <v>5</v>
      </c>
      <c r="I44" s="12"/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si="1"/>
        <v>0.30061656390601565</v>
      </c>
      <c r="G45" s="12">
        <f>ROUND(成績進步_比率*100,0)</f>
        <v>30</v>
      </c>
      <c r="H45" s="12">
        <f>ROUNDDOWN(成績進步_比率*100,0)</f>
        <v>30</v>
      </c>
      <c r="I45" s="12"/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1"/>
        <v>0.30727866333781434</v>
      </c>
      <c r="G46" s="12">
        <f>ROUND(成績進步_比率*100,0)</f>
        <v>31</v>
      </c>
      <c r="H46" s="12">
        <f>ROUNDDOWN(成績進步_比率*100,0)</f>
        <v>30</v>
      </c>
      <c r="I46" s="12"/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1"/>
        <v>9.6303347612248028E-2</v>
      </c>
      <c r="G47" s="12">
        <f>ROUND(成績進步_比率*100,0)</f>
        <v>10</v>
      </c>
      <c r="H47" s="12">
        <f>ROUNDDOWN(成績進步_比率*100,0)</f>
        <v>9</v>
      </c>
      <c r="I47" s="12"/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1"/>
        <v>-4.8507462686567179E-2</v>
      </c>
      <c r="G48" s="12">
        <f>ROUND(成績進步_比率*100,0)</f>
        <v>-5</v>
      </c>
      <c r="H48" s="12">
        <f>ROUNDDOWN(成績進步_比率*100,0)</f>
        <v>-4</v>
      </c>
      <c r="I48" s="12"/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1"/>
        <v>0.12348147009072737</v>
      </c>
      <c r="G49" s="12">
        <f>ROUND(成績進步_比率*100,0)</f>
        <v>12</v>
      </c>
      <c r="H49" s="12">
        <f>ROUNDDOWN(成績進步_比率*100,0)</f>
        <v>12</v>
      </c>
      <c r="I49" s="12"/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1"/>
        <v>0.14267879436418748</v>
      </c>
      <c r="G50" s="12">
        <f>ROUND(成績進步_比率*100,0)</f>
        <v>14</v>
      </c>
      <c r="H50" s="12">
        <f>ROUNDDOWN(成績進步_比率*100,0)</f>
        <v>14</v>
      </c>
      <c r="I50" s="12"/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1"/>
        <v>-3.4932956951305563E-2</v>
      </c>
      <c r="G51" s="12">
        <f>ROUND(成績進步_比率*100,0)</f>
        <v>-3</v>
      </c>
      <c r="H51" s="12">
        <f>ROUNDDOWN(成績進步_比率*100,0)</f>
        <v>-3</v>
      </c>
      <c r="I51" s="12"/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1"/>
        <v>5.8158319870759194E-2</v>
      </c>
      <c r="G52" s="12">
        <f>ROUND(成績進步_比率*100,0)</f>
        <v>6</v>
      </c>
      <c r="H52" s="12">
        <f>ROUNDDOWN(成績進步_比率*100,0)</f>
        <v>5</v>
      </c>
      <c r="I52" s="12"/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1"/>
        <v>4.9247099481609595E-2</v>
      </c>
      <c r="G53" s="12">
        <f>ROUND(成績進步_比率*100,0)</f>
        <v>5</v>
      </c>
      <c r="H53" s="12">
        <f>ROUNDDOWN(成績進步_比率*100,0)</f>
        <v>4</v>
      </c>
      <c r="I53" s="12"/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 t="shared" si="1"/>
        <v>1.2065813528336491E-2</v>
      </c>
      <c r="G54" s="12">
        <f>ROUND(成績進步_比率*100,0)</f>
        <v>1</v>
      </c>
      <c r="H54" s="12">
        <f>ROUNDDOWN(成績進步_比率*100,0)</f>
        <v>1</v>
      </c>
      <c r="I54" s="12"/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si="1"/>
        <v>7.1356202055290086E-2</v>
      </c>
      <c r="G55" s="12">
        <f>ROUND(成績進步_比率*100,0)</f>
        <v>7</v>
      </c>
      <c r="H55" s="12">
        <f>ROUNDDOWN(成績進步_比率*100,0)</f>
        <v>7</v>
      </c>
      <c r="I55" s="12"/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1"/>
        <v>0.13153153153153155</v>
      </c>
      <c r="G56" s="12">
        <f>ROUND(成績進步_比率*100,0)</f>
        <v>13</v>
      </c>
      <c r="H56" s="12">
        <f>ROUNDDOWN(成績進步_比率*100,0)</f>
        <v>13</v>
      </c>
      <c r="I56" s="12"/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1"/>
        <v>1.1062210063042784E-2</v>
      </c>
      <c r="G57" s="12">
        <f>ROUND(成績進步_比率*100,0)</f>
        <v>1</v>
      </c>
      <c r="H57" s="12">
        <f>ROUNDDOWN(成績進步_比率*100,0)</f>
        <v>1</v>
      </c>
      <c r="I57" s="12"/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1"/>
        <v>3.8666147657973327E-2</v>
      </c>
      <c r="G58" s="12">
        <f>ROUND(成績進步_比率*100,0)</f>
        <v>4</v>
      </c>
      <c r="H58" s="12">
        <f>ROUNDDOWN(成績進步_比率*100,0)</f>
        <v>3</v>
      </c>
      <c r="I58" s="12"/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1"/>
        <v>2.5817332641411454E-2</v>
      </c>
      <c r="G59" s="12">
        <f>ROUND(成績進步_比率*100,0)</f>
        <v>3</v>
      </c>
      <c r="H59" s="12">
        <f>ROUNDDOWN(成績進步_比率*100,0)</f>
        <v>2</v>
      </c>
      <c r="I59" s="12"/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1"/>
        <v>4.4878485164753325E-2</v>
      </c>
      <c r="G60" s="12">
        <f>ROUND(成績進步_比率*100,0)</f>
        <v>4</v>
      </c>
      <c r="H60" s="12">
        <f>ROUNDDOWN(成績進步_比率*100,0)</f>
        <v>4</v>
      </c>
      <c r="I60" s="12"/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1"/>
        <v>2.3644277143865321E-2</v>
      </c>
      <c r="G61" s="12">
        <f>ROUND(成績進步_比率*100,0)</f>
        <v>2</v>
      </c>
      <c r="H61" s="12">
        <f>ROUNDDOWN(成績進步_比率*100,0)</f>
        <v>2</v>
      </c>
      <c r="I61" s="12"/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1"/>
        <v>-5.335786568537261E-2</v>
      </c>
      <c r="G62" s="12">
        <f>ROUND(成績進步_比率*100,0)</f>
        <v>-5</v>
      </c>
      <c r="H62" s="12">
        <f>ROUNDDOWN(成績進步_比率*100,0)</f>
        <v>-5</v>
      </c>
      <c r="I62" s="12"/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1"/>
        <v>5.9976479811838394E-2</v>
      </c>
      <c r="G63" s="12">
        <f>ROUND(成績進步_比率*100,0)</f>
        <v>6</v>
      </c>
      <c r="H63" s="12">
        <f>ROUNDDOWN(成績進步_比率*100,0)</f>
        <v>5</v>
      </c>
      <c r="I63" s="12"/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導師考評(1)</vt:lpstr>
      <vt:lpstr>導師考評 (2)</vt:lpstr>
      <vt:lpstr>上學期_平均成績</vt:lpstr>
      <vt:lpstr>下學期_平均成績</vt:lpstr>
      <vt:lpstr>成績進步_比率</vt:lpstr>
      <vt:lpstr>考評點數</vt:lpstr>
      <vt:lpstr>班級</vt:lpstr>
      <vt:lpstr>學生_人數</vt:lpstr>
      <vt:lpstr>導師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1996-11-02T01:14:48Z</dcterms:created>
  <dcterms:modified xsi:type="dcterms:W3CDTF">2017-06-29T06:40:40Z</dcterms:modified>
</cp:coreProperties>
</file>