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!!!課程錄製\106上錄製課程\106上-EXCEL進階技巧與專業應用實務\0623-楊明玉老師\操作練習\第02章 Excel 操作複習\2-2 基本操作與觀念\Answer\"/>
    </mc:Choice>
  </mc:AlternateContent>
  <bookViews>
    <workbookView xWindow="0" yWindow="0" windowWidth="19200" windowHeight="6405" activeTab="1"/>
  </bookViews>
  <sheets>
    <sheet name="年度損益表" sheetId="1" r:id="rId1"/>
    <sheet name="年度損益表 (2)" sheetId="3" r:id="rId2"/>
    <sheet name="損益表格式" sheetId="2" r:id="rId3"/>
  </sheets>
  <externalReferences>
    <externalReference r:id="rId4"/>
  </externalReferences>
  <definedNames>
    <definedName name="_xlnm._FilterDatabase" localSheetId="0" hidden="1">年度損益表!$A$1:$C$23</definedName>
    <definedName name="_xlnm._FilterDatabase" localSheetId="1" hidden="1">'年度損益表 (2)'!$A$1:$C$23</definedName>
    <definedName name="年度">[1]歷年損益表!$B$4:$H$4</definedName>
    <definedName name="會計科目">[1]歷年損益表!$A$5:$A$28</definedName>
    <definedName name="歷年損益表">[1]歷年損益表!$B$5:$H$28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3" l="1"/>
  <c r="D21" i="3"/>
  <c r="C21" i="3"/>
  <c r="B21" i="3"/>
  <c r="F20" i="3"/>
  <c r="F19" i="3"/>
  <c r="F18" i="3"/>
  <c r="E17" i="3"/>
  <c r="E22" i="3" s="1"/>
  <c r="D17" i="3"/>
  <c r="D22" i="3" s="1"/>
  <c r="C17" i="3"/>
  <c r="C22" i="3" s="1"/>
  <c r="B17" i="3"/>
  <c r="F16" i="3"/>
  <c r="F15" i="3"/>
  <c r="F14" i="3"/>
  <c r="F13" i="3"/>
  <c r="E11" i="3"/>
  <c r="D11" i="3"/>
  <c r="C11" i="3"/>
  <c r="B11" i="3"/>
  <c r="F10" i="3"/>
  <c r="F9" i="3"/>
  <c r="F8" i="3"/>
  <c r="F6" i="3"/>
  <c r="F5" i="3"/>
  <c r="F7" i="3" s="1"/>
  <c r="E5" i="3"/>
  <c r="E7" i="3" s="1"/>
  <c r="D5" i="3"/>
  <c r="D7" i="3" s="1"/>
  <c r="C5" i="3"/>
  <c r="C7" i="3" s="1"/>
  <c r="C12" i="3" s="1"/>
  <c r="B5" i="3"/>
  <c r="B7" i="3" s="1"/>
  <c r="B12" i="3" s="1"/>
  <c r="F4" i="3"/>
  <c r="F3" i="3"/>
  <c r="F2" i="3"/>
  <c r="D12" i="3" l="1"/>
  <c r="D23" i="3" s="1"/>
  <c r="E12" i="3"/>
  <c r="E23" i="3" s="1"/>
  <c r="B22" i="3"/>
  <c r="B23" i="3" s="1"/>
  <c r="F11" i="3"/>
  <c r="F12" i="3" s="1"/>
  <c r="F17" i="3"/>
  <c r="F21" i="3"/>
  <c r="C23" i="3"/>
  <c r="F20" i="1"/>
  <c r="F19" i="1"/>
  <c r="F18" i="1"/>
  <c r="F21" i="1" s="1"/>
  <c r="F16" i="1"/>
  <c r="F15" i="1"/>
  <c r="F14" i="1"/>
  <c r="F13" i="1"/>
  <c r="F10" i="1"/>
  <c r="F9" i="1"/>
  <c r="F8" i="1"/>
  <c r="F6" i="1"/>
  <c r="F3" i="1"/>
  <c r="F4" i="1"/>
  <c r="F2" i="1"/>
  <c r="F5" i="1" s="1"/>
  <c r="F7" i="1" s="1"/>
  <c r="C21" i="1"/>
  <c r="D21" i="1"/>
  <c r="E21" i="1"/>
  <c r="C17" i="1"/>
  <c r="D17" i="1"/>
  <c r="E17" i="1"/>
  <c r="E22" i="1" s="1"/>
  <c r="C11" i="1"/>
  <c r="D11" i="1"/>
  <c r="E11" i="1"/>
  <c r="C5" i="1"/>
  <c r="C7" i="1" s="1"/>
  <c r="D5" i="1"/>
  <c r="D7" i="1" s="1"/>
  <c r="D12" i="1" s="1"/>
  <c r="E5" i="1"/>
  <c r="E7" i="1" s="1"/>
  <c r="E12" i="1" s="1"/>
  <c r="F22" i="3" l="1"/>
  <c r="F23" i="3" s="1"/>
  <c r="C12" i="1"/>
  <c r="D22" i="1"/>
  <c r="D23" i="1" s="1"/>
  <c r="C22" i="1"/>
  <c r="C23" i="1" s="1"/>
  <c r="E23" i="1"/>
  <c r="F17" i="1"/>
  <c r="F22" i="1" s="1"/>
  <c r="F11" i="1"/>
  <c r="F12" i="1"/>
  <c r="F23" i="1" l="1"/>
  <c r="B21" i="1"/>
  <c r="B17" i="1"/>
  <c r="B11" i="1"/>
  <c r="B5" i="1"/>
  <c r="B7" i="1" l="1"/>
  <c r="B12" i="1" s="1"/>
  <c r="B22" i="1"/>
  <c r="B23" i="1" l="1"/>
</calcChain>
</file>

<file path=xl/sharedStrings.xml><?xml version="1.0" encoding="utf-8"?>
<sst xmlns="http://schemas.openxmlformats.org/spreadsheetml/2006/main" count="62" uniqueCount="51">
  <si>
    <t>營業外盈虧(H=F-G)</t>
  </si>
  <si>
    <t>什項收入</t>
    <phoneticPr fontId="2" type="noConversion"/>
  </si>
  <si>
    <t>會計科目</t>
    <phoneticPr fontId="2" type="noConversion"/>
  </si>
  <si>
    <t>營業外收入及利益(F)</t>
    <phoneticPr fontId="2" type="noConversion"/>
  </si>
  <si>
    <t>利息費用</t>
    <phoneticPr fontId="2" type="noConversion"/>
  </si>
  <si>
    <t>兌換損失</t>
    <phoneticPr fontId="2" type="noConversion"/>
  </si>
  <si>
    <t>什項支出</t>
    <phoneticPr fontId="2" type="noConversion"/>
  </si>
  <si>
    <t>營業外費用及損失(G)</t>
    <phoneticPr fontId="2" type="noConversion"/>
  </si>
  <si>
    <t>本期損益(I=E+H)</t>
    <phoneticPr fontId="2" type="noConversion"/>
  </si>
  <si>
    <t>第一季</t>
    <phoneticPr fontId="2" type="noConversion"/>
  </si>
  <si>
    <t>第二季</t>
  </si>
  <si>
    <t>第三季</t>
  </si>
  <si>
    <t>第四季</t>
  </si>
  <si>
    <t>年度</t>
    <phoneticPr fontId="2" type="noConversion"/>
  </si>
  <si>
    <t>年度</t>
    <phoneticPr fontId="2" type="noConversion"/>
  </si>
  <si>
    <t>第一季</t>
    <phoneticPr fontId="2" type="noConversion"/>
  </si>
  <si>
    <t>會計科目</t>
    <phoneticPr fontId="2" type="noConversion"/>
  </si>
  <si>
    <t>銷貨收入總額(A1)</t>
    <phoneticPr fontId="2" type="noConversion"/>
  </si>
  <si>
    <t>減:銷貨退回(A2)</t>
    <phoneticPr fontId="2" type="noConversion"/>
  </si>
  <si>
    <t>銷貨折讓(A3)</t>
    <phoneticPr fontId="2" type="noConversion"/>
  </si>
  <si>
    <t>營業收入淨額(A=A1-A2-A3)</t>
    <phoneticPr fontId="2" type="noConversion"/>
  </si>
  <si>
    <t>營業成本(B)</t>
    <phoneticPr fontId="2" type="noConversion"/>
  </si>
  <si>
    <t>營業毛利(C=A-B)</t>
    <phoneticPr fontId="2" type="noConversion"/>
  </si>
  <si>
    <t>行銷費用</t>
    <phoneticPr fontId="2" type="noConversion"/>
  </si>
  <si>
    <t>管理及總務費用</t>
    <phoneticPr fontId="2" type="noConversion"/>
  </si>
  <si>
    <t>研究發展費用</t>
    <phoneticPr fontId="2" type="noConversion"/>
  </si>
  <si>
    <t>營業費用合計(D)</t>
    <phoneticPr fontId="2" type="noConversion"/>
  </si>
  <si>
    <t>營業淨利(E=C-D)</t>
    <phoneticPr fontId="2" type="noConversion"/>
  </si>
  <si>
    <t>利息收入</t>
    <phoneticPr fontId="2" type="noConversion"/>
  </si>
  <si>
    <t>投資收益</t>
    <phoneticPr fontId="2" type="noConversion"/>
  </si>
  <si>
    <t>兌換利益</t>
    <phoneticPr fontId="2" type="noConversion"/>
  </si>
  <si>
    <t>什項收入</t>
    <phoneticPr fontId="2" type="noConversion"/>
  </si>
  <si>
    <t>營業外收入及利益(F)</t>
    <phoneticPr fontId="2" type="noConversion"/>
  </si>
  <si>
    <t>利息費用</t>
    <phoneticPr fontId="2" type="noConversion"/>
  </si>
  <si>
    <t>兌換損失</t>
    <phoneticPr fontId="2" type="noConversion"/>
  </si>
  <si>
    <t>什項支出</t>
    <phoneticPr fontId="2" type="noConversion"/>
  </si>
  <si>
    <t>營業外費用及損失(G)</t>
    <phoneticPr fontId="2" type="noConversion"/>
  </si>
  <si>
    <t>本期損益(I=E+H)</t>
    <phoneticPr fontId="2" type="noConversion"/>
  </si>
  <si>
    <t>減:銷貨退回(A2)</t>
    <phoneticPr fontId="2" type="noConversion"/>
  </si>
  <si>
    <t>銷貨折讓(A3)</t>
    <phoneticPr fontId="2" type="noConversion"/>
  </si>
  <si>
    <t>營業收入淨額(A=A1-A2-A3)</t>
    <phoneticPr fontId="2" type="noConversion"/>
  </si>
  <si>
    <t>營業成本(B)</t>
    <phoneticPr fontId="2" type="noConversion"/>
  </si>
  <si>
    <t>營業毛利(C=A-B)</t>
    <phoneticPr fontId="2" type="noConversion"/>
  </si>
  <si>
    <t>行銷費用</t>
    <phoneticPr fontId="2" type="noConversion"/>
  </si>
  <si>
    <t>管理及總務費用</t>
    <phoneticPr fontId="2" type="noConversion"/>
  </si>
  <si>
    <t>研究發展費用</t>
    <phoneticPr fontId="2" type="noConversion"/>
  </si>
  <si>
    <t>營業費用合計(D)</t>
    <phoneticPr fontId="2" type="noConversion"/>
  </si>
  <si>
    <t>營業淨利(E=C-D)</t>
    <phoneticPr fontId="2" type="noConversion"/>
  </si>
  <si>
    <t>利息收入</t>
    <phoneticPr fontId="2" type="noConversion"/>
  </si>
  <si>
    <t>投資收益</t>
    <phoneticPr fontId="2" type="noConversion"/>
  </si>
  <si>
    <t>兌換利益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</si>
</sst>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0&quot;年12月31日&quot;"/>
    <numFmt numFmtId="177" formatCode="#,##0_);[Red]\(#,##0\)"/>
    <numFmt numFmtId="178" formatCode="&quot;$&quot;#,##0_);[Red]\(&quot;$&quot;#,##0\)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0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indent="1"/>
    </xf>
    <xf numFmtId="177" fontId="4" fillId="0" borderId="1" xfId="1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 indent="3"/>
    </xf>
    <xf numFmtId="177" fontId="4" fillId="3" borderId="1" xfId="0" applyNumberFormat="1" applyFont="1" applyFill="1" applyBorder="1" applyAlignment="1">
      <alignment horizontal="left" vertical="center"/>
    </xf>
    <xf numFmtId="178" fontId="4" fillId="3" borderId="1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indent="2"/>
    </xf>
    <xf numFmtId="0" fontId="4" fillId="3" borderId="1" xfId="0" applyFont="1" applyFill="1" applyBorder="1" applyAlignment="1">
      <alignment horizontal="left" vertical="center" indent="1"/>
    </xf>
    <xf numFmtId="0" fontId="4" fillId="3" borderId="1" xfId="0" applyNumberFormat="1" applyFont="1" applyFill="1" applyBorder="1" applyAlignment="1">
      <alignment horizontal="left" vertical="center" indent="1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NS.csf\EX01\EXD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損益表"/>
      <sheetName val="歷年損益表"/>
    </sheetNames>
    <sheetDataSet>
      <sheetData sheetId="0"/>
      <sheetData sheetId="1">
        <row r="4">
          <cell r="B4">
            <v>95</v>
          </cell>
          <cell r="C4">
            <v>96</v>
          </cell>
          <cell r="D4">
            <v>97</v>
          </cell>
          <cell r="E4">
            <v>98</v>
          </cell>
          <cell r="F4">
            <v>99</v>
          </cell>
          <cell r="G4">
            <v>100</v>
          </cell>
          <cell r="H4">
            <v>101</v>
          </cell>
        </row>
        <row r="5">
          <cell r="A5" t="str">
            <v>          銷貨收入總額 (A1)</v>
          </cell>
          <cell r="B5">
            <v>25752322</v>
          </cell>
          <cell r="C5">
            <v>24365144</v>
          </cell>
          <cell r="D5">
            <v>25367988</v>
          </cell>
          <cell r="E5">
            <v>30982807</v>
          </cell>
          <cell r="F5">
            <v>17876920</v>
          </cell>
          <cell r="G5">
            <v>26480374</v>
          </cell>
          <cell r="H5">
            <v>29270980</v>
          </cell>
        </row>
        <row r="6">
          <cell r="A6" t="str">
            <v>          減:銷貨退回 (A2)</v>
          </cell>
          <cell r="B6">
            <v>60735</v>
          </cell>
          <cell r="C6">
            <v>58884</v>
          </cell>
          <cell r="D6">
            <v>124331</v>
          </cell>
          <cell r="E6">
            <v>101371</v>
          </cell>
          <cell r="F6">
            <v>63508</v>
          </cell>
          <cell r="G6">
            <v>77955</v>
          </cell>
          <cell r="H6">
            <v>72130</v>
          </cell>
        </row>
        <row r="7">
          <cell r="A7" t="str">
            <v>          銷貨折讓 (A3)</v>
          </cell>
          <cell r="B7">
            <v>107368</v>
          </cell>
          <cell r="C7">
            <v>91592</v>
          </cell>
          <cell r="D7">
            <v>105236</v>
          </cell>
          <cell r="E7">
            <v>63718</v>
          </cell>
          <cell r="F7">
            <v>60722</v>
          </cell>
          <cell r="G7">
            <v>67355</v>
          </cell>
          <cell r="H7">
            <v>121776</v>
          </cell>
        </row>
        <row r="8">
          <cell r="A8" t="str">
            <v>          營業收入淨額 (A=A1-A2-A3)</v>
          </cell>
          <cell r="B8">
            <v>25584219</v>
          </cell>
          <cell r="C8">
            <v>24214668</v>
          </cell>
          <cell r="D8">
            <v>25138421</v>
          </cell>
          <cell r="E8">
            <v>30817718</v>
          </cell>
          <cell r="F8">
            <v>17752690</v>
          </cell>
          <cell r="G8">
            <v>26335064</v>
          </cell>
          <cell r="H8">
            <v>29077074</v>
          </cell>
        </row>
        <row r="9">
          <cell r="A9" t="str">
            <v>          營業成本 (B)</v>
          </cell>
          <cell r="B9">
            <v>19215212</v>
          </cell>
          <cell r="C9">
            <v>25652455</v>
          </cell>
          <cell r="D9">
            <v>27155422</v>
          </cell>
          <cell r="E9">
            <v>19734947</v>
          </cell>
          <cell r="F9">
            <v>18546296</v>
          </cell>
          <cell r="G9">
            <v>21743743</v>
          </cell>
          <cell r="H9">
            <v>16124094</v>
          </cell>
        </row>
        <row r="10">
          <cell r="A10" t="str">
            <v>          營業毛利 (C=A-B)</v>
          </cell>
          <cell r="B10">
            <v>6369007</v>
          </cell>
          <cell r="C10">
            <v>-1437787</v>
          </cell>
          <cell r="D10">
            <v>-2017001</v>
          </cell>
          <cell r="E10">
            <v>11082771</v>
          </cell>
          <cell r="F10">
            <v>-793606</v>
          </cell>
          <cell r="G10">
            <v>4591321</v>
          </cell>
          <cell r="H10">
            <v>12952980</v>
          </cell>
        </row>
        <row r="11">
          <cell r="A11" t="str">
            <v>行銷費用</v>
          </cell>
          <cell r="B11">
            <v>1156357</v>
          </cell>
          <cell r="C11">
            <v>1248622</v>
          </cell>
          <cell r="D11">
            <v>1013152</v>
          </cell>
          <cell r="E11">
            <v>834613</v>
          </cell>
          <cell r="F11">
            <v>1015828</v>
          </cell>
          <cell r="G11">
            <v>1046454</v>
          </cell>
          <cell r="H11">
            <v>1304694</v>
          </cell>
        </row>
        <row r="12">
          <cell r="A12" t="str">
            <v>          管理及總務費用</v>
          </cell>
          <cell r="B12">
            <v>1168850</v>
          </cell>
          <cell r="C12">
            <v>702259</v>
          </cell>
          <cell r="D12">
            <v>548016</v>
          </cell>
          <cell r="E12">
            <v>863006</v>
          </cell>
          <cell r="F12">
            <v>1043953</v>
          </cell>
          <cell r="G12">
            <v>599062</v>
          </cell>
          <cell r="H12">
            <v>787696</v>
          </cell>
        </row>
        <row r="13">
          <cell r="A13" t="str">
            <v>          研究發展費用</v>
          </cell>
          <cell r="B13">
            <v>353349</v>
          </cell>
          <cell r="C13">
            <v>465910</v>
          </cell>
          <cell r="D13">
            <v>300250</v>
          </cell>
          <cell r="E13">
            <v>370360</v>
          </cell>
          <cell r="F13">
            <v>595050</v>
          </cell>
          <cell r="G13">
            <v>350755</v>
          </cell>
          <cell r="H13">
            <v>464794</v>
          </cell>
        </row>
        <row r="14">
          <cell r="A14" t="str">
            <v>          營業費用合計 (D)</v>
          </cell>
          <cell r="B14">
            <v>2678556</v>
          </cell>
          <cell r="C14">
            <v>2416791</v>
          </cell>
          <cell r="D14">
            <v>1861418</v>
          </cell>
          <cell r="E14">
            <v>2067979</v>
          </cell>
          <cell r="F14">
            <v>2654831</v>
          </cell>
          <cell r="G14">
            <v>1996271</v>
          </cell>
          <cell r="H14">
            <v>2557184</v>
          </cell>
        </row>
        <row r="15">
          <cell r="A15" t="str">
            <v>          營業淨利 (E=C-D)</v>
          </cell>
          <cell r="B15">
            <v>3690451</v>
          </cell>
          <cell r="C15">
            <v>-3854578</v>
          </cell>
          <cell r="D15">
            <v>-3878419</v>
          </cell>
          <cell r="E15">
            <v>9014792</v>
          </cell>
          <cell r="F15">
            <v>-3448437</v>
          </cell>
          <cell r="G15">
            <v>2595050</v>
          </cell>
          <cell r="H15">
            <v>10395796</v>
          </cell>
        </row>
        <row r="16">
          <cell r="A16" t="str">
            <v>        營業外收入及利益</v>
          </cell>
        </row>
        <row r="17">
          <cell r="A17" t="str">
            <v>          利息收入</v>
          </cell>
          <cell r="B17">
            <v>32323</v>
          </cell>
          <cell r="C17">
            <v>45059</v>
          </cell>
          <cell r="D17">
            <v>33934</v>
          </cell>
          <cell r="E17">
            <v>34089</v>
          </cell>
          <cell r="F17">
            <v>45719</v>
          </cell>
          <cell r="G17">
            <v>56810</v>
          </cell>
          <cell r="H17">
            <v>57506</v>
          </cell>
        </row>
        <row r="18">
          <cell r="A18" t="str">
            <v>          投資收益</v>
          </cell>
          <cell r="B18">
            <v>3695236</v>
          </cell>
          <cell r="C18">
            <v>3515011</v>
          </cell>
          <cell r="D18">
            <v>1834142</v>
          </cell>
          <cell r="E18">
            <v>2314539</v>
          </cell>
          <cell r="F18">
            <v>2454256</v>
          </cell>
          <cell r="G18">
            <v>2551202</v>
          </cell>
          <cell r="H18">
            <v>2719174</v>
          </cell>
        </row>
        <row r="19">
          <cell r="A19" t="str">
            <v>          兌換利益</v>
          </cell>
          <cell r="B19">
            <v>322940</v>
          </cell>
          <cell r="C19">
            <v>364288</v>
          </cell>
          <cell r="D19">
            <v>417347</v>
          </cell>
          <cell r="E19">
            <v>422754</v>
          </cell>
          <cell r="F19">
            <v>327131</v>
          </cell>
          <cell r="G19">
            <v>397920</v>
          </cell>
          <cell r="H19">
            <v>0</v>
          </cell>
        </row>
        <row r="20">
          <cell r="A20" t="str">
            <v>          什項收入</v>
          </cell>
          <cell r="B20">
            <v>414671</v>
          </cell>
          <cell r="C20">
            <v>345918</v>
          </cell>
          <cell r="D20">
            <v>336901</v>
          </cell>
          <cell r="E20">
            <v>315830</v>
          </cell>
          <cell r="F20">
            <v>375399</v>
          </cell>
          <cell r="G20">
            <v>427750</v>
          </cell>
          <cell r="H20">
            <v>546250</v>
          </cell>
        </row>
        <row r="21">
          <cell r="A21" t="str">
            <v>          營業外收入及利益 (F)</v>
          </cell>
          <cell r="B21">
            <v>4465170</v>
          </cell>
          <cell r="C21">
            <v>4270276</v>
          </cell>
          <cell r="D21">
            <v>2622324</v>
          </cell>
          <cell r="E21">
            <v>3087212</v>
          </cell>
          <cell r="F21">
            <v>3202505</v>
          </cell>
          <cell r="G21">
            <v>3433682</v>
          </cell>
          <cell r="H21">
            <v>3322930</v>
          </cell>
        </row>
        <row r="22">
          <cell r="A22" t="str">
            <v>        營業外費用及損失</v>
          </cell>
        </row>
        <row r="23">
          <cell r="A23" t="str">
            <v>          利息費用</v>
          </cell>
          <cell r="B23">
            <v>25688</v>
          </cell>
          <cell r="C23">
            <v>20273</v>
          </cell>
          <cell r="D23">
            <v>37745</v>
          </cell>
          <cell r="E23">
            <v>37862</v>
          </cell>
          <cell r="F23">
            <v>21250</v>
          </cell>
          <cell r="G23">
            <v>20986</v>
          </cell>
          <cell r="H23">
            <v>46612</v>
          </cell>
        </row>
        <row r="24">
          <cell r="A24" t="str">
            <v>          兌換損失</v>
          </cell>
          <cell r="B24">
            <v>37381</v>
          </cell>
          <cell r="C24">
            <v>128074</v>
          </cell>
          <cell r="D24">
            <v>28406</v>
          </cell>
          <cell r="E24">
            <v>40845</v>
          </cell>
          <cell r="F24">
            <v>84396</v>
          </cell>
          <cell r="G24">
            <v>34738</v>
          </cell>
          <cell r="H24">
            <v>133518</v>
          </cell>
        </row>
        <row r="25">
          <cell r="A25" t="str">
            <v>          什項支出</v>
          </cell>
          <cell r="B25">
            <v>3597</v>
          </cell>
          <cell r="C25">
            <v>3621</v>
          </cell>
          <cell r="D25">
            <v>4949</v>
          </cell>
          <cell r="E25">
            <v>4698</v>
          </cell>
          <cell r="F25">
            <v>3522</v>
          </cell>
          <cell r="G25">
            <v>4528</v>
          </cell>
          <cell r="H25">
            <v>3513</v>
          </cell>
        </row>
        <row r="26">
          <cell r="A26" t="str">
            <v>          營業外費用及損失 (G)</v>
          </cell>
          <cell r="B26">
            <v>66666</v>
          </cell>
          <cell r="C26">
            <v>151968</v>
          </cell>
          <cell r="D26">
            <v>71100</v>
          </cell>
          <cell r="E26">
            <v>83405</v>
          </cell>
          <cell r="F26">
            <v>109168</v>
          </cell>
          <cell r="G26">
            <v>60252</v>
          </cell>
          <cell r="H26">
            <v>183643</v>
          </cell>
        </row>
        <row r="27">
          <cell r="A27" t="str">
            <v>營業外盈虧 (H=F-G)</v>
          </cell>
          <cell r="B27">
            <v>4398504</v>
          </cell>
          <cell r="C27">
            <v>4118308</v>
          </cell>
          <cell r="D27">
            <v>2551224</v>
          </cell>
          <cell r="E27">
            <v>3003807</v>
          </cell>
          <cell r="F27">
            <v>3093337</v>
          </cell>
          <cell r="G27">
            <v>3373430</v>
          </cell>
          <cell r="H27">
            <v>3139287</v>
          </cell>
        </row>
        <row r="28">
          <cell r="A28" t="str">
            <v>          本期損益 (I=E+H)</v>
          </cell>
          <cell r="B28">
            <v>8088955</v>
          </cell>
          <cell r="C28">
            <v>263730</v>
          </cell>
          <cell r="D28">
            <v>-1327195</v>
          </cell>
          <cell r="E28">
            <v>12018599</v>
          </cell>
          <cell r="F28">
            <v>-355100</v>
          </cell>
          <cell r="G28">
            <v>5968480</v>
          </cell>
          <cell r="H28">
            <v>13535083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視差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視差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視差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3" sqref="A3"/>
    </sheetView>
  </sheetViews>
  <sheetFormatPr defaultRowHeight="16.5" x14ac:dyDescent="0.25"/>
  <cols>
    <col min="1" max="1" width="29.625" style="1" customWidth="1"/>
    <col min="2" max="5" width="21.125" customWidth="1"/>
    <col min="6" max="6" width="25.375" customWidth="1"/>
  </cols>
  <sheetData>
    <row r="1" spans="1:6" ht="28.15" customHeight="1" x14ac:dyDescent="0.25">
      <c r="A1" s="2" t="s">
        <v>16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</row>
    <row r="2" spans="1:6" ht="20.100000000000001" customHeight="1" x14ac:dyDescent="0.25">
      <c r="A2" s="3" t="s">
        <v>17</v>
      </c>
      <c r="B2" s="4">
        <v>28909392</v>
      </c>
      <c r="C2" s="4">
        <v>31955977</v>
      </c>
      <c r="D2" s="4">
        <v>13340670</v>
      </c>
      <c r="E2" s="4">
        <v>1683270</v>
      </c>
      <c r="F2" s="4">
        <f>SUM(B2:E2)</f>
        <v>75889309</v>
      </c>
    </row>
    <row r="3" spans="1:6" ht="20.100000000000001" customHeight="1" x14ac:dyDescent="0.25">
      <c r="A3" s="3" t="s">
        <v>38</v>
      </c>
      <c r="B3" s="4">
        <v>85105</v>
      </c>
      <c r="C3" s="4">
        <v>78746</v>
      </c>
      <c r="D3" s="4">
        <v>42375</v>
      </c>
      <c r="E3" s="4">
        <v>40758</v>
      </c>
      <c r="F3" s="4">
        <f t="shared" ref="F3:F10" si="0">SUM(B3:E3)</f>
        <v>246984</v>
      </c>
    </row>
    <row r="4" spans="1:6" ht="20.100000000000001" customHeight="1" x14ac:dyDescent="0.25">
      <c r="A4" s="5" t="s">
        <v>39</v>
      </c>
      <c r="B4" s="4">
        <v>73533</v>
      </c>
      <c r="C4" s="4">
        <v>132946</v>
      </c>
      <c r="D4" s="4">
        <v>16466</v>
      </c>
      <c r="E4" s="4">
        <v>15525</v>
      </c>
      <c r="F4" s="4">
        <f t="shared" si="0"/>
        <v>238470</v>
      </c>
    </row>
    <row r="5" spans="1:6" ht="25.35" customHeight="1" x14ac:dyDescent="0.25">
      <c r="A5" s="6" t="s">
        <v>40</v>
      </c>
      <c r="B5" s="7">
        <f>B2-B3-B4</f>
        <v>28750754</v>
      </c>
      <c r="C5" s="7">
        <f t="shared" ref="C5:E5" si="1">C2-C3-C4</f>
        <v>31744285</v>
      </c>
      <c r="D5" s="7">
        <f t="shared" si="1"/>
        <v>13281829</v>
      </c>
      <c r="E5" s="7">
        <f t="shared" si="1"/>
        <v>1626987</v>
      </c>
      <c r="F5" s="7">
        <f>F2-F3-F4</f>
        <v>75403855</v>
      </c>
    </row>
    <row r="6" spans="1:6" ht="20.100000000000001" customHeight="1" x14ac:dyDescent="0.25">
      <c r="A6" s="3" t="s">
        <v>41</v>
      </c>
      <c r="B6" s="4">
        <v>23738274</v>
      </c>
      <c r="C6" s="4">
        <v>17603140</v>
      </c>
      <c r="D6" s="4">
        <v>18198907</v>
      </c>
      <c r="E6" s="4">
        <v>12183625</v>
      </c>
      <c r="F6" s="4">
        <f t="shared" si="0"/>
        <v>71723946</v>
      </c>
    </row>
    <row r="7" spans="1:6" ht="25.35" customHeight="1" x14ac:dyDescent="0.25">
      <c r="A7" s="8" t="s">
        <v>42</v>
      </c>
      <c r="B7" s="7">
        <f>B5-B6</f>
        <v>5012480</v>
      </c>
      <c r="C7" s="7">
        <f t="shared" ref="C7:F7" si="2">C5-C6</f>
        <v>14141145</v>
      </c>
      <c r="D7" s="7">
        <f t="shared" si="2"/>
        <v>-4917078</v>
      </c>
      <c r="E7" s="7">
        <f t="shared" si="2"/>
        <v>-10556638</v>
      </c>
      <c r="F7" s="7">
        <f t="shared" si="2"/>
        <v>3679909</v>
      </c>
    </row>
    <row r="8" spans="1:6" ht="20.100000000000001" customHeight="1" x14ac:dyDescent="0.25">
      <c r="A8" s="9" t="s">
        <v>43</v>
      </c>
      <c r="B8" s="4">
        <v>1142444</v>
      </c>
      <c r="C8" s="4">
        <v>1424372</v>
      </c>
      <c r="D8" s="4">
        <v>1180867</v>
      </c>
      <c r="E8" s="4">
        <v>813571</v>
      </c>
      <c r="F8" s="4">
        <f t="shared" si="0"/>
        <v>4561254</v>
      </c>
    </row>
    <row r="9" spans="1:6" ht="20.100000000000001" customHeight="1" x14ac:dyDescent="0.25">
      <c r="A9" s="9" t="s">
        <v>44</v>
      </c>
      <c r="B9" s="4">
        <v>654013</v>
      </c>
      <c r="C9" s="4">
        <v>859950</v>
      </c>
      <c r="D9" s="4">
        <v>382683</v>
      </c>
      <c r="E9" s="4">
        <v>190303</v>
      </c>
      <c r="F9" s="4">
        <f t="shared" si="0"/>
        <v>2086949</v>
      </c>
    </row>
    <row r="10" spans="1:6" ht="20.100000000000001" customHeight="1" x14ac:dyDescent="0.25">
      <c r="A10" s="9" t="s">
        <v>45</v>
      </c>
      <c r="B10" s="4">
        <v>382929</v>
      </c>
      <c r="C10" s="4">
        <v>507429</v>
      </c>
      <c r="D10" s="4">
        <v>784152</v>
      </c>
      <c r="E10" s="4">
        <v>774101</v>
      </c>
      <c r="F10" s="4">
        <f t="shared" si="0"/>
        <v>2448611</v>
      </c>
    </row>
    <row r="11" spans="1:6" ht="25.35" customHeight="1" x14ac:dyDescent="0.25">
      <c r="A11" s="10" t="s">
        <v>46</v>
      </c>
      <c r="B11" s="7">
        <f>SUM(B8:B10)</f>
        <v>2179386</v>
      </c>
      <c r="C11" s="7">
        <f t="shared" ref="C11:F11" si="3">SUM(C8:C10)</f>
        <v>2791751</v>
      </c>
      <c r="D11" s="7">
        <f t="shared" si="3"/>
        <v>2347702</v>
      </c>
      <c r="E11" s="7">
        <f t="shared" si="3"/>
        <v>1777975</v>
      </c>
      <c r="F11" s="7">
        <f t="shared" si="3"/>
        <v>9096814</v>
      </c>
    </row>
    <row r="12" spans="1:6" ht="25.35" customHeight="1" x14ac:dyDescent="0.25">
      <c r="A12" s="8" t="s">
        <v>47</v>
      </c>
      <c r="B12" s="7">
        <f>B7-B11</f>
        <v>2833094</v>
      </c>
      <c r="C12" s="7">
        <f t="shared" ref="C12:F12" si="4">C7-C11</f>
        <v>11349394</v>
      </c>
      <c r="D12" s="7">
        <f t="shared" si="4"/>
        <v>-7264780</v>
      </c>
      <c r="E12" s="7">
        <f t="shared" si="4"/>
        <v>-12334613</v>
      </c>
      <c r="F12" s="7">
        <f t="shared" si="4"/>
        <v>-5416905</v>
      </c>
    </row>
    <row r="13" spans="1:6" ht="20.100000000000001" customHeight="1" x14ac:dyDescent="0.25">
      <c r="A13" s="9" t="s">
        <v>48</v>
      </c>
      <c r="B13" s="4">
        <v>62021</v>
      </c>
      <c r="C13" s="4">
        <v>62780</v>
      </c>
      <c r="D13" s="4">
        <v>94881</v>
      </c>
      <c r="E13" s="4">
        <v>154114</v>
      </c>
      <c r="F13" s="4">
        <f t="shared" ref="F13:F16" si="5">SUM(B13:E13)</f>
        <v>373796</v>
      </c>
    </row>
    <row r="14" spans="1:6" ht="20.100000000000001" customHeight="1" x14ac:dyDescent="0.25">
      <c r="A14" s="9" t="s">
        <v>49</v>
      </c>
      <c r="B14" s="4">
        <v>2785221</v>
      </c>
      <c r="C14" s="4">
        <v>2968601</v>
      </c>
      <c r="D14" s="4">
        <v>65474</v>
      </c>
      <c r="E14" s="4">
        <v>65383</v>
      </c>
      <c r="F14" s="4">
        <f t="shared" si="5"/>
        <v>5884679</v>
      </c>
    </row>
    <row r="15" spans="1:6" ht="20.100000000000001" customHeight="1" x14ac:dyDescent="0.25">
      <c r="A15" s="9" t="s">
        <v>50</v>
      </c>
      <c r="B15" s="4">
        <v>434420</v>
      </c>
      <c r="C15" s="4">
        <v>21332</v>
      </c>
      <c r="D15" s="4">
        <v>5196</v>
      </c>
      <c r="E15" s="4">
        <v>7175</v>
      </c>
      <c r="F15" s="4">
        <f t="shared" si="5"/>
        <v>468123</v>
      </c>
    </row>
    <row r="16" spans="1:6" ht="20.100000000000001" customHeight="1" x14ac:dyDescent="0.25">
      <c r="A16" s="9" t="s">
        <v>1</v>
      </c>
      <c r="B16" s="4">
        <v>466987</v>
      </c>
      <c r="C16" s="4">
        <v>596356</v>
      </c>
      <c r="D16" s="4">
        <v>908265</v>
      </c>
      <c r="E16" s="4">
        <v>1144849</v>
      </c>
      <c r="F16" s="4">
        <f t="shared" si="5"/>
        <v>3116457</v>
      </c>
    </row>
    <row r="17" spans="1:6" ht="25.35" customHeight="1" x14ac:dyDescent="0.25">
      <c r="A17" s="11" t="s">
        <v>3</v>
      </c>
      <c r="B17" s="7">
        <f>SUM(B13:B16)</f>
        <v>3748649</v>
      </c>
      <c r="C17" s="7">
        <f t="shared" ref="C17:F17" si="6">SUM(C13:C16)</f>
        <v>3649069</v>
      </c>
      <c r="D17" s="7">
        <f t="shared" si="6"/>
        <v>1073816</v>
      </c>
      <c r="E17" s="7">
        <f t="shared" si="6"/>
        <v>1371521</v>
      </c>
      <c r="F17" s="7">
        <f t="shared" si="6"/>
        <v>9843055</v>
      </c>
    </row>
    <row r="18" spans="1:6" ht="20.100000000000001" customHeight="1" x14ac:dyDescent="0.25">
      <c r="A18" s="9" t="s">
        <v>4</v>
      </c>
      <c r="B18" s="4">
        <v>22911</v>
      </c>
      <c r="C18" s="4">
        <v>50887</v>
      </c>
      <c r="D18" s="4">
        <v>65212</v>
      </c>
      <c r="E18" s="4">
        <v>93067</v>
      </c>
      <c r="F18" s="4">
        <f t="shared" ref="F18:F20" si="7">SUM(B18:E18)</f>
        <v>232077</v>
      </c>
    </row>
    <row r="19" spans="1:6" ht="20.100000000000001" customHeight="1" x14ac:dyDescent="0.25">
      <c r="A19" s="9" t="s">
        <v>5</v>
      </c>
      <c r="B19" s="4">
        <v>37924</v>
      </c>
      <c r="C19" s="4">
        <v>145765</v>
      </c>
      <c r="D19" s="4">
        <v>135160</v>
      </c>
      <c r="E19" s="4">
        <v>216079</v>
      </c>
      <c r="F19" s="4">
        <f t="shared" si="7"/>
        <v>534928</v>
      </c>
    </row>
    <row r="20" spans="1:6" ht="20.100000000000001" customHeight="1" x14ac:dyDescent="0.25">
      <c r="A20" s="9" t="s">
        <v>6</v>
      </c>
      <c r="B20" s="4">
        <v>4943</v>
      </c>
      <c r="C20" s="4">
        <v>3835</v>
      </c>
      <c r="D20" s="4">
        <v>902</v>
      </c>
      <c r="E20" s="4">
        <v>925</v>
      </c>
      <c r="F20" s="4">
        <f t="shared" si="7"/>
        <v>10605</v>
      </c>
    </row>
    <row r="21" spans="1:6" ht="25.35" customHeight="1" x14ac:dyDescent="0.25">
      <c r="A21" s="11" t="s">
        <v>7</v>
      </c>
      <c r="B21" s="7">
        <f>SUM(B18:B20)</f>
        <v>65778</v>
      </c>
      <c r="C21" s="7">
        <f t="shared" ref="C21:F21" si="8">SUM(C18:C20)</f>
        <v>200487</v>
      </c>
      <c r="D21" s="7">
        <f t="shared" si="8"/>
        <v>201274</v>
      </c>
      <c r="E21" s="7">
        <f t="shared" si="8"/>
        <v>310071</v>
      </c>
      <c r="F21" s="7">
        <f t="shared" si="8"/>
        <v>777610</v>
      </c>
    </row>
    <row r="22" spans="1:6" ht="25.35" customHeight="1" x14ac:dyDescent="0.25">
      <c r="A22" s="8" t="s">
        <v>0</v>
      </c>
      <c r="B22" s="7">
        <f>B17-B21</f>
        <v>3682871</v>
      </c>
      <c r="C22" s="7">
        <f t="shared" ref="C22:F22" si="9">C17-C21</f>
        <v>3448582</v>
      </c>
      <c r="D22" s="7">
        <f t="shared" si="9"/>
        <v>872542</v>
      </c>
      <c r="E22" s="7">
        <f t="shared" si="9"/>
        <v>1061450</v>
      </c>
      <c r="F22" s="7">
        <f t="shared" si="9"/>
        <v>9065445</v>
      </c>
    </row>
    <row r="23" spans="1:6" ht="25.35" customHeight="1" x14ac:dyDescent="0.25">
      <c r="A23" s="8" t="s">
        <v>8</v>
      </c>
      <c r="B23" s="7">
        <f>B12+B22</f>
        <v>6515965</v>
      </c>
      <c r="C23" s="7">
        <f t="shared" ref="C23:F23" si="10">C12+C22</f>
        <v>14797976</v>
      </c>
      <c r="D23" s="7">
        <f t="shared" si="10"/>
        <v>-6392238</v>
      </c>
      <c r="E23" s="7">
        <f t="shared" si="10"/>
        <v>-11273163</v>
      </c>
      <c r="F23" s="7">
        <f t="shared" si="10"/>
        <v>3648540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B5" sqref="B5"/>
    </sheetView>
  </sheetViews>
  <sheetFormatPr defaultRowHeight="16.5" x14ac:dyDescent="0.25"/>
  <cols>
    <col min="1" max="1" width="29.625" style="1" customWidth="1"/>
    <col min="2" max="5" width="21.125" customWidth="1"/>
    <col min="6" max="6" width="25.375" customWidth="1"/>
  </cols>
  <sheetData>
    <row r="1" spans="1:6" ht="28.15" customHeight="1" x14ac:dyDescent="0.25">
      <c r="A1" s="2" t="s">
        <v>16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</row>
    <row r="2" spans="1:6" ht="20.100000000000001" customHeight="1" x14ac:dyDescent="0.25">
      <c r="A2" s="3" t="s">
        <v>17</v>
      </c>
      <c r="B2" s="4">
        <v>28909392</v>
      </c>
      <c r="C2" s="4">
        <v>31955977</v>
      </c>
      <c r="D2" s="4">
        <v>13340670</v>
      </c>
      <c r="E2" s="4">
        <v>1683270</v>
      </c>
      <c r="F2" s="4">
        <f>SUM(B2:E2)</f>
        <v>75889309</v>
      </c>
    </row>
    <row r="3" spans="1:6" ht="20.100000000000001" customHeight="1" x14ac:dyDescent="0.25">
      <c r="A3" s="3" t="s">
        <v>18</v>
      </c>
      <c r="B3" s="4">
        <v>85105</v>
      </c>
      <c r="C3" s="4">
        <v>78746</v>
      </c>
      <c r="D3" s="4">
        <v>42375</v>
      </c>
      <c r="E3" s="4">
        <v>40758</v>
      </c>
      <c r="F3" s="4">
        <f t="shared" ref="F3:F10" si="0">SUM(B3:E3)</f>
        <v>246984</v>
      </c>
    </row>
    <row r="4" spans="1:6" ht="20.100000000000001" customHeight="1" x14ac:dyDescent="0.25">
      <c r="A4" s="5" t="s">
        <v>19</v>
      </c>
      <c r="B4" s="4">
        <v>73533</v>
      </c>
      <c r="C4" s="4">
        <v>132946</v>
      </c>
      <c r="D4" s="4">
        <v>16466</v>
      </c>
      <c r="E4" s="4">
        <v>15525</v>
      </c>
      <c r="F4" s="4">
        <f t="shared" si="0"/>
        <v>238470</v>
      </c>
    </row>
    <row r="5" spans="1:6" ht="25.35" customHeight="1" x14ac:dyDescent="0.25">
      <c r="A5" s="6" t="s">
        <v>20</v>
      </c>
      <c r="B5" s="7">
        <f>B2-B3-B4</f>
        <v>28750754</v>
      </c>
      <c r="C5" s="7">
        <f t="shared" ref="C5:E5" si="1">C2-C3-C4</f>
        <v>31744285</v>
      </c>
      <c r="D5" s="7">
        <f t="shared" si="1"/>
        <v>13281829</v>
      </c>
      <c r="E5" s="7">
        <f t="shared" si="1"/>
        <v>1626987</v>
      </c>
      <c r="F5" s="7">
        <f>F2-F3-F4</f>
        <v>75403855</v>
      </c>
    </row>
    <row r="6" spans="1:6" ht="20.100000000000001" customHeight="1" x14ac:dyDescent="0.25">
      <c r="A6" s="3" t="s">
        <v>21</v>
      </c>
      <c r="B6" s="4">
        <v>23738274</v>
      </c>
      <c r="C6" s="4">
        <v>17603140</v>
      </c>
      <c r="D6" s="4">
        <v>18198907</v>
      </c>
      <c r="E6" s="4">
        <v>12183625</v>
      </c>
      <c r="F6" s="4">
        <f t="shared" si="0"/>
        <v>71723946</v>
      </c>
    </row>
    <row r="7" spans="1:6" ht="25.35" customHeight="1" x14ac:dyDescent="0.25">
      <c r="A7" s="8" t="s">
        <v>22</v>
      </c>
      <c r="B7" s="7">
        <f>B5-B6</f>
        <v>5012480</v>
      </c>
      <c r="C7" s="7">
        <f t="shared" ref="C7:F7" si="2">C5-C6</f>
        <v>14141145</v>
      </c>
      <c r="D7" s="7">
        <f t="shared" si="2"/>
        <v>-4917078</v>
      </c>
      <c r="E7" s="7">
        <f t="shared" si="2"/>
        <v>-10556638</v>
      </c>
      <c r="F7" s="7">
        <f t="shared" si="2"/>
        <v>3679909</v>
      </c>
    </row>
    <row r="8" spans="1:6" ht="20.100000000000001" customHeight="1" x14ac:dyDescent="0.25">
      <c r="A8" s="9" t="s">
        <v>23</v>
      </c>
      <c r="B8" s="4">
        <v>1142444</v>
      </c>
      <c r="C8" s="4">
        <v>1424372</v>
      </c>
      <c r="D8" s="4">
        <v>1180867</v>
      </c>
      <c r="E8" s="4">
        <v>813571</v>
      </c>
      <c r="F8" s="4">
        <f t="shared" si="0"/>
        <v>4561254</v>
      </c>
    </row>
    <row r="9" spans="1:6" ht="20.100000000000001" customHeight="1" x14ac:dyDescent="0.25">
      <c r="A9" s="9" t="s">
        <v>24</v>
      </c>
      <c r="B9" s="4">
        <v>654013</v>
      </c>
      <c r="C9" s="4">
        <v>859950</v>
      </c>
      <c r="D9" s="4">
        <v>382683</v>
      </c>
      <c r="E9" s="4">
        <v>190303</v>
      </c>
      <c r="F9" s="4">
        <f t="shared" si="0"/>
        <v>2086949</v>
      </c>
    </row>
    <row r="10" spans="1:6" ht="20.100000000000001" customHeight="1" x14ac:dyDescent="0.25">
      <c r="A10" s="9" t="s">
        <v>25</v>
      </c>
      <c r="B10" s="4">
        <v>382929</v>
      </c>
      <c r="C10" s="4">
        <v>507429</v>
      </c>
      <c r="D10" s="4">
        <v>784152</v>
      </c>
      <c r="E10" s="4">
        <v>774101</v>
      </c>
      <c r="F10" s="4">
        <f t="shared" si="0"/>
        <v>2448611</v>
      </c>
    </row>
    <row r="11" spans="1:6" ht="25.35" customHeight="1" x14ac:dyDescent="0.25">
      <c r="A11" s="10" t="s">
        <v>26</v>
      </c>
      <c r="B11" s="7">
        <f>SUM(B8:B10)</f>
        <v>2179386</v>
      </c>
      <c r="C11" s="7">
        <f t="shared" ref="C11:F11" si="3">SUM(C8:C10)</f>
        <v>2791751</v>
      </c>
      <c r="D11" s="7">
        <f t="shared" si="3"/>
        <v>2347702</v>
      </c>
      <c r="E11" s="7">
        <f t="shared" si="3"/>
        <v>1777975</v>
      </c>
      <c r="F11" s="7">
        <f t="shared" si="3"/>
        <v>9096814</v>
      </c>
    </row>
    <row r="12" spans="1:6" ht="25.35" customHeight="1" x14ac:dyDescent="0.25">
      <c r="A12" s="8" t="s">
        <v>27</v>
      </c>
      <c r="B12" s="7">
        <f>B7-B11</f>
        <v>2833094</v>
      </c>
      <c r="C12" s="7">
        <f t="shared" ref="C12:F12" si="4">C7-C11</f>
        <v>11349394</v>
      </c>
      <c r="D12" s="7">
        <f t="shared" si="4"/>
        <v>-7264780</v>
      </c>
      <c r="E12" s="7">
        <f t="shared" si="4"/>
        <v>-12334613</v>
      </c>
      <c r="F12" s="7">
        <f t="shared" si="4"/>
        <v>-5416905</v>
      </c>
    </row>
    <row r="13" spans="1:6" ht="20.100000000000001" customHeight="1" x14ac:dyDescent="0.25">
      <c r="A13" s="9" t="s">
        <v>28</v>
      </c>
      <c r="B13" s="4">
        <v>62021</v>
      </c>
      <c r="C13" s="4">
        <v>62780</v>
      </c>
      <c r="D13" s="4">
        <v>94881</v>
      </c>
      <c r="E13" s="4">
        <v>154114</v>
      </c>
      <c r="F13" s="4">
        <f t="shared" ref="F13:F16" si="5">SUM(B13:E13)</f>
        <v>373796</v>
      </c>
    </row>
    <row r="14" spans="1:6" ht="20.100000000000001" customHeight="1" x14ac:dyDescent="0.25">
      <c r="A14" s="9" t="s">
        <v>29</v>
      </c>
      <c r="B14" s="4">
        <v>2785221</v>
      </c>
      <c r="C14" s="4">
        <v>2968601</v>
      </c>
      <c r="D14" s="4">
        <v>65474</v>
      </c>
      <c r="E14" s="4">
        <v>65383</v>
      </c>
      <c r="F14" s="4">
        <f t="shared" si="5"/>
        <v>5884679</v>
      </c>
    </row>
    <row r="15" spans="1:6" ht="20.100000000000001" customHeight="1" x14ac:dyDescent="0.25">
      <c r="A15" s="9" t="s">
        <v>30</v>
      </c>
      <c r="B15" s="4">
        <v>434420</v>
      </c>
      <c r="C15" s="4">
        <v>21332</v>
      </c>
      <c r="D15" s="4">
        <v>5196</v>
      </c>
      <c r="E15" s="4">
        <v>7175</v>
      </c>
      <c r="F15" s="4">
        <f t="shared" si="5"/>
        <v>468123</v>
      </c>
    </row>
    <row r="16" spans="1:6" ht="20.100000000000001" customHeight="1" x14ac:dyDescent="0.25">
      <c r="A16" s="9" t="s">
        <v>31</v>
      </c>
      <c r="B16" s="4">
        <v>466987</v>
      </c>
      <c r="C16" s="4">
        <v>596356</v>
      </c>
      <c r="D16" s="4">
        <v>908265</v>
      </c>
      <c r="E16" s="4">
        <v>1144849</v>
      </c>
      <c r="F16" s="4">
        <f t="shared" si="5"/>
        <v>3116457</v>
      </c>
    </row>
    <row r="17" spans="1:6" ht="25.35" customHeight="1" x14ac:dyDescent="0.25">
      <c r="A17" s="11" t="s">
        <v>32</v>
      </c>
      <c r="B17" s="7">
        <f>SUM(B13:B16)</f>
        <v>3748649</v>
      </c>
      <c r="C17" s="7">
        <f t="shared" ref="C17:F17" si="6">SUM(C13:C16)</f>
        <v>3649069</v>
      </c>
      <c r="D17" s="7">
        <f t="shared" si="6"/>
        <v>1073816</v>
      </c>
      <c r="E17" s="7">
        <f t="shared" si="6"/>
        <v>1371521</v>
      </c>
      <c r="F17" s="7">
        <f t="shared" si="6"/>
        <v>9843055</v>
      </c>
    </row>
    <row r="18" spans="1:6" ht="20.100000000000001" customHeight="1" x14ac:dyDescent="0.25">
      <c r="A18" s="9" t="s">
        <v>33</v>
      </c>
      <c r="B18" s="4">
        <v>22911</v>
      </c>
      <c r="C18" s="4">
        <v>50887</v>
      </c>
      <c r="D18" s="4">
        <v>65212</v>
      </c>
      <c r="E18" s="4">
        <v>93067</v>
      </c>
      <c r="F18" s="4">
        <f t="shared" ref="F18:F20" si="7">SUM(B18:E18)</f>
        <v>232077</v>
      </c>
    </row>
    <row r="19" spans="1:6" ht="20.100000000000001" customHeight="1" x14ac:dyDescent="0.25">
      <c r="A19" s="9" t="s">
        <v>34</v>
      </c>
      <c r="B19" s="4">
        <v>37924</v>
      </c>
      <c r="C19" s="4">
        <v>145765</v>
      </c>
      <c r="D19" s="4">
        <v>135160</v>
      </c>
      <c r="E19" s="4">
        <v>216079</v>
      </c>
      <c r="F19" s="4">
        <f t="shared" si="7"/>
        <v>534928</v>
      </c>
    </row>
    <row r="20" spans="1:6" ht="20.100000000000001" customHeight="1" x14ac:dyDescent="0.25">
      <c r="A20" s="9" t="s">
        <v>35</v>
      </c>
      <c r="B20" s="4">
        <v>4943</v>
      </c>
      <c r="C20" s="4">
        <v>3835</v>
      </c>
      <c r="D20" s="4">
        <v>902</v>
      </c>
      <c r="E20" s="4">
        <v>925</v>
      </c>
      <c r="F20" s="4">
        <f t="shared" si="7"/>
        <v>10605</v>
      </c>
    </row>
    <row r="21" spans="1:6" ht="25.35" customHeight="1" x14ac:dyDescent="0.25">
      <c r="A21" s="11" t="s">
        <v>36</v>
      </c>
      <c r="B21" s="7">
        <f>SUM(B18:B20)</f>
        <v>65778</v>
      </c>
      <c r="C21" s="7">
        <f t="shared" ref="C21:F21" si="8">SUM(C18:C20)</f>
        <v>200487</v>
      </c>
      <c r="D21" s="7">
        <f t="shared" si="8"/>
        <v>201274</v>
      </c>
      <c r="E21" s="7">
        <f t="shared" si="8"/>
        <v>310071</v>
      </c>
      <c r="F21" s="7">
        <f t="shared" si="8"/>
        <v>777610</v>
      </c>
    </row>
    <row r="22" spans="1:6" ht="25.35" customHeight="1" x14ac:dyDescent="0.25">
      <c r="A22" s="8" t="s">
        <v>0</v>
      </c>
      <c r="B22" s="7">
        <f>B17-B21</f>
        <v>3682871</v>
      </c>
      <c r="C22" s="7">
        <f t="shared" ref="C22:F22" si="9">C17-C21</f>
        <v>3448582</v>
      </c>
      <c r="D22" s="7">
        <f t="shared" si="9"/>
        <v>872542</v>
      </c>
      <c r="E22" s="7">
        <f t="shared" si="9"/>
        <v>1061450</v>
      </c>
      <c r="F22" s="7">
        <f t="shared" si="9"/>
        <v>9065445</v>
      </c>
    </row>
    <row r="23" spans="1:6" ht="25.35" customHeight="1" x14ac:dyDescent="0.25">
      <c r="A23" s="8" t="s">
        <v>37</v>
      </c>
      <c r="B23" s="7">
        <f>B12+B22</f>
        <v>6515965</v>
      </c>
      <c r="C23" s="7">
        <f t="shared" ref="C23:F23" si="10">C12+C22</f>
        <v>14797976</v>
      </c>
      <c r="D23" s="7">
        <f t="shared" si="10"/>
        <v>-6392238</v>
      </c>
      <c r="E23" s="7">
        <f t="shared" si="10"/>
        <v>-11273163</v>
      </c>
      <c r="F23" s="7">
        <f t="shared" si="10"/>
        <v>3648540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sqref="A1:XFD1048576"/>
    </sheetView>
  </sheetViews>
  <sheetFormatPr defaultRowHeight="16.5" x14ac:dyDescent="0.25"/>
  <cols>
    <col min="1" max="1" width="29.625" style="1" customWidth="1"/>
    <col min="2" max="5" width="21.125" customWidth="1"/>
    <col min="6" max="6" width="25.375" customWidth="1"/>
  </cols>
  <sheetData>
    <row r="1" spans="1:6" ht="28.15" customHeight="1" x14ac:dyDescent="0.25">
      <c r="A1" s="2" t="s">
        <v>2</v>
      </c>
      <c r="B1" s="2" t="s">
        <v>15</v>
      </c>
      <c r="C1" s="2" t="s">
        <v>10</v>
      </c>
      <c r="D1" s="2" t="s">
        <v>11</v>
      </c>
      <c r="E1" s="2" t="s">
        <v>12</v>
      </c>
      <c r="F1" s="2" t="s">
        <v>14</v>
      </c>
    </row>
    <row r="2" spans="1:6" ht="20.100000000000001" customHeight="1" x14ac:dyDescent="0.25">
      <c r="A2" s="3"/>
      <c r="B2" s="4"/>
      <c r="C2" s="4"/>
      <c r="D2" s="4"/>
      <c r="E2" s="4"/>
      <c r="F2" s="4"/>
    </row>
    <row r="3" spans="1:6" ht="20.100000000000001" customHeight="1" x14ac:dyDescent="0.25">
      <c r="A3" s="3"/>
      <c r="B3" s="4"/>
      <c r="C3" s="4"/>
      <c r="D3" s="4"/>
      <c r="E3" s="4"/>
      <c r="F3" s="4"/>
    </row>
    <row r="4" spans="1:6" ht="20.100000000000001" customHeight="1" x14ac:dyDescent="0.25">
      <c r="A4" s="5"/>
      <c r="B4" s="4"/>
      <c r="C4" s="4"/>
      <c r="D4" s="4"/>
      <c r="E4" s="4"/>
      <c r="F4" s="4"/>
    </row>
    <row r="5" spans="1:6" ht="25.35" customHeight="1" x14ac:dyDescent="0.25">
      <c r="A5" s="6"/>
      <c r="B5" s="7"/>
      <c r="C5" s="7"/>
      <c r="D5" s="7"/>
      <c r="E5" s="7"/>
      <c r="F5" s="7"/>
    </row>
    <row r="6" spans="1:6" ht="20.100000000000001" customHeight="1" x14ac:dyDescent="0.25">
      <c r="A6" s="3"/>
      <c r="B6" s="4"/>
      <c r="C6" s="4"/>
      <c r="D6" s="4"/>
      <c r="E6" s="4"/>
      <c r="F6" s="4"/>
    </row>
    <row r="7" spans="1:6" ht="25.35" customHeight="1" x14ac:dyDescent="0.25">
      <c r="A7" s="8"/>
      <c r="B7" s="7"/>
      <c r="C7" s="7"/>
      <c r="D7" s="7"/>
      <c r="E7" s="7"/>
      <c r="F7" s="7"/>
    </row>
    <row r="8" spans="1:6" ht="20.100000000000001" customHeight="1" x14ac:dyDescent="0.25">
      <c r="A8" s="9"/>
      <c r="B8" s="4"/>
      <c r="C8" s="4"/>
      <c r="D8" s="4"/>
      <c r="E8" s="4"/>
      <c r="F8" s="4"/>
    </row>
    <row r="9" spans="1:6" ht="20.100000000000001" customHeight="1" x14ac:dyDescent="0.25">
      <c r="A9" s="9"/>
      <c r="B9" s="4"/>
      <c r="C9" s="4"/>
      <c r="D9" s="4"/>
      <c r="E9" s="4"/>
      <c r="F9" s="4"/>
    </row>
    <row r="10" spans="1:6" ht="20.100000000000001" customHeight="1" x14ac:dyDescent="0.25">
      <c r="A10" s="9"/>
      <c r="B10" s="4"/>
      <c r="C10" s="4"/>
      <c r="D10" s="4"/>
      <c r="E10" s="4"/>
      <c r="F10" s="4"/>
    </row>
    <row r="11" spans="1:6" ht="25.35" customHeight="1" x14ac:dyDescent="0.25">
      <c r="A11" s="10"/>
      <c r="B11" s="7"/>
      <c r="C11" s="7"/>
      <c r="D11" s="7"/>
      <c r="E11" s="7"/>
      <c r="F11" s="7"/>
    </row>
    <row r="12" spans="1:6" ht="25.35" customHeight="1" x14ac:dyDescent="0.25">
      <c r="A12" s="8"/>
      <c r="B12" s="7"/>
      <c r="C12" s="7"/>
      <c r="D12" s="7"/>
      <c r="E12" s="7"/>
      <c r="F12" s="7"/>
    </row>
    <row r="13" spans="1:6" ht="20.100000000000001" customHeight="1" x14ac:dyDescent="0.25">
      <c r="A13" s="9"/>
      <c r="B13" s="4"/>
      <c r="C13" s="4"/>
      <c r="D13" s="4"/>
      <c r="E13" s="4"/>
      <c r="F13" s="4"/>
    </row>
    <row r="14" spans="1:6" ht="20.100000000000001" customHeight="1" x14ac:dyDescent="0.25">
      <c r="A14" s="9"/>
      <c r="B14" s="4"/>
      <c r="C14" s="4"/>
      <c r="D14" s="4"/>
      <c r="E14" s="4"/>
      <c r="F14" s="4"/>
    </row>
    <row r="15" spans="1:6" ht="20.100000000000001" customHeight="1" x14ac:dyDescent="0.25">
      <c r="A15" s="9"/>
      <c r="B15" s="4"/>
      <c r="C15" s="4"/>
      <c r="D15" s="4"/>
      <c r="E15" s="4"/>
      <c r="F15" s="4"/>
    </row>
    <row r="16" spans="1:6" ht="20.100000000000001" customHeight="1" x14ac:dyDescent="0.25">
      <c r="A16" s="9"/>
      <c r="B16" s="4"/>
      <c r="C16" s="4"/>
      <c r="D16" s="4"/>
      <c r="E16" s="4"/>
      <c r="F16" s="4"/>
    </row>
    <row r="17" spans="1:6" ht="25.35" customHeight="1" x14ac:dyDescent="0.25">
      <c r="A17" s="11"/>
      <c r="B17" s="7"/>
      <c r="C17" s="7"/>
      <c r="D17" s="7"/>
      <c r="E17" s="7"/>
      <c r="F17" s="7"/>
    </row>
    <row r="18" spans="1:6" ht="20.100000000000001" customHeight="1" x14ac:dyDescent="0.25">
      <c r="A18" s="9"/>
      <c r="B18" s="4"/>
      <c r="C18" s="4"/>
      <c r="D18" s="4"/>
      <c r="E18" s="4"/>
      <c r="F18" s="4"/>
    </row>
    <row r="19" spans="1:6" ht="20.100000000000001" customHeight="1" x14ac:dyDescent="0.25">
      <c r="A19" s="9"/>
      <c r="B19" s="4"/>
      <c r="C19" s="4"/>
      <c r="D19" s="4"/>
      <c r="E19" s="4"/>
      <c r="F19" s="4"/>
    </row>
    <row r="20" spans="1:6" ht="20.100000000000001" customHeight="1" x14ac:dyDescent="0.25">
      <c r="A20" s="9"/>
      <c r="B20" s="4"/>
      <c r="C20" s="4"/>
      <c r="D20" s="4"/>
      <c r="E20" s="4"/>
      <c r="F20" s="4"/>
    </row>
    <row r="21" spans="1:6" ht="25.35" customHeight="1" x14ac:dyDescent="0.25">
      <c r="A21" s="11"/>
      <c r="B21" s="7"/>
      <c r="C21" s="7"/>
      <c r="D21" s="7"/>
      <c r="E21" s="7"/>
      <c r="F21" s="7"/>
    </row>
    <row r="22" spans="1:6" ht="25.35" customHeight="1" x14ac:dyDescent="0.25">
      <c r="A22" s="8"/>
      <c r="B22" s="7"/>
      <c r="C22" s="7"/>
      <c r="D22" s="7"/>
      <c r="E22" s="7"/>
      <c r="F22" s="7"/>
    </row>
    <row r="23" spans="1:6" ht="25.35" customHeight="1" x14ac:dyDescent="0.25">
      <c r="A23" s="8"/>
      <c r="B23" s="7"/>
      <c r="C23" s="7"/>
      <c r="D23" s="7"/>
      <c r="E23" s="7"/>
      <c r="F23" s="7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年度損益表</vt:lpstr>
      <vt:lpstr>年度損益表 (2)</vt:lpstr>
      <vt:lpstr>損益表格式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Sinica</dc:creator>
  <cp:lastModifiedBy>user</cp:lastModifiedBy>
  <dcterms:created xsi:type="dcterms:W3CDTF">2016-11-18T13:11:46Z</dcterms:created>
  <dcterms:modified xsi:type="dcterms:W3CDTF">2017-06-23T06:30:20Z</dcterms:modified>
</cp:coreProperties>
</file>