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2章 Excel 操作複習\2-3 儲存格格式\"/>
    </mc:Choice>
  </mc:AlternateContent>
  <bookViews>
    <workbookView xWindow="0" yWindow="23" windowWidth="9495" windowHeight="4965"/>
  </bookViews>
  <sheets>
    <sheet name="成本分析" sheetId="1" r:id="rId1"/>
    <sheet name="變動率" sheetId="2" r:id="rId2"/>
  </sheets>
  <definedNames>
    <definedName name="含稅金額">成本分析!$E$5:$E$60</definedName>
    <definedName name="單價">成本分析!$C$5:$C$60</definedName>
    <definedName name="單價_含稅">成本分析!$D$5:$D$60</definedName>
    <definedName name="稅率">成本分析!$H$2</definedName>
    <definedName name="數量">成本分析!$B$5:$B$60</definedName>
    <definedName name="變動率表">變動率!$A$2:$C$7</definedName>
  </definedNames>
  <calcPr calcId="162913"/>
</workbook>
</file>

<file path=xl/calcChain.xml><?xml version="1.0" encoding="utf-8"?>
<calcChain xmlns="http://schemas.openxmlformats.org/spreadsheetml/2006/main">
  <c r="E5" i="1" l="1"/>
  <c r="F5" i="1" s="1"/>
  <c r="E6" i="1"/>
  <c r="G6" i="1" s="1"/>
  <c r="F6" i="1"/>
  <c r="E7" i="1"/>
  <c r="F7" i="1"/>
  <c r="G7" i="1"/>
  <c r="E8" i="1"/>
  <c r="F8" i="1" s="1"/>
  <c r="G8" i="1"/>
  <c r="E9" i="1"/>
  <c r="F9" i="1" s="1"/>
  <c r="E10" i="1"/>
  <c r="G10" i="1" s="1"/>
  <c r="F10" i="1"/>
  <c r="E11" i="1"/>
  <c r="F11" i="1"/>
  <c r="G11" i="1"/>
  <c r="E12" i="1"/>
  <c r="F12" i="1" s="1"/>
  <c r="G12" i="1"/>
  <c r="E13" i="1"/>
  <c r="F13" i="1" s="1"/>
  <c r="E14" i="1"/>
  <c r="G14" i="1" s="1"/>
  <c r="F14" i="1"/>
  <c r="E15" i="1"/>
  <c r="F15" i="1"/>
  <c r="G15" i="1"/>
  <c r="E16" i="1"/>
  <c r="F16" i="1" s="1"/>
  <c r="G16" i="1"/>
  <c r="E17" i="1"/>
  <c r="F17" i="1" s="1"/>
  <c r="E18" i="1"/>
  <c r="G18" i="1" s="1"/>
  <c r="F18" i="1"/>
  <c r="E19" i="1"/>
  <c r="F19" i="1"/>
  <c r="G19" i="1"/>
  <c r="E20" i="1"/>
  <c r="F20" i="1" s="1"/>
  <c r="G20" i="1"/>
  <c r="E21" i="1"/>
  <c r="F21" i="1" s="1"/>
  <c r="E22" i="1"/>
  <c r="G22" i="1" s="1"/>
  <c r="F22" i="1"/>
  <c r="E23" i="1"/>
  <c r="F23" i="1"/>
  <c r="G23" i="1"/>
  <c r="E24" i="1"/>
  <c r="F24" i="1" s="1"/>
  <c r="G24" i="1"/>
  <c r="E25" i="1"/>
  <c r="F25" i="1" s="1"/>
  <c r="E26" i="1"/>
  <c r="G26" i="1" s="1"/>
  <c r="F26" i="1"/>
  <c r="E27" i="1"/>
  <c r="F27" i="1"/>
  <c r="G27" i="1"/>
  <c r="E28" i="1"/>
  <c r="F28" i="1" s="1"/>
  <c r="G28" i="1"/>
  <c r="E29" i="1"/>
  <c r="F29" i="1" s="1"/>
  <c r="E30" i="1"/>
  <c r="G30" i="1" s="1"/>
  <c r="F30" i="1"/>
  <c r="E31" i="1"/>
  <c r="F31" i="1"/>
  <c r="G31" i="1"/>
  <c r="E32" i="1"/>
  <c r="F32" i="1" s="1"/>
  <c r="G32" i="1"/>
  <c r="E33" i="1"/>
  <c r="F33" i="1" s="1"/>
  <c r="E34" i="1"/>
  <c r="G34" i="1" s="1"/>
  <c r="F34" i="1"/>
  <c r="E35" i="1"/>
  <c r="F35" i="1"/>
  <c r="G35" i="1"/>
  <c r="E36" i="1"/>
  <c r="F36" i="1" s="1"/>
  <c r="G36" i="1"/>
  <c r="E37" i="1"/>
  <c r="F37" i="1" s="1"/>
  <c r="E38" i="1"/>
  <c r="G38" i="1" s="1"/>
  <c r="F38" i="1"/>
  <c r="E39" i="1"/>
  <c r="F39" i="1"/>
  <c r="G39" i="1"/>
  <c r="E40" i="1"/>
  <c r="F40" i="1" s="1"/>
  <c r="G40" i="1"/>
  <c r="E41" i="1"/>
  <c r="F41" i="1" s="1"/>
  <c r="E42" i="1"/>
  <c r="G42" i="1" s="1"/>
  <c r="F42" i="1"/>
  <c r="E43" i="1"/>
  <c r="F43" i="1"/>
  <c r="G43" i="1"/>
  <c r="E44" i="1"/>
  <c r="F44" i="1" s="1"/>
  <c r="G44" i="1"/>
  <c r="E45" i="1"/>
  <c r="F45" i="1" s="1"/>
  <c r="E46" i="1"/>
  <c r="G46" i="1" s="1"/>
  <c r="F46" i="1"/>
  <c r="E47" i="1"/>
  <c r="F47" i="1"/>
  <c r="G47" i="1"/>
  <c r="E48" i="1"/>
  <c r="F48" i="1" s="1"/>
  <c r="G48" i="1"/>
  <c r="E49" i="1"/>
  <c r="F49" i="1" s="1"/>
  <c r="E50" i="1"/>
  <c r="G50" i="1" s="1"/>
  <c r="F50" i="1"/>
  <c r="E51" i="1"/>
  <c r="F51" i="1"/>
  <c r="G51" i="1"/>
  <c r="E52" i="1"/>
  <c r="F52" i="1" s="1"/>
  <c r="G52" i="1"/>
  <c r="E53" i="1"/>
  <c r="F53" i="1" s="1"/>
  <c r="E54" i="1"/>
  <c r="G54" i="1" s="1"/>
  <c r="F54" i="1"/>
  <c r="E55" i="1"/>
  <c r="F55" i="1"/>
  <c r="G55" i="1"/>
  <c r="E56" i="1"/>
  <c r="F56" i="1" s="1"/>
  <c r="G56" i="1"/>
  <c r="E57" i="1"/>
  <c r="F57" i="1" s="1"/>
  <c r="E58" i="1"/>
  <c r="G58" i="1" s="1"/>
  <c r="F58" i="1"/>
  <c r="E59" i="1"/>
  <c r="F59" i="1"/>
  <c r="G59" i="1"/>
  <c r="E60" i="1"/>
  <c r="F60" i="1" s="1"/>
  <c r="G60" i="1"/>
  <c r="G57" i="1" l="1"/>
  <c r="G53" i="1"/>
  <c r="G49" i="1"/>
  <c r="G45" i="1"/>
  <c r="G41" i="1"/>
  <c r="G37" i="1"/>
  <c r="G33" i="1"/>
  <c r="G29" i="1"/>
  <c r="G25" i="1"/>
  <c r="G21" i="1"/>
  <c r="G17" i="1"/>
  <c r="G13" i="1"/>
  <c r="G9" i="1"/>
  <c r="G5" i="1"/>
</calcChain>
</file>

<file path=xl/sharedStrings.xml><?xml version="1.0" encoding="utf-8"?>
<sst xmlns="http://schemas.openxmlformats.org/spreadsheetml/2006/main" count="125" uniqueCount="71">
  <si>
    <r>
      <t>鴻運科技顧問公司</t>
    </r>
    <r>
      <rPr>
        <b/>
        <i/>
        <sz val="24"/>
        <color indexed="12"/>
        <rFont val="Times New Roman"/>
        <family val="1"/>
      </rPr>
      <t/>
    </r>
    <phoneticPr fontId="0" type="noConversion"/>
  </si>
  <si>
    <t>含稅金額</t>
    <phoneticPr fontId="0" type="noConversion"/>
  </si>
  <si>
    <t>變動率</t>
  </si>
  <si>
    <t>以上</t>
    <phoneticPr fontId="0" type="noConversion"/>
  </si>
  <si>
    <r>
      <t>稅率</t>
    </r>
    <r>
      <rPr>
        <sz val="12"/>
        <rFont val="Times New Roman"/>
        <family val="1"/>
      </rPr>
      <t>:</t>
    </r>
  </si>
  <si>
    <t>訂單編號</t>
  </si>
  <si>
    <t>數量</t>
  </si>
  <si>
    <t>單價</t>
  </si>
  <si>
    <t>含稅金額</t>
  </si>
  <si>
    <t>變動下限</t>
  </si>
  <si>
    <t>變動上限</t>
  </si>
  <si>
    <t>成交金額</t>
  </si>
  <si>
    <t>Y</t>
  </si>
  <si>
    <t>N</t>
  </si>
  <si>
    <t>單價
含稅</t>
    <phoneticPr fontId="5" type="noConversion"/>
  </si>
  <si>
    <t>88-02</t>
  </si>
  <si>
    <t>88-03</t>
  </si>
  <si>
    <t>88-04</t>
  </si>
  <si>
    <t>88-05</t>
  </si>
  <si>
    <t>88-06</t>
  </si>
  <si>
    <t>88-07</t>
  </si>
  <si>
    <t>88-08</t>
  </si>
  <si>
    <t>88-09</t>
  </si>
  <si>
    <t>88-10</t>
  </si>
  <si>
    <t>88-11</t>
  </si>
  <si>
    <t>88-12</t>
  </si>
  <si>
    <t>88-13</t>
  </si>
  <si>
    <t>88-14</t>
  </si>
  <si>
    <t>88-15</t>
  </si>
  <si>
    <t>88-16</t>
  </si>
  <si>
    <t>88-17</t>
  </si>
  <si>
    <t>88-18</t>
  </si>
  <si>
    <t>88-19</t>
  </si>
  <si>
    <t>88-20</t>
  </si>
  <si>
    <t>88-21</t>
  </si>
  <si>
    <t>88-22</t>
  </si>
  <si>
    <t>88-23</t>
  </si>
  <si>
    <t>88-24</t>
  </si>
  <si>
    <t>88-25</t>
  </si>
  <si>
    <t>88-26</t>
  </si>
  <si>
    <t>88-27</t>
  </si>
  <si>
    <t>88-28</t>
  </si>
  <si>
    <t>88-29</t>
  </si>
  <si>
    <t>88-30</t>
  </si>
  <si>
    <t>88-31</t>
  </si>
  <si>
    <t>88-32</t>
  </si>
  <si>
    <t>88-33</t>
  </si>
  <si>
    <t>88-34</t>
  </si>
  <si>
    <t>88-35</t>
  </si>
  <si>
    <t>88-36</t>
  </si>
  <si>
    <t>88-37</t>
  </si>
  <si>
    <t>88-38</t>
  </si>
  <si>
    <t>88-39</t>
  </si>
  <si>
    <t>88-40</t>
  </si>
  <si>
    <t>88-41</t>
  </si>
  <si>
    <t>88-42</t>
  </si>
  <si>
    <t>88-43</t>
  </si>
  <si>
    <t>88-44</t>
  </si>
  <si>
    <t>88-45</t>
  </si>
  <si>
    <t>88-46</t>
  </si>
  <si>
    <t>88-47</t>
  </si>
  <si>
    <t>88-48</t>
  </si>
  <si>
    <t>88-49</t>
  </si>
  <si>
    <t>88-50</t>
  </si>
  <si>
    <t>88-51</t>
  </si>
  <si>
    <t>88-52</t>
  </si>
  <si>
    <t>88-53</t>
  </si>
  <si>
    <t>88-54</t>
  </si>
  <si>
    <t>88-55</t>
  </si>
  <si>
    <t>88-56</t>
  </si>
  <si>
    <t>88-01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</si>
</sst>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* #,##0_-;\-&quot;$&quot;* #,##0_-;_-&quot;$&quot;* &quot;-&quot;_-;_-@_-"/>
    <numFmt numFmtId="41" formatCode="_-* #,##0_-;\-* #,##0_-;_-* &quot;-&quot;_-;_-@_-"/>
    <numFmt numFmtId="176" formatCode="_-&quot;$&quot;**#,##0_-;\-&quot;$&quot;**#,##0_-;_-&quot;$&quot;**&quot;-&quot;_-;_-@_-"/>
    <numFmt numFmtId="177" formatCode="_-&quot;$&quot;*-#,##0_-;\-&quot;$&quot;*-#,##0_-;_-&quot;$&quot;*-&quot;-&quot;_-;_-@_-"/>
  </numFmts>
  <fonts count="10">
    <font>
      <sz val="12"/>
      <name val="新細明體"/>
      <charset val="136"/>
    </font>
    <font>
      <sz val="12"/>
      <name val="新細明體"/>
      <family val="1"/>
      <charset val="136"/>
    </font>
    <font>
      <b/>
      <sz val="24"/>
      <color indexed="12"/>
      <name val="標楷體"/>
      <family val="4"/>
      <charset val="136"/>
    </font>
    <font>
      <sz val="12"/>
      <name val="Times New Roman"/>
      <family val="1"/>
    </font>
    <font>
      <b/>
      <i/>
      <sz val="24"/>
      <color indexed="12"/>
      <name val="Times New Roman"/>
      <family val="1"/>
    </font>
    <font>
      <sz val="9"/>
      <name val="新細明體"/>
      <family val="1"/>
      <charset val="136"/>
    </font>
    <font>
      <b/>
      <i/>
      <u/>
      <sz val="24"/>
      <color indexed="12"/>
      <name val="Times New Roman"/>
      <family val="1"/>
    </font>
    <font>
      <b/>
      <sz val="12"/>
      <name val="新細明體"/>
      <family val="1"/>
      <charset val="136"/>
    </font>
    <font>
      <sz val="12"/>
      <name val="Arial"/>
      <family val="2"/>
    </font>
    <font>
      <b/>
      <sz val="12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1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0">
    <xf numFmtId="0" fontId="0" fillId="0" borderId="0" xfId="0"/>
    <xf numFmtId="0" fontId="7" fillId="0" borderId="1" xfId="1" applyFont="1" applyBorder="1" applyAlignment="1">
      <alignment horizontal="center" vertical="center"/>
    </xf>
    <xf numFmtId="41" fontId="8" fillId="0" borderId="2" xfId="2" applyFont="1" applyBorder="1" applyAlignment="1">
      <alignment vertical="center"/>
    </xf>
    <xf numFmtId="41" fontId="8" fillId="0" borderId="3" xfId="2" applyFont="1" applyBorder="1" applyAlignment="1">
      <alignment vertical="center"/>
    </xf>
    <xf numFmtId="41" fontId="0" fillId="0" borderId="4" xfId="2" applyFont="1" applyBorder="1" applyAlignment="1">
      <alignment horizontal="left" vertical="center"/>
    </xf>
    <xf numFmtId="49" fontId="8" fillId="0" borderId="8" xfId="1" applyNumberFormat="1" applyFont="1" applyBorder="1" applyAlignment="1" applyProtection="1">
      <alignment horizontal="center" vertical="center"/>
    </xf>
    <xf numFmtId="0" fontId="8" fillId="0" borderId="9" xfId="5" applyFont="1" applyBorder="1" applyAlignment="1">
      <alignment horizontal="center" vertical="center"/>
    </xf>
    <xf numFmtId="49" fontId="8" fillId="0" borderId="10" xfId="1" applyNumberFormat="1" applyFont="1" applyBorder="1" applyAlignment="1" applyProtection="1">
      <alignment horizontal="center" vertical="center"/>
    </xf>
    <xf numFmtId="49" fontId="8" fillId="0" borderId="11" xfId="1" applyNumberFormat="1" applyFont="1" applyBorder="1" applyAlignment="1" applyProtection="1">
      <alignment horizontal="center" vertical="center"/>
    </xf>
    <xf numFmtId="0" fontId="8" fillId="0" borderId="12" xfId="5" applyFont="1" applyBorder="1" applyAlignment="1">
      <alignment horizontal="center" vertical="center"/>
    </xf>
    <xf numFmtId="41" fontId="8" fillId="0" borderId="12" xfId="2" applyFont="1" applyBorder="1" applyAlignment="1" applyProtection="1">
      <alignment horizontal="center" vertical="center"/>
    </xf>
    <xf numFmtId="41" fontId="8" fillId="0" borderId="9" xfId="2" applyFont="1" applyBorder="1" applyAlignment="1" applyProtection="1">
      <alignment horizontal="center" vertical="center"/>
    </xf>
    <xf numFmtId="41" fontId="8" fillId="0" borderId="12" xfId="2" applyFont="1" applyFill="1" applyBorder="1" applyAlignment="1" applyProtection="1">
      <alignment horizontal="center" vertical="center"/>
    </xf>
    <xf numFmtId="41" fontId="8" fillId="0" borderId="9" xfId="2" applyFont="1" applyFill="1" applyBorder="1" applyAlignment="1" applyProtection="1">
      <alignment horizontal="center" vertical="center"/>
    </xf>
    <xf numFmtId="0" fontId="8" fillId="0" borderId="13" xfId="3" applyFont="1" applyBorder="1" applyAlignment="1">
      <alignment horizontal="center" vertical="center"/>
    </xf>
    <xf numFmtId="9" fontId="8" fillId="0" borderId="14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5" xfId="3" applyFont="1" applyBorder="1" applyAlignment="1">
      <alignment horizontal="center" vertical="center"/>
    </xf>
    <xf numFmtId="9" fontId="8" fillId="0" borderId="16" xfId="1" applyNumberFormat="1" applyFont="1" applyBorder="1" applyAlignment="1">
      <alignment horizontal="center" vertical="center"/>
    </xf>
    <xf numFmtId="0" fontId="8" fillId="0" borderId="17" xfId="3" applyFont="1" applyBorder="1" applyAlignment="1">
      <alignment horizontal="center" vertical="center"/>
    </xf>
    <xf numFmtId="9" fontId="8" fillId="0" borderId="18" xfId="1" applyNumberFormat="1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9" fontId="8" fillId="0" borderId="0" xfId="4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41" fontId="8" fillId="0" borderId="9" xfId="2" applyFont="1" applyBorder="1" applyAlignment="1">
      <alignment horizontal="center" vertical="center"/>
    </xf>
    <xf numFmtId="41" fontId="8" fillId="0" borderId="9" xfId="2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41" fontId="8" fillId="0" borderId="19" xfId="2" applyFont="1" applyBorder="1" applyAlignment="1">
      <alignment horizontal="center" vertical="center"/>
    </xf>
    <xf numFmtId="41" fontId="8" fillId="0" borderId="19" xfId="2" applyFont="1" applyFill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42" fontId="8" fillId="2" borderId="12" xfId="1" applyNumberFormat="1" applyFont="1" applyFill="1" applyBorder="1" applyAlignment="1" applyProtection="1">
      <alignment vertical="center"/>
    </xf>
    <xf numFmtId="42" fontId="8" fillId="2" borderId="9" xfId="1" applyNumberFormat="1" applyFont="1" applyFill="1" applyBorder="1" applyAlignment="1" applyProtection="1">
      <alignment vertical="center"/>
    </xf>
    <xf numFmtId="42" fontId="8" fillId="2" borderId="19" xfId="1" applyNumberFormat="1" applyFont="1" applyFill="1" applyBorder="1" applyAlignment="1" applyProtection="1">
      <alignment vertical="center"/>
    </xf>
    <xf numFmtId="176" fontId="8" fillId="2" borderId="12" xfId="1" applyNumberFormat="1" applyFont="1" applyFill="1" applyBorder="1" applyAlignment="1" applyProtection="1">
      <alignment vertical="center"/>
    </xf>
    <xf numFmtId="176" fontId="8" fillId="2" borderId="9" xfId="1" applyNumberFormat="1" applyFont="1" applyFill="1" applyBorder="1" applyAlignment="1" applyProtection="1">
      <alignment vertical="center"/>
    </xf>
    <xf numFmtId="176" fontId="8" fillId="2" borderId="19" xfId="1" applyNumberFormat="1" applyFont="1" applyFill="1" applyBorder="1" applyAlignment="1" applyProtection="1">
      <alignment vertical="center"/>
    </xf>
    <xf numFmtId="177" fontId="8" fillId="0" borderId="22" xfId="5" applyNumberFormat="1" applyFont="1" applyBorder="1" applyAlignment="1">
      <alignment vertical="center"/>
    </xf>
    <xf numFmtId="177" fontId="8" fillId="0" borderId="23" xfId="5" applyNumberFormat="1" applyFont="1" applyBorder="1" applyAlignment="1">
      <alignment vertical="center"/>
    </xf>
    <xf numFmtId="177" fontId="8" fillId="0" borderId="24" xfId="5" applyNumberFormat="1" applyFont="1" applyBorder="1" applyAlignment="1">
      <alignment vertical="center"/>
    </xf>
    <xf numFmtId="0" fontId="9" fillId="3" borderId="5" xfId="1" applyFont="1" applyFill="1" applyBorder="1" applyAlignment="1" applyProtection="1">
      <alignment horizontal="center" vertical="center"/>
    </xf>
    <xf numFmtId="0" fontId="9" fillId="3" borderId="6" xfId="1" applyFont="1" applyFill="1" applyBorder="1" applyAlignment="1" applyProtection="1">
      <alignment horizontal="center" vertical="center"/>
    </xf>
    <xf numFmtId="0" fontId="9" fillId="3" borderId="6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</cellXfs>
  <cellStyles count="6">
    <cellStyle name="一般" xfId="0" builtinId="0"/>
    <cellStyle name="一般_BOOK" xfId="1"/>
    <cellStyle name="千分位[0]" xfId="2" builtinId="6"/>
    <cellStyle name="千分位[0]_BOOK" xfId="3"/>
    <cellStyle name="百分比" xfId="4" builtinId="5"/>
    <cellStyle name="貨幣 [0]_BOOK" xfId="5"/>
  </cellStyles>
  <dxfs count="3"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2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Normal="100" workbookViewId="0">
      <pane ySplit="4" topLeftCell="A5" activePane="bottomLeft" state="frozen"/>
      <selection pane="bottomLeft" activeCell="F9" sqref="F9"/>
    </sheetView>
  </sheetViews>
  <sheetFormatPr defaultColWidth="9" defaultRowHeight="15.4"/>
  <cols>
    <col min="1" max="1" width="11.1328125" style="21" customWidth="1"/>
    <col min="2" max="4" width="12.59765625" style="21" customWidth="1"/>
    <col min="5" max="8" width="20.59765625" style="21" customWidth="1"/>
    <col min="9" max="10" width="6" style="21" customWidth="1"/>
    <col min="11" max="16384" width="9" style="21"/>
  </cols>
  <sheetData>
    <row r="1" spans="1:8" ht="33.75">
      <c r="A1" s="46" t="s">
        <v>0</v>
      </c>
      <c r="B1" s="47"/>
      <c r="C1" s="47"/>
      <c r="D1" s="47"/>
      <c r="E1" s="47"/>
      <c r="F1" s="47"/>
      <c r="G1" s="47"/>
      <c r="H1" s="47"/>
    </row>
    <row r="2" spans="1:8" ht="21.6" customHeight="1">
      <c r="A2" s="22"/>
      <c r="G2" s="23" t="s">
        <v>4</v>
      </c>
      <c r="H2" s="24">
        <v>0.05</v>
      </c>
    </row>
    <row r="3" spans="1:8" ht="15.75" thickBot="1"/>
    <row r="4" spans="1:8" ht="37.25" customHeight="1" thickBot="1">
      <c r="A4" s="41" t="s">
        <v>5</v>
      </c>
      <c r="B4" s="42" t="s">
        <v>6</v>
      </c>
      <c r="C4" s="42" t="s">
        <v>7</v>
      </c>
      <c r="D4" s="43" t="s">
        <v>14</v>
      </c>
      <c r="E4" s="44" t="s">
        <v>8</v>
      </c>
      <c r="F4" s="44" t="s">
        <v>9</v>
      </c>
      <c r="G4" s="44" t="s">
        <v>10</v>
      </c>
      <c r="H4" s="45" t="s">
        <v>11</v>
      </c>
    </row>
    <row r="5" spans="1:8" s="25" customFormat="1" ht="26.45" customHeight="1" thickTop="1">
      <c r="A5" s="8" t="s">
        <v>70</v>
      </c>
      <c r="B5" s="10">
        <v>543</v>
      </c>
      <c r="C5" s="12">
        <v>1200</v>
      </c>
      <c r="D5" s="9" t="s">
        <v>12</v>
      </c>
      <c r="E5" s="35">
        <f>IF(單價_含稅="Y",數量*單價,數量*單價*(1+稅率))</f>
        <v>651600</v>
      </c>
      <c r="F5" s="32">
        <f>含稅金額*(1-VLOOKUP(含稅金額,變動率表,3))</f>
        <v>638568</v>
      </c>
      <c r="G5" s="32">
        <f>含稅金額*(1+VLOOKUP(含稅金額,變動率表,3))</f>
        <v>664632</v>
      </c>
      <c r="H5" s="38">
        <v>660000</v>
      </c>
    </row>
    <row r="6" spans="1:8" s="25" customFormat="1" ht="26.45" customHeight="1">
      <c r="A6" s="5" t="s">
        <v>15</v>
      </c>
      <c r="B6" s="11">
        <v>670</v>
      </c>
      <c r="C6" s="13">
        <v>3715</v>
      </c>
      <c r="D6" s="6" t="s">
        <v>12</v>
      </c>
      <c r="E6" s="36">
        <f t="shared" ref="E6:E60" si="0">IF(單價_含稅="Y",數量*單價,數量*單價*(1+稅率))</f>
        <v>2489050</v>
      </c>
      <c r="F6" s="33">
        <f t="shared" ref="F6:F60" si="1">含稅金額*(1-VLOOKUP(含稅金額,變動率表,3))</f>
        <v>2364597.5</v>
      </c>
      <c r="G6" s="33">
        <f t="shared" ref="G6:G60" si="2">含稅金額*(1+VLOOKUP(含稅金額,變動率表,3))</f>
        <v>2613502.5</v>
      </c>
      <c r="H6" s="39">
        <v>3050000</v>
      </c>
    </row>
    <row r="7" spans="1:8" s="25" customFormat="1" ht="26.45" customHeight="1">
      <c r="A7" s="5" t="s">
        <v>16</v>
      </c>
      <c r="B7" s="11">
        <v>77</v>
      </c>
      <c r="C7" s="13">
        <v>1200</v>
      </c>
      <c r="D7" s="6" t="s">
        <v>13</v>
      </c>
      <c r="E7" s="36">
        <f t="shared" si="0"/>
        <v>97020</v>
      </c>
      <c r="F7" s="33">
        <f t="shared" si="1"/>
        <v>95079.599999999991</v>
      </c>
      <c r="G7" s="33">
        <f t="shared" si="2"/>
        <v>98960.400000000009</v>
      </c>
      <c r="H7" s="39">
        <v>97020</v>
      </c>
    </row>
    <row r="8" spans="1:8" s="25" customFormat="1" ht="26.45" customHeight="1">
      <c r="A8" s="5" t="s">
        <v>17</v>
      </c>
      <c r="B8" s="11">
        <v>120</v>
      </c>
      <c r="C8" s="13">
        <v>1500</v>
      </c>
      <c r="D8" s="6" t="s">
        <v>13</v>
      </c>
      <c r="E8" s="36">
        <f t="shared" si="0"/>
        <v>189000</v>
      </c>
      <c r="F8" s="33">
        <f t="shared" si="1"/>
        <v>185220</v>
      </c>
      <c r="G8" s="33">
        <f t="shared" si="2"/>
        <v>192780</v>
      </c>
      <c r="H8" s="39">
        <v>183000</v>
      </c>
    </row>
    <row r="9" spans="1:8" s="25" customFormat="1" ht="26.45" customHeight="1">
      <c r="A9" s="5" t="s">
        <v>18</v>
      </c>
      <c r="B9" s="11">
        <v>70</v>
      </c>
      <c r="C9" s="13">
        <v>670</v>
      </c>
      <c r="D9" s="6" t="s">
        <v>12</v>
      </c>
      <c r="E9" s="36">
        <f t="shared" si="0"/>
        <v>46900</v>
      </c>
      <c r="F9" s="33">
        <f t="shared" si="1"/>
        <v>45962</v>
      </c>
      <c r="G9" s="33">
        <f t="shared" si="2"/>
        <v>47838</v>
      </c>
      <c r="H9" s="39">
        <v>47000</v>
      </c>
    </row>
    <row r="10" spans="1:8" s="25" customFormat="1" ht="26.45" customHeight="1">
      <c r="A10" s="5" t="s">
        <v>19</v>
      </c>
      <c r="B10" s="11">
        <v>340</v>
      </c>
      <c r="C10" s="13">
        <v>8500</v>
      </c>
      <c r="D10" s="6" t="s">
        <v>13</v>
      </c>
      <c r="E10" s="36">
        <f t="shared" si="0"/>
        <v>3034500</v>
      </c>
      <c r="F10" s="33">
        <f t="shared" si="1"/>
        <v>2822085</v>
      </c>
      <c r="G10" s="33">
        <f t="shared" si="2"/>
        <v>3246915</v>
      </c>
      <c r="H10" s="39">
        <v>3050000</v>
      </c>
    </row>
    <row r="11" spans="1:8" s="25" customFormat="1" ht="26.45" customHeight="1">
      <c r="A11" s="5" t="s">
        <v>20</v>
      </c>
      <c r="B11" s="11">
        <v>723</v>
      </c>
      <c r="C11" s="13">
        <v>723</v>
      </c>
      <c r="D11" s="6" t="s">
        <v>12</v>
      </c>
      <c r="E11" s="36">
        <f t="shared" si="0"/>
        <v>522729</v>
      </c>
      <c r="F11" s="33">
        <f t="shared" si="1"/>
        <v>512274.42</v>
      </c>
      <c r="G11" s="33">
        <f t="shared" si="2"/>
        <v>533183.57999999996</v>
      </c>
      <c r="H11" s="39">
        <v>1150000</v>
      </c>
    </row>
    <row r="12" spans="1:8" s="25" customFormat="1" ht="26.45" customHeight="1">
      <c r="A12" s="5" t="s">
        <v>21</v>
      </c>
      <c r="B12" s="11">
        <v>80</v>
      </c>
      <c r="C12" s="13">
        <v>670</v>
      </c>
      <c r="D12" s="6" t="s">
        <v>12</v>
      </c>
      <c r="E12" s="36">
        <f t="shared" si="0"/>
        <v>53600</v>
      </c>
      <c r="F12" s="33">
        <f t="shared" si="1"/>
        <v>52528</v>
      </c>
      <c r="G12" s="33">
        <f t="shared" si="2"/>
        <v>54672</v>
      </c>
      <c r="H12" s="39">
        <v>56000</v>
      </c>
    </row>
    <row r="13" spans="1:8" s="25" customFormat="1" ht="26.45" customHeight="1">
      <c r="A13" s="5" t="s">
        <v>22</v>
      </c>
      <c r="B13" s="11">
        <v>137</v>
      </c>
      <c r="C13" s="13">
        <v>1500</v>
      </c>
      <c r="D13" s="6" t="s">
        <v>13</v>
      </c>
      <c r="E13" s="36">
        <f t="shared" si="0"/>
        <v>215775</v>
      </c>
      <c r="F13" s="33">
        <f t="shared" si="1"/>
        <v>211459.5</v>
      </c>
      <c r="G13" s="33">
        <f t="shared" si="2"/>
        <v>220090.5</v>
      </c>
      <c r="H13" s="39">
        <v>205000</v>
      </c>
    </row>
    <row r="14" spans="1:8" s="25" customFormat="1" ht="26.45" customHeight="1">
      <c r="A14" s="5" t="s">
        <v>23</v>
      </c>
      <c r="B14" s="26">
        <v>501</v>
      </c>
      <c r="C14" s="27">
        <v>847</v>
      </c>
      <c r="D14" s="28" t="s">
        <v>13</v>
      </c>
      <c r="E14" s="36">
        <f t="shared" si="0"/>
        <v>445564.35000000003</v>
      </c>
      <c r="F14" s="33">
        <f t="shared" si="1"/>
        <v>436653.06300000002</v>
      </c>
      <c r="G14" s="33">
        <f t="shared" si="2"/>
        <v>454475.63700000005</v>
      </c>
      <c r="H14" s="39">
        <v>449248</v>
      </c>
    </row>
    <row r="15" spans="1:8" s="25" customFormat="1" ht="26.45" customHeight="1">
      <c r="A15" s="5" t="s">
        <v>24</v>
      </c>
      <c r="B15" s="26">
        <v>54</v>
      </c>
      <c r="C15" s="27">
        <v>1540</v>
      </c>
      <c r="D15" s="28" t="s">
        <v>13</v>
      </c>
      <c r="E15" s="36">
        <f t="shared" si="0"/>
        <v>87318</v>
      </c>
      <c r="F15" s="33">
        <f t="shared" si="1"/>
        <v>85571.64</v>
      </c>
      <c r="G15" s="33">
        <f t="shared" si="2"/>
        <v>89064.36</v>
      </c>
      <c r="H15" s="39">
        <v>83204</v>
      </c>
    </row>
    <row r="16" spans="1:8" s="25" customFormat="1" ht="26.45" customHeight="1">
      <c r="A16" s="5" t="s">
        <v>25</v>
      </c>
      <c r="B16" s="26">
        <v>302</v>
      </c>
      <c r="C16" s="27">
        <v>4341</v>
      </c>
      <c r="D16" s="28" t="s">
        <v>13</v>
      </c>
      <c r="E16" s="36">
        <f t="shared" si="0"/>
        <v>1376531.1</v>
      </c>
      <c r="F16" s="33">
        <f t="shared" si="1"/>
        <v>1335235.1670000001</v>
      </c>
      <c r="G16" s="33">
        <f t="shared" si="2"/>
        <v>1417827.0330000001</v>
      </c>
      <c r="H16" s="39">
        <v>1392188</v>
      </c>
    </row>
    <row r="17" spans="1:8" s="25" customFormat="1" ht="26.45" customHeight="1">
      <c r="A17" s="5" t="s">
        <v>26</v>
      </c>
      <c r="B17" s="26">
        <v>291</v>
      </c>
      <c r="C17" s="27">
        <v>1561</v>
      </c>
      <c r="D17" s="28" t="s">
        <v>13</v>
      </c>
      <c r="E17" s="36">
        <f t="shared" si="0"/>
        <v>476963.55000000005</v>
      </c>
      <c r="F17" s="33">
        <f t="shared" si="1"/>
        <v>467424.27900000004</v>
      </c>
      <c r="G17" s="33">
        <f t="shared" si="2"/>
        <v>486502.82100000005</v>
      </c>
      <c r="H17" s="39">
        <v>484195</v>
      </c>
    </row>
    <row r="18" spans="1:8" s="25" customFormat="1" ht="26.45" customHeight="1">
      <c r="A18" s="5" t="s">
        <v>27</v>
      </c>
      <c r="B18" s="26">
        <v>331</v>
      </c>
      <c r="C18" s="27">
        <v>1576</v>
      </c>
      <c r="D18" s="28" t="s">
        <v>13</v>
      </c>
      <c r="E18" s="36">
        <f t="shared" si="0"/>
        <v>547738.80000000005</v>
      </c>
      <c r="F18" s="33">
        <f t="shared" si="1"/>
        <v>536784.02400000009</v>
      </c>
      <c r="G18" s="33">
        <f t="shared" si="2"/>
        <v>558693.576</v>
      </c>
      <c r="H18" s="39">
        <v>549819</v>
      </c>
    </row>
    <row r="19" spans="1:8" s="25" customFormat="1" ht="26.45" customHeight="1">
      <c r="A19" s="5" t="s">
        <v>28</v>
      </c>
      <c r="B19" s="26">
        <v>279</v>
      </c>
      <c r="C19" s="27">
        <v>4141</v>
      </c>
      <c r="D19" s="28" t="s">
        <v>13</v>
      </c>
      <c r="E19" s="36">
        <f t="shared" si="0"/>
        <v>1213105.95</v>
      </c>
      <c r="F19" s="33">
        <f t="shared" si="1"/>
        <v>1176712.7715</v>
      </c>
      <c r="G19" s="33">
        <f t="shared" si="2"/>
        <v>1249499.1284999999</v>
      </c>
      <c r="H19" s="39">
        <v>1455526</v>
      </c>
    </row>
    <row r="20" spans="1:8" s="25" customFormat="1" ht="26.45" customHeight="1">
      <c r="A20" s="5" t="s">
        <v>29</v>
      </c>
      <c r="B20" s="26">
        <v>111</v>
      </c>
      <c r="C20" s="27">
        <v>1334</v>
      </c>
      <c r="D20" s="28" t="s">
        <v>12</v>
      </c>
      <c r="E20" s="36">
        <f t="shared" si="0"/>
        <v>148074</v>
      </c>
      <c r="F20" s="33">
        <f t="shared" si="1"/>
        <v>145112.51999999999</v>
      </c>
      <c r="G20" s="33">
        <f t="shared" si="2"/>
        <v>151035.48000000001</v>
      </c>
      <c r="H20" s="39">
        <v>155515</v>
      </c>
    </row>
    <row r="21" spans="1:8" s="25" customFormat="1" ht="26.45" customHeight="1">
      <c r="A21" s="5" t="s">
        <v>30</v>
      </c>
      <c r="B21" s="26">
        <v>661</v>
      </c>
      <c r="C21" s="27">
        <v>778</v>
      </c>
      <c r="D21" s="28" t="s">
        <v>13</v>
      </c>
      <c r="E21" s="36">
        <f t="shared" si="0"/>
        <v>539970.9</v>
      </c>
      <c r="F21" s="33">
        <f t="shared" si="1"/>
        <v>529171.48199999996</v>
      </c>
      <c r="G21" s="33">
        <f t="shared" si="2"/>
        <v>550770.31800000009</v>
      </c>
      <c r="H21" s="39">
        <v>570105</v>
      </c>
    </row>
    <row r="22" spans="1:8" s="25" customFormat="1" ht="26.45" customHeight="1">
      <c r="A22" s="5" t="s">
        <v>31</v>
      </c>
      <c r="B22" s="26">
        <v>402</v>
      </c>
      <c r="C22" s="27">
        <v>569</v>
      </c>
      <c r="D22" s="28" t="s">
        <v>12</v>
      </c>
      <c r="E22" s="36">
        <f t="shared" si="0"/>
        <v>228738</v>
      </c>
      <c r="F22" s="33">
        <f t="shared" si="1"/>
        <v>224163.24</v>
      </c>
      <c r="G22" s="33">
        <f t="shared" si="2"/>
        <v>233312.76</v>
      </c>
      <c r="H22" s="39">
        <v>216282</v>
      </c>
    </row>
    <row r="23" spans="1:8" s="25" customFormat="1" ht="26.45" customHeight="1">
      <c r="A23" s="5" t="s">
        <v>32</v>
      </c>
      <c r="B23" s="26">
        <v>972</v>
      </c>
      <c r="C23" s="27">
        <v>210</v>
      </c>
      <c r="D23" s="28" t="s">
        <v>13</v>
      </c>
      <c r="E23" s="36">
        <f t="shared" si="0"/>
        <v>214326</v>
      </c>
      <c r="F23" s="33">
        <f t="shared" si="1"/>
        <v>210039.48</v>
      </c>
      <c r="G23" s="33">
        <f t="shared" si="2"/>
        <v>218612.52</v>
      </c>
      <c r="H23" s="39">
        <v>246474</v>
      </c>
    </row>
    <row r="24" spans="1:8" s="25" customFormat="1" ht="26.45" customHeight="1">
      <c r="A24" s="5" t="s">
        <v>33</v>
      </c>
      <c r="B24" s="26">
        <v>207</v>
      </c>
      <c r="C24" s="27">
        <v>1682</v>
      </c>
      <c r="D24" s="28" t="s">
        <v>12</v>
      </c>
      <c r="E24" s="36">
        <f t="shared" si="0"/>
        <v>348174</v>
      </c>
      <c r="F24" s="33">
        <f t="shared" si="1"/>
        <v>341210.52</v>
      </c>
      <c r="G24" s="33">
        <f t="shared" si="2"/>
        <v>355137.48</v>
      </c>
      <c r="H24" s="39">
        <v>349453</v>
      </c>
    </row>
    <row r="25" spans="1:8" s="25" customFormat="1" ht="26.45" customHeight="1">
      <c r="A25" s="5" t="s">
        <v>34</v>
      </c>
      <c r="B25" s="26">
        <v>13</v>
      </c>
      <c r="C25" s="27">
        <v>3104</v>
      </c>
      <c r="D25" s="28" t="s">
        <v>13</v>
      </c>
      <c r="E25" s="36">
        <f t="shared" si="0"/>
        <v>42369.599999999999</v>
      </c>
      <c r="F25" s="33">
        <f t="shared" si="1"/>
        <v>41522.207999999999</v>
      </c>
      <c r="G25" s="33">
        <f t="shared" si="2"/>
        <v>43216.991999999998</v>
      </c>
      <c r="H25" s="39">
        <v>41516</v>
      </c>
    </row>
    <row r="26" spans="1:8" s="25" customFormat="1" ht="26.45" customHeight="1">
      <c r="A26" s="5" t="s">
        <v>35</v>
      </c>
      <c r="B26" s="26">
        <v>310</v>
      </c>
      <c r="C26" s="27">
        <v>6950</v>
      </c>
      <c r="D26" s="28" t="s">
        <v>12</v>
      </c>
      <c r="E26" s="36">
        <f t="shared" si="0"/>
        <v>2154500</v>
      </c>
      <c r="F26" s="33">
        <f t="shared" si="1"/>
        <v>2046775</v>
      </c>
      <c r="G26" s="33">
        <f t="shared" si="2"/>
        <v>2262225</v>
      </c>
      <c r="H26" s="39">
        <v>2809674</v>
      </c>
    </row>
    <row r="27" spans="1:8" s="25" customFormat="1" ht="26.45" customHeight="1">
      <c r="A27" s="5" t="s">
        <v>36</v>
      </c>
      <c r="B27" s="26">
        <v>13</v>
      </c>
      <c r="C27" s="27">
        <v>1312</v>
      </c>
      <c r="D27" s="28" t="s">
        <v>13</v>
      </c>
      <c r="E27" s="36">
        <f t="shared" si="0"/>
        <v>17908.8</v>
      </c>
      <c r="F27" s="33">
        <f t="shared" si="1"/>
        <v>17550.624</v>
      </c>
      <c r="G27" s="33">
        <f t="shared" si="2"/>
        <v>18266.975999999999</v>
      </c>
      <c r="H27" s="39">
        <v>13155</v>
      </c>
    </row>
    <row r="28" spans="1:8" s="25" customFormat="1" ht="26.45" customHeight="1">
      <c r="A28" s="5" t="s">
        <v>37</v>
      </c>
      <c r="B28" s="26">
        <v>111</v>
      </c>
      <c r="C28" s="27">
        <v>1788</v>
      </c>
      <c r="D28" s="28" t="s">
        <v>13</v>
      </c>
      <c r="E28" s="36">
        <f t="shared" si="0"/>
        <v>208391.40000000002</v>
      </c>
      <c r="F28" s="33">
        <f t="shared" si="1"/>
        <v>204223.57200000001</v>
      </c>
      <c r="G28" s="33">
        <f t="shared" si="2"/>
        <v>212559.22800000003</v>
      </c>
      <c r="H28" s="39">
        <v>206378</v>
      </c>
    </row>
    <row r="29" spans="1:8" s="25" customFormat="1" ht="26.45" customHeight="1">
      <c r="A29" s="5" t="s">
        <v>38</v>
      </c>
      <c r="B29" s="26">
        <v>604</v>
      </c>
      <c r="C29" s="27">
        <v>6323</v>
      </c>
      <c r="D29" s="28" t="s">
        <v>12</v>
      </c>
      <c r="E29" s="36">
        <f t="shared" si="0"/>
        <v>3819092</v>
      </c>
      <c r="F29" s="33">
        <f t="shared" si="1"/>
        <v>3551755.5599999996</v>
      </c>
      <c r="G29" s="33">
        <f t="shared" si="2"/>
        <v>4086428.4400000004</v>
      </c>
      <c r="H29" s="39">
        <v>3802770</v>
      </c>
    </row>
    <row r="30" spans="1:8" s="25" customFormat="1" ht="26.45" customHeight="1">
      <c r="A30" s="5" t="s">
        <v>39</v>
      </c>
      <c r="B30" s="26">
        <v>819</v>
      </c>
      <c r="C30" s="27">
        <v>4306</v>
      </c>
      <c r="D30" s="28" t="s">
        <v>13</v>
      </c>
      <c r="E30" s="36">
        <f t="shared" si="0"/>
        <v>3702944.7</v>
      </c>
      <c r="F30" s="33">
        <f t="shared" si="1"/>
        <v>3443738.571</v>
      </c>
      <c r="G30" s="33">
        <f t="shared" si="2"/>
        <v>3962150.8290000004</v>
      </c>
      <c r="H30" s="39">
        <v>4013091</v>
      </c>
    </row>
    <row r="31" spans="1:8" s="25" customFormat="1" ht="26.45" customHeight="1">
      <c r="A31" s="5" t="s">
        <v>40</v>
      </c>
      <c r="B31" s="26">
        <v>96</v>
      </c>
      <c r="C31" s="27">
        <v>1846</v>
      </c>
      <c r="D31" s="28" t="s">
        <v>13</v>
      </c>
      <c r="E31" s="36">
        <f t="shared" si="0"/>
        <v>186076.80000000002</v>
      </c>
      <c r="F31" s="33">
        <f t="shared" si="1"/>
        <v>182355.26400000002</v>
      </c>
      <c r="G31" s="33">
        <f t="shared" si="2"/>
        <v>189798.33600000001</v>
      </c>
      <c r="H31" s="39">
        <v>196108</v>
      </c>
    </row>
    <row r="32" spans="1:8" s="25" customFormat="1" ht="26.45" customHeight="1">
      <c r="A32" s="5" t="s">
        <v>41</v>
      </c>
      <c r="B32" s="26">
        <v>68</v>
      </c>
      <c r="C32" s="27">
        <v>2113</v>
      </c>
      <c r="D32" s="28" t="s">
        <v>13</v>
      </c>
      <c r="E32" s="36">
        <f t="shared" si="0"/>
        <v>150868.20000000001</v>
      </c>
      <c r="F32" s="33">
        <f t="shared" si="1"/>
        <v>147850.83600000001</v>
      </c>
      <c r="G32" s="33">
        <f t="shared" si="2"/>
        <v>153885.56400000001</v>
      </c>
      <c r="H32" s="39">
        <v>136241</v>
      </c>
    </row>
    <row r="33" spans="1:8" s="25" customFormat="1" ht="26.45" customHeight="1">
      <c r="A33" s="5" t="s">
        <v>42</v>
      </c>
      <c r="B33" s="26">
        <v>123</v>
      </c>
      <c r="C33" s="27">
        <v>8839</v>
      </c>
      <c r="D33" s="28" t="s">
        <v>13</v>
      </c>
      <c r="E33" s="36">
        <f t="shared" si="0"/>
        <v>1141556.8500000001</v>
      </c>
      <c r="F33" s="33">
        <f t="shared" si="1"/>
        <v>1107310.1445000002</v>
      </c>
      <c r="G33" s="33">
        <f t="shared" si="2"/>
        <v>1175803.5555</v>
      </c>
      <c r="H33" s="39">
        <v>1123614</v>
      </c>
    </row>
    <row r="34" spans="1:8" s="25" customFormat="1" ht="26.45" customHeight="1">
      <c r="A34" s="5" t="s">
        <v>43</v>
      </c>
      <c r="B34" s="26">
        <v>40</v>
      </c>
      <c r="C34" s="27">
        <v>2841</v>
      </c>
      <c r="D34" s="28" t="s">
        <v>12</v>
      </c>
      <c r="E34" s="36">
        <f t="shared" si="0"/>
        <v>113640</v>
      </c>
      <c r="F34" s="33">
        <f t="shared" si="1"/>
        <v>111367.2</v>
      </c>
      <c r="G34" s="33">
        <f t="shared" si="2"/>
        <v>115912.8</v>
      </c>
      <c r="H34" s="39">
        <v>111941</v>
      </c>
    </row>
    <row r="35" spans="1:8" s="25" customFormat="1" ht="26.45" customHeight="1">
      <c r="A35" s="5" t="s">
        <v>44</v>
      </c>
      <c r="B35" s="26">
        <v>778</v>
      </c>
      <c r="C35" s="27">
        <v>3507</v>
      </c>
      <c r="D35" s="28" t="s">
        <v>12</v>
      </c>
      <c r="E35" s="36">
        <f t="shared" si="0"/>
        <v>2728446</v>
      </c>
      <c r="F35" s="33">
        <f t="shared" si="1"/>
        <v>2564739.2399999998</v>
      </c>
      <c r="G35" s="33">
        <f t="shared" si="2"/>
        <v>2892152.7600000002</v>
      </c>
      <c r="H35" s="39">
        <v>2731254</v>
      </c>
    </row>
    <row r="36" spans="1:8" s="25" customFormat="1" ht="26.45" customHeight="1">
      <c r="A36" s="5" t="s">
        <v>45</v>
      </c>
      <c r="B36" s="26">
        <v>645</v>
      </c>
      <c r="C36" s="27">
        <v>4507</v>
      </c>
      <c r="D36" s="28" t="s">
        <v>13</v>
      </c>
      <c r="E36" s="36">
        <f t="shared" si="0"/>
        <v>3052365.75</v>
      </c>
      <c r="F36" s="33">
        <f t="shared" si="1"/>
        <v>2838700.1475</v>
      </c>
      <c r="G36" s="33">
        <f t="shared" si="2"/>
        <v>3266031.3525</v>
      </c>
      <c r="H36" s="39">
        <v>32812942</v>
      </c>
    </row>
    <row r="37" spans="1:8" s="25" customFormat="1" ht="26.45" customHeight="1">
      <c r="A37" s="5" t="s">
        <v>46</v>
      </c>
      <c r="B37" s="26">
        <v>708</v>
      </c>
      <c r="C37" s="27">
        <v>991</v>
      </c>
      <c r="D37" s="28" t="s">
        <v>12</v>
      </c>
      <c r="E37" s="36">
        <f t="shared" si="0"/>
        <v>701628</v>
      </c>
      <c r="F37" s="33">
        <f t="shared" si="1"/>
        <v>687595.44</v>
      </c>
      <c r="G37" s="33">
        <f t="shared" si="2"/>
        <v>715660.56</v>
      </c>
      <c r="H37" s="39">
        <v>714317</v>
      </c>
    </row>
    <row r="38" spans="1:8" s="25" customFormat="1" ht="26.45" customHeight="1">
      <c r="A38" s="5" t="s">
        <v>47</v>
      </c>
      <c r="B38" s="26">
        <v>175</v>
      </c>
      <c r="C38" s="27">
        <v>89</v>
      </c>
      <c r="D38" s="28" t="s">
        <v>13</v>
      </c>
      <c r="E38" s="36">
        <f t="shared" si="0"/>
        <v>16353.75</v>
      </c>
      <c r="F38" s="33">
        <f t="shared" si="1"/>
        <v>16026.674999999999</v>
      </c>
      <c r="G38" s="33">
        <f t="shared" si="2"/>
        <v>16680.825000000001</v>
      </c>
      <c r="H38" s="39">
        <v>16107</v>
      </c>
    </row>
    <row r="39" spans="1:8" s="25" customFormat="1" ht="26.45" customHeight="1">
      <c r="A39" s="5" t="s">
        <v>48</v>
      </c>
      <c r="B39" s="26">
        <v>343</v>
      </c>
      <c r="C39" s="27">
        <v>3842</v>
      </c>
      <c r="D39" s="28" t="s">
        <v>12</v>
      </c>
      <c r="E39" s="36">
        <f t="shared" si="0"/>
        <v>1317806</v>
      </c>
      <c r="F39" s="33">
        <f t="shared" si="1"/>
        <v>1278271.82</v>
      </c>
      <c r="G39" s="33">
        <f t="shared" si="2"/>
        <v>1357340.18</v>
      </c>
      <c r="H39" s="39">
        <v>1020088</v>
      </c>
    </row>
    <row r="40" spans="1:8" s="25" customFormat="1" ht="26.45" customHeight="1">
      <c r="A40" s="5" t="s">
        <v>49</v>
      </c>
      <c r="B40" s="26">
        <v>325</v>
      </c>
      <c r="C40" s="27">
        <v>1103</v>
      </c>
      <c r="D40" s="28" t="s">
        <v>12</v>
      </c>
      <c r="E40" s="36">
        <f t="shared" si="0"/>
        <v>358475</v>
      </c>
      <c r="F40" s="33">
        <f t="shared" si="1"/>
        <v>351305.5</v>
      </c>
      <c r="G40" s="33">
        <f t="shared" si="2"/>
        <v>365644.5</v>
      </c>
      <c r="H40" s="39">
        <v>396079</v>
      </c>
    </row>
    <row r="41" spans="1:8" s="25" customFormat="1" ht="26.45" customHeight="1">
      <c r="A41" s="5" t="s">
        <v>50</v>
      </c>
      <c r="B41" s="26">
        <v>62</v>
      </c>
      <c r="C41" s="27">
        <v>50</v>
      </c>
      <c r="D41" s="28" t="s">
        <v>13</v>
      </c>
      <c r="E41" s="36">
        <f t="shared" si="0"/>
        <v>3255</v>
      </c>
      <c r="F41" s="33">
        <f t="shared" si="1"/>
        <v>3189.9</v>
      </c>
      <c r="G41" s="33">
        <f t="shared" si="2"/>
        <v>3320.1</v>
      </c>
      <c r="H41" s="39">
        <v>3601</v>
      </c>
    </row>
    <row r="42" spans="1:8" s="25" customFormat="1" ht="26.45" customHeight="1">
      <c r="A42" s="5" t="s">
        <v>51</v>
      </c>
      <c r="B42" s="26">
        <v>365</v>
      </c>
      <c r="C42" s="27">
        <v>515</v>
      </c>
      <c r="D42" s="28" t="s">
        <v>13</v>
      </c>
      <c r="E42" s="36">
        <f t="shared" si="0"/>
        <v>197373.75</v>
      </c>
      <c r="F42" s="33">
        <f t="shared" si="1"/>
        <v>193426.27499999999</v>
      </c>
      <c r="G42" s="33">
        <f t="shared" si="2"/>
        <v>201321.22500000001</v>
      </c>
      <c r="H42" s="39">
        <v>155177</v>
      </c>
    </row>
    <row r="43" spans="1:8" s="25" customFormat="1" ht="26.45" customHeight="1">
      <c r="A43" s="5" t="s">
        <v>52</v>
      </c>
      <c r="B43" s="26">
        <v>455</v>
      </c>
      <c r="C43" s="27">
        <v>4773</v>
      </c>
      <c r="D43" s="28" t="s">
        <v>13</v>
      </c>
      <c r="E43" s="36">
        <f t="shared" si="0"/>
        <v>2280300.75</v>
      </c>
      <c r="F43" s="33">
        <f t="shared" si="1"/>
        <v>2166285.7124999999</v>
      </c>
      <c r="G43" s="33">
        <f t="shared" si="2"/>
        <v>2394315.7875000001</v>
      </c>
      <c r="H43" s="39">
        <v>1961656</v>
      </c>
    </row>
    <row r="44" spans="1:8" s="25" customFormat="1" ht="26.45" customHeight="1">
      <c r="A44" s="5" t="s">
        <v>53</v>
      </c>
      <c r="B44" s="26">
        <v>261</v>
      </c>
      <c r="C44" s="27">
        <v>8178</v>
      </c>
      <c r="D44" s="28" t="s">
        <v>13</v>
      </c>
      <c r="E44" s="36">
        <f t="shared" si="0"/>
        <v>2241180.9</v>
      </c>
      <c r="F44" s="33">
        <f t="shared" si="1"/>
        <v>2129121.855</v>
      </c>
      <c r="G44" s="33">
        <f t="shared" si="2"/>
        <v>2353239.9449999998</v>
      </c>
      <c r="H44" s="39">
        <v>2412107</v>
      </c>
    </row>
    <row r="45" spans="1:8" s="25" customFormat="1" ht="26.45" customHeight="1">
      <c r="A45" s="5" t="s">
        <v>54</v>
      </c>
      <c r="B45" s="26">
        <v>45</v>
      </c>
      <c r="C45" s="27">
        <v>6190</v>
      </c>
      <c r="D45" s="28" t="s">
        <v>12</v>
      </c>
      <c r="E45" s="36">
        <f t="shared" si="0"/>
        <v>278550</v>
      </c>
      <c r="F45" s="33">
        <f t="shared" si="1"/>
        <v>272979</v>
      </c>
      <c r="G45" s="33">
        <f t="shared" si="2"/>
        <v>284121</v>
      </c>
      <c r="H45" s="39">
        <v>262917</v>
      </c>
    </row>
    <row r="46" spans="1:8" s="25" customFormat="1" ht="26.45" customHeight="1">
      <c r="A46" s="5" t="s">
        <v>55</v>
      </c>
      <c r="B46" s="26">
        <v>163</v>
      </c>
      <c r="C46" s="27">
        <v>1882</v>
      </c>
      <c r="D46" s="28" t="s">
        <v>13</v>
      </c>
      <c r="E46" s="36">
        <f t="shared" si="0"/>
        <v>322104.3</v>
      </c>
      <c r="F46" s="33">
        <f t="shared" si="1"/>
        <v>315662.21399999998</v>
      </c>
      <c r="G46" s="33">
        <f t="shared" si="2"/>
        <v>328546.386</v>
      </c>
      <c r="H46" s="39">
        <v>306745</v>
      </c>
    </row>
    <row r="47" spans="1:8" s="25" customFormat="1" ht="26.45" customHeight="1">
      <c r="A47" s="5" t="s">
        <v>56</v>
      </c>
      <c r="B47" s="26">
        <v>93</v>
      </c>
      <c r="C47" s="27">
        <v>4351</v>
      </c>
      <c r="D47" s="28" t="s">
        <v>13</v>
      </c>
      <c r="E47" s="36">
        <f t="shared" si="0"/>
        <v>424875.15</v>
      </c>
      <c r="F47" s="33">
        <f t="shared" si="1"/>
        <v>416377.647</v>
      </c>
      <c r="G47" s="33">
        <f t="shared" si="2"/>
        <v>433372.65300000005</v>
      </c>
      <c r="H47" s="39">
        <v>428061</v>
      </c>
    </row>
    <row r="48" spans="1:8" s="25" customFormat="1" ht="26.45" customHeight="1">
      <c r="A48" s="5" t="s">
        <v>57</v>
      </c>
      <c r="B48" s="26">
        <v>441</v>
      </c>
      <c r="C48" s="27">
        <v>1026</v>
      </c>
      <c r="D48" s="28" t="s">
        <v>13</v>
      </c>
      <c r="E48" s="36">
        <f t="shared" si="0"/>
        <v>475089.30000000005</v>
      </c>
      <c r="F48" s="33">
        <f t="shared" si="1"/>
        <v>465587.51400000002</v>
      </c>
      <c r="G48" s="33">
        <f t="shared" si="2"/>
        <v>484591.08600000007</v>
      </c>
      <c r="H48" s="39">
        <v>497938</v>
      </c>
    </row>
    <row r="49" spans="1:8" s="25" customFormat="1" ht="26.45" customHeight="1">
      <c r="A49" s="5" t="s">
        <v>58</v>
      </c>
      <c r="B49" s="26">
        <v>177</v>
      </c>
      <c r="C49" s="27">
        <v>1064</v>
      </c>
      <c r="D49" s="28" t="s">
        <v>13</v>
      </c>
      <c r="E49" s="36">
        <f t="shared" si="0"/>
        <v>197744.4</v>
      </c>
      <c r="F49" s="33">
        <f t="shared" si="1"/>
        <v>193789.51199999999</v>
      </c>
      <c r="G49" s="33">
        <f t="shared" si="2"/>
        <v>201699.288</v>
      </c>
      <c r="H49" s="39">
        <v>121830</v>
      </c>
    </row>
    <row r="50" spans="1:8" s="25" customFormat="1" ht="26.45" customHeight="1">
      <c r="A50" s="5" t="s">
        <v>59</v>
      </c>
      <c r="B50" s="26">
        <v>589</v>
      </c>
      <c r="C50" s="27">
        <v>1297</v>
      </c>
      <c r="D50" s="28" t="s">
        <v>12</v>
      </c>
      <c r="E50" s="36">
        <f t="shared" si="0"/>
        <v>763933</v>
      </c>
      <c r="F50" s="33">
        <f t="shared" si="1"/>
        <v>748654.34</v>
      </c>
      <c r="G50" s="33">
        <f t="shared" si="2"/>
        <v>779211.66</v>
      </c>
      <c r="H50" s="39">
        <v>727302</v>
      </c>
    </row>
    <row r="51" spans="1:8" s="25" customFormat="1" ht="26.45" customHeight="1">
      <c r="A51" s="5" t="s">
        <v>60</v>
      </c>
      <c r="B51" s="26">
        <v>870</v>
      </c>
      <c r="C51" s="27">
        <v>6631</v>
      </c>
      <c r="D51" s="28" t="s">
        <v>12</v>
      </c>
      <c r="E51" s="36">
        <f t="shared" si="0"/>
        <v>5768970</v>
      </c>
      <c r="F51" s="33">
        <f t="shared" si="1"/>
        <v>5365142.0999999996</v>
      </c>
      <c r="G51" s="33">
        <f t="shared" si="2"/>
        <v>6172797.9000000004</v>
      </c>
      <c r="H51" s="39">
        <v>5454216</v>
      </c>
    </row>
    <row r="52" spans="1:8" s="25" customFormat="1" ht="26.45" customHeight="1">
      <c r="A52" s="5" t="s">
        <v>61</v>
      </c>
      <c r="B52" s="26">
        <v>66</v>
      </c>
      <c r="C52" s="27">
        <v>2978</v>
      </c>
      <c r="D52" s="28" t="s">
        <v>13</v>
      </c>
      <c r="E52" s="36">
        <f t="shared" si="0"/>
        <v>206375.40000000002</v>
      </c>
      <c r="F52" s="33">
        <f t="shared" si="1"/>
        <v>202247.89200000002</v>
      </c>
      <c r="G52" s="33">
        <f t="shared" si="2"/>
        <v>210502.90800000002</v>
      </c>
      <c r="H52" s="39">
        <v>212966</v>
      </c>
    </row>
    <row r="53" spans="1:8" s="25" customFormat="1" ht="26.45" customHeight="1">
      <c r="A53" s="5" t="s">
        <v>62</v>
      </c>
      <c r="B53" s="26">
        <v>820</v>
      </c>
      <c r="C53" s="27">
        <v>954</v>
      </c>
      <c r="D53" s="28" t="s">
        <v>12</v>
      </c>
      <c r="E53" s="36">
        <f t="shared" si="0"/>
        <v>782280</v>
      </c>
      <c r="F53" s="33">
        <f t="shared" si="1"/>
        <v>766634.4</v>
      </c>
      <c r="G53" s="33">
        <f t="shared" si="2"/>
        <v>797925.6</v>
      </c>
      <c r="H53" s="39">
        <v>793799</v>
      </c>
    </row>
    <row r="54" spans="1:8" s="25" customFormat="1" ht="26.45" customHeight="1">
      <c r="A54" s="5" t="s">
        <v>63</v>
      </c>
      <c r="B54" s="26">
        <v>386</v>
      </c>
      <c r="C54" s="27">
        <v>326</v>
      </c>
      <c r="D54" s="28" t="s">
        <v>12</v>
      </c>
      <c r="E54" s="36">
        <f t="shared" si="0"/>
        <v>125836</v>
      </c>
      <c r="F54" s="33">
        <f t="shared" si="1"/>
        <v>123319.28</v>
      </c>
      <c r="G54" s="33">
        <f t="shared" si="2"/>
        <v>128352.72</v>
      </c>
      <c r="H54" s="39">
        <v>106367</v>
      </c>
    </row>
    <row r="55" spans="1:8" s="25" customFormat="1" ht="26.45" customHeight="1">
      <c r="A55" s="5" t="s">
        <v>64</v>
      </c>
      <c r="B55" s="26">
        <v>842</v>
      </c>
      <c r="C55" s="27">
        <v>497</v>
      </c>
      <c r="D55" s="28" t="s">
        <v>12</v>
      </c>
      <c r="E55" s="36">
        <f t="shared" si="0"/>
        <v>418474</v>
      </c>
      <c r="F55" s="33">
        <f t="shared" si="1"/>
        <v>410104.52</v>
      </c>
      <c r="G55" s="33">
        <f t="shared" si="2"/>
        <v>426843.48</v>
      </c>
      <c r="H55" s="39">
        <v>438560</v>
      </c>
    </row>
    <row r="56" spans="1:8" s="25" customFormat="1" ht="26.45" customHeight="1">
      <c r="A56" s="5" t="s">
        <v>65</v>
      </c>
      <c r="B56" s="26">
        <v>229</v>
      </c>
      <c r="C56" s="27">
        <v>1145</v>
      </c>
      <c r="D56" s="28" t="s">
        <v>12</v>
      </c>
      <c r="E56" s="36">
        <f t="shared" si="0"/>
        <v>262205</v>
      </c>
      <c r="F56" s="33">
        <f t="shared" si="1"/>
        <v>256960.9</v>
      </c>
      <c r="G56" s="33">
        <f t="shared" si="2"/>
        <v>267449.09999999998</v>
      </c>
      <c r="H56" s="39">
        <v>250084</v>
      </c>
    </row>
    <row r="57" spans="1:8" s="25" customFormat="1" ht="26.45" customHeight="1">
      <c r="A57" s="5" t="s">
        <v>66</v>
      </c>
      <c r="B57" s="26">
        <v>158</v>
      </c>
      <c r="C57" s="27">
        <v>106</v>
      </c>
      <c r="D57" s="28" t="s">
        <v>13</v>
      </c>
      <c r="E57" s="36">
        <f t="shared" si="0"/>
        <v>17585.400000000001</v>
      </c>
      <c r="F57" s="33">
        <f t="shared" si="1"/>
        <v>17233.692000000003</v>
      </c>
      <c r="G57" s="33">
        <f t="shared" si="2"/>
        <v>17937.108</v>
      </c>
      <c r="H57" s="39">
        <v>17526</v>
      </c>
    </row>
    <row r="58" spans="1:8" s="25" customFormat="1" ht="26.45" customHeight="1">
      <c r="A58" s="5" t="s">
        <v>67</v>
      </c>
      <c r="B58" s="26">
        <v>405</v>
      </c>
      <c r="C58" s="27">
        <v>1717</v>
      </c>
      <c r="D58" s="28" t="s">
        <v>12</v>
      </c>
      <c r="E58" s="36">
        <f t="shared" si="0"/>
        <v>695385</v>
      </c>
      <c r="F58" s="33">
        <f t="shared" si="1"/>
        <v>681477.29999999993</v>
      </c>
      <c r="G58" s="33">
        <f t="shared" si="2"/>
        <v>709292.70000000007</v>
      </c>
      <c r="H58" s="39">
        <v>604668</v>
      </c>
    </row>
    <row r="59" spans="1:8" s="25" customFormat="1" ht="26.45" customHeight="1">
      <c r="A59" s="5" t="s">
        <v>68</v>
      </c>
      <c r="B59" s="26">
        <v>323</v>
      </c>
      <c r="C59" s="27">
        <v>6357</v>
      </c>
      <c r="D59" s="28" t="s">
        <v>13</v>
      </c>
      <c r="E59" s="36">
        <f t="shared" si="0"/>
        <v>2155976.5500000003</v>
      </c>
      <c r="F59" s="33">
        <f t="shared" si="1"/>
        <v>2048177.7225000001</v>
      </c>
      <c r="G59" s="33">
        <f t="shared" si="2"/>
        <v>2263775.3775000004</v>
      </c>
      <c r="H59" s="39">
        <v>2201203</v>
      </c>
    </row>
    <row r="60" spans="1:8" s="25" customFormat="1" ht="26.45" customHeight="1" thickBot="1">
      <c r="A60" s="7" t="s">
        <v>69</v>
      </c>
      <c r="B60" s="29">
        <v>105</v>
      </c>
      <c r="C60" s="30">
        <v>1186</v>
      </c>
      <c r="D60" s="31" t="s">
        <v>12</v>
      </c>
      <c r="E60" s="37">
        <f t="shared" si="0"/>
        <v>124530</v>
      </c>
      <c r="F60" s="34">
        <f t="shared" si="1"/>
        <v>122039.4</v>
      </c>
      <c r="G60" s="34">
        <f t="shared" si="2"/>
        <v>127020.6</v>
      </c>
      <c r="H60" s="40">
        <v>125954</v>
      </c>
    </row>
  </sheetData>
  <mergeCells count="1">
    <mergeCell ref="A1:H1"/>
  </mergeCells>
  <phoneticPr fontId="5" type="noConversion"/>
  <conditionalFormatting sqref="H5:H60">
    <cfRule type="cellIs" dxfId="2" priority="1" stopIfTrue="1" operator="lessThan">
      <formula>$F5</formula>
    </cfRule>
    <cfRule type="cellIs" dxfId="1" priority="2" stopIfTrue="1" operator="greaterThan">
      <formula>$G5</formula>
    </cfRule>
    <cfRule type="cellIs" dxfId="0" priority="3" stopIfTrue="1" operator="between">
      <formula>$F5</formula>
      <formula>$G5</formula>
    </cfRule>
  </conditionalFormatting>
  <printOptions horizontalCentered="1"/>
  <pageMargins left="0.27559055118110237" right="0.31496062992125984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6" sqref="D6"/>
    </sheetView>
  </sheetViews>
  <sheetFormatPr defaultRowHeight="16.149999999999999"/>
  <cols>
    <col min="1" max="2" width="13.33203125" bestFit="1" customWidth="1"/>
    <col min="3" max="3" width="8.796875" bestFit="1" customWidth="1"/>
  </cols>
  <sheetData>
    <row r="1" spans="1:3" ht="21.6" customHeight="1">
      <c r="A1" s="48" t="s">
        <v>1</v>
      </c>
      <c r="B1" s="49"/>
      <c r="C1" s="1" t="s">
        <v>2</v>
      </c>
    </row>
    <row r="2" spans="1:3" s="16" customFormat="1" ht="25.25" customHeight="1">
      <c r="A2" s="14">
        <v>0</v>
      </c>
      <c r="B2" s="2">
        <v>-999999</v>
      </c>
      <c r="C2" s="15">
        <v>0.02</v>
      </c>
    </row>
    <row r="3" spans="1:3" s="16" customFormat="1" ht="25.25" customHeight="1">
      <c r="A3" s="17">
        <v>1000000</v>
      </c>
      <c r="B3" s="3">
        <v>-1499999</v>
      </c>
      <c r="C3" s="15">
        <v>0.03</v>
      </c>
    </row>
    <row r="4" spans="1:3" s="16" customFormat="1" ht="25.25" customHeight="1">
      <c r="A4" s="17">
        <v>1500000</v>
      </c>
      <c r="B4" s="3">
        <v>-1999999</v>
      </c>
      <c r="C4" s="18">
        <v>0.04</v>
      </c>
    </row>
    <row r="5" spans="1:3" s="16" customFormat="1" ht="25.25" customHeight="1">
      <c r="A5" s="17">
        <v>2000000</v>
      </c>
      <c r="B5" s="3">
        <v>-1499999</v>
      </c>
      <c r="C5" s="18">
        <v>0.05</v>
      </c>
    </row>
    <row r="6" spans="1:3" s="16" customFormat="1" ht="25.25" customHeight="1">
      <c r="A6" s="17">
        <v>2500000</v>
      </c>
      <c r="B6" s="3">
        <v>-2999999</v>
      </c>
      <c r="C6" s="18">
        <v>0.06</v>
      </c>
    </row>
    <row r="7" spans="1:3" s="16" customFormat="1" ht="25.25" customHeight="1" thickBot="1">
      <c r="A7" s="19">
        <v>3000000</v>
      </c>
      <c r="B7" s="4" t="s">
        <v>3</v>
      </c>
      <c r="C7" s="20">
        <v>7.0000000000000007E-2</v>
      </c>
    </row>
  </sheetData>
  <mergeCells count="1">
    <mergeCell ref="A1:B1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成本分析</vt:lpstr>
      <vt:lpstr>變動率</vt:lpstr>
      <vt:lpstr>含稅金額</vt:lpstr>
      <vt:lpstr>單價</vt:lpstr>
      <vt:lpstr>單價_含稅</vt:lpstr>
      <vt:lpstr>稅率</vt:lpstr>
      <vt:lpstr>數量</vt:lpstr>
      <vt:lpstr>變動率表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成本分析</dc:title>
  <dc:creator>楊明玉</dc:creator>
  <cp:lastModifiedBy>myyang Yang</cp:lastModifiedBy>
  <cp:lastPrinted>1999-06-16T16:54:00Z</cp:lastPrinted>
  <dcterms:created xsi:type="dcterms:W3CDTF">1999-06-03T16:56:07Z</dcterms:created>
  <dcterms:modified xsi:type="dcterms:W3CDTF">2017-06-23T05:29:33Z</dcterms:modified>
</cp:coreProperties>
</file>