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l_logs" sheetId="1" r:id="rId4"/>
    <sheet state="visible" name="csat_scores" sheetId="2" r:id="rId5"/>
    <sheet state="visible" name="MergedData" sheetId="3" r:id="rId6"/>
    <sheet state="visible" name="Dashboard" sheetId="4" r:id="rId7"/>
  </sheets>
  <definedNames/>
  <calcPr/>
</workbook>
</file>

<file path=xl/sharedStrings.xml><?xml version="1.0" encoding="utf-8"?>
<sst xmlns="http://schemas.openxmlformats.org/spreadsheetml/2006/main" count="49" uniqueCount="19">
  <si>
    <t>CallID</t>
  </si>
  <si>
    <t>AgentName</t>
  </si>
  <si>
    <t>CallType</t>
  </si>
  <si>
    <t>CallDate</t>
  </si>
  <si>
    <t>Duration(min)</t>
  </si>
  <si>
    <t>ResolutionTime(min)</t>
  </si>
  <si>
    <t>Alice</t>
  </si>
  <si>
    <t>Billing</t>
  </si>
  <si>
    <t>Bob</t>
  </si>
  <si>
    <t>Technical</t>
  </si>
  <si>
    <t>General</t>
  </si>
  <si>
    <t>John</t>
  </si>
  <si>
    <t>CSATScore</t>
  </si>
  <si>
    <t xml:space="preserve">📞 Call Center Performance Dashboard
</t>
  </si>
  <si>
    <t>Average Resolution Time</t>
  </si>
  <si>
    <t>Average CSAT Score</t>
  </si>
  <si>
    <t>Calls by Agent</t>
  </si>
  <si>
    <t>Calls By Type</t>
  </si>
  <si>
    <t>Daily Calls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</si>
</sst>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rgb="FF000000"/>
      <name val="Arial"/>
      <scheme val="minor"/>
    </font>
    <font>
      <b/>
      <sz val="24.0"/>
      <color theme="1"/>
      <name val="Garamond"/>
    </font>
    <font>
      <b/>
      <sz val="13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</fills>
  <borders count="2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164" xfId="0" applyAlignment="1" applyBorder="1" applyFont="1" applyNumberFormat="1">
      <alignment readingOrder="0"/>
    </xf>
    <xf borderId="1" fillId="2" fontId="2" numFmtId="0" xfId="0" applyAlignment="1" applyBorder="1" applyFont="1">
      <alignment readingOrder="0"/>
    </xf>
    <xf borderId="1" fillId="2" fontId="2" numFmtId="164" xfId="0" applyAlignment="1" applyBorder="1" applyFont="1" applyNumberFormat="1">
      <alignment readingOrder="0"/>
    </xf>
    <xf borderId="1" fillId="2" fontId="2" numFmtId="0" xfId="0" applyBorder="1" applyFont="1"/>
    <xf borderId="0" fillId="2" fontId="3" numFmtId="0" xfId="0" applyAlignment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readingOrder="0"/>
    </xf>
    <xf borderId="1" fillId="3" fontId="1" numFmtId="0" xfId="0" applyBorder="1" applyFont="1"/>
    <xf borderId="1" fillId="3" fontId="4" numFmtId="0" xfId="0" applyAlignment="1" applyBorder="1" applyFont="1">
      <alignment readingOrder="0"/>
    </xf>
    <xf borderId="1" fillId="3" fontId="4" numFmtId="0" xfId="0" applyBorder="1" applyFont="1"/>
    <xf borderId="1" fillId="3" fontId="1" numFmtId="0" xfId="0" applyAlignment="1" applyBorder="1" applyFont="1">
      <alignment horizontal="center"/>
    </xf>
    <xf borderId="1" fillId="3" fontId="4" numFmtId="0" xfId="0" applyAlignment="1" applyBorder="1" applyFont="1">
      <alignment horizontal="center"/>
    </xf>
    <xf borderId="1" fillId="3" fontId="1" numFmtId="164" xfId="0" applyBorder="1" applyFont="1" applyNumberFormat="1"/>
    <xf borderId="1" fillId="3" fontId="1" numFmtId="164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Garamond"/>
              </a:defRPr>
            </a:pPr>
            <a:r>
              <a:rPr b="1" sz="2400">
                <a:solidFill>
                  <a:srgbClr val="000000"/>
                </a:solidFill>
                <a:latin typeface="Garamond"/>
              </a:rPr>
              <a:t>📊 Calls by Agent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Dashboard!$B$5:$B$6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Dashboard!$A$7:$A$10</c:f>
            </c:strRef>
          </c:cat>
          <c:val>
            <c:numRef>
              <c:f>Dashboard!$B$7:$B$10</c:f>
              <c:numCache/>
            </c:numRef>
          </c:val>
        </c:ser>
        <c:axId val="1407433665"/>
        <c:axId val="1127038434"/>
      </c:bar3DChart>
      <c:catAx>
        <c:axId val="1407433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rPr b="0">
                    <a:solidFill>
                      <a:srgbClr val="3E5656"/>
                    </a:solidFill>
                    <a:latin typeface="+mn-lt"/>
                  </a:rPr>
                  <a:t>Calls by Agent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127038434"/>
      </c:catAx>
      <c:valAx>
        <c:axId val="112703843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rPr b="0">
                    <a:solidFill>
                      <a:srgbClr val="3E5656"/>
                    </a:solidFill>
                    <a:latin typeface="+mn-lt"/>
                  </a:rPr>
                  <a:t>Total Calls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407433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  <c:spPr>
    <a:solidFill>
      <a:srgbClr val="FCE5CD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Garamond"/>
              </a:defRPr>
            </a:pPr>
            <a:r>
              <a:rPr b="1" sz="2400">
                <a:solidFill>
                  <a:srgbClr val="000000"/>
                </a:solidFill>
                <a:latin typeface="Garamond"/>
              </a:rPr>
              <a:t>Call Type Distribution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Dashboard!$E$5:$E$6</c:f>
            </c:strRef>
          </c:tx>
          <c:dPt>
            <c:idx val="0"/>
            <c:spPr>
              <a:solidFill>
                <a:srgbClr val="B0725D"/>
              </a:solidFill>
            </c:spPr>
          </c:dPt>
          <c:dPt>
            <c:idx val="1"/>
            <c:spPr>
              <a:solidFill>
                <a:srgbClr val="8F3738"/>
              </a:solidFill>
            </c:spPr>
          </c:dPt>
          <c:dPt>
            <c:idx val="2"/>
            <c:spPr>
              <a:solidFill>
                <a:srgbClr val="E79A3C"/>
              </a:solidFill>
            </c:spPr>
          </c:dPt>
          <c:dPt>
            <c:idx val="3"/>
            <c:spPr>
              <a:solidFill>
                <a:srgbClr val="44787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Dashboard!$D$7:$D$10</c:f>
            </c:strRef>
          </c:cat>
          <c:val>
            <c:numRef>
              <c:f>Dashboard!$E$7:$E$10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  <c:spPr>
    <a:solidFill>
      <a:srgbClr val="FCE5CD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Garamond"/>
              </a:defRPr>
            </a:pPr>
            <a:r>
              <a:rPr b="1" sz="2400">
                <a:solidFill>
                  <a:srgbClr val="000000"/>
                </a:solidFill>
                <a:latin typeface="Garamond"/>
              </a:rPr>
              <a:t>📈 Daily Call Volume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Dashboard!$H$5:$H$6</c:f>
            </c:strRef>
          </c:tx>
          <c:spPr>
            <a:ln cmpd="sng">
              <a:solidFill>
                <a:srgbClr val="B0725D"/>
              </a:solidFill>
            </a:ln>
          </c:spPr>
          <c:marker>
            <c:symbol val="none"/>
          </c:marker>
          <c:cat>
            <c:strRef>
              <c:f>Dashboard!$G$7:$G$10</c:f>
            </c:strRef>
          </c:cat>
          <c:val>
            <c:numRef>
              <c:f>Dashboard!$H$7:$H$10</c:f>
              <c:numCache/>
            </c:numRef>
          </c:val>
          <c:smooth val="0"/>
        </c:ser>
        <c:axId val="1799079590"/>
        <c:axId val="1163804355"/>
      </c:lineChart>
      <c:catAx>
        <c:axId val="1799079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rPr b="0">
                    <a:solidFill>
                      <a:srgbClr val="3E5656"/>
                    </a:solidFill>
                    <a:latin typeface="+mn-lt"/>
                  </a:rPr>
                  <a:t>Daily Calls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163804355"/>
      </c:catAx>
      <c:valAx>
        <c:axId val="1163804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rPr b="0">
                    <a:solidFill>
                      <a:srgbClr val="3E5656"/>
                    </a:solidFill>
                    <a:latin typeface="+mn-lt"/>
                  </a:rPr>
                  <a:t>Calls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799079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  <c:spPr>
    <a:solidFill>
      <a:srgbClr val="FCE5CD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-57150</xdr:colOff>
      <xdr:row>0</xdr:row>
      <xdr:rowOff>-9525</xdr:rowOff>
    </xdr:from>
    <xdr:ext cx="12611100" cy="50006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-28575</xdr:colOff>
      <xdr:row>0</xdr:row>
      <xdr:rowOff>-9525</xdr:rowOff>
    </xdr:from>
    <xdr:ext cx="12420600" cy="46482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2296775" cy="57816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0</xdr:rowOff>
    </xdr:from>
    <xdr:ext cx="4838700" cy="3162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942975</xdr:colOff>
      <xdr:row>10</xdr:row>
      <xdr:rowOff>0</xdr:rowOff>
    </xdr:from>
    <xdr:ext cx="5695950" cy="3162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0</xdr:colOff>
      <xdr:row>10</xdr:row>
      <xdr:rowOff>0</xdr:rowOff>
    </xdr:from>
    <xdr:ext cx="5772150" cy="3162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-114300</xdr:colOff>
      <xdr:row>0</xdr:row>
      <xdr:rowOff>-28575</xdr:rowOff>
    </xdr:from>
    <xdr:ext cx="23469600" cy="896302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E5656"/>
      </a:dk1>
      <a:lt1>
        <a:srgbClr val="F5F5F5"/>
      </a:lt1>
      <a:dk2>
        <a:srgbClr val="3E5656"/>
      </a:dk2>
      <a:lt2>
        <a:srgbClr val="F5F5F5"/>
      </a:lt2>
      <a:accent1>
        <a:srgbClr val="B0725D"/>
      </a:accent1>
      <a:accent2>
        <a:srgbClr val="8F3738"/>
      </a:accent2>
      <a:accent3>
        <a:srgbClr val="E79A3C"/>
      </a:accent3>
      <a:accent4>
        <a:srgbClr val="447874"/>
      </a:accent4>
      <a:accent5>
        <a:srgbClr val="D2D479"/>
      </a:accent5>
      <a:accent6>
        <a:srgbClr val="8B8948"/>
      </a:accent6>
      <a:hlink>
        <a:srgbClr val="8B8948"/>
      </a:hlink>
      <a:folHlink>
        <a:srgbClr val="8B8948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  <col customWidth="1" min="5" max="5" width="17.0"/>
    <col customWidth="1" min="6" max="6" width="2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1001.0</v>
      </c>
      <c r="B2" s="1" t="s">
        <v>6</v>
      </c>
      <c r="C2" s="1" t="s">
        <v>7</v>
      </c>
      <c r="D2" s="2">
        <v>45839.0</v>
      </c>
      <c r="E2" s="1">
        <v>4.0</v>
      </c>
      <c r="F2" s="1">
        <v>30.0</v>
      </c>
    </row>
    <row r="3">
      <c r="A3" s="1">
        <v>1002.0</v>
      </c>
      <c r="B3" s="1" t="s">
        <v>8</v>
      </c>
      <c r="C3" s="1" t="s">
        <v>9</v>
      </c>
      <c r="D3" s="2">
        <v>45839.0</v>
      </c>
      <c r="E3" s="1">
        <v>5.0</v>
      </c>
      <c r="F3" s="1">
        <v>42.0</v>
      </c>
    </row>
    <row r="4">
      <c r="A4" s="1">
        <v>1003.0</v>
      </c>
      <c r="B4" s="1" t="s">
        <v>6</v>
      </c>
      <c r="C4" s="1" t="s">
        <v>10</v>
      </c>
      <c r="D4" s="2">
        <v>45839.0</v>
      </c>
      <c r="E4" s="1">
        <v>2.0</v>
      </c>
      <c r="F4" s="1">
        <v>20.0</v>
      </c>
    </row>
    <row r="5">
      <c r="A5" s="1">
        <v>1004.0</v>
      </c>
      <c r="B5" s="1" t="s">
        <v>11</v>
      </c>
      <c r="C5" s="1" t="s">
        <v>7</v>
      </c>
      <c r="D5" s="2">
        <v>45840.0</v>
      </c>
      <c r="E5" s="1">
        <v>6.0</v>
      </c>
      <c r="F5" s="1">
        <v>35.0</v>
      </c>
    </row>
    <row r="6">
      <c r="A6" s="1">
        <v>1005.0</v>
      </c>
      <c r="B6" s="1" t="s">
        <v>6</v>
      </c>
      <c r="C6" s="1" t="s">
        <v>9</v>
      </c>
      <c r="D6" s="2">
        <v>45840.0</v>
      </c>
      <c r="E6" s="1">
        <v>7.0</v>
      </c>
      <c r="F6" s="1">
        <v>40.0</v>
      </c>
    </row>
    <row r="7">
      <c r="A7" s="1">
        <v>1006.0</v>
      </c>
      <c r="B7" s="1" t="s">
        <v>8</v>
      </c>
      <c r="C7" s="1" t="s">
        <v>10</v>
      </c>
      <c r="D7" s="2">
        <v>45841.0</v>
      </c>
      <c r="E7" s="1">
        <v>3.0</v>
      </c>
      <c r="F7" s="1">
        <v>25.0</v>
      </c>
    </row>
    <row r="8">
      <c r="A8" s="1">
        <v>1007.0</v>
      </c>
      <c r="B8" s="1" t="s">
        <v>11</v>
      </c>
      <c r="C8" s="1" t="s">
        <v>7</v>
      </c>
      <c r="D8" s="2">
        <v>45841.0</v>
      </c>
      <c r="E8" s="1">
        <v>8.0</v>
      </c>
      <c r="F8" s="1">
        <v>55.0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</cols>
  <sheetData>
    <row r="1">
      <c r="A1" s="1" t="s">
        <v>0</v>
      </c>
      <c r="B1" s="1" t="s">
        <v>12</v>
      </c>
    </row>
    <row r="2">
      <c r="A2" s="1">
        <v>1001.0</v>
      </c>
      <c r="B2" s="1">
        <v>5.0</v>
      </c>
    </row>
    <row r="3">
      <c r="A3" s="1">
        <v>1002.0</v>
      </c>
      <c r="B3" s="1">
        <v>3.0</v>
      </c>
    </row>
    <row r="4">
      <c r="A4" s="1">
        <v>1003.0</v>
      </c>
      <c r="B4" s="1">
        <v>4.0</v>
      </c>
    </row>
    <row r="5">
      <c r="A5" s="1">
        <v>1004.0</v>
      </c>
      <c r="B5" s="1">
        <v>2.0</v>
      </c>
    </row>
    <row r="6">
      <c r="A6" s="1">
        <v>1005.0</v>
      </c>
      <c r="B6" s="1">
        <v>4.0</v>
      </c>
    </row>
    <row r="7">
      <c r="A7" s="1">
        <v>1006.0</v>
      </c>
      <c r="B7" s="1">
        <v>5.0</v>
      </c>
    </row>
    <row r="8">
      <c r="A8" s="1">
        <v>1007.0</v>
      </c>
      <c r="B8" s="1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25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12</v>
      </c>
    </row>
    <row r="2">
      <c r="A2" s="3">
        <v>1001.0</v>
      </c>
      <c r="B2" s="3" t="s">
        <v>6</v>
      </c>
      <c r="C2" s="3" t="s">
        <v>7</v>
      </c>
      <c r="D2" s="4">
        <v>45839.0</v>
      </c>
      <c r="E2" s="3">
        <v>4.0</v>
      </c>
      <c r="F2" s="3">
        <v>30.0</v>
      </c>
      <c r="G2" s="5">
        <f>IFERROR(VLOOKUP(A2, csat_scores!A:B, 2, FALSE), "")</f>
        <v>5</v>
      </c>
    </row>
    <row r="3">
      <c r="A3" s="3">
        <v>1002.0</v>
      </c>
      <c r="B3" s="3" t="s">
        <v>8</v>
      </c>
      <c r="C3" s="3" t="s">
        <v>9</v>
      </c>
      <c r="D3" s="4">
        <v>45839.0</v>
      </c>
      <c r="E3" s="3">
        <v>5.0</v>
      </c>
      <c r="F3" s="3">
        <v>42.0</v>
      </c>
      <c r="G3" s="5">
        <f>IFERROR(VLOOKUP(A3, csat_scores!A:B, 2, FALSE), "")</f>
        <v>3</v>
      </c>
    </row>
    <row r="4">
      <c r="A4" s="3">
        <v>1003.0</v>
      </c>
      <c r="B4" s="3" t="s">
        <v>6</v>
      </c>
      <c r="C4" s="3" t="s">
        <v>10</v>
      </c>
      <c r="D4" s="4">
        <v>45839.0</v>
      </c>
      <c r="E4" s="3">
        <v>2.0</v>
      </c>
      <c r="F4" s="3">
        <v>20.0</v>
      </c>
      <c r="G4" s="5">
        <f>IFERROR(VLOOKUP(A4, csat_scores!A:B, 2, FALSE), "")</f>
        <v>4</v>
      </c>
    </row>
    <row r="5">
      <c r="A5" s="3">
        <v>1004.0</v>
      </c>
      <c r="B5" s="3" t="s">
        <v>11</v>
      </c>
      <c r="C5" s="3" t="s">
        <v>7</v>
      </c>
      <c r="D5" s="4">
        <v>45840.0</v>
      </c>
      <c r="E5" s="3">
        <v>6.0</v>
      </c>
      <c r="F5" s="3">
        <v>35.0</v>
      </c>
      <c r="G5" s="5">
        <f>IFERROR(VLOOKUP(A5, csat_scores!A:B, 2, FALSE), "")</f>
        <v>2</v>
      </c>
    </row>
    <row r="6">
      <c r="A6" s="3">
        <v>1005.0</v>
      </c>
      <c r="B6" s="3" t="s">
        <v>6</v>
      </c>
      <c r="C6" s="3" t="s">
        <v>9</v>
      </c>
      <c r="D6" s="4">
        <v>45840.0</v>
      </c>
      <c r="E6" s="3">
        <v>7.0</v>
      </c>
      <c r="F6" s="3">
        <v>40.0</v>
      </c>
      <c r="G6" s="5">
        <f>IFERROR(VLOOKUP(A6, csat_scores!A:B, 2, FALSE), "")</f>
        <v>4</v>
      </c>
    </row>
    <row r="7">
      <c r="A7" s="3">
        <v>1006.0</v>
      </c>
      <c r="B7" s="3" t="s">
        <v>8</v>
      </c>
      <c r="C7" s="3" t="s">
        <v>10</v>
      </c>
      <c r="D7" s="4">
        <v>45841.0</v>
      </c>
      <c r="E7" s="3">
        <v>3.0</v>
      </c>
      <c r="F7" s="3">
        <v>25.0</v>
      </c>
      <c r="G7" s="5">
        <f>IFERROR(VLOOKUP(A7, csat_scores!A:B, 2, FALSE), "")</f>
        <v>5</v>
      </c>
    </row>
    <row r="8">
      <c r="A8" s="3">
        <v>1007.0</v>
      </c>
      <c r="B8" s="3" t="s">
        <v>11</v>
      </c>
      <c r="C8" s="3" t="s">
        <v>7</v>
      </c>
      <c r="D8" s="4">
        <v>45841.0</v>
      </c>
      <c r="E8" s="3">
        <v>8.0</v>
      </c>
      <c r="F8" s="3">
        <v>55.0</v>
      </c>
      <c r="G8" s="5">
        <f>IFERROR(VLOOKUP(A8, csat_scores!A:B, 2, FALSE), "")</f>
        <v>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13"/>
    <col customWidth="1" min="2" max="2" width="33.63"/>
    <col customWidth="1" min="4" max="4" width="36.38"/>
    <col customWidth="1" min="5" max="5" width="38.13"/>
    <col customWidth="1" min="7" max="7" width="37.88"/>
    <col customWidth="1" min="8" max="8" width="38.13"/>
  </cols>
  <sheetData>
    <row r="1" ht="59.25" customHeight="1">
      <c r="A1" s="6" t="s">
        <v>13</v>
      </c>
    </row>
    <row r="2" ht="59.25" customHeight="1">
      <c r="A2" s="7" t="s">
        <v>14</v>
      </c>
      <c r="B2" s="8">
        <f>AVERAGE(MergedData!F2:F1001)</f>
        <v>35.28571429</v>
      </c>
    </row>
    <row r="3" ht="57.75" customHeight="1">
      <c r="A3" s="7" t="s">
        <v>15</v>
      </c>
      <c r="B3" s="8">
        <f>AVERAGE(MergedData!G2:G1001)</f>
        <v>3.571428571</v>
      </c>
    </row>
    <row r="5">
      <c r="A5" s="9" t="s">
        <v>16</v>
      </c>
      <c r="B5" s="10"/>
      <c r="D5" s="11" t="s">
        <v>17</v>
      </c>
      <c r="E5" s="12"/>
      <c r="G5" s="9" t="s">
        <v>18</v>
      </c>
      <c r="H5" s="10"/>
    </row>
    <row r="6">
      <c r="A6" s="10" t="str">
        <f>IFERROR(__xludf.DUMMYFUNCTION("QUERY(MergedData!B2:B1001, ""SELECT B, COUNT(B) GROUP BY B LABEL COUNT(B) 'Total Calls'"", 0)"),"")</f>
        <v/>
      </c>
      <c r="B6" s="13" t="str">
        <f>IFERROR(__xludf.DUMMYFUNCTION("""COMPUTED_VALUE"""),"Total Calls")</f>
        <v>Total Calls</v>
      </c>
      <c r="D6" s="12" t="str">
        <f>IFERROR(__xludf.DUMMYFUNCTION("QUERY(MergedData!C2:C1001, ""SELECT C, COUNT(C) GROUP BY C LABEL COUNT(C) 'Total'"", 0)"),"")</f>
        <v/>
      </c>
      <c r="E6" s="14" t="str">
        <f>IFERROR(__xludf.DUMMYFUNCTION("""COMPUTED_VALUE"""),"Total")</f>
        <v>Total</v>
      </c>
      <c r="G6" s="10" t="str">
        <f>IFERROR(__xludf.DUMMYFUNCTION("QUERY(MergedData!D2:D1001, ""SELECT D, COUNT(D) GROUP BY D LABEL COUNT(D) 'Calls'"", 0)"),"")</f>
        <v/>
      </c>
      <c r="H6" s="13" t="str">
        <f>IFERROR(__xludf.DUMMYFUNCTION("""COMPUTED_VALUE"""),"Calls")</f>
        <v>Calls</v>
      </c>
    </row>
    <row r="7">
      <c r="A7" s="10"/>
      <c r="B7" s="13">
        <f>IFERROR(__xludf.DUMMYFUNCTION("""COMPUTED_VALUE"""),0.0)</f>
        <v>0</v>
      </c>
      <c r="D7" s="12"/>
      <c r="E7" s="14">
        <f>IFERROR(__xludf.DUMMYFUNCTION("""COMPUTED_VALUE"""),0.0)</f>
        <v>0</v>
      </c>
      <c r="G7" s="15"/>
      <c r="H7" s="13">
        <f>IFERROR(__xludf.DUMMYFUNCTION("""COMPUTED_VALUE"""),0.0)</f>
        <v>0</v>
      </c>
    </row>
    <row r="8">
      <c r="A8" s="10" t="str">
        <f>IFERROR(__xludf.DUMMYFUNCTION("""COMPUTED_VALUE"""),"Alice")</f>
        <v>Alice</v>
      </c>
      <c r="B8" s="13">
        <f>IFERROR(__xludf.DUMMYFUNCTION("""COMPUTED_VALUE"""),3.0)</f>
        <v>3</v>
      </c>
      <c r="D8" s="12" t="str">
        <f>IFERROR(__xludf.DUMMYFUNCTION("""COMPUTED_VALUE"""),"Billing")</f>
        <v>Billing</v>
      </c>
      <c r="E8" s="14">
        <f>IFERROR(__xludf.DUMMYFUNCTION("""COMPUTED_VALUE"""),3.0)</f>
        <v>3</v>
      </c>
      <c r="G8" s="16">
        <f>IFERROR(__xludf.DUMMYFUNCTION("""COMPUTED_VALUE"""),45839.0)</f>
        <v>45839</v>
      </c>
      <c r="H8" s="13">
        <f>IFERROR(__xludf.DUMMYFUNCTION("""COMPUTED_VALUE"""),3.0)</f>
        <v>3</v>
      </c>
    </row>
    <row r="9">
      <c r="A9" s="10" t="str">
        <f>IFERROR(__xludf.DUMMYFUNCTION("""COMPUTED_VALUE"""),"Bob")</f>
        <v>Bob</v>
      </c>
      <c r="B9" s="13">
        <f>IFERROR(__xludf.DUMMYFUNCTION("""COMPUTED_VALUE"""),2.0)</f>
        <v>2</v>
      </c>
      <c r="D9" s="12" t="str">
        <f>IFERROR(__xludf.DUMMYFUNCTION("""COMPUTED_VALUE"""),"General")</f>
        <v>General</v>
      </c>
      <c r="E9" s="14">
        <f>IFERROR(__xludf.DUMMYFUNCTION("""COMPUTED_VALUE"""),2.0)</f>
        <v>2</v>
      </c>
      <c r="G9" s="16">
        <f>IFERROR(__xludf.DUMMYFUNCTION("""COMPUTED_VALUE"""),45840.0)</f>
        <v>45840</v>
      </c>
      <c r="H9" s="13">
        <f>IFERROR(__xludf.DUMMYFUNCTION("""COMPUTED_VALUE"""),2.0)</f>
        <v>2</v>
      </c>
    </row>
    <row r="10">
      <c r="A10" s="10" t="str">
        <f>IFERROR(__xludf.DUMMYFUNCTION("""COMPUTED_VALUE"""),"John")</f>
        <v>John</v>
      </c>
      <c r="B10" s="13">
        <f>IFERROR(__xludf.DUMMYFUNCTION("""COMPUTED_VALUE"""),2.0)</f>
        <v>2</v>
      </c>
      <c r="D10" s="12" t="str">
        <f>IFERROR(__xludf.DUMMYFUNCTION("""COMPUTED_VALUE"""),"Technical")</f>
        <v>Technical</v>
      </c>
      <c r="E10" s="14">
        <f>IFERROR(__xludf.DUMMYFUNCTION("""COMPUTED_VALUE"""),2.0)</f>
        <v>2</v>
      </c>
      <c r="G10" s="16">
        <f>IFERROR(__xludf.DUMMYFUNCTION("""COMPUTED_VALUE"""),45841.0)</f>
        <v>45841</v>
      </c>
      <c r="H10" s="13">
        <f>IFERROR(__xludf.DUMMYFUNCTION("""COMPUTED_VALUE"""),2.0)</f>
        <v>2</v>
      </c>
    </row>
  </sheetData>
  <mergeCells count="1">
    <mergeCell ref="A1:H1"/>
  </mergeCells>
  <drawing r:id="rId1"/>
</worksheet>
</file>