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mc:AlternateContent xmlns:mc="http://schemas.openxmlformats.org/markup-compatibility/2006">
    <mc:Choice Requires="x15">
      <x15ac:absPath xmlns:x15ac="http://schemas.microsoft.com/office/spreadsheetml/2010/11/ac" url="D:\麻生情報ビジネス専門学校\3年\5月制作\Charlotte-quest\資料\"/>
    </mc:Choice>
  </mc:AlternateContent>
  <xr:revisionPtr revIDLastSave="0" documentId="13_ncr:1_{AE61D71F-142C-4386-BF85-2BFAF31932F4}" xr6:coauthVersionLast="43" xr6:coauthVersionMax="43" xr10:uidLastSave="{00000000-0000-0000-0000-000000000000}"/>
  <bookViews>
    <workbookView xWindow="-120" yWindow="-120" windowWidth="29040" windowHeight="15840" activeTab="6" xr2:uid="{00000000-000D-0000-FFFF-FFFF00000000}"/>
  </bookViews>
  <sheets>
    <sheet name="キャラ紹介" sheetId="4" r:id="rId1"/>
    <sheet name="味方の技" sheetId="3" r:id="rId2"/>
    <sheet name="敵の技" sheetId="8" r:id="rId3"/>
    <sheet name="敵" sheetId="5" r:id="rId4"/>
    <sheet name="味方 " sheetId="7" r:id="rId5"/>
    <sheet name="耐性表" sheetId="6" r:id="rId6"/>
    <sheet name="ステータス計算機" sheetId="2" r:id="rId7"/>
    <sheet name="アイテム" sheetId="9" r:id="rId8"/>
    <sheet name="装備" sheetId="10" r:id="rId9"/>
    <sheet name="経験値" sheetId="11"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1" l="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F4" i="11"/>
  <c r="F5" i="11" s="1"/>
  <c r="F6" i="11" s="1"/>
  <c r="F7" i="11" s="1"/>
  <c r="F8" i="11" s="1"/>
  <c r="F9" i="11" s="1"/>
  <c r="F10" i="11" s="1"/>
  <c r="F11" i="11" s="1"/>
  <c r="F12" i="11" s="1"/>
  <c r="F13" i="11" s="1"/>
  <c r="F14" i="11" s="1"/>
  <c r="F15" i="11" s="1"/>
  <c r="F16" i="11" s="1"/>
  <c r="F17" i="11" s="1"/>
  <c r="F18" i="11" s="1"/>
  <c r="F19" i="11" s="1"/>
  <c r="F20" i="11" s="1"/>
  <c r="F21" i="11" s="1"/>
  <c r="F22" i="11" s="1"/>
  <c r="F23" i="11" s="1"/>
  <c r="F24" i="11" s="1"/>
  <c r="F25" i="11" s="1"/>
  <c r="F26" i="11" s="1"/>
  <c r="F27" i="11" s="1"/>
  <c r="F28" i="11" s="1"/>
  <c r="F29" i="11" s="1"/>
  <c r="F30" i="11" s="1"/>
  <c r="F31" i="11" s="1"/>
  <c r="F32" i="11" s="1"/>
  <c r="F33" i="11" s="1"/>
  <c r="F34" i="11" s="1"/>
  <c r="F35" i="11" s="1"/>
  <c r="F36" i="11" s="1"/>
  <c r="F37" i="11" s="1"/>
  <c r="F38" i="11" s="1"/>
  <c r="F39" i="11" s="1"/>
  <c r="F40" i="11" s="1"/>
  <c r="F41" i="11" s="1"/>
  <c r="F42" i="11" s="1"/>
  <c r="F43" i="11" s="1"/>
  <c r="F44" i="11" s="1"/>
  <c r="F45" i="11" s="1"/>
  <c r="F46" i="11" s="1"/>
  <c r="F47" i="11" s="1"/>
  <c r="F48" i="11" s="1"/>
  <c r="F49" i="11" s="1"/>
  <c r="F50" i="11" s="1"/>
  <c r="F51" i="11" s="1"/>
  <c r="F52" i="11" s="1"/>
  <c r="F53" i="11" s="1"/>
  <c r="F54" i="11" s="1"/>
  <c r="F55" i="11" s="1"/>
  <c r="F56" i="11" s="1"/>
  <c r="F57" i="11" s="1"/>
  <c r="F58" i="11" s="1"/>
  <c r="F59" i="11" s="1"/>
  <c r="F60" i="11" s="1"/>
  <c r="F61" i="11" s="1"/>
  <c r="F62" i="11" s="1"/>
  <c r="F63" i="11" s="1"/>
  <c r="F64" i="11" s="1"/>
  <c r="F65" i="11" s="1"/>
  <c r="F66" i="11" s="1"/>
  <c r="F67" i="11" s="1"/>
  <c r="F68" i="11" s="1"/>
  <c r="F69" i="11" s="1"/>
  <c r="F70" i="11" s="1"/>
  <c r="F71" i="11" s="1"/>
  <c r="F72" i="11" s="1"/>
  <c r="F73" i="11" s="1"/>
  <c r="F74" i="11" s="1"/>
  <c r="F75" i="11" s="1"/>
  <c r="F76" i="11" s="1"/>
  <c r="F77" i="11" s="1"/>
  <c r="F78" i="11" s="1"/>
  <c r="F79" i="11" s="1"/>
  <c r="F80" i="11" s="1"/>
  <c r="F81" i="11" s="1"/>
  <c r="F82" i="11" s="1"/>
  <c r="F83" i="11" s="1"/>
  <c r="F84" i="11" s="1"/>
  <c r="F85" i="11" s="1"/>
  <c r="F86" i="11" s="1"/>
  <c r="F87" i="11" s="1"/>
  <c r="F88" i="11" s="1"/>
  <c r="F89" i="11" s="1"/>
  <c r="F90" i="11" s="1"/>
  <c r="F91" i="11" s="1"/>
  <c r="F92" i="11" s="1"/>
  <c r="F93" i="11" s="1"/>
  <c r="F94" i="11" s="1"/>
  <c r="F95" i="11" s="1"/>
  <c r="F96" i="11" s="1"/>
  <c r="F97" i="11" s="1"/>
  <c r="F98" i="11" s="1"/>
  <c r="F99" i="11" s="1"/>
  <c r="F100" i="11" s="1"/>
  <c r="F101" i="11" s="1"/>
  <c r="G4" i="11" l="1"/>
  <c r="G5" i="11" l="1"/>
  <c r="G6" i="11" s="1"/>
  <c r="G7" i="11" s="1"/>
  <c r="G8" i="11" s="1"/>
  <c r="G9" i="11" s="1"/>
  <c r="G10" i="11" s="1"/>
  <c r="G11" i="11" s="1"/>
  <c r="G12" i="11" s="1"/>
  <c r="G13" i="11" s="1"/>
  <c r="G14" i="11" s="1"/>
  <c r="G15" i="11" l="1"/>
  <c r="B4" i="11"/>
  <c r="C4" i="11" s="1"/>
  <c r="C5" i="11" s="1"/>
  <c r="C6" i="11" s="1"/>
  <c r="C7" i="11" s="1"/>
  <c r="C8" i="11" s="1"/>
  <c r="C9" i="11" s="1"/>
  <c r="C10" i="11" s="1"/>
  <c r="C11" i="11" s="1"/>
  <c r="C12" i="11" s="1"/>
  <c r="C13" i="11" s="1"/>
  <c r="C14" i="11" s="1"/>
  <c r="C15" i="11" s="1"/>
  <c r="C16" i="11" s="1"/>
  <c r="C17" i="11" s="1"/>
  <c r="C18" i="11" s="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3" i="11" s="1"/>
  <c r="C44" i="11" s="1"/>
  <c r="C45" i="11" s="1"/>
  <c r="C46" i="11" s="1"/>
  <c r="C47" i="11" s="1"/>
  <c r="C48" i="11" s="1"/>
  <c r="C49" i="11" s="1"/>
  <c r="C50" i="11" s="1"/>
  <c r="C51" i="11" s="1"/>
  <c r="C52" i="11" s="1"/>
  <c r="C53" i="11" s="1"/>
  <c r="C54" i="11" s="1"/>
  <c r="C55" i="11" s="1"/>
  <c r="C56" i="11" s="1"/>
  <c r="C57" i="11" s="1"/>
  <c r="C58" i="11" s="1"/>
  <c r="C59" i="11" s="1"/>
  <c r="C60" i="11" s="1"/>
  <c r="C61" i="11" s="1"/>
  <c r="C62" i="11" s="1"/>
  <c r="C63" i="11" s="1"/>
  <c r="C64" i="11" s="1"/>
  <c r="C65" i="11" s="1"/>
  <c r="C66" i="11" s="1"/>
  <c r="C67" i="11" s="1"/>
  <c r="C68" i="11" s="1"/>
  <c r="C69" i="11" s="1"/>
  <c r="C70" i="11" s="1"/>
  <c r="C71" i="11" s="1"/>
  <c r="C72" i="11" s="1"/>
  <c r="C73" i="11" s="1"/>
  <c r="C74" i="11" s="1"/>
  <c r="C75" i="11" s="1"/>
  <c r="C76" i="11" s="1"/>
  <c r="C77" i="11" s="1"/>
  <c r="C78" i="11" s="1"/>
  <c r="C79" i="11" s="1"/>
  <c r="C80" i="11" s="1"/>
  <c r="C81" i="11" s="1"/>
  <c r="C82" i="11" s="1"/>
  <c r="C83" i="11" s="1"/>
  <c r="C84" i="11" s="1"/>
  <c r="C85" i="11" s="1"/>
  <c r="C86" i="11" s="1"/>
  <c r="C87" i="11" s="1"/>
  <c r="C88" i="11" s="1"/>
  <c r="C89" i="11" s="1"/>
  <c r="C90" i="11" s="1"/>
  <c r="C91" i="11" s="1"/>
  <c r="C92" i="11" s="1"/>
  <c r="C93" i="11" s="1"/>
  <c r="C94" i="11" s="1"/>
  <c r="C95" i="11" s="1"/>
  <c r="C96" i="11" s="1"/>
  <c r="C97" i="11" s="1"/>
  <c r="C98" i="11" s="1"/>
  <c r="C99" i="11" s="1"/>
  <c r="C100" i="11" s="1"/>
  <c r="C101" i="11" s="1"/>
  <c r="G16" i="11" l="1"/>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8" i="5"/>
  <c r="N69" i="5"/>
  <c r="N70" i="5"/>
  <c r="N71" i="5"/>
  <c r="N72" i="5"/>
  <c r="N73" i="5"/>
  <c r="N74" i="5"/>
  <c r="N75" i="5"/>
  <c r="N76" i="5"/>
  <c r="N77" i="5"/>
  <c r="N78" i="5"/>
  <c r="N79" i="5"/>
  <c r="N80" i="5"/>
  <c r="N84" i="5"/>
  <c r="N85" i="5"/>
  <c r="N86" i="5"/>
  <c r="N87" i="5"/>
  <c r="N88" i="5"/>
  <c r="N89" i="5"/>
  <c r="N90" i="5"/>
  <c r="N91" i="5"/>
  <c r="N92" i="5"/>
  <c r="N93" i="5"/>
  <c r="N94" i="5"/>
  <c r="N95" i="5"/>
  <c r="N96" i="5"/>
  <c r="N7" i="5"/>
  <c r="G17" i="11" l="1"/>
  <c r="G29" i="2"/>
  <c r="G28" i="2"/>
  <c r="G21" i="2"/>
  <c r="G22" i="2"/>
  <c r="G23" i="2"/>
  <c r="G24" i="2"/>
  <c r="G25" i="2"/>
  <c r="G26" i="2"/>
  <c r="G27" i="2"/>
  <c r="G20" i="2"/>
  <c r="G18" i="11" l="1"/>
  <c r="A17" i="2"/>
  <c r="B17" i="2"/>
  <c r="B22" i="2"/>
  <c r="B23" i="2"/>
  <c r="B24" i="2"/>
  <c r="B25" i="2"/>
  <c r="B26" i="2"/>
  <c r="B27" i="2"/>
  <c r="L17" i="2" s="1"/>
  <c r="B28" i="2"/>
  <c r="B21" i="2"/>
  <c r="J5" i="2"/>
  <c r="J6" i="2"/>
  <c r="J7" i="2"/>
  <c r="J8" i="2"/>
  <c r="J9" i="2"/>
  <c r="J10" i="2"/>
  <c r="J11" i="2"/>
  <c r="J4" i="2"/>
  <c r="G5" i="2"/>
  <c r="G6" i="2"/>
  <c r="G7" i="2"/>
  <c r="G8" i="2"/>
  <c r="G9" i="2"/>
  <c r="G10" i="2"/>
  <c r="G11" i="2"/>
  <c r="G4" i="2"/>
  <c r="B5" i="2"/>
  <c r="B6" i="2"/>
  <c r="B7" i="2"/>
  <c r="B8" i="2"/>
  <c r="B9" i="2"/>
  <c r="B10" i="2"/>
  <c r="B11" i="2"/>
  <c r="B4" i="2"/>
  <c r="B25" i="7"/>
  <c r="C25" i="7"/>
  <c r="D25" i="7"/>
  <c r="E25" i="7"/>
  <c r="F25" i="7"/>
  <c r="G25" i="7"/>
  <c r="B26" i="7"/>
  <c r="C26" i="7"/>
  <c r="D26" i="7"/>
  <c r="E26" i="7"/>
  <c r="F26" i="7"/>
  <c r="G26" i="7"/>
  <c r="B27" i="7"/>
  <c r="C27" i="7"/>
  <c r="D27" i="7"/>
  <c r="E27" i="7"/>
  <c r="F27" i="7"/>
  <c r="G27" i="7"/>
  <c r="B28" i="7"/>
  <c r="C28" i="7"/>
  <c r="D28" i="7"/>
  <c r="E28" i="7"/>
  <c r="F28" i="7"/>
  <c r="G28" i="7"/>
  <c r="B29" i="7"/>
  <c r="C29" i="7"/>
  <c r="D29" i="7"/>
  <c r="E29" i="7"/>
  <c r="F29" i="7"/>
  <c r="G29" i="7"/>
  <c r="B30" i="7"/>
  <c r="C30" i="7"/>
  <c r="D30" i="7"/>
  <c r="E30" i="7"/>
  <c r="F30" i="7"/>
  <c r="G30" i="7"/>
  <c r="B31" i="7"/>
  <c r="C31" i="7"/>
  <c r="D31" i="7"/>
  <c r="E31" i="7"/>
  <c r="F31" i="7"/>
  <c r="G31" i="7"/>
  <c r="B32" i="7"/>
  <c r="C32" i="7"/>
  <c r="D32" i="7"/>
  <c r="E32" i="7"/>
  <c r="F32" i="7"/>
  <c r="G32" i="7"/>
  <c r="G19" i="11" l="1"/>
  <c r="F17" i="2"/>
  <c r="F33" i="7"/>
  <c r="B33" i="7"/>
  <c r="G33" i="7"/>
  <c r="D33" i="7"/>
  <c r="E33" i="7"/>
  <c r="C33" i="7"/>
  <c r="H17" i="2"/>
  <c r="G20" i="11" l="1"/>
  <c r="I17" i="2"/>
  <c r="G21" i="11" l="1"/>
  <c r="G22" i="11" l="1"/>
  <c r="G23" i="11" l="1"/>
  <c r="G24" i="11" l="1"/>
  <c r="G25" i="11" l="1"/>
  <c r="G26" i="11" l="1"/>
  <c r="G27" i="11" l="1"/>
  <c r="G28" i="11" l="1"/>
  <c r="G29" i="11" l="1"/>
  <c r="G30" i="11" l="1"/>
  <c r="G31" i="11" l="1"/>
  <c r="G32" i="11" l="1"/>
  <c r="G33" i="11" l="1"/>
  <c r="G34" i="11" l="1"/>
  <c r="G35" i="11" l="1"/>
  <c r="G36" i="11" l="1"/>
  <c r="G37" i="11" l="1"/>
  <c r="G38" i="11" l="1"/>
  <c r="G39" i="11" l="1"/>
  <c r="G40" i="11" l="1"/>
  <c r="G41" i="11" l="1"/>
  <c r="G42" i="11" l="1"/>
  <c r="G43" i="11" l="1"/>
  <c r="G44" i="11" l="1"/>
  <c r="G45" i="11" l="1"/>
  <c r="G46" i="11" l="1"/>
  <c r="G47" i="11" l="1"/>
  <c r="G48" i="11" l="1"/>
  <c r="G49" i="11" l="1"/>
  <c r="G50" i="11" l="1"/>
  <c r="G51" i="11" l="1"/>
  <c r="G52" i="11" l="1"/>
  <c r="G53" i="11" l="1"/>
  <c r="G54" i="11" l="1"/>
  <c r="G55" i="11" l="1"/>
  <c r="G56" i="11" l="1"/>
  <c r="G57" i="11" l="1"/>
  <c r="G58" i="11" l="1"/>
  <c r="G59" i="11" l="1"/>
  <c r="G60" i="11" l="1"/>
  <c r="G61" i="11" l="1"/>
  <c r="G62" i="11" l="1"/>
  <c r="G63" i="11" l="1"/>
  <c r="G64" i="11" l="1"/>
  <c r="G65" i="11" l="1"/>
  <c r="G66" i="11" l="1"/>
  <c r="G67" i="11" l="1"/>
  <c r="G68" i="11" l="1"/>
  <c r="G69" i="11" l="1"/>
  <c r="G70" i="11" l="1"/>
  <c r="G71" i="11" l="1"/>
  <c r="G72" i="11" l="1"/>
  <c r="G73" i="11" l="1"/>
  <c r="G74" i="11" l="1"/>
  <c r="G75" i="11" l="1"/>
  <c r="G76" i="11" l="1"/>
  <c r="G77" i="11" l="1"/>
  <c r="G78" i="11" l="1"/>
  <c r="G79" i="11" l="1"/>
  <c r="G80" i="11" l="1"/>
  <c r="G81" i="11" l="1"/>
  <c r="G82" i="11" l="1"/>
  <c r="G83" i="11" l="1"/>
  <c r="G84" i="11" l="1"/>
  <c r="G85" i="11" l="1"/>
  <c r="G86" i="11" l="1"/>
  <c r="G87" i="11" l="1"/>
  <c r="G88" i="11" l="1"/>
  <c r="G89" i="11" l="1"/>
  <c r="G90" i="11" l="1"/>
  <c r="G91" i="11" l="1"/>
  <c r="G92" i="11" l="1"/>
  <c r="G93" i="11" l="1"/>
  <c r="G94" i="11" l="1"/>
  <c r="G95" i="11" l="1"/>
  <c r="G96" i="11" l="1"/>
  <c r="G97" i="11" l="1"/>
  <c r="G98" i="11" l="1"/>
  <c r="G99" i="11" l="1"/>
  <c r="G100" i="11" l="1"/>
  <c r="G101" i="11" l="1"/>
</calcChain>
</file>

<file path=xl/sharedStrings.xml><?xml version="1.0" encoding="utf-8"?>
<sst xmlns="http://schemas.openxmlformats.org/spreadsheetml/2006/main" count="1196" uniqueCount="584">
  <si>
    <t>名前</t>
    <rPh sb="0" eb="2">
      <t>ナマエ</t>
    </rPh>
    <phoneticPr fontId="1"/>
  </si>
  <si>
    <t>レベル</t>
    <phoneticPr fontId="1"/>
  </si>
  <si>
    <t>HP</t>
    <phoneticPr fontId="1"/>
  </si>
  <si>
    <t>SP</t>
    <phoneticPr fontId="1"/>
  </si>
  <si>
    <t>LUK</t>
    <phoneticPr fontId="1"/>
  </si>
  <si>
    <t>シャルロット</t>
    <phoneticPr fontId="1"/>
  </si>
  <si>
    <t>カーラ</t>
    <phoneticPr fontId="1"/>
  </si>
  <si>
    <t>リリー</t>
    <phoneticPr fontId="1"/>
  </si>
  <si>
    <t>エリザ</t>
    <phoneticPr fontId="1"/>
  </si>
  <si>
    <t>上昇ステータス</t>
    <rPh sb="0" eb="2">
      <t>ジョウショウ</t>
    </rPh>
    <phoneticPr fontId="1"/>
  </si>
  <si>
    <t>総合値</t>
    <rPh sb="0" eb="2">
      <t>ソウゴウ</t>
    </rPh>
    <rPh sb="2" eb="3">
      <t>アタイ</t>
    </rPh>
    <phoneticPr fontId="1"/>
  </si>
  <si>
    <t>火炎斬</t>
    <rPh sb="0" eb="2">
      <t>カエン</t>
    </rPh>
    <rPh sb="2" eb="3">
      <t>ザン</t>
    </rPh>
    <phoneticPr fontId="1"/>
  </si>
  <si>
    <t>威力</t>
    <rPh sb="0" eb="2">
      <t>イリョク</t>
    </rPh>
    <phoneticPr fontId="1"/>
  </si>
  <si>
    <t>習得レベル</t>
    <rPh sb="0" eb="2">
      <t>シュウトク</t>
    </rPh>
    <phoneticPr fontId="1"/>
  </si>
  <si>
    <t>技名</t>
    <rPh sb="0" eb="2">
      <t>ワザメイ</t>
    </rPh>
    <phoneticPr fontId="1"/>
  </si>
  <si>
    <t>消費SP</t>
    <rPh sb="0" eb="2">
      <t>ショウヒ</t>
    </rPh>
    <phoneticPr fontId="1"/>
  </si>
  <si>
    <t>効果</t>
    <rPh sb="0" eb="2">
      <t>コウカ</t>
    </rPh>
    <phoneticPr fontId="1"/>
  </si>
  <si>
    <t>炎をまとって攻撃</t>
    <rPh sb="0" eb="1">
      <t>ホノオ</t>
    </rPh>
    <rPh sb="6" eb="8">
      <t>コウゲキ</t>
    </rPh>
    <phoneticPr fontId="1"/>
  </si>
  <si>
    <t>備考</t>
    <rPh sb="0" eb="2">
      <t>ビコウ</t>
    </rPh>
    <phoneticPr fontId="1"/>
  </si>
  <si>
    <t>ファイア属性</t>
    <rPh sb="4" eb="6">
      <t>ゾクセイ</t>
    </rPh>
    <phoneticPr fontId="1"/>
  </si>
  <si>
    <t>隼切り</t>
    <rPh sb="0" eb="1">
      <t>ハヤブサ</t>
    </rPh>
    <rPh sb="1" eb="2">
      <t>キ</t>
    </rPh>
    <phoneticPr fontId="1"/>
  </si>
  <si>
    <t>素早く二回攻撃</t>
    <rPh sb="0" eb="2">
      <t>スバヤ</t>
    </rPh>
    <rPh sb="3" eb="5">
      <t>ニカイ</t>
    </rPh>
    <rPh sb="5" eb="7">
      <t>コウゲキ</t>
    </rPh>
    <phoneticPr fontId="1"/>
  </si>
  <si>
    <t>クールタイム</t>
    <phoneticPr fontId="1"/>
  </si>
  <si>
    <t>短</t>
    <rPh sb="0" eb="1">
      <t>ミジカ</t>
    </rPh>
    <phoneticPr fontId="1"/>
  </si>
  <si>
    <t>捨て身</t>
    <rPh sb="0" eb="1">
      <t>ス</t>
    </rPh>
    <rPh sb="2" eb="3">
      <t>ミ</t>
    </rPh>
    <phoneticPr fontId="1"/>
  </si>
  <si>
    <t>無</t>
    <rPh sb="0" eb="1">
      <t>ム</t>
    </rPh>
    <phoneticPr fontId="1"/>
  </si>
  <si>
    <t>このターンは守備力0とする</t>
    <rPh sb="6" eb="8">
      <t>シュビ</t>
    </rPh>
    <rPh sb="8" eb="9">
      <t>チカラ</t>
    </rPh>
    <phoneticPr fontId="1"/>
  </si>
  <si>
    <t>回転切り</t>
    <rPh sb="0" eb="2">
      <t>カイテン</t>
    </rPh>
    <rPh sb="2" eb="3">
      <t>ギ</t>
    </rPh>
    <phoneticPr fontId="1"/>
  </si>
  <si>
    <t>中</t>
    <rPh sb="0" eb="1">
      <t>チュウ</t>
    </rPh>
    <phoneticPr fontId="1"/>
  </si>
  <si>
    <t>エリザ</t>
    <phoneticPr fontId="1"/>
  </si>
  <si>
    <t>敵全体を攻撃</t>
    <rPh sb="0" eb="1">
      <t>テキ</t>
    </rPh>
    <rPh sb="1" eb="3">
      <t>ゼンタイ</t>
    </rPh>
    <rPh sb="4" eb="6">
      <t>コウゲキ</t>
    </rPh>
    <phoneticPr fontId="1"/>
  </si>
  <si>
    <t>長</t>
    <rPh sb="0" eb="1">
      <t>ナガ</t>
    </rPh>
    <phoneticPr fontId="1"/>
  </si>
  <si>
    <t>煉獄斬</t>
    <rPh sb="0" eb="2">
      <t>レンゴク</t>
    </rPh>
    <rPh sb="2" eb="3">
      <t>ザン</t>
    </rPh>
    <phoneticPr fontId="1"/>
  </si>
  <si>
    <t>敵全体に煉獄の炎を纏攻撃</t>
    <rPh sb="0" eb="1">
      <t>テキ</t>
    </rPh>
    <rPh sb="1" eb="3">
      <t>ゼンタイ</t>
    </rPh>
    <rPh sb="4" eb="6">
      <t>レンゴク</t>
    </rPh>
    <rPh sb="7" eb="8">
      <t>ホノオ</t>
    </rPh>
    <rPh sb="9" eb="10">
      <t>マトイ</t>
    </rPh>
    <rPh sb="10" eb="12">
      <t>コウゲキ</t>
    </rPh>
    <phoneticPr fontId="1"/>
  </si>
  <si>
    <t>聖なる力を纏い単体に攻撃</t>
    <rPh sb="0" eb="1">
      <t>セイ</t>
    </rPh>
    <rPh sb="3" eb="4">
      <t>チカラ</t>
    </rPh>
    <rPh sb="5" eb="6">
      <t>マトイ</t>
    </rPh>
    <rPh sb="7" eb="9">
      <t>タンタイ</t>
    </rPh>
    <rPh sb="10" eb="12">
      <t>コウゲキ</t>
    </rPh>
    <phoneticPr fontId="1"/>
  </si>
  <si>
    <t>守りを捨てて敵単体に攻撃</t>
    <rPh sb="0" eb="1">
      <t>マモ</t>
    </rPh>
    <rPh sb="3" eb="4">
      <t>ス</t>
    </rPh>
    <rPh sb="6" eb="7">
      <t>テキ</t>
    </rPh>
    <rPh sb="7" eb="9">
      <t>タンタイ</t>
    </rPh>
    <rPh sb="10" eb="12">
      <t>コウゲキ</t>
    </rPh>
    <phoneticPr fontId="1"/>
  </si>
  <si>
    <t>エクスカリバー</t>
    <phoneticPr fontId="1"/>
  </si>
  <si>
    <t>極大</t>
    <rPh sb="0" eb="1">
      <t>ゴク</t>
    </rPh>
    <rPh sb="1" eb="2">
      <t>ダイ</t>
    </rPh>
    <phoneticPr fontId="1"/>
  </si>
  <si>
    <t>敵全体を聖剣でなぎはらう</t>
    <rPh sb="0" eb="1">
      <t>テキ</t>
    </rPh>
    <rPh sb="1" eb="3">
      <t>ゼンタイ</t>
    </rPh>
    <rPh sb="4" eb="6">
      <t>セイケン</t>
    </rPh>
    <phoneticPr fontId="1"/>
  </si>
  <si>
    <t>カーラ</t>
    <phoneticPr fontId="1"/>
  </si>
  <si>
    <t>ヒール</t>
    <phoneticPr fontId="1"/>
  </si>
  <si>
    <t>プロテクト</t>
    <phoneticPr fontId="1"/>
  </si>
  <si>
    <t>敵の攻撃を10％カット</t>
    <rPh sb="0" eb="1">
      <t>テキ</t>
    </rPh>
    <rPh sb="2" eb="4">
      <t>コウゲキ</t>
    </rPh>
    <phoneticPr fontId="1"/>
  </si>
  <si>
    <t>単体</t>
    <rPh sb="0" eb="2">
      <t>タンタイ</t>
    </rPh>
    <phoneticPr fontId="1"/>
  </si>
  <si>
    <t>ステータス計算機</t>
    <rPh sb="5" eb="8">
      <t>ケイサンキ</t>
    </rPh>
    <phoneticPr fontId="1"/>
  </si>
  <si>
    <t>キャラ名　：</t>
    <rPh sb="3" eb="4">
      <t>メイ</t>
    </rPh>
    <phoneticPr fontId="1"/>
  </si>
  <si>
    <t>レベル　：</t>
    <phoneticPr fontId="1"/>
  </si>
  <si>
    <t>シャルロット</t>
    <phoneticPr fontId="1"/>
  </si>
  <si>
    <t>メガヒール</t>
    <phoneticPr fontId="1"/>
  </si>
  <si>
    <t>味方一人を少し癒す</t>
    <rPh sb="0" eb="2">
      <t>ミカタ</t>
    </rPh>
    <rPh sb="2" eb="4">
      <t>ヒトリ</t>
    </rPh>
    <rPh sb="5" eb="6">
      <t>スコ</t>
    </rPh>
    <rPh sb="7" eb="8">
      <t>イヤ</t>
    </rPh>
    <phoneticPr fontId="1"/>
  </si>
  <si>
    <t>リヴァイブ</t>
    <phoneticPr fontId="1"/>
  </si>
  <si>
    <t>味方一人を生き返らせる</t>
    <rPh sb="0" eb="2">
      <t>ミカタ</t>
    </rPh>
    <rPh sb="2" eb="4">
      <t>ヒトリ</t>
    </rPh>
    <rPh sb="5" eb="6">
      <t>イ</t>
    </rPh>
    <rPh sb="7" eb="8">
      <t>カエ</t>
    </rPh>
    <phoneticPr fontId="1"/>
  </si>
  <si>
    <t>生き返った味方のHPの10％</t>
    <rPh sb="0" eb="1">
      <t>イ</t>
    </rPh>
    <rPh sb="2" eb="3">
      <t>カエ</t>
    </rPh>
    <rPh sb="5" eb="7">
      <t>ミカタ</t>
    </rPh>
    <phoneticPr fontId="1"/>
  </si>
  <si>
    <t>ホーリー</t>
    <phoneticPr fontId="1"/>
  </si>
  <si>
    <t>聖なる力で敵単体を滅ぼす</t>
    <rPh sb="0" eb="1">
      <t>セイ</t>
    </rPh>
    <rPh sb="3" eb="4">
      <t>チカラ</t>
    </rPh>
    <rPh sb="5" eb="6">
      <t>テキ</t>
    </rPh>
    <rPh sb="6" eb="8">
      <t>タンタイ</t>
    </rPh>
    <rPh sb="9" eb="10">
      <t>ホロ</t>
    </rPh>
    <phoneticPr fontId="1"/>
  </si>
  <si>
    <t>味方一人を強い力で癒す</t>
    <rPh sb="0" eb="2">
      <t>ミカタ</t>
    </rPh>
    <rPh sb="2" eb="4">
      <t>ヒトリ</t>
    </rPh>
    <rPh sb="5" eb="6">
      <t>ツヨ</t>
    </rPh>
    <rPh sb="7" eb="8">
      <t>チカラ</t>
    </rPh>
    <rPh sb="9" eb="10">
      <t>イヤ</t>
    </rPh>
    <phoneticPr fontId="1"/>
  </si>
  <si>
    <t>キュア</t>
    <phoneticPr fontId="1"/>
  </si>
  <si>
    <t>メガキュア</t>
    <phoneticPr fontId="1"/>
  </si>
  <si>
    <t>ギガキュア</t>
    <phoneticPr fontId="1"/>
  </si>
  <si>
    <t>味方全体を癒す</t>
    <rPh sb="0" eb="2">
      <t>ミカタ</t>
    </rPh>
    <rPh sb="2" eb="4">
      <t>ゼンタイ</t>
    </rPh>
    <rPh sb="5" eb="6">
      <t>イヤ</t>
    </rPh>
    <phoneticPr fontId="1"/>
  </si>
  <si>
    <t>ディアナ</t>
    <phoneticPr fontId="1"/>
  </si>
  <si>
    <t>ディアナ</t>
    <phoneticPr fontId="1"/>
  </si>
  <si>
    <t>庇う</t>
    <rPh sb="0" eb="1">
      <t>カバ</t>
    </rPh>
    <phoneticPr fontId="1"/>
  </si>
  <si>
    <t>味方一人を庇う</t>
    <rPh sb="0" eb="2">
      <t>ミカタ</t>
    </rPh>
    <rPh sb="2" eb="4">
      <t>ヒトリ</t>
    </rPh>
    <rPh sb="5" eb="6">
      <t>カバ</t>
    </rPh>
    <phoneticPr fontId="1"/>
  </si>
  <si>
    <t>デーモンハンド</t>
    <phoneticPr fontId="1"/>
  </si>
  <si>
    <t>長</t>
    <rPh sb="0" eb="1">
      <t>チョウ</t>
    </rPh>
    <phoneticPr fontId="1"/>
  </si>
  <si>
    <t>悪魔の手を使役し攻撃する</t>
    <rPh sb="0" eb="2">
      <t>アクマ</t>
    </rPh>
    <rPh sb="3" eb="4">
      <t>テ</t>
    </rPh>
    <rPh sb="5" eb="7">
      <t>シエキ</t>
    </rPh>
    <rPh sb="8" eb="10">
      <t>コウゲキ</t>
    </rPh>
    <phoneticPr fontId="1"/>
  </si>
  <si>
    <t>仁王立ち</t>
    <rPh sb="0" eb="3">
      <t>ニオウダ</t>
    </rPh>
    <phoneticPr fontId="1"/>
  </si>
  <si>
    <t>味方全体を庇う</t>
    <rPh sb="0" eb="2">
      <t>ミカタ</t>
    </rPh>
    <rPh sb="2" eb="4">
      <t>ゼンタイ</t>
    </rPh>
    <rPh sb="5" eb="6">
      <t>カバ</t>
    </rPh>
    <phoneticPr fontId="1"/>
  </si>
  <si>
    <t>悪魔呼び</t>
    <rPh sb="0" eb="2">
      <t>アクマ</t>
    </rPh>
    <rPh sb="2" eb="3">
      <t>ヨ</t>
    </rPh>
    <phoneticPr fontId="1"/>
  </si>
  <si>
    <t>配下の悪魔を呼び敵全体に攻撃</t>
    <rPh sb="0" eb="2">
      <t>ハイカ</t>
    </rPh>
    <rPh sb="3" eb="5">
      <t>アクマ</t>
    </rPh>
    <rPh sb="6" eb="7">
      <t>ヨ</t>
    </rPh>
    <rPh sb="8" eb="9">
      <t>テキ</t>
    </rPh>
    <rPh sb="9" eb="11">
      <t>ゼンタイ</t>
    </rPh>
    <rPh sb="12" eb="14">
      <t>コウゲキ</t>
    </rPh>
    <phoneticPr fontId="1"/>
  </si>
  <si>
    <t>ライフパス</t>
    <phoneticPr fontId="1"/>
  </si>
  <si>
    <t>自らの生命力を味方に分け与える</t>
    <rPh sb="0" eb="1">
      <t>ミズカ</t>
    </rPh>
    <rPh sb="3" eb="6">
      <t>セイメイリョク</t>
    </rPh>
    <rPh sb="7" eb="9">
      <t>ミカタ</t>
    </rPh>
    <rPh sb="10" eb="11">
      <t>ワ</t>
    </rPh>
    <rPh sb="12" eb="13">
      <t>アタ</t>
    </rPh>
    <phoneticPr fontId="1"/>
  </si>
  <si>
    <t>魔神召喚</t>
    <rPh sb="0" eb="1">
      <t>マ</t>
    </rPh>
    <rPh sb="1" eb="2">
      <t>ジン</t>
    </rPh>
    <rPh sb="2" eb="4">
      <t>ショウカン</t>
    </rPh>
    <phoneticPr fontId="1"/>
  </si>
  <si>
    <t>世界を滅ぼす魔神を現界させる</t>
    <rPh sb="0" eb="2">
      <t>セカイ</t>
    </rPh>
    <rPh sb="3" eb="4">
      <t>ホロ</t>
    </rPh>
    <rPh sb="6" eb="7">
      <t>マ</t>
    </rPh>
    <rPh sb="7" eb="8">
      <t>ジン</t>
    </rPh>
    <rPh sb="9" eb="10">
      <t>ゲン</t>
    </rPh>
    <rPh sb="10" eb="11">
      <t>カイ</t>
    </rPh>
    <phoneticPr fontId="1"/>
  </si>
  <si>
    <t>リリー</t>
    <phoneticPr fontId="1"/>
  </si>
  <si>
    <t>ファイア</t>
    <phoneticPr fontId="1"/>
  </si>
  <si>
    <t>サンダー</t>
    <phoneticPr fontId="1"/>
  </si>
  <si>
    <t>フロスト</t>
    <phoneticPr fontId="1"/>
  </si>
  <si>
    <t>メガ☆ファイア</t>
    <phoneticPr fontId="1"/>
  </si>
  <si>
    <t>メガ☆サンダー</t>
    <phoneticPr fontId="1"/>
  </si>
  <si>
    <t>メガ☆フロスト</t>
    <phoneticPr fontId="1"/>
  </si>
  <si>
    <t>ギガ☆ファイア</t>
    <phoneticPr fontId="1"/>
  </si>
  <si>
    <t>ギガ☆サンダー</t>
    <phoneticPr fontId="1"/>
  </si>
  <si>
    <t>ギガ☆フロスト</t>
    <phoneticPr fontId="1"/>
  </si>
  <si>
    <t>敵全体に雷を叩きつける</t>
    <rPh sb="0" eb="1">
      <t>テキ</t>
    </rPh>
    <rPh sb="1" eb="3">
      <t>ゼンタイ</t>
    </rPh>
    <rPh sb="4" eb="5">
      <t>カミナリ</t>
    </rPh>
    <rPh sb="6" eb="7">
      <t>タタ</t>
    </rPh>
    <phoneticPr fontId="1"/>
  </si>
  <si>
    <t>敵全体を凍てつかせる</t>
    <rPh sb="0" eb="1">
      <t>テキ</t>
    </rPh>
    <rPh sb="1" eb="3">
      <t>ゼンタイ</t>
    </rPh>
    <rPh sb="4" eb="5">
      <t>イ</t>
    </rPh>
    <phoneticPr fontId="1"/>
  </si>
  <si>
    <t>敵全体を炎で焼き尽くす</t>
    <rPh sb="0" eb="1">
      <t>テキ</t>
    </rPh>
    <rPh sb="1" eb="3">
      <t>ゼンタイ</t>
    </rPh>
    <rPh sb="4" eb="5">
      <t>ホノオ</t>
    </rPh>
    <rPh sb="6" eb="7">
      <t>ヤ</t>
    </rPh>
    <rPh sb="8" eb="9">
      <t>ツ</t>
    </rPh>
    <phoneticPr fontId="1"/>
  </si>
  <si>
    <t>敵全体を強力な炎で焼き尽くす</t>
    <rPh sb="0" eb="1">
      <t>テキ</t>
    </rPh>
    <rPh sb="1" eb="3">
      <t>ゼンタイ</t>
    </rPh>
    <rPh sb="4" eb="6">
      <t>キョウリョク</t>
    </rPh>
    <rPh sb="7" eb="8">
      <t>ホノオ</t>
    </rPh>
    <rPh sb="9" eb="10">
      <t>ヤ</t>
    </rPh>
    <rPh sb="11" eb="12">
      <t>ツ</t>
    </rPh>
    <phoneticPr fontId="1"/>
  </si>
  <si>
    <t>敵全体に強力な雷を叩きつける</t>
    <rPh sb="0" eb="1">
      <t>テキ</t>
    </rPh>
    <rPh sb="1" eb="3">
      <t>ゼンタイ</t>
    </rPh>
    <rPh sb="4" eb="6">
      <t>キョウリョク</t>
    </rPh>
    <rPh sb="7" eb="8">
      <t>カミナリ</t>
    </rPh>
    <rPh sb="9" eb="10">
      <t>タタ</t>
    </rPh>
    <phoneticPr fontId="1"/>
  </si>
  <si>
    <t>敵全体を一瞬で凍てつかせる</t>
    <rPh sb="0" eb="1">
      <t>テキ</t>
    </rPh>
    <rPh sb="1" eb="3">
      <t>ゼンタイ</t>
    </rPh>
    <rPh sb="4" eb="6">
      <t>イッシュン</t>
    </rPh>
    <rPh sb="7" eb="8">
      <t>イ</t>
    </rPh>
    <phoneticPr fontId="1"/>
  </si>
  <si>
    <t>極大</t>
    <rPh sb="0" eb="2">
      <t>ゴクダイ</t>
    </rPh>
    <phoneticPr fontId="1"/>
  </si>
  <si>
    <t>敵全他を神話の炎で焼き滅ぼす</t>
    <rPh sb="0" eb="1">
      <t>テキ</t>
    </rPh>
    <rPh sb="1" eb="2">
      <t>ゼン</t>
    </rPh>
    <rPh sb="2" eb="3">
      <t>タ</t>
    </rPh>
    <rPh sb="4" eb="6">
      <t>シンワ</t>
    </rPh>
    <rPh sb="7" eb="8">
      <t>ホノオ</t>
    </rPh>
    <rPh sb="9" eb="10">
      <t>ヤ</t>
    </rPh>
    <rPh sb="11" eb="12">
      <t>ホロ</t>
    </rPh>
    <phoneticPr fontId="1"/>
  </si>
  <si>
    <t>敵全他に神話の雷を叩きつける</t>
    <rPh sb="0" eb="1">
      <t>テキ</t>
    </rPh>
    <rPh sb="1" eb="2">
      <t>ゼン</t>
    </rPh>
    <rPh sb="2" eb="3">
      <t>タ</t>
    </rPh>
    <rPh sb="4" eb="6">
      <t>シンワ</t>
    </rPh>
    <rPh sb="7" eb="8">
      <t>カミナリ</t>
    </rPh>
    <rPh sb="9" eb="10">
      <t>タタ</t>
    </rPh>
    <phoneticPr fontId="1"/>
  </si>
  <si>
    <t>敵全他を絶対零度で包み込む</t>
    <rPh sb="0" eb="1">
      <t>テキ</t>
    </rPh>
    <rPh sb="1" eb="2">
      <t>ゼン</t>
    </rPh>
    <rPh sb="2" eb="3">
      <t>タ</t>
    </rPh>
    <rPh sb="4" eb="6">
      <t>ゼッタイ</t>
    </rPh>
    <rPh sb="6" eb="8">
      <t>レイド</t>
    </rPh>
    <rPh sb="9" eb="10">
      <t>ツツ</t>
    </rPh>
    <rPh sb="11" eb="12">
      <t>コ</t>
    </rPh>
    <phoneticPr fontId="1"/>
  </si>
  <si>
    <t>メテオ</t>
    <phoneticPr fontId="1"/>
  </si>
  <si>
    <t>フレア</t>
    <phoneticPr fontId="1"/>
  </si>
  <si>
    <t>敵全体を爆殺する</t>
    <rPh sb="0" eb="1">
      <t>テキ</t>
    </rPh>
    <rPh sb="1" eb="3">
      <t>ゼンタイ</t>
    </rPh>
    <rPh sb="4" eb="6">
      <t>バクサツ</t>
    </rPh>
    <phoneticPr fontId="1"/>
  </si>
  <si>
    <t>ジュラ紀を終わらせる</t>
    <rPh sb="3" eb="4">
      <t>キ</t>
    </rPh>
    <rPh sb="5" eb="6">
      <t>オ</t>
    </rPh>
    <phoneticPr fontId="1"/>
  </si>
  <si>
    <t>エリザ</t>
    <phoneticPr fontId="1"/>
  </si>
  <si>
    <t>がんばりなさいよッ！</t>
    <phoneticPr fontId="1"/>
  </si>
  <si>
    <t>もっとシャキッとしなさいッ！</t>
    <phoneticPr fontId="1"/>
  </si>
  <si>
    <t>うるさいうるさいうるさい！</t>
    <phoneticPr fontId="1"/>
  </si>
  <si>
    <t>1.25倍</t>
    <rPh sb="4" eb="5">
      <t>バイ</t>
    </rPh>
    <phoneticPr fontId="1"/>
  </si>
  <si>
    <t>短</t>
    <rPh sb="0" eb="1">
      <t>タン</t>
    </rPh>
    <phoneticPr fontId="1"/>
  </si>
  <si>
    <t>味方一人の状態異常を回復する</t>
    <rPh sb="0" eb="2">
      <t>ミカタ</t>
    </rPh>
    <rPh sb="2" eb="4">
      <t>ヒトリ</t>
    </rPh>
    <rPh sb="5" eb="7">
      <t>ジョウタイ</t>
    </rPh>
    <rPh sb="7" eb="9">
      <t>イジョウ</t>
    </rPh>
    <rPh sb="10" eb="12">
      <t>カイフク</t>
    </rPh>
    <phoneticPr fontId="1"/>
  </si>
  <si>
    <t>味方一人の与えるダメージをアップ</t>
    <rPh sb="0" eb="2">
      <t>ミカタ</t>
    </rPh>
    <rPh sb="2" eb="4">
      <t>ヒトリ</t>
    </rPh>
    <rPh sb="5" eb="6">
      <t>アタ</t>
    </rPh>
    <phoneticPr fontId="1"/>
  </si>
  <si>
    <t>敵の魔法を封じる</t>
    <rPh sb="0" eb="1">
      <t>テキ</t>
    </rPh>
    <rPh sb="2" eb="4">
      <t>マホウ</t>
    </rPh>
    <rPh sb="5" eb="6">
      <t>フウ</t>
    </rPh>
    <phoneticPr fontId="1"/>
  </si>
  <si>
    <t>基礎成功率　75パーセント</t>
    <rPh sb="0" eb="2">
      <t>キソ</t>
    </rPh>
    <rPh sb="2" eb="4">
      <t>セイコウ</t>
    </rPh>
    <rPh sb="4" eb="5">
      <t>リツ</t>
    </rPh>
    <phoneticPr fontId="1"/>
  </si>
  <si>
    <t>これでも食らいなさいッ！</t>
    <rPh sb="4" eb="5">
      <t>ク</t>
    </rPh>
    <phoneticPr fontId="1"/>
  </si>
  <si>
    <t>敵にダメージを与える</t>
    <rPh sb="0" eb="1">
      <t>テキ</t>
    </rPh>
    <rPh sb="7" eb="8">
      <t>アタ</t>
    </rPh>
    <phoneticPr fontId="1"/>
  </si>
  <si>
    <t>目障りよッ！</t>
    <rPh sb="0" eb="1">
      <t>メ</t>
    </rPh>
    <rPh sb="1" eb="2">
      <t>ザワ</t>
    </rPh>
    <phoneticPr fontId="1"/>
  </si>
  <si>
    <t>敵の防御力を下げる</t>
    <rPh sb="0" eb="1">
      <t>テキ</t>
    </rPh>
    <rPh sb="2" eb="4">
      <t>ボウギョ</t>
    </rPh>
    <rPh sb="4" eb="5">
      <t>チカラ</t>
    </rPh>
    <rPh sb="6" eb="7">
      <t>サ</t>
    </rPh>
    <phoneticPr fontId="1"/>
  </si>
  <si>
    <t xml:space="preserve"> 敵の防御力*0.7 基礎成功率90パーセント</t>
    <rPh sb="1" eb="2">
      <t>テキ</t>
    </rPh>
    <rPh sb="3" eb="6">
      <t>ボウギョリョク</t>
    </rPh>
    <rPh sb="11" eb="13">
      <t>キソ</t>
    </rPh>
    <rPh sb="13" eb="15">
      <t>セイコウ</t>
    </rPh>
    <rPh sb="15" eb="16">
      <t>リツ</t>
    </rPh>
    <phoneticPr fontId="1"/>
  </si>
  <si>
    <t>私に近寄らないでッ！</t>
    <rPh sb="0" eb="1">
      <t>ワタシ</t>
    </rPh>
    <rPh sb="2" eb="4">
      <t>チカヨ</t>
    </rPh>
    <phoneticPr fontId="1"/>
  </si>
  <si>
    <t>敵の攻撃力を下げる</t>
    <rPh sb="0" eb="1">
      <t>テキ</t>
    </rPh>
    <rPh sb="2" eb="5">
      <t>コウゲキリョク</t>
    </rPh>
    <rPh sb="6" eb="7">
      <t>サ</t>
    </rPh>
    <phoneticPr fontId="1"/>
  </si>
  <si>
    <t>敵の攻撃力*0.7 基礎成功率85パーセント</t>
    <rPh sb="0" eb="1">
      <t>テキ</t>
    </rPh>
    <rPh sb="2" eb="5">
      <t>コウゲキリョク</t>
    </rPh>
    <rPh sb="10" eb="12">
      <t>キソ</t>
    </rPh>
    <rPh sb="12" eb="14">
      <t>セイコウ</t>
    </rPh>
    <rPh sb="14" eb="15">
      <t>リツ</t>
    </rPh>
    <phoneticPr fontId="1"/>
  </si>
  <si>
    <t>死になさいッ！</t>
    <rPh sb="0" eb="1">
      <t>シ</t>
    </rPh>
    <phoneticPr fontId="1"/>
  </si>
  <si>
    <t>敵を即死させる</t>
    <rPh sb="0" eb="1">
      <t>テキ</t>
    </rPh>
    <rPh sb="2" eb="4">
      <t>ソクシ</t>
    </rPh>
    <phoneticPr fontId="1"/>
  </si>
  <si>
    <t>基礎成功率 15％</t>
    <rPh sb="0" eb="2">
      <t>キソ</t>
    </rPh>
    <rPh sb="2" eb="4">
      <t>セイコウ</t>
    </rPh>
    <rPh sb="4" eb="5">
      <t>リツ</t>
    </rPh>
    <phoneticPr fontId="1"/>
  </si>
  <si>
    <t>勘違いしないでッ！</t>
    <rPh sb="0" eb="2">
      <t>カンチガ</t>
    </rPh>
    <phoneticPr fontId="1"/>
  </si>
  <si>
    <t>敵のバフを消去する</t>
    <rPh sb="0" eb="1">
      <t>テキ</t>
    </rPh>
    <rPh sb="5" eb="7">
      <t>ショウキョ</t>
    </rPh>
    <phoneticPr fontId="1"/>
  </si>
  <si>
    <t>基礎成功率30パーセント</t>
    <rPh sb="0" eb="2">
      <t>キソ</t>
    </rPh>
    <rPh sb="2" eb="4">
      <t>セイコウ</t>
    </rPh>
    <rPh sb="4" eb="5">
      <t>リツ</t>
    </rPh>
    <phoneticPr fontId="1"/>
  </si>
  <si>
    <t>陸式魔導陣・悪魔御手</t>
    <rPh sb="0" eb="1">
      <t>ロク</t>
    </rPh>
    <rPh sb="1" eb="2">
      <t>シキ</t>
    </rPh>
    <rPh sb="2" eb="4">
      <t>マドウ</t>
    </rPh>
    <rPh sb="4" eb="5">
      <t>ジン</t>
    </rPh>
    <rPh sb="6" eb="8">
      <t>アクマ</t>
    </rPh>
    <rPh sb="8" eb="10">
      <t>ミテ</t>
    </rPh>
    <phoneticPr fontId="1"/>
  </si>
  <si>
    <t>科学と魔導の力で悪魔を使役し攻撃する</t>
    <rPh sb="0" eb="2">
      <t>カガク</t>
    </rPh>
    <rPh sb="3" eb="5">
      <t>マドウ</t>
    </rPh>
    <rPh sb="6" eb="7">
      <t>チカラ</t>
    </rPh>
    <rPh sb="8" eb="10">
      <t>アクマ</t>
    </rPh>
    <rPh sb="11" eb="13">
      <t>シエキ</t>
    </rPh>
    <rPh sb="14" eb="16">
      <t>コウゲキ</t>
    </rPh>
    <phoneticPr fontId="1"/>
  </si>
  <si>
    <t>壱式魔導陣・反攻</t>
    <rPh sb="0" eb="2">
      <t>イチシキ</t>
    </rPh>
    <rPh sb="2" eb="4">
      <t>マドウ</t>
    </rPh>
    <rPh sb="4" eb="5">
      <t>ジン</t>
    </rPh>
    <rPh sb="6" eb="8">
      <t>ハンコウ</t>
    </rPh>
    <phoneticPr fontId="1"/>
  </si>
  <si>
    <t>弐式魔導陣・生命吸収</t>
    <rPh sb="0" eb="1">
      <t>ニ</t>
    </rPh>
    <rPh sb="1" eb="2">
      <t>シキ</t>
    </rPh>
    <rPh sb="6" eb="8">
      <t>セイメイ</t>
    </rPh>
    <rPh sb="8" eb="10">
      <t>キュウシュウ</t>
    </rPh>
    <phoneticPr fontId="1"/>
  </si>
  <si>
    <t>敵から生命力を奪う</t>
    <rPh sb="0" eb="1">
      <t>テキ</t>
    </rPh>
    <rPh sb="3" eb="6">
      <t>セイメイリョク</t>
    </rPh>
    <rPh sb="7" eb="8">
      <t>ウバ</t>
    </rPh>
    <phoneticPr fontId="1"/>
  </si>
  <si>
    <t>参式魔導陣・消失</t>
    <rPh sb="0" eb="2">
      <t>サンシキ</t>
    </rPh>
    <rPh sb="6" eb="8">
      <t>ショウシツ</t>
    </rPh>
    <phoneticPr fontId="1"/>
  </si>
  <si>
    <t>敵から受けたダメージを自分の与えるダメージに加算する</t>
    <rPh sb="0" eb="1">
      <t>テキ</t>
    </rPh>
    <rPh sb="3" eb="4">
      <t>ウ</t>
    </rPh>
    <rPh sb="11" eb="13">
      <t>ジブン</t>
    </rPh>
    <rPh sb="14" eb="15">
      <t>アタ</t>
    </rPh>
    <rPh sb="22" eb="24">
      <t>カサン</t>
    </rPh>
    <phoneticPr fontId="1"/>
  </si>
  <si>
    <t>反撃の機会をうかがう</t>
    <rPh sb="0" eb="2">
      <t>ハンゲキ</t>
    </rPh>
    <rPh sb="3" eb="5">
      <t>キカイ</t>
    </rPh>
    <phoneticPr fontId="1"/>
  </si>
  <si>
    <t>基礎成功率　60パーセント</t>
    <rPh sb="0" eb="5">
      <t>キソセイコウリツ</t>
    </rPh>
    <phoneticPr fontId="1"/>
  </si>
  <si>
    <t>敵全体から行動する力を奪う</t>
    <rPh sb="0" eb="1">
      <t>テキ</t>
    </rPh>
    <rPh sb="1" eb="3">
      <t>ゼンタイ</t>
    </rPh>
    <rPh sb="5" eb="7">
      <t>コウドウ</t>
    </rPh>
    <rPh sb="9" eb="10">
      <t>チカラ</t>
    </rPh>
    <rPh sb="11" eb="12">
      <t>ウバ</t>
    </rPh>
    <phoneticPr fontId="1"/>
  </si>
  <si>
    <t>自分の与えるダメージをアップする</t>
    <rPh sb="0" eb="2">
      <t>ジブン</t>
    </rPh>
    <rPh sb="3" eb="4">
      <t>アタ</t>
    </rPh>
    <phoneticPr fontId="1"/>
  </si>
  <si>
    <t>1.25倍　エリザのものと重複可</t>
    <rPh sb="4" eb="5">
      <t>バイ</t>
    </rPh>
    <rPh sb="13" eb="15">
      <t>チョウフク</t>
    </rPh>
    <rPh sb="15" eb="16">
      <t>カ</t>
    </rPh>
    <phoneticPr fontId="1"/>
  </si>
  <si>
    <t>肆式魔導陣・強化</t>
    <rPh sb="0" eb="1">
      <t>ヨン</t>
    </rPh>
    <rPh sb="1" eb="2">
      <t>シキ</t>
    </rPh>
    <rPh sb="6" eb="8">
      <t>キョウカ</t>
    </rPh>
    <phoneticPr fontId="1"/>
  </si>
  <si>
    <t>全体</t>
    <rPh sb="0" eb="2">
      <t>ゼンタイ</t>
    </rPh>
    <phoneticPr fontId="1"/>
  </si>
  <si>
    <t>漆式魔導陣・魔神召喚</t>
    <rPh sb="0" eb="1">
      <t>ウルシ</t>
    </rPh>
    <rPh sb="1" eb="2">
      <t>シキ</t>
    </rPh>
    <rPh sb="2" eb="4">
      <t>マドウ</t>
    </rPh>
    <rPh sb="4" eb="5">
      <t>ジン</t>
    </rPh>
    <rPh sb="6" eb="7">
      <t>マ</t>
    </rPh>
    <rPh sb="7" eb="8">
      <t>ジン</t>
    </rPh>
    <rPh sb="8" eb="10">
      <t>ショウカン</t>
    </rPh>
    <phoneticPr fontId="1"/>
  </si>
  <si>
    <t>かつて全ての大罪を背負った魔神を現界させる</t>
    <rPh sb="3" eb="4">
      <t>スベ</t>
    </rPh>
    <rPh sb="6" eb="8">
      <t>タイザイ</t>
    </rPh>
    <rPh sb="9" eb="11">
      <t>セオ</t>
    </rPh>
    <rPh sb="13" eb="14">
      <t>マ</t>
    </rPh>
    <rPh sb="14" eb="15">
      <t>ジン</t>
    </rPh>
    <rPh sb="16" eb="17">
      <t>ゲン</t>
    </rPh>
    <rPh sb="17" eb="18">
      <t>カイ</t>
    </rPh>
    <phoneticPr fontId="1"/>
  </si>
  <si>
    <t>敵全体に大ダメージ</t>
    <rPh sb="0" eb="1">
      <t>テキ</t>
    </rPh>
    <rPh sb="1" eb="3">
      <t>ゼンタイ</t>
    </rPh>
    <rPh sb="4" eb="5">
      <t>ダイ</t>
    </rPh>
    <phoneticPr fontId="1"/>
  </si>
  <si>
    <t>伍式魔導陣・舞踏</t>
    <rPh sb="0" eb="1">
      <t>ゴ</t>
    </rPh>
    <rPh sb="1" eb="2">
      <t>シキ</t>
    </rPh>
    <rPh sb="6" eb="8">
      <t>ブトウ</t>
    </rPh>
    <phoneticPr fontId="1"/>
  </si>
  <si>
    <t>踊るように攻撃し4回相手にダメージ</t>
    <rPh sb="0" eb="1">
      <t>オド</t>
    </rPh>
    <rPh sb="5" eb="7">
      <t>コウゲキ</t>
    </rPh>
    <rPh sb="9" eb="10">
      <t>カイ</t>
    </rPh>
    <rPh sb="10" eb="12">
      <t>アイテ</t>
    </rPh>
    <phoneticPr fontId="1"/>
  </si>
  <si>
    <t>盾と剣を持ちモンスター達と戦う高潔な女騎士。　　　　　　　　　　　最近近所の子供におばさんと呼ばれ自分の肌年齢を気にしている。にんじんが嫌い。</t>
    <rPh sb="0" eb="1">
      <t>タテ</t>
    </rPh>
    <rPh sb="2" eb="3">
      <t>ケン</t>
    </rPh>
    <rPh sb="4" eb="5">
      <t>モ</t>
    </rPh>
    <rPh sb="11" eb="12">
      <t>タチ</t>
    </rPh>
    <rPh sb="13" eb="14">
      <t>タタカ</t>
    </rPh>
    <rPh sb="15" eb="17">
      <t>コウケツ</t>
    </rPh>
    <rPh sb="18" eb="19">
      <t>オンナ</t>
    </rPh>
    <rPh sb="19" eb="21">
      <t>キシ</t>
    </rPh>
    <rPh sb="33" eb="35">
      <t>サイキン</t>
    </rPh>
    <rPh sb="35" eb="37">
      <t>キンジョ</t>
    </rPh>
    <rPh sb="38" eb="40">
      <t>コドモ</t>
    </rPh>
    <rPh sb="46" eb="47">
      <t>ヨ</t>
    </rPh>
    <rPh sb="49" eb="51">
      <t>ジブン</t>
    </rPh>
    <rPh sb="52" eb="53">
      <t>ハダ</t>
    </rPh>
    <rPh sb="53" eb="55">
      <t>ネンレイ</t>
    </rPh>
    <rPh sb="56" eb="57">
      <t>キ</t>
    </rPh>
    <rPh sb="68" eb="69">
      <t>キラ</t>
    </rPh>
    <phoneticPr fontId="1"/>
  </si>
  <si>
    <t>両親が勝手に教会に応募したのがきっかけで聖女となる。彼女のファンクラブには鉄の掟が存在し破ったものには神の裁きが下るといわれている。</t>
    <rPh sb="0" eb="2">
      <t>リョウシン</t>
    </rPh>
    <rPh sb="3" eb="5">
      <t>カッテ</t>
    </rPh>
    <rPh sb="6" eb="8">
      <t>キョウカイ</t>
    </rPh>
    <rPh sb="9" eb="11">
      <t>オウボ</t>
    </rPh>
    <rPh sb="20" eb="22">
      <t>セイジョ</t>
    </rPh>
    <rPh sb="26" eb="28">
      <t>カノジョ</t>
    </rPh>
    <rPh sb="37" eb="38">
      <t>テツ</t>
    </rPh>
    <rPh sb="39" eb="40">
      <t>オキテ</t>
    </rPh>
    <rPh sb="41" eb="43">
      <t>ソンザイ</t>
    </rPh>
    <rPh sb="44" eb="45">
      <t>ヤブ</t>
    </rPh>
    <rPh sb="51" eb="52">
      <t>カミ</t>
    </rPh>
    <rPh sb="53" eb="54">
      <t>サバ</t>
    </rPh>
    <rPh sb="56" eb="57">
      <t>クダ</t>
    </rPh>
    <phoneticPr fontId="1"/>
  </si>
  <si>
    <t>ディアナ</t>
    <phoneticPr fontId="1"/>
  </si>
  <si>
    <r>
      <t>古代遺跡の最奥で封印されていたところシャルロット達に拾われた。どう考えても人間ではないがシャルロットは</t>
    </r>
    <r>
      <rPr>
        <strike/>
        <sz val="11"/>
        <color theme="1"/>
        <rFont val="HGP創英角ﾎﾟｯﾌﾟ体"/>
        <family val="3"/>
        <charset val="128"/>
      </rPr>
      <t>アホだから気づいてない</t>
    </r>
    <r>
      <rPr>
        <sz val="11"/>
        <color theme="1"/>
        <rFont val="HGP創英角ﾎﾟｯﾌﾟ体"/>
        <family val="3"/>
        <charset val="128"/>
      </rPr>
      <t>寛大な心で彼（？）を仲間として迎え入れることにしたようだ。</t>
    </r>
    <rPh sb="0" eb="2">
      <t>コダイ</t>
    </rPh>
    <rPh sb="2" eb="4">
      <t>イセキ</t>
    </rPh>
    <rPh sb="5" eb="6">
      <t>サイ</t>
    </rPh>
    <rPh sb="6" eb="7">
      <t>オク</t>
    </rPh>
    <rPh sb="8" eb="10">
      <t>フウイン</t>
    </rPh>
    <rPh sb="24" eb="25">
      <t>タチ</t>
    </rPh>
    <rPh sb="26" eb="27">
      <t>ヒロ</t>
    </rPh>
    <rPh sb="33" eb="34">
      <t>カンガ</t>
    </rPh>
    <rPh sb="37" eb="39">
      <t>ニンゲン</t>
    </rPh>
    <rPh sb="56" eb="57">
      <t>キ</t>
    </rPh>
    <rPh sb="62" eb="64">
      <t>カンダイ</t>
    </rPh>
    <rPh sb="65" eb="66">
      <t>ココロ</t>
    </rPh>
    <rPh sb="67" eb="68">
      <t>カレ</t>
    </rPh>
    <rPh sb="72" eb="74">
      <t>ナカマ</t>
    </rPh>
    <rPh sb="77" eb="78">
      <t>ムカ</t>
    </rPh>
    <rPh sb="79" eb="80">
      <t>イ</t>
    </rPh>
    <phoneticPr fontId="1"/>
  </si>
  <si>
    <t>魔女っ子アイドルを目指す女の子。しかし魔女としてもアイドルとしてもまだまだ見習い。そこで夢を手っ取り早く叶えるために何でも願いが叶うという古代遺跡の秘宝を探す冒険に同行することになった。</t>
    <rPh sb="0" eb="2">
      <t>マジョ</t>
    </rPh>
    <rPh sb="3" eb="4">
      <t>コ</t>
    </rPh>
    <rPh sb="9" eb="11">
      <t>メザ</t>
    </rPh>
    <rPh sb="12" eb="13">
      <t>オンナ</t>
    </rPh>
    <rPh sb="14" eb="15">
      <t>コ</t>
    </rPh>
    <rPh sb="19" eb="21">
      <t>マジョ</t>
    </rPh>
    <rPh sb="37" eb="39">
      <t>ミナラ</t>
    </rPh>
    <rPh sb="44" eb="45">
      <t>ユメ</t>
    </rPh>
    <rPh sb="46" eb="47">
      <t>テ</t>
    </rPh>
    <rPh sb="48" eb="49">
      <t>ト</t>
    </rPh>
    <rPh sb="50" eb="51">
      <t>バヤ</t>
    </rPh>
    <rPh sb="52" eb="53">
      <t>カナ</t>
    </rPh>
    <rPh sb="58" eb="59">
      <t>ナン</t>
    </rPh>
    <rPh sb="61" eb="62">
      <t>ネガ</t>
    </rPh>
    <rPh sb="64" eb="65">
      <t>カナ</t>
    </rPh>
    <rPh sb="69" eb="71">
      <t>コダイ</t>
    </rPh>
    <rPh sb="71" eb="73">
      <t>イセキ</t>
    </rPh>
    <rPh sb="74" eb="76">
      <t>ヒホウ</t>
    </rPh>
    <rPh sb="77" eb="78">
      <t>サガ</t>
    </rPh>
    <rPh sb="79" eb="81">
      <t>ボウケン</t>
    </rPh>
    <rPh sb="82" eb="84">
      <t>ドウコウ</t>
    </rPh>
    <phoneticPr fontId="1"/>
  </si>
  <si>
    <t>古代遺跡で製造されたホムンクルスの中でも最高傑作との呼び声高いパンドラシリーズの指揮機。そのため通常個体とは異なり高度な自立思考が可能となっている。その性能を遺憾なく発揮し幾度となくシャルロット達の前に立ち塞がる。</t>
    <rPh sb="0" eb="2">
      <t>コダイ</t>
    </rPh>
    <rPh sb="2" eb="4">
      <t>イセキ</t>
    </rPh>
    <rPh sb="5" eb="7">
      <t>セイゾウ</t>
    </rPh>
    <rPh sb="17" eb="18">
      <t>ナカ</t>
    </rPh>
    <rPh sb="20" eb="22">
      <t>サイコウ</t>
    </rPh>
    <rPh sb="22" eb="24">
      <t>ケッサク</t>
    </rPh>
    <rPh sb="26" eb="27">
      <t>ヨ</t>
    </rPh>
    <rPh sb="28" eb="30">
      <t>ゴエタカ</t>
    </rPh>
    <rPh sb="40" eb="42">
      <t>シキ</t>
    </rPh>
    <rPh sb="42" eb="43">
      <t>キ</t>
    </rPh>
    <rPh sb="48" eb="50">
      <t>ツウジョウ</t>
    </rPh>
    <rPh sb="50" eb="52">
      <t>コタイ</t>
    </rPh>
    <rPh sb="54" eb="55">
      <t>コト</t>
    </rPh>
    <rPh sb="57" eb="59">
      <t>コウド</t>
    </rPh>
    <rPh sb="60" eb="62">
      <t>ジリツ</t>
    </rPh>
    <rPh sb="62" eb="64">
      <t>シコウ</t>
    </rPh>
    <rPh sb="65" eb="67">
      <t>カノウ</t>
    </rPh>
    <rPh sb="76" eb="78">
      <t>セイノウ</t>
    </rPh>
    <rPh sb="79" eb="81">
      <t>イカン</t>
    </rPh>
    <rPh sb="83" eb="85">
      <t>ハッキ</t>
    </rPh>
    <rPh sb="86" eb="88">
      <t>イクド</t>
    </rPh>
    <rPh sb="97" eb="98">
      <t>タチ</t>
    </rPh>
    <rPh sb="99" eb="100">
      <t>マエ</t>
    </rPh>
    <rPh sb="101" eb="102">
      <t>タ</t>
    </rPh>
    <rPh sb="103" eb="104">
      <t>フサ</t>
    </rPh>
    <phoneticPr fontId="1"/>
  </si>
  <si>
    <t>モルタリア</t>
    <phoneticPr fontId="1"/>
  </si>
  <si>
    <t>とある商家のお嬢様でカーラとは友達。全体的に口調がきつく誤解されがちだが実はとっても優しい心の持ち主なのだ。　ちなみに彼女の罵倒は一部の大人からはご褒美として扱われている。</t>
    <rPh sb="3" eb="5">
      <t>ショウカ</t>
    </rPh>
    <rPh sb="7" eb="9">
      <t>ジョウサマ</t>
    </rPh>
    <rPh sb="15" eb="17">
      <t>トモダチ</t>
    </rPh>
    <rPh sb="18" eb="21">
      <t>ゼンタイテキ</t>
    </rPh>
    <rPh sb="22" eb="24">
      <t>クチョウ</t>
    </rPh>
    <rPh sb="28" eb="30">
      <t>ゴカイ</t>
    </rPh>
    <rPh sb="36" eb="37">
      <t>ジツ</t>
    </rPh>
    <rPh sb="42" eb="43">
      <t>ヤサ</t>
    </rPh>
    <rPh sb="45" eb="46">
      <t>ココロ</t>
    </rPh>
    <rPh sb="47" eb="48">
      <t>モ</t>
    </rPh>
    <rPh sb="49" eb="50">
      <t>ヌシ</t>
    </rPh>
    <rPh sb="59" eb="61">
      <t>カノジョ</t>
    </rPh>
    <rPh sb="62" eb="64">
      <t>バトウ</t>
    </rPh>
    <rPh sb="65" eb="67">
      <t>イチブ</t>
    </rPh>
    <rPh sb="68" eb="70">
      <t>オトナ</t>
    </rPh>
    <rPh sb="74" eb="76">
      <t>ホウビ</t>
    </rPh>
    <rPh sb="79" eb="80">
      <t>アツカ</t>
    </rPh>
    <phoneticPr fontId="1"/>
  </si>
  <si>
    <t>敵の名前</t>
    <rPh sb="0" eb="1">
      <t>テキ</t>
    </rPh>
    <rPh sb="2" eb="4">
      <t>ナマエ</t>
    </rPh>
    <phoneticPr fontId="1"/>
  </si>
  <si>
    <t>HP</t>
    <phoneticPr fontId="1"/>
  </si>
  <si>
    <t>SP</t>
    <phoneticPr fontId="1"/>
  </si>
  <si>
    <t>ゴブリン</t>
    <phoneticPr fontId="1"/>
  </si>
  <si>
    <t>魔法耐性</t>
    <rPh sb="0" eb="2">
      <t>マホウ</t>
    </rPh>
    <rPh sb="2" eb="4">
      <t>タイセイ</t>
    </rPh>
    <phoneticPr fontId="1"/>
  </si>
  <si>
    <t>無</t>
    <rPh sb="0" eb="1">
      <t>ム</t>
    </rPh>
    <phoneticPr fontId="1"/>
  </si>
  <si>
    <t>無効</t>
    <rPh sb="0" eb="2">
      <t>ムコウ</t>
    </rPh>
    <phoneticPr fontId="1"/>
  </si>
  <si>
    <t>強</t>
    <rPh sb="0" eb="1">
      <t>キョウ</t>
    </rPh>
    <phoneticPr fontId="1"/>
  </si>
  <si>
    <t>弱</t>
    <rPh sb="0" eb="1">
      <t>ジャク</t>
    </rPh>
    <phoneticPr fontId="1"/>
  </si>
  <si>
    <t>極弱</t>
    <rPh sb="0" eb="1">
      <t>ゴク</t>
    </rPh>
    <rPh sb="1" eb="2">
      <t>ヨワ</t>
    </rPh>
    <phoneticPr fontId="1"/>
  </si>
  <si>
    <t>味方名</t>
    <rPh sb="0" eb="2">
      <t>ミカタ</t>
    </rPh>
    <rPh sb="2" eb="3">
      <t>メイ</t>
    </rPh>
    <phoneticPr fontId="1"/>
  </si>
  <si>
    <t>モンスター名</t>
    <rPh sb="5" eb="6">
      <t>メイ</t>
    </rPh>
    <phoneticPr fontId="1"/>
  </si>
  <si>
    <t>バーサーカー</t>
    <phoneticPr fontId="1"/>
  </si>
  <si>
    <t>ワーウルフ</t>
    <phoneticPr fontId="1"/>
  </si>
  <si>
    <t>モンスター名</t>
    <rPh sb="5" eb="6">
      <t>メイ</t>
    </rPh>
    <phoneticPr fontId="1"/>
  </si>
  <si>
    <t>物理耐性</t>
    <rPh sb="0" eb="2">
      <t>ブツリ</t>
    </rPh>
    <rPh sb="2" eb="4">
      <t>タイセイ</t>
    </rPh>
    <phoneticPr fontId="1"/>
  </si>
  <si>
    <t>魔法耐性</t>
    <rPh sb="0" eb="2">
      <t>マホウ</t>
    </rPh>
    <rPh sb="2" eb="4">
      <t>タイセイ</t>
    </rPh>
    <phoneticPr fontId="1"/>
  </si>
  <si>
    <t>技倍率</t>
    <rPh sb="0" eb="1">
      <t>ワザ</t>
    </rPh>
    <rPh sb="1" eb="3">
      <t>バイリツ</t>
    </rPh>
    <phoneticPr fontId="1"/>
  </si>
  <si>
    <t>ダメージ</t>
    <phoneticPr fontId="1"/>
  </si>
  <si>
    <t>補助倍率</t>
    <rPh sb="0" eb="2">
      <t>ホジョ</t>
    </rPh>
    <rPh sb="2" eb="4">
      <t>バイリツ</t>
    </rPh>
    <phoneticPr fontId="1"/>
  </si>
  <si>
    <t>簡易与ダメージ計算機</t>
    <rPh sb="0" eb="2">
      <t>カンイ</t>
    </rPh>
    <rPh sb="2" eb="3">
      <t>ヨ</t>
    </rPh>
    <rPh sb="7" eb="10">
      <t>ケイサンキ</t>
    </rPh>
    <phoneticPr fontId="1"/>
  </si>
  <si>
    <t>簡易受ダメージ</t>
    <rPh sb="0" eb="2">
      <t>カンイ</t>
    </rPh>
    <rPh sb="2" eb="3">
      <t>ウ</t>
    </rPh>
    <phoneticPr fontId="1"/>
  </si>
  <si>
    <t>味方名</t>
    <rPh sb="0" eb="2">
      <t>ミカタ</t>
    </rPh>
    <rPh sb="2" eb="3">
      <t>メイ</t>
    </rPh>
    <phoneticPr fontId="1"/>
  </si>
  <si>
    <t>技倍率</t>
    <rPh sb="0" eb="1">
      <t>ワザ</t>
    </rPh>
    <rPh sb="1" eb="3">
      <t>バイリツ</t>
    </rPh>
    <phoneticPr fontId="1"/>
  </si>
  <si>
    <t>ダメージ</t>
    <phoneticPr fontId="1"/>
  </si>
  <si>
    <t>シャルロット</t>
    <phoneticPr fontId="1"/>
  </si>
  <si>
    <t>火</t>
    <rPh sb="0" eb="1">
      <t>ヒ</t>
    </rPh>
    <phoneticPr fontId="1"/>
  </si>
  <si>
    <t>無</t>
    <rPh sb="0" eb="1">
      <t>ム</t>
    </rPh>
    <phoneticPr fontId="1"/>
  </si>
  <si>
    <t>耐性</t>
    <rPh sb="0" eb="2">
      <t>タイセイ</t>
    </rPh>
    <phoneticPr fontId="1"/>
  </si>
  <si>
    <t>弱点属性</t>
    <rPh sb="0" eb="2">
      <t>ジャクテン</t>
    </rPh>
    <rPh sb="2" eb="4">
      <t>ゾクセイ</t>
    </rPh>
    <phoneticPr fontId="1"/>
  </si>
  <si>
    <t>マミー(赤)</t>
    <rPh sb="4" eb="5">
      <t>アカ</t>
    </rPh>
    <phoneticPr fontId="1"/>
  </si>
  <si>
    <t>マミー(黄)</t>
    <phoneticPr fontId="1"/>
  </si>
  <si>
    <t>マミー(青)</t>
    <phoneticPr fontId="1"/>
  </si>
  <si>
    <t>技1</t>
    <rPh sb="0" eb="1">
      <t>ワザ</t>
    </rPh>
    <phoneticPr fontId="1"/>
  </si>
  <si>
    <t>技２</t>
    <rPh sb="0" eb="1">
      <t>ワザ</t>
    </rPh>
    <phoneticPr fontId="1"/>
  </si>
  <si>
    <t>技３</t>
    <rPh sb="0" eb="1">
      <t>ワザ</t>
    </rPh>
    <phoneticPr fontId="1"/>
  </si>
  <si>
    <t>技４</t>
    <rPh sb="0" eb="1">
      <t>ワザ</t>
    </rPh>
    <phoneticPr fontId="1"/>
  </si>
  <si>
    <t>LUK</t>
    <phoneticPr fontId="1"/>
  </si>
  <si>
    <t>氷</t>
    <rPh sb="0" eb="1">
      <t>コオリ</t>
    </rPh>
    <phoneticPr fontId="1"/>
  </si>
  <si>
    <t>雷</t>
    <rPh sb="0" eb="1">
      <t>カミナリ</t>
    </rPh>
    <phoneticPr fontId="1"/>
  </si>
  <si>
    <t>　</t>
    <phoneticPr fontId="1"/>
  </si>
  <si>
    <t>招き猫(黄)</t>
    <rPh sb="0" eb="1">
      <t>マネ</t>
    </rPh>
    <rPh sb="2" eb="3">
      <t>ネコ</t>
    </rPh>
    <rPh sb="4" eb="5">
      <t>キ</t>
    </rPh>
    <phoneticPr fontId="1"/>
  </si>
  <si>
    <t>招き猫(赤)</t>
    <rPh sb="4" eb="5">
      <t>アカ</t>
    </rPh>
    <phoneticPr fontId="1"/>
  </si>
  <si>
    <t>招き猫(青)</t>
    <rPh sb="4" eb="5">
      <t>アオ</t>
    </rPh>
    <phoneticPr fontId="1"/>
  </si>
  <si>
    <t>火</t>
    <rPh sb="0" eb="1">
      <t>ヒ</t>
    </rPh>
    <phoneticPr fontId="1"/>
  </si>
  <si>
    <t>氷</t>
    <rPh sb="0" eb="1">
      <t>コオリ</t>
    </rPh>
    <phoneticPr fontId="1"/>
  </si>
  <si>
    <t>雷</t>
    <rPh sb="0" eb="1">
      <t>カミナリ</t>
    </rPh>
    <phoneticPr fontId="1"/>
  </si>
  <si>
    <t>無</t>
    <rPh sb="0" eb="1">
      <t>ム</t>
    </rPh>
    <phoneticPr fontId="1"/>
  </si>
  <si>
    <t>lv99LUK</t>
    <phoneticPr fontId="1"/>
  </si>
  <si>
    <t>lv99Hp</t>
    <phoneticPr fontId="1"/>
  </si>
  <si>
    <t>lv99SP</t>
    <phoneticPr fontId="1"/>
  </si>
  <si>
    <t>SP</t>
    <phoneticPr fontId="1"/>
  </si>
  <si>
    <t>LUK</t>
    <phoneticPr fontId="1"/>
  </si>
  <si>
    <t>小鬼(青)</t>
    <rPh sb="0" eb="2">
      <t>コオニ</t>
    </rPh>
    <rPh sb="3" eb="4">
      <t>アオ</t>
    </rPh>
    <phoneticPr fontId="1"/>
  </si>
  <si>
    <t>小鬼(赤)</t>
    <rPh sb="0" eb="2">
      <t>コオニ</t>
    </rPh>
    <rPh sb="3" eb="4">
      <t>アカ</t>
    </rPh>
    <phoneticPr fontId="1"/>
  </si>
  <si>
    <t>レヴィ</t>
    <phoneticPr fontId="1"/>
  </si>
  <si>
    <t>無　</t>
    <rPh sb="0" eb="1">
      <t>ム</t>
    </rPh>
    <phoneticPr fontId="1"/>
  </si>
  <si>
    <t>キョンシー(黄)</t>
    <rPh sb="6" eb="7">
      <t>キ</t>
    </rPh>
    <phoneticPr fontId="1"/>
  </si>
  <si>
    <t>キョンシー(青)</t>
    <rPh sb="6" eb="7">
      <t>アオ</t>
    </rPh>
    <phoneticPr fontId="1"/>
  </si>
  <si>
    <t>キョンシー(赤)</t>
    <rPh sb="6" eb="7">
      <t>アカ</t>
    </rPh>
    <phoneticPr fontId="1"/>
  </si>
  <si>
    <t>マミー強(赤)</t>
    <rPh sb="3" eb="4">
      <t>キョウ</t>
    </rPh>
    <rPh sb="5" eb="6">
      <t>アカ</t>
    </rPh>
    <phoneticPr fontId="1"/>
  </si>
  <si>
    <t>マミー強(黄)</t>
    <rPh sb="3" eb="4">
      <t>キョウ</t>
    </rPh>
    <rPh sb="5" eb="6">
      <t>キ</t>
    </rPh>
    <phoneticPr fontId="1"/>
  </si>
  <si>
    <t>マミー強(青)</t>
    <rPh sb="3" eb="4">
      <t>キョウ</t>
    </rPh>
    <rPh sb="5" eb="6">
      <t>アオ</t>
    </rPh>
    <phoneticPr fontId="1"/>
  </si>
  <si>
    <t>エルフ</t>
    <phoneticPr fontId="1"/>
  </si>
  <si>
    <t>ゴーレム</t>
    <phoneticPr fontId="1"/>
  </si>
  <si>
    <t>ゴブリンウォーリア</t>
    <phoneticPr fontId="1"/>
  </si>
  <si>
    <t>サラマンダー</t>
    <phoneticPr fontId="1"/>
  </si>
  <si>
    <t>ブレイズベア</t>
    <phoneticPr fontId="1"/>
  </si>
  <si>
    <t>強</t>
    <rPh sb="0" eb="1">
      <t>キョウ</t>
    </rPh>
    <phoneticPr fontId="1"/>
  </si>
  <si>
    <t>弱</t>
    <rPh sb="0" eb="1">
      <t>ジャク</t>
    </rPh>
    <phoneticPr fontId="1"/>
  </si>
  <si>
    <t>シードラ</t>
    <phoneticPr fontId="1"/>
  </si>
  <si>
    <t>フロストエレメント</t>
    <phoneticPr fontId="1"/>
  </si>
  <si>
    <t>フロストクイーン</t>
    <phoneticPr fontId="1"/>
  </si>
  <si>
    <t>フロストドラゴン</t>
    <phoneticPr fontId="1"/>
  </si>
  <si>
    <t>鬼(青)</t>
    <rPh sb="0" eb="1">
      <t>オニ</t>
    </rPh>
    <rPh sb="2" eb="3">
      <t>アオ</t>
    </rPh>
    <phoneticPr fontId="1"/>
  </si>
  <si>
    <t>水の精霊</t>
    <rPh sb="0" eb="1">
      <t>ミズ</t>
    </rPh>
    <rPh sb="2" eb="4">
      <t>セイレイ</t>
    </rPh>
    <phoneticPr fontId="1"/>
  </si>
  <si>
    <t>弱</t>
    <rPh sb="0" eb="1">
      <t>ヨワ</t>
    </rPh>
    <phoneticPr fontId="1"/>
  </si>
  <si>
    <t>備考</t>
    <rPh sb="0" eb="2">
      <t>ビコウ</t>
    </rPh>
    <phoneticPr fontId="1"/>
  </si>
  <si>
    <t>BOSS</t>
    <phoneticPr fontId="1"/>
  </si>
  <si>
    <t>BOSS</t>
    <phoneticPr fontId="1"/>
  </si>
  <si>
    <t>BOSS</t>
    <phoneticPr fontId="1"/>
  </si>
  <si>
    <t>属性倍率</t>
    <rPh sb="0" eb="2">
      <t>ゾクセイ</t>
    </rPh>
    <rPh sb="2" eb="4">
      <t>バイリツ</t>
    </rPh>
    <phoneticPr fontId="1"/>
  </si>
  <si>
    <t>属性</t>
    <rPh sb="0" eb="2">
      <t>ゾクセイ</t>
    </rPh>
    <phoneticPr fontId="1"/>
  </si>
  <si>
    <t>弱点</t>
    <rPh sb="0" eb="2">
      <t>ジャクテン</t>
    </rPh>
    <phoneticPr fontId="1"/>
  </si>
  <si>
    <t>無効</t>
    <rPh sb="0" eb="2">
      <t>ムコウ</t>
    </rPh>
    <phoneticPr fontId="1"/>
  </si>
  <si>
    <t>吸収</t>
    <rPh sb="0" eb="2">
      <t>キュウシュウ</t>
    </rPh>
    <phoneticPr fontId="1"/>
  </si>
  <si>
    <t>半減</t>
    <rPh sb="0" eb="2">
      <t>ハンゲン</t>
    </rPh>
    <phoneticPr fontId="1"/>
  </si>
  <si>
    <t>半減</t>
    <rPh sb="0" eb="2">
      <t>ハンゲン</t>
    </rPh>
    <phoneticPr fontId="1"/>
  </si>
  <si>
    <t>水</t>
  </si>
  <si>
    <t>氷無効</t>
    <rPh sb="0" eb="1">
      <t>コオリ</t>
    </rPh>
    <rPh sb="1" eb="3">
      <t>ムコウ</t>
    </rPh>
    <phoneticPr fontId="1"/>
  </si>
  <si>
    <t>フロストウルフ</t>
    <phoneticPr fontId="1"/>
  </si>
  <si>
    <t>フロストアース</t>
    <phoneticPr fontId="1"/>
  </si>
  <si>
    <t>ゴブリンエリート</t>
    <phoneticPr fontId="1"/>
  </si>
  <si>
    <t>バーサーカーウォーリア</t>
    <phoneticPr fontId="1"/>
  </si>
  <si>
    <t>フランケン</t>
    <phoneticPr fontId="1"/>
  </si>
  <si>
    <t>ラズマン</t>
    <phoneticPr fontId="1"/>
  </si>
  <si>
    <t>ワーウルフウォーリア</t>
    <phoneticPr fontId="1"/>
  </si>
  <si>
    <t>呪われたテディベア</t>
    <rPh sb="0" eb="1">
      <t>ノロ</t>
    </rPh>
    <phoneticPr fontId="1"/>
  </si>
  <si>
    <t>小鬼(闇)</t>
    <rPh sb="0" eb="2">
      <t>コオニ</t>
    </rPh>
    <rPh sb="3" eb="4">
      <t>ヤミ</t>
    </rPh>
    <phoneticPr fontId="1"/>
  </si>
  <si>
    <t>招き闇猫</t>
    <rPh sb="0" eb="1">
      <t>マネ</t>
    </rPh>
    <rPh sb="2" eb="3">
      <t>ヤミ</t>
    </rPh>
    <rPh sb="3" eb="4">
      <t>ネコ</t>
    </rPh>
    <phoneticPr fontId="1"/>
  </si>
  <si>
    <t>サラマンダー2</t>
    <phoneticPr fontId="1"/>
  </si>
  <si>
    <t>サンダードラゴン</t>
    <phoneticPr fontId="1"/>
  </si>
  <si>
    <t>ファイアードラゴン</t>
    <phoneticPr fontId="1"/>
  </si>
  <si>
    <t>ホブゴブリン</t>
    <phoneticPr fontId="1"/>
  </si>
  <si>
    <t>リザードマン</t>
    <phoneticPr fontId="1"/>
  </si>
  <si>
    <t>レッドドラゴン</t>
    <phoneticPr fontId="1"/>
  </si>
  <si>
    <t>鬼(赤)</t>
    <rPh sb="0" eb="1">
      <t>オニ</t>
    </rPh>
    <rPh sb="2" eb="3">
      <t>アカ</t>
    </rPh>
    <phoneticPr fontId="1"/>
  </si>
  <si>
    <t>イルルヤンカシュ</t>
    <phoneticPr fontId="1"/>
  </si>
  <si>
    <t>エンシェントゴーレム</t>
    <phoneticPr fontId="1"/>
  </si>
  <si>
    <t>オセー</t>
    <phoneticPr fontId="1"/>
  </si>
  <si>
    <t>ジャック・オ・ランタン</t>
    <phoneticPr fontId="1"/>
  </si>
  <si>
    <t>スーパーフランケン</t>
    <phoneticPr fontId="1"/>
  </si>
  <si>
    <t>デザートグレムリン</t>
    <phoneticPr fontId="1"/>
  </si>
  <si>
    <t>ミノタウロス</t>
    <phoneticPr fontId="1"/>
  </si>
  <si>
    <t>ミミック</t>
    <phoneticPr fontId="1"/>
  </si>
  <si>
    <t>ヨルムンガンド</t>
    <phoneticPr fontId="1"/>
  </si>
  <si>
    <t>招き猫又強</t>
    <rPh sb="0" eb="1">
      <t>マネ</t>
    </rPh>
    <rPh sb="2" eb="4">
      <t>ネコマタ</t>
    </rPh>
    <rPh sb="4" eb="5">
      <t>キョウ</t>
    </rPh>
    <phoneticPr fontId="1"/>
  </si>
  <si>
    <t>イルルヤンカシュ(BOSS)</t>
    <phoneticPr fontId="1"/>
  </si>
  <si>
    <t>招き猫又(BOSS)</t>
    <rPh sb="0" eb="1">
      <t>マネ</t>
    </rPh>
    <rPh sb="2" eb="4">
      <t>ネコマタ</t>
    </rPh>
    <phoneticPr fontId="1"/>
  </si>
  <si>
    <t>主天使(BOSS)</t>
    <phoneticPr fontId="1"/>
  </si>
  <si>
    <t>クリスタルブル(BOSS)</t>
    <phoneticPr fontId="1"/>
  </si>
  <si>
    <t>レヴィ(最終形態)(BOSS</t>
    <rPh sb="4" eb="6">
      <t>サイシュウ</t>
    </rPh>
    <rPh sb="6" eb="8">
      <t>ケイタイ</t>
    </rPh>
    <phoneticPr fontId="1"/>
  </si>
  <si>
    <t>カラドエリス(BOSS)</t>
    <phoneticPr fontId="1"/>
  </si>
  <si>
    <t>ファフニール(BOSS)</t>
    <phoneticPr fontId="1"/>
  </si>
  <si>
    <t>ターナー(BOSS)</t>
    <phoneticPr fontId="1"/>
  </si>
  <si>
    <t>エルフ改</t>
    <rPh sb="3" eb="4">
      <t>カイ</t>
    </rPh>
    <phoneticPr fontId="1"/>
  </si>
  <si>
    <t>無効</t>
    <rPh sb="0" eb="2">
      <t>ムコウ</t>
    </rPh>
    <phoneticPr fontId="1"/>
  </si>
  <si>
    <t>強</t>
    <rPh sb="0" eb="1">
      <t>キョウ</t>
    </rPh>
    <phoneticPr fontId="1"/>
  </si>
  <si>
    <t>無</t>
    <rPh sb="0" eb="1">
      <t>ム</t>
    </rPh>
    <phoneticPr fontId="1"/>
  </si>
  <si>
    <t>アースエレメント</t>
    <phoneticPr fontId="1"/>
  </si>
  <si>
    <t>ヴィーザル</t>
    <phoneticPr fontId="1"/>
  </si>
  <si>
    <t>天使</t>
    <rPh sb="0" eb="2">
      <t>テンシ</t>
    </rPh>
    <phoneticPr fontId="1"/>
  </si>
  <si>
    <t>熾天使ミカエル(BOSS)</t>
    <rPh sb="0" eb="3">
      <t>シテンシ</t>
    </rPh>
    <phoneticPr fontId="1"/>
  </si>
  <si>
    <t>ダークエレメント</t>
    <phoneticPr fontId="1"/>
  </si>
  <si>
    <t>シザーハンド</t>
    <phoneticPr fontId="1"/>
  </si>
  <si>
    <t>パンドラ</t>
    <phoneticPr fontId="1"/>
  </si>
  <si>
    <t>ホムンクルスtypeα</t>
    <phoneticPr fontId="1"/>
  </si>
  <si>
    <t>ホムンクルスtypeβ</t>
    <phoneticPr fontId="1"/>
  </si>
  <si>
    <t>ホムンクルスtypeγ</t>
    <phoneticPr fontId="1"/>
  </si>
  <si>
    <t>マスカレードレイヴン</t>
    <phoneticPr fontId="1"/>
  </si>
  <si>
    <t>鬼(闇)</t>
    <rPh sb="0" eb="1">
      <t>オニ</t>
    </rPh>
    <rPh sb="2" eb="3">
      <t>ヤミ</t>
    </rPh>
    <phoneticPr fontId="1"/>
  </si>
  <si>
    <t>テュポーン</t>
    <phoneticPr fontId="1"/>
  </si>
  <si>
    <t>バーサーカーリーダ</t>
    <phoneticPr fontId="1"/>
  </si>
  <si>
    <t>ホブゴブリンエリート</t>
    <phoneticPr fontId="1"/>
  </si>
  <si>
    <t>ボム</t>
    <phoneticPr fontId="1"/>
  </si>
  <si>
    <t>ラヴァーオクト</t>
    <phoneticPr fontId="1"/>
  </si>
  <si>
    <t>ワーウルフリーダ</t>
    <phoneticPr fontId="1"/>
  </si>
  <si>
    <t>星の魔女</t>
    <rPh sb="0" eb="1">
      <t>ホシ</t>
    </rPh>
    <rPh sb="2" eb="4">
      <t>マジョ</t>
    </rPh>
    <phoneticPr fontId="1"/>
  </si>
  <si>
    <t>封印されし右手</t>
    <rPh sb="0" eb="2">
      <t>フウイン</t>
    </rPh>
    <rPh sb="5" eb="7">
      <t>ミギテ</t>
    </rPh>
    <phoneticPr fontId="1"/>
  </si>
  <si>
    <t>封印されし左手</t>
    <rPh sb="0" eb="2">
      <t>フウイン</t>
    </rPh>
    <rPh sb="5" eb="7">
      <t>ヒダリテ</t>
    </rPh>
    <phoneticPr fontId="1"/>
  </si>
  <si>
    <t>モルターリア・パンドラ</t>
    <phoneticPr fontId="1"/>
  </si>
  <si>
    <t>半減</t>
    <rPh sb="0" eb="2">
      <t>ハンゲン</t>
    </rPh>
    <phoneticPr fontId="1"/>
  </si>
  <si>
    <t>弱</t>
    <rPh sb="0" eb="1">
      <t>ジャク</t>
    </rPh>
    <phoneticPr fontId="1"/>
  </si>
  <si>
    <t>主天使</t>
    <rPh sb="0" eb="1">
      <t>シュ</t>
    </rPh>
    <rPh sb="1" eb="3">
      <t>テンシ</t>
    </rPh>
    <phoneticPr fontId="1"/>
  </si>
  <si>
    <t>座天使</t>
    <rPh sb="0" eb="1">
      <t>ザ</t>
    </rPh>
    <phoneticPr fontId="1"/>
  </si>
  <si>
    <t>氷</t>
    <rPh sb="0" eb="1">
      <t>コオリ</t>
    </rPh>
    <phoneticPr fontId="1"/>
  </si>
  <si>
    <t>火</t>
    <rPh sb="0" eb="1">
      <t>ヒ</t>
    </rPh>
    <phoneticPr fontId="1"/>
  </si>
  <si>
    <t>雷</t>
    <rPh sb="0" eb="1">
      <t>カミナリ</t>
    </rPh>
    <phoneticPr fontId="1"/>
  </si>
  <si>
    <t>魔導兵(赤)</t>
    <rPh sb="0" eb="2">
      <t>マドウ</t>
    </rPh>
    <rPh sb="2" eb="3">
      <t>ヘイ</t>
    </rPh>
    <rPh sb="4" eb="5">
      <t>アカ</t>
    </rPh>
    <phoneticPr fontId="1"/>
  </si>
  <si>
    <t>魔導兵(青)</t>
    <rPh sb="0" eb="2">
      <t>マドウ</t>
    </rPh>
    <rPh sb="2" eb="3">
      <t>ヘイ</t>
    </rPh>
    <rPh sb="4" eb="5">
      <t>アオ</t>
    </rPh>
    <phoneticPr fontId="1"/>
  </si>
  <si>
    <t>魔導兵(黄)</t>
    <rPh sb="0" eb="2">
      <t>マドウ</t>
    </rPh>
    <rPh sb="2" eb="3">
      <t>ヘイ</t>
    </rPh>
    <rPh sb="4" eb="5">
      <t>キ</t>
    </rPh>
    <phoneticPr fontId="1"/>
  </si>
  <si>
    <t>パンドラリーダー(BOSS)</t>
    <phoneticPr fontId="1"/>
  </si>
  <si>
    <t>封印されしファラオ(BOSS)</t>
    <rPh sb="0" eb="2">
      <t>フウイン</t>
    </rPh>
    <phoneticPr fontId="1"/>
  </si>
  <si>
    <t>NO</t>
    <phoneticPr fontId="1"/>
  </si>
  <si>
    <t>技名</t>
    <rPh sb="0" eb="2">
      <t>ワザメイ</t>
    </rPh>
    <phoneticPr fontId="1"/>
  </si>
  <si>
    <t>技ID</t>
    <rPh sb="0" eb="1">
      <t>ワザ</t>
    </rPh>
    <phoneticPr fontId="1"/>
  </si>
  <si>
    <t>倍率</t>
    <rPh sb="0" eb="2">
      <t>バイリツ</t>
    </rPh>
    <phoneticPr fontId="1"/>
  </si>
  <si>
    <t>対象</t>
    <rPh sb="0" eb="2">
      <t>タイショウ</t>
    </rPh>
    <phoneticPr fontId="1"/>
  </si>
  <si>
    <t>突進</t>
    <rPh sb="0" eb="2">
      <t>トッシン</t>
    </rPh>
    <phoneticPr fontId="1"/>
  </si>
  <si>
    <t>消費SP</t>
    <rPh sb="0" eb="2">
      <t>ショウヒ</t>
    </rPh>
    <phoneticPr fontId="1"/>
  </si>
  <si>
    <t>単体</t>
    <rPh sb="0" eb="2">
      <t>タンタイ</t>
    </rPh>
    <phoneticPr fontId="1"/>
  </si>
  <si>
    <t>サンダー</t>
    <phoneticPr fontId="1"/>
  </si>
  <si>
    <t>全体</t>
    <rPh sb="0" eb="2">
      <t>ゼンタイ</t>
    </rPh>
    <phoneticPr fontId="1"/>
  </si>
  <si>
    <t>火薬瓶</t>
    <rPh sb="0" eb="2">
      <t>カヤク</t>
    </rPh>
    <rPh sb="2" eb="3">
      <t>ビン</t>
    </rPh>
    <phoneticPr fontId="1"/>
  </si>
  <si>
    <t>猫パンチ</t>
    <rPh sb="0" eb="1">
      <t>ネコ</t>
    </rPh>
    <phoneticPr fontId="1"/>
  </si>
  <si>
    <t>乱れひっかき</t>
    <rPh sb="0" eb="1">
      <t>ミダ</t>
    </rPh>
    <phoneticPr fontId="1"/>
  </si>
  <si>
    <t>備考</t>
    <rPh sb="0" eb="2">
      <t>ビコウ</t>
    </rPh>
    <phoneticPr fontId="1"/>
  </si>
  <si>
    <t>メガファイア</t>
    <phoneticPr fontId="1"/>
  </si>
  <si>
    <t>メガフロスト</t>
    <phoneticPr fontId="1"/>
  </si>
  <si>
    <t>補助倍率</t>
    <rPh sb="0" eb="2">
      <t>ホジョ</t>
    </rPh>
    <rPh sb="2" eb="4">
      <t>バイリツ</t>
    </rPh>
    <phoneticPr fontId="1"/>
  </si>
  <si>
    <t>アーデン</t>
    <phoneticPr fontId="1"/>
  </si>
  <si>
    <t>無</t>
    <rPh sb="0" eb="1">
      <t>ム</t>
    </rPh>
    <phoneticPr fontId="1"/>
  </si>
  <si>
    <t>強</t>
    <rPh sb="0" eb="1">
      <t>キョウ</t>
    </rPh>
    <phoneticPr fontId="1"/>
  </si>
  <si>
    <t>セイントクロス</t>
    <phoneticPr fontId="1"/>
  </si>
  <si>
    <t>かまいたち</t>
    <phoneticPr fontId="1"/>
  </si>
  <si>
    <t>ぶん殴る</t>
    <rPh sb="2" eb="3">
      <t>ナグ</t>
    </rPh>
    <phoneticPr fontId="1"/>
  </si>
  <si>
    <t>薙ぎ払う</t>
    <rPh sb="0" eb="1">
      <t>ナ</t>
    </rPh>
    <rPh sb="2" eb="3">
      <t>ハラ</t>
    </rPh>
    <phoneticPr fontId="1"/>
  </si>
  <si>
    <t>ギガファイア</t>
    <phoneticPr fontId="1"/>
  </si>
  <si>
    <t>ギガサンダー</t>
    <phoneticPr fontId="1"/>
  </si>
  <si>
    <t>ギガフロスト</t>
    <phoneticPr fontId="1"/>
  </si>
  <si>
    <t>参照ステ</t>
    <rPh sb="0" eb="2">
      <t>サンショウ</t>
    </rPh>
    <phoneticPr fontId="1"/>
  </si>
  <si>
    <t>コメット</t>
    <phoneticPr fontId="1"/>
  </si>
  <si>
    <t>狂化</t>
    <rPh sb="0" eb="1">
      <t>キョウ</t>
    </rPh>
    <rPh sb="1" eb="2">
      <t>カ</t>
    </rPh>
    <phoneticPr fontId="1"/>
  </si>
  <si>
    <t>アースクエイク</t>
    <phoneticPr fontId="1"/>
  </si>
  <si>
    <t>呪い</t>
    <rPh sb="0" eb="1">
      <t>ノロ</t>
    </rPh>
    <phoneticPr fontId="1"/>
  </si>
  <si>
    <t>割合ダメージ</t>
    <rPh sb="0" eb="2">
      <t>ワリアイ</t>
    </rPh>
    <phoneticPr fontId="1"/>
  </si>
  <si>
    <t>切り裂き</t>
    <rPh sb="0" eb="1">
      <t>キ</t>
    </rPh>
    <rPh sb="2" eb="3">
      <t>サ</t>
    </rPh>
    <phoneticPr fontId="1"/>
  </si>
  <si>
    <t>ダーク猫パンチ</t>
    <rPh sb="3" eb="4">
      <t>ネコ</t>
    </rPh>
    <phoneticPr fontId="1"/>
  </si>
  <si>
    <t>毒</t>
    <rPh sb="0" eb="1">
      <t>ドク</t>
    </rPh>
    <phoneticPr fontId="1"/>
  </si>
  <si>
    <t>瘴気の息</t>
    <rPh sb="0" eb="2">
      <t>ショウキ</t>
    </rPh>
    <rPh sb="3" eb="4">
      <t>イキ</t>
    </rPh>
    <phoneticPr fontId="1"/>
  </si>
  <si>
    <t>ファイアブレス</t>
    <phoneticPr fontId="1"/>
  </si>
  <si>
    <t>サンダーブレス</t>
    <phoneticPr fontId="1"/>
  </si>
  <si>
    <t>通常攻撃(物理)</t>
    <rPh sb="0" eb="2">
      <t>ツウジョウ</t>
    </rPh>
    <rPh sb="2" eb="4">
      <t>コウゲキ</t>
    </rPh>
    <rPh sb="5" eb="7">
      <t>ブツリ</t>
    </rPh>
    <phoneticPr fontId="1"/>
  </si>
  <si>
    <t>全体攻撃(物理)</t>
    <rPh sb="0" eb="2">
      <t>ゼンタイ</t>
    </rPh>
    <rPh sb="2" eb="4">
      <t>コウゲキ</t>
    </rPh>
    <phoneticPr fontId="1"/>
  </si>
  <si>
    <t>通常攻撃(魔法)</t>
    <rPh sb="0" eb="2">
      <t>ツウジョウ</t>
    </rPh>
    <rPh sb="2" eb="4">
      <t>コウゲキ</t>
    </rPh>
    <rPh sb="5" eb="7">
      <t>マホウ</t>
    </rPh>
    <phoneticPr fontId="1"/>
  </si>
  <si>
    <t>全体攻撃(魔法)</t>
    <rPh sb="0" eb="2">
      <t>ゼンタイ</t>
    </rPh>
    <rPh sb="2" eb="4">
      <t>コウゲキ</t>
    </rPh>
    <rPh sb="5" eb="7">
      <t>マホウ</t>
    </rPh>
    <phoneticPr fontId="1"/>
  </si>
  <si>
    <t>ホーリー</t>
    <phoneticPr fontId="1"/>
  </si>
  <si>
    <t>ダークブレス</t>
    <phoneticPr fontId="1"/>
  </si>
  <si>
    <t>弐式魔導陣・生命吸収</t>
  </si>
  <si>
    <t>参式魔導陣・消失</t>
  </si>
  <si>
    <t>肆式魔導陣・強化</t>
    <phoneticPr fontId="1"/>
  </si>
  <si>
    <t>ステUP</t>
    <phoneticPr fontId="1"/>
  </si>
  <si>
    <t>クールタイム</t>
    <phoneticPr fontId="1"/>
  </si>
  <si>
    <t>短</t>
    <rPh sb="0" eb="1">
      <t>タン</t>
    </rPh>
    <phoneticPr fontId="1"/>
  </si>
  <si>
    <t>長</t>
    <rPh sb="0" eb="1">
      <t>ナガ</t>
    </rPh>
    <phoneticPr fontId="1"/>
  </si>
  <si>
    <t>中</t>
    <rPh sb="0" eb="1">
      <t>チュウ</t>
    </rPh>
    <phoneticPr fontId="1"/>
  </si>
  <si>
    <t>極大</t>
    <rPh sb="0" eb="1">
      <t>ゴク</t>
    </rPh>
    <rPh sb="1" eb="2">
      <t>ダイ</t>
    </rPh>
    <phoneticPr fontId="1"/>
  </si>
  <si>
    <t>リヴァイブ</t>
    <phoneticPr fontId="1"/>
  </si>
  <si>
    <t>蘇生</t>
    <rPh sb="0" eb="2">
      <t>ソセイ</t>
    </rPh>
    <phoneticPr fontId="1"/>
  </si>
  <si>
    <t>通常攻撃(物理)</t>
  </si>
  <si>
    <t>突進</t>
    <phoneticPr fontId="1"/>
  </si>
  <si>
    <t>火炎瓶</t>
    <rPh sb="0" eb="2">
      <t>カエン</t>
    </rPh>
    <rPh sb="2" eb="3">
      <t>ビン</t>
    </rPh>
    <phoneticPr fontId="1"/>
  </si>
  <si>
    <t>ファイア</t>
    <phoneticPr fontId="1"/>
  </si>
  <si>
    <t>猫パンチ</t>
  </si>
  <si>
    <t>猫パンチ</t>
    <phoneticPr fontId="1"/>
  </si>
  <si>
    <t>乱れひっかき</t>
  </si>
  <si>
    <t>フロスト</t>
    <phoneticPr fontId="1"/>
  </si>
  <si>
    <t>全体攻撃(物理)</t>
    <phoneticPr fontId="1"/>
  </si>
  <si>
    <t>サンダー</t>
    <phoneticPr fontId="1"/>
  </si>
  <si>
    <t>セイントクロス</t>
    <phoneticPr fontId="1"/>
  </si>
  <si>
    <t>ギガヒール</t>
    <phoneticPr fontId="1"/>
  </si>
  <si>
    <t>ファイアブレス</t>
  </si>
  <si>
    <t>ファイアブレス</t>
    <phoneticPr fontId="1"/>
  </si>
  <si>
    <t>アースクエイク</t>
  </si>
  <si>
    <t>ぶん殴る</t>
  </si>
  <si>
    <t>フロストブレス</t>
  </si>
  <si>
    <t>フロストブレス</t>
    <phoneticPr fontId="1"/>
  </si>
  <si>
    <t>レヴィ(最終形態)(BOSS)</t>
    <rPh sb="4" eb="6">
      <t>サイシュウ</t>
    </rPh>
    <rPh sb="6" eb="8">
      <t>ケイタイ</t>
    </rPh>
    <phoneticPr fontId="1"/>
  </si>
  <si>
    <t>メガフロスト</t>
    <phoneticPr fontId="1"/>
  </si>
  <si>
    <t>薙ぎ払う</t>
  </si>
  <si>
    <t>薙ぎ払う</t>
    <phoneticPr fontId="1"/>
  </si>
  <si>
    <t>切り裂き</t>
  </si>
  <si>
    <t>ギガフロスト</t>
    <phoneticPr fontId="1"/>
  </si>
  <si>
    <t>狂化</t>
  </si>
  <si>
    <t>ぶん殴る</t>
    <phoneticPr fontId="1"/>
  </si>
  <si>
    <t>メガサンダー</t>
  </si>
  <si>
    <t>メガサンダー</t>
    <phoneticPr fontId="1"/>
  </si>
  <si>
    <t>切り裂き</t>
    <phoneticPr fontId="1"/>
  </si>
  <si>
    <t>呪い</t>
  </si>
  <si>
    <t>切り裂く</t>
    <rPh sb="0" eb="1">
      <t>キ</t>
    </rPh>
    <rPh sb="2" eb="3">
      <t>サ</t>
    </rPh>
    <phoneticPr fontId="1"/>
  </si>
  <si>
    <t>ダーク猫パンチ</t>
  </si>
  <si>
    <t>瘴気の息</t>
  </si>
  <si>
    <t>ダークフレア</t>
    <phoneticPr fontId="1"/>
  </si>
  <si>
    <t>全体</t>
    <rPh sb="0" eb="2">
      <t>ゼンタイ</t>
    </rPh>
    <phoneticPr fontId="1"/>
  </si>
  <si>
    <t>極大</t>
    <rPh sb="0" eb="1">
      <t>ゴク</t>
    </rPh>
    <rPh sb="1" eb="2">
      <t>ダイ</t>
    </rPh>
    <phoneticPr fontId="1"/>
  </si>
  <si>
    <t>ダークフレア</t>
    <phoneticPr fontId="1"/>
  </si>
  <si>
    <t>ファイアブレス</t>
    <phoneticPr fontId="1"/>
  </si>
  <si>
    <t>サンダーブレス</t>
    <phoneticPr fontId="1"/>
  </si>
  <si>
    <t>ドラゴンフレイム</t>
    <phoneticPr fontId="1"/>
  </si>
  <si>
    <t>極大</t>
    <rPh sb="0" eb="2">
      <t>ゴクダイ</t>
    </rPh>
    <phoneticPr fontId="1"/>
  </si>
  <si>
    <t>ファイアブレス</t>
    <phoneticPr fontId="1"/>
  </si>
  <si>
    <t>突進</t>
    <rPh sb="0" eb="2">
      <t>トッシン</t>
    </rPh>
    <phoneticPr fontId="1"/>
  </si>
  <si>
    <t>セイントクロス</t>
    <phoneticPr fontId="1"/>
  </si>
  <si>
    <t>ぶん殴る</t>
    <phoneticPr fontId="1"/>
  </si>
  <si>
    <t>かまいたち</t>
    <phoneticPr fontId="1"/>
  </si>
  <si>
    <t>招き猫パンチ</t>
    <rPh sb="0" eb="1">
      <t>マネ</t>
    </rPh>
    <rPh sb="2" eb="3">
      <t>ネコ</t>
    </rPh>
    <phoneticPr fontId="1"/>
  </si>
  <si>
    <t>乱れひっかき</t>
    <phoneticPr fontId="1"/>
  </si>
  <si>
    <t>ポイズンブレス</t>
    <phoneticPr fontId="1"/>
  </si>
  <si>
    <t>短</t>
    <rPh sb="0" eb="1">
      <t>タン</t>
    </rPh>
    <phoneticPr fontId="1"/>
  </si>
  <si>
    <t>毒</t>
    <rPh sb="0" eb="1">
      <t>ドク</t>
    </rPh>
    <phoneticPr fontId="1"/>
  </si>
  <si>
    <t>全体攻撃(魔法)</t>
    <rPh sb="0" eb="2">
      <t>ゼンタイ</t>
    </rPh>
    <rPh sb="2" eb="4">
      <t>コウゲキ</t>
    </rPh>
    <rPh sb="5" eb="7">
      <t>マホウ</t>
    </rPh>
    <phoneticPr fontId="1"/>
  </si>
  <si>
    <t>全体攻撃</t>
    <rPh sb="0" eb="2">
      <t>ゼンタイ</t>
    </rPh>
    <rPh sb="2" eb="4">
      <t>コウゲキ</t>
    </rPh>
    <phoneticPr fontId="1"/>
  </si>
  <si>
    <t>グランドクロス</t>
    <phoneticPr fontId="1"/>
  </si>
  <si>
    <t>セイントクロス</t>
    <phoneticPr fontId="1"/>
  </si>
  <si>
    <t>グランドクロス</t>
    <phoneticPr fontId="1"/>
  </si>
  <si>
    <t>ホーリー</t>
    <phoneticPr fontId="1"/>
  </si>
  <si>
    <t>シザーキング</t>
    <phoneticPr fontId="1"/>
  </si>
  <si>
    <t>陸式魔導陣・悪魔御手</t>
  </si>
  <si>
    <t>弐式魔導陣・生命吸収</t>
    <phoneticPr fontId="1"/>
  </si>
  <si>
    <t>ギガファイア</t>
    <phoneticPr fontId="1"/>
  </si>
  <si>
    <t>ギガフロスト</t>
    <phoneticPr fontId="1"/>
  </si>
  <si>
    <t>ギガサンダー</t>
    <phoneticPr fontId="1"/>
  </si>
  <si>
    <t>メガファイア</t>
    <phoneticPr fontId="1"/>
  </si>
  <si>
    <t>メガフロスト</t>
    <phoneticPr fontId="1"/>
  </si>
  <si>
    <t>メガサンダー</t>
    <phoneticPr fontId="1"/>
  </si>
  <si>
    <t>通常攻撃(物理)</t>
    <rPh sb="0" eb="4">
      <t>ツウジョウコウゲキ</t>
    </rPh>
    <rPh sb="5" eb="7">
      <t>ブツリ</t>
    </rPh>
    <phoneticPr fontId="1"/>
  </si>
  <si>
    <t>伍式魔導陣・舞踏</t>
  </si>
  <si>
    <t>伍式魔導陣・舞踏</t>
    <phoneticPr fontId="1"/>
  </si>
  <si>
    <t>単体</t>
    <rPh sb="0" eb="2">
      <t>タンタイ</t>
    </rPh>
    <phoneticPr fontId="1"/>
  </si>
  <si>
    <t>長</t>
    <rPh sb="0" eb="1">
      <t>ナガ</t>
    </rPh>
    <phoneticPr fontId="1"/>
  </si>
  <si>
    <t>四回攻撃</t>
    <rPh sb="0" eb="2">
      <t>ヨンカイ</t>
    </rPh>
    <rPh sb="2" eb="4">
      <t>コウゲキ</t>
    </rPh>
    <phoneticPr fontId="1"/>
  </si>
  <si>
    <t>陸式魔導陣・悪魔御手</t>
    <phoneticPr fontId="1"/>
  </si>
  <si>
    <t>自爆</t>
    <rPh sb="0" eb="2">
      <t>ジバク</t>
    </rPh>
    <phoneticPr fontId="1"/>
  </si>
  <si>
    <t>ばくはつするー！</t>
    <phoneticPr fontId="1"/>
  </si>
  <si>
    <t>メガファイア</t>
    <phoneticPr fontId="1"/>
  </si>
  <si>
    <t>薙ぎ払う</t>
    <rPh sb="0" eb="1">
      <t>ナ</t>
    </rPh>
    <rPh sb="2" eb="3">
      <t>ハラ</t>
    </rPh>
    <phoneticPr fontId="1"/>
  </si>
  <si>
    <t>狂化</t>
    <rPh sb="0" eb="1">
      <t>キョウ</t>
    </rPh>
    <rPh sb="1" eb="2">
      <t>カ</t>
    </rPh>
    <phoneticPr fontId="1"/>
  </si>
  <si>
    <t>コメット</t>
    <phoneticPr fontId="1"/>
  </si>
  <si>
    <t>リヴァイブ</t>
    <phoneticPr fontId="1"/>
  </si>
  <si>
    <t>氷</t>
    <rPh sb="0" eb="1">
      <t>コオリ</t>
    </rPh>
    <phoneticPr fontId="1"/>
  </si>
  <si>
    <t>雷</t>
    <rPh sb="0" eb="1">
      <t>カミナリ</t>
    </rPh>
    <phoneticPr fontId="1"/>
  </si>
  <si>
    <t>ギガサンダー</t>
    <phoneticPr fontId="1"/>
  </si>
  <si>
    <t>呪い</t>
    <phoneticPr fontId="1"/>
  </si>
  <si>
    <t>ジャッジメント・デイ</t>
  </si>
  <si>
    <t>ジャッジメント・デイ</t>
    <phoneticPr fontId="1"/>
  </si>
  <si>
    <t>グラビトン</t>
    <phoneticPr fontId="1"/>
  </si>
  <si>
    <t>65％で素早さダウン</t>
    <rPh sb="4" eb="6">
      <t>スバヤ</t>
    </rPh>
    <phoneticPr fontId="1"/>
  </si>
  <si>
    <t>メテオ</t>
    <phoneticPr fontId="1"/>
  </si>
  <si>
    <t>ファラオの呪い</t>
    <rPh sb="5" eb="6">
      <t>ノロ</t>
    </rPh>
    <phoneticPr fontId="1"/>
  </si>
  <si>
    <t>攻撃強化</t>
    <rPh sb="0" eb="2">
      <t>コウゲキ</t>
    </rPh>
    <rPh sb="2" eb="4">
      <t>キョウカ</t>
    </rPh>
    <phoneticPr fontId="1"/>
  </si>
  <si>
    <t>ファラオ呪い</t>
    <rPh sb="4" eb="5">
      <t>ノロ</t>
    </rPh>
    <phoneticPr fontId="1"/>
  </si>
  <si>
    <t>強欲</t>
    <rPh sb="0" eb="2">
      <t>ゴウヨク</t>
    </rPh>
    <phoneticPr fontId="1"/>
  </si>
  <si>
    <t>傲慢</t>
    <rPh sb="0" eb="2">
      <t>ゴウマン</t>
    </rPh>
    <phoneticPr fontId="1"/>
  </si>
  <si>
    <t>相手のHP1</t>
    <rPh sb="0" eb="2">
      <t>アイテ</t>
    </rPh>
    <phoneticPr fontId="1"/>
  </si>
  <si>
    <t>憤怒</t>
    <rPh sb="0" eb="2">
      <t>フンヌ</t>
    </rPh>
    <phoneticPr fontId="1"/>
  </si>
  <si>
    <t>反動ダメージ</t>
    <rPh sb="0" eb="2">
      <t>ハンドウ</t>
    </rPh>
    <phoneticPr fontId="1"/>
  </si>
  <si>
    <t>怠惰</t>
    <rPh sb="0" eb="2">
      <t>タイダ</t>
    </rPh>
    <phoneticPr fontId="1"/>
  </si>
  <si>
    <t>相手の素早さ低下</t>
    <rPh sb="0" eb="2">
      <t>アイテ</t>
    </rPh>
    <rPh sb="3" eb="5">
      <t>スバヤ</t>
    </rPh>
    <rPh sb="6" eb="8">
      <t>テイカ</t>
    </rPh>
    <phoneticPr fontId="1"/>
  </si>
  <si>
    <t>七つの大罪</t>
    <rPh sb="0" eb="1">
      <t>ナナ</t>
    </rPh>
    <rPh sb="3" eb="5">
      <t>タイザイ</t>
    </rPh>
    <phoneticPr fontId="1"/>
  </si>
  <si>
    <t>嫉妬</t>
    <rPh sb="0" eb="2">
      <t>シット</t>
    </rPh>
    <phoneticPr fontId="1"/>
  </si>
  <si>
    <t>色欲</t>
    <rPh sb="0" eb="2">
      <t>シキヨク</t>
    </rPh>
    <phoneticPr fontId="1"/>
  </si>
  <si>
    <t>暴食</t>
    <rPh sb="0" eb="2">
      <t>ボウショク</t>
    </rPh>
    <phoneticPr fontId="1"/>
  </si>
  <si>
    <t>相手のHP吸収</t>
    <rPh sb="0" eb="2">
      <t>アイテ</t>
    </rPh>
    <rPh sb="5" eb="7">
      <t>キュウシュウ</t>
    </rPh>
    <phoneticPr fontId="1"/>
  </si>
  <si>
    <t>被ダメ増加のバフ</t>
    <rPh sb="0" eb="1">
      <t>ヒ</t>
    </rPh>
    <rPh sb="3" eb="5">
      <t>ゾウカ</t>
    </rPh>
    <phoneticPr fontId="1"/>
  </si>
  <si>
    <t>ぽ～しょん</t>
    <phoneticPr fontId="1"/>
  </si>
  <si>
    <t>はいぽ～しょん</t>
    <phoneticPr fontId="1"/>
  </si>
  <si>
    <t>HP200回復</t>
    <rPh sb="5" eb="7">
      <t>カイフク</t>
    </rPh>
    <phoneticPr fontId="1"/>
  </si>
  <si>
    <t>焼き鳥の尾</t>
    <rPh sb="0" eb="1">
      <t>ヤ</t>
    </rPh>
    <rPh sb="2" eb="3">
      <t>トリ</t>
    </rPh>
    <rPh sb="4" eb="5">
      <t>オ</t>
    </rPh>
    <phoneticPr fontId="1"/>
  </si>
  <si>
    <t>うるとらぽ～しょん</t>
    <phoneticPr fontId="1"/>
  </si>
  <si>
    <t>HP1000回復</t>
    <rPh sb="6" eb="8">
      <t>カイフク</t>
    </rPh>
    <phoneticPr fontId="1"/>
  </si>
  <si>
    <t>HP2000回復</t>
    <rPh sb="6" eb="8">
      <t>カイフク</t>
    </rPh>
    <phoneticPr fontId="1"/>
  </si>
  <si>
    <t>まじっくぽ～しょん</t>
    <phoneticPr fontId="1"/>
  </si>
  <si>
    <t>SP50回復</t>
    <rPh sb="4" eb="6">
      <t>カイフク</t>
    </rPh>
    <phoneticPr fontId="1"/>
  </si>
  <si>
    <t>はいうるとらぽ～しょん</t>
    <phoneticPr fontId="1"/>
  </si>
  <si>
    <t>SP150回復</t>
    <rPh sb="5" eb="7">
      <t>カイフク</t>
    </rPh>
    <phoneticPr fontId="1"/>
  </si>
  <si>
    <t>解毒剤</t>
    <rPh sb="0" eb="3">
      <t>ゲドクザイ</t>
    </rPh>
    <phoneticPr fontId="1"/>
  </si>
  <si>
    <t>毒治療</t>
    <rPh sb="0" eb="1">
      <t>ドク</t>
    </rPh>
    <rPh sb="1" eb="3">
      <t>チリョウ</t>
    </rPh>
    <phoneticPr fontId="1"/>
  </si>
  <si>
    <t>麻痺治療</t>
    <rPh sb="0" eb="2">
      <t>マヒ</t>
    </rPh>
    <rPh sb="2" eb="4">
      <t>チリョウ</t>
    </rPh>
    <phoneticPr fontId="1"/>
  </si>
  <si>
    <t>電動マッサージ器</t>
    <rPh sb="0" eb="2">
      <t>デンドウ</t>
    </rPh>
    <rPh sb="7" eb="8">
      <t>キ</t>
    </rPh>
    <phoneticPr fontId="1"/>
  </si>
  <si>
    <t>眠り治療</t>
    <rPh sb="0" eb="1">
      <t>ネム</t>
    </rPh>
    <rPh sb="2" eb="4">
      <t>チリョウ</t>
    </rPh>
    <phoneticPr fontId="1"/>
  </si>
  <si>
    <t>万能薬</t>
    <rPh sb="0" eb="3">
      <t>バンノウヤク</t>
    </rPh>
    <phoneticPr fontId="1"/>
  </si>
  <si>
    <t>状態異常回復</t>
    <rPh sb="0" eb="2">
      <t>ジョウタイ</t>
    </rPh>
    <rPh sb="2" eb="4">
      <t>イジョウ</t>
    </rPh>
    <rPh sb="4" eb="6">
      <t>カイフク</t>
    </rPh>
    <phoneticPr fontId="1"/>
  </si>
  <si>
    <t>はりせん</t>
    <phoneticPr fontId="1"/>
  </si>
  <si>
    <t>皮のチョーカー</t>
    <rPh sb="0" eb="1">
      <t>カワ</t>
    </rPh>
    <phoneticPr fontId="1"/>
  </si>
  <si>
    <t>皮のブレスレット</t>
    <rPh sb="0" eb="1">
      <t>カワ</t>
    </rPh>
    <phoneticPr fontId="1"/>
  </si>
  <si>
    <t>銀のチョーカー</t>
    <rPh sb="0" eb="1">
      <t>ギン</t>
    </rPh>
    <phoneticPr fontId="1"/>
  </si>
  <si>
    <t>プラチナチョーカー</t>
    <phoneticPr fontId="1"/>
  </si>
  <si>
    <t>銀のブレスレット</t>
    <rPh sb="0" eb="1">
      <t>ギン</t>
    </rPh>
    <phoneticPr fontId="1"/>
  </si>
  <si>
    <t>プラチナブレスレット</t>
    <phoneticPr fontId="1"/>
  </si>
  <si>
    <t>皮のピアス</t>
    <rPh sb="0" eb="1">
      <t>カワ</t>
    </rPh>
    <phoneticPr fontId="1"/>
  </si>
  <si>
    <t>銀のピアス</t>
    <rPh sb="0" eb="1">
      <t>ギン</t>
    </rPh>
    <phoneticPr fontId="1"/>
  </si>
  <si>
    <t>プラチナピアス</t>
    <phoneticPr fontId="1"/>
  </si>
  <si>
    <t>皮のアンクレット</t>
    <rPh sb="0" eb="1">
      <t>カワ</t>
    </rPh>
    <phoneticPr fontId="1"/>
  </si>
  <si>
    <t>銀のアンクレット</t>
    <rPh sb="0" eb="1">
      <t>ギン</t>
    </rPh>
    <phoneticPr fontId="1"/>
  </si>
  <si>
    <t>プラチナアンクレット</t>
    <phoneticPr fontId="1"/>
  </si>
  <si>
    <t>ミスリルチョーカー</t>
    <phoneticPr fontId="1"/>
  </si>
  <si>
    <t>ミスリルブレスレット</t>
    <phoneticPr fontId="1"/>
  </si>
  <si>
    <t>ミスリルピアス</t>
    <phoneticPr fontId="1"/>
  </si>
  <si>
    <t>ミスリルアンクレット</t>
    <phoneticPr fontId="1"/>
  </si>
  <si>
    <t>皮の指輪</t>
    <rPh sb="0" eb="1">
      <t>カワ</t>
    </rPh>
    <rPh sb="2" eb="4">
      <t>ユビワ</t>
    </rPh>
    <phoneticPr fontId="1"/>
  </si>
  <si>
    <t>銀の指輪</t>
    <rPh sb="0" eb="1">
      <t>ギン</t>
    </rPh>
    <rPh sb="2" eb="4">
      <t>ユビワ</t>
    </rPh>
    <phoneticPr fontId="1"/>
  </si>
  <si>
    <t>プラチナの指輪</t>
    <rPh sb="5" eb="7">
      <t>ユビワ</t>
    </rPh>
    <phoneticPr fontId="1"/>
  </si>
  <si>
    <t>ミスリルの指輪</t>
    <rPh sb="5" eb="7">
      <t>ユビワ</t>
    </rPh>
    <phoneticPr fontId="1"/>
  </si>
  <si>
    <t>必要経験値倍率</t>
    <rPh sb="0" eb="2">
      <t>ヒツヨウ</t>
    </rPh>
    <rPh sb="2" eb="5">
      <t>ケイケンチ</t>
    </rPh>
    <rPh sb="5" eb="7">
      <t>バイリツ</t>
    </rPh>
    <phoneticPr fontId="1"/>
  </si>
  <si>
    <t>中</t>
    <rPh sb="0" eb="1">
      <t>チュウ</t>
    </rPh>
    <phoneticPr fontId="1"/>
  </si>
  <si>
    <t>相手のバフを奪う</t>
    <rPh sb="0" eb="2">
      <t>アイテ</t>
    </rPh>
    <rPh sb="6" eb="7">
      <t>ウバ</t>
    </rPh>
    <phoneticPr fontId="1"/>
  </si>
  <si>
    <t>値段</t>
    <rPh sb="0" eb="2">
      <t>ネダン</t>
    </rPh>
    <phoneticPr fontId="1"/>
  </si>
  <si>
    <t>一人蘇生(最大HPの20%回復)</t>
    <rPh sb="0" eb="2">
      <t>ヒトリ</t>
    </rPh>
    <rPh sb="2" eb="4">
      <t>ソセイ</t>
    </rPh>
    <rPh sb="5" eb="7">
      <t>サイダイ</t>
    </rPh>
    <rPh sb="13" eb="15">
      <t>カイフク</t>
    </rPh>
    <phoneticPr fontId="1"/>
  </si>
  <si>
    <t>説明文</t>
    <rPh sb="0" eb="3">
      <t>セツメイブン</t>
    </rPh>
    <phoneticPr fontId="1"/>
  </si>
  <si>
    <t>高価なプラチナをあしらったチョーカー。汚さないように気を付けたい。</t>
    <rPh sb="0" eb="2">
      <t>コウカ</t>
    </rPh>
    <rPh sb="19" eb="20">
      <t>ヨゴ</t>
    </rPh>
    <rPh sb="26" eb="27">
      <t>キ</t>
    </rPh>
    <rPh sb="28" eb="29">
      <t>ツ</t>
    </rPh>
    <phoneticPr fontId="1"/>
  </si>
  <si>
    <t>安価な皮で作られたブレスレット。ちょっとしたオシャレに使えそうだ。</t>
    <rPh sb="0" eb="2">
      <t>アンカ</t>
    </rPh>
    <rPh sb="3" eb="4">
      <t>カワ</t>
    </rPh>
    <rPh sb="5" eb="6">
      <t>ツク</t>
    </rPh>
    <rPh sb="27" eb="28">
      <t>ツカ</t>
    </rPh>
    <phoneticPr fontId="1"/>
  </si>
  <si>
    <t>割と安価な銀をあしらったブレスレット。コーディネート次第ではオシャレになる。</t>
    <rPh sb="0" eb="1">
      <t>ワリ</t>
    </rPh>
    <rPh sb="2" eb="4">
      <t>アンカ</t>
    </rPh>
    <rPh sb="5" eb="6">
      <t>ギン</t>
    </rPh>
    <rPh sb="26" eb="28">
      <t>シダイ</t>
    </rPh>
    <phoneticPr fontId="1"/>
  </si>
  <si>
    <t>高価なプラチナをあしらったブレスレット。つける人を選ぶ。</t>
    <rPh sb="0" eb="2">
      <t>コウカ</t>
    </rPh>
    <rPh sb="23" eb="24">
      <t>ヒト</t>
    </rPh>
    <rPh sb="25" eb="26">
      <t>エラ</t>
    </rPh>
    <phoneticPr fontId="1"/>
  </si>
  <si>
    <t>とても価値のあるミスリルをあしらったブレスレット。凡人には手の届かない代物。</t>
    <rPh sb="3" eb="5">
      <t>カチ</t>
    </rPh>
    <rPh sb="25" eb="27">
      <t>ボンジン</t>
    </rPh>
    <rPh sb="29" eb="30">
      <t>テ</t>
    </rPh>
    <rPh sb="31" eb="32">
      <t>トド</t>
    </rPh>
    <rPh sb="35" eb="37">
      <t>シロモノ</t>
    </rPh>
    <phoneticPr fontId="1"/>
  </si>
  <si>
    <t>安価な皮で作られたチョーカー。首が閉まることはない。</t>
    <rPh sb="0" eb="2">
      <t>アンカ</t>
    </rPh>
    <rPh sb="3" eb="4">
      <t>カワ</t>
    </rPh>
    <rPh sb="5" eb="6">
      <t>ツク</t>
    </rPh>
    <rPh sb="15" eb="16">
      <t>クビ</t>
    </rPh>
    <rPh sb="17" eb="18">
      <t>シ</t>
    </rPh>
    <phoneticPr fontId="1"/>
  </si>
  <si>
    <t>とても価値のあるミスリルをあしらったチョーカー。値段のこともあって決して汚せない。</t>
    <rPh sb="3" eb="5">
      <t>カチ</t>
    </rPh>
    <rPh sb="24" eb="26">
      <t>ネダン</t>
    </rPh>
    <rPh sb="33" eb="34">
      <t>ケッ</t>
    </rPh>
    <rPh sb="36" eb="37">
      <t>ヨゴ</t>
    </rPh>
    <phoneticPr fontId="1"/>
  </si>
  <si>
    <t>安価な皮で作られたピアス。雨の日は決してつけてはならない。</t>
    <rPh sb="0" eb="2">
      <t>アンカ</t>
    </rPh>
    <rPh sb="3" eb="4">
      <t>カワ</t>
    </rPh>
    <rPh sb="5" eb="6">
      <t>ツク</t>
    </rPh>
    <rPh sb="13" eb="14">
      <t>アメ</t>
    </rPh>
    <rPh sb="15" eb="16">
      <t>ヒ</t>
    </rPh>
    <rPh sb="17" eb="18">
      <t>ケッ</t>
    </rPh>
    <phoneticPr fontId="1"/>
  </si>
  <si>
    <t>割と安価な銀をあしらったピアス。日光の反射が凄まじい。</t>
    <rPh sb="0" eb="1">
      <t>ワリ</t>
    </rPh>
    <rPh sb="2" eb="4">
      <t>アンカ</t>
    </rPh>
    <rPh sb="5" eb="6">
      <t>ギン</t>
    </rPh>
    <rPh sb="16" eb="18">
      <t>ニッコウ</t>
    </rPh>
    <rPh sb="19" eb="21">
      <t>ハンシャ</t>
    </rPh>
    <rPh sb="22" eb="23">
      <t>スサ</t>
    </rPh>
    <phoneticPr fontId="1"/>
  </si>
  <si>
    <t>高価なプラチナをあしらったピアス。通りすがりにちぎられるかもしれない。</t>
    <rPh sb="0" eb="2">
      <t>コウカ</t>
    </rPh>
    <rPh sb="17" eb="18">
      <t>トオ</t>
    </rPh>
    <phoneticPr fontId="1"/>
  </si>
  <si>
    <t>とても価値のあるミスリルをあしらったピアス。横切る人の嫉妬の視線が突き刺さる。</t>
    <rPh sb="3" eb="5">
      <t>カチ</t>
    </rPh>
    <rPh sb="22" eb="24">
      <t>ヨコギ</t>
    </rPh>
    <rPh sb="25" eb="26">
      <t>ヒト</t>
    </rPh>
    <rPh sb="27" eb="29">
      <t>シット</t>
    </rPh>
    <rPh sb="30" eb="32">
      <t>シセン</t>
    </rPh>
    <rPh sb="33" eb="34">
      <t>ツ</t>
    </rPh>
    <rPh sb="35" eb="36">
      <t>サ</t>
    </rPh>
    <phoneticPr fontId="1"/>
  </si>
  <si>
    <t>安価な皮で作られたアンクレット。ミサンガとは別物だ。</t>
    <rPh sb="0" eb="2">
      <t>アンカ</t>
    </rPh>
    <rPh sb="3" eb="4">
      <t>カワ</t>
    </rPh>
    <rPh sb="5" eb="6">
      <t>ツク</t>
    </rPh>
    <rPh sb="22" eb="24">
      <t>ベツモノ</t>
    </rPh>
    <phoneticPr fontId="1"/>
  </si>
  <si>
    <t>割と安価な銀をあしらったアンクレット。デザイン次第では歩くたびにチャラチャラ音がする。</t>
    <rPh sb="0" eb="1">
      <t>ワリ</t>
    </rPh>
    <rPh sb="2" eb="4">
      <t>アンカ</t>
    </rPh>
    <rPh sb="5" eb="6">
      <t>ギン</t>
    </rPh>
    <rPh sb="23" eb="25">
      <t>シダイ</t>
    </rPh>
    <rPh sb="27" eb="28">
      <t>アル</t>
    </rPh>
    <rPh sb="38" eb="39">
      <t>オト</t>
    </rPh>
    <phoneticPr fontId="1"/>
  </si>
  <si>
    <t>高価なプラチナをあしらったアンクレット。シンプルながら魅せるデザイン。</t>
    <rPh sb="0" eb="2">
      <t>コウカ</t>
    </rPh>
    <rPh sb="27" eb="28">
      <t>ミ</t>
    </rPh>
    <phoneticPr fontId="1"/>
  </si>
  <si>
    <t>安価な皮で作られた指輪。長時間付けると蒸れる。</t>
    <rPh sb="0" eb="2">
      <t>アンカ</t>
    </rPh>
    <rPh sb="3" eb="4">
      <t>カワ</t>
    </rPh>
    <rPh sb="5" eb="6">
      <t>ツク</t>
    </rPh>
    <rPh sb="9" eb="11">
      <t>ユビワ</t>
    </rPh>
    <rPh sb="12" eb="15">
      <t>チョウジカン</t>
    </rPh>
    <rPh sb="15" eb="16">
      <t>ツ</t>
    </rPh>
    <rPh sb="19" eb="20">
      <t>ム</t>
    </rPh>
    <phoneticPr fontId="1"/>
  </si>
  <si>
    <t>割と安価な銀をあしらった指輪。アレルギーがあるとつけられない。</t>
    <rPh sb="0" eb="1">
      <t>ワリ</t>
    </rPh>
    <rPh sb="2" eb="4">
      <t>アンカ</t>
    </rPh>
    <rPh sb="5" eb="6">
      <t>ギン</t>
    </rPh>
    <rPh sb="12" eb="14">
      <t>ユビワ</t>
    </rPh>
    <phoneticPr fontId="1"/>
  </si>
  <si>
    <t>レベル</t>
    <phoneticPr fontId="1"/>
  </si>
  <si>
    <t>必要経験値</t>
    <rPh sb="0" eb="5">
      <t>ヒツヨウケイケンチ</t>
    </rPh>
    <phoneticPr fontId="1"/>
  </si>
  <si>
    <t>累計獲得経験値</t>
    <rPh sb="0" eb="2">
      <t>ルイケイ</t>
    </rPh>
    <rPh sb="2" eb="4">
      <t>カクトク</t>
    </rPh>
    <rPh sb="4" eb="7">
      <t>ケイケンチ</t>
    </rPh>
    <phoneticPr fontId="1"/>
  </si>
  <si>
    <t>味方全体わずかに癒す</t>
    <rPh sb="0" eb="2">
      <t>ミカタ</t>
    </rPh>
    <rPh sb="2" eb="4">
      <t>ゼンタイ</t>
    </rPh>
    <rPh sb="8" eb="9">
      <t>イヤ</t>
    </rPh>
    <phoneticPr fontId="1"/>
  </si>
  <si>
    <t>キャラ名</t>
    <rPh sb="3" eb="4">
      <t>メイ</t>
    </rPh>
    <phoneticPr fontId="1"/>
  </si>
  <si>
    <t>とても価値のあるミスリルをあしらった指輪。殴れば人を昏倒させられる。</t>
    <rPh sb="3" eb="5">
      <t>カチ</t>
    </rPh>
    <rPh sb="18" eb="20">
      <t>ユビワ</t>
    </rPh>
    <rPh sb="21" eb="22">
      <t>ナグ</t>
    </rPh>
    <rPh sb="24" eb="25">
      <t>ヒト</t>
    </rPh>
    <rPh sb="26" eb="28">
      <t>コントウ</t>
    </rPh>
    <phoneticPr fontId="1"/>
  </si>
  <si>
    <t>装備品ID</t>
    <rPh sb="0" eb="3">
      <t>ソウビヒン</t>
    </rPh>
    <phoneticPr fontId="1"/>
  </si>
  <si>
    <t>とても価値のあるミスリルをあしらったアンクレット。透明感のある透き通った色。</t>
    <rPh sb="3" eb="5">
      <t>カチ</t>
    </rPh>
    <rPh sb="25" eb="28">
      <t>トウメイカン</t>
    </rPh>
    <rPh sb="31" eb="32">
      <t>ス</t>
    </rPh>
    <rPh sb="33" eb="34">
      <t>トオ</t>
    </rPh>
    <rPh sb="36" eb="37">
      <t>イロ</t>
    </rPh>
    <phoneticPr fontId="1"/>
  </si>
  <si>
    <t>累計獲得経験値</t>
    <rPh sb="0" eb="7">
      <t>ルイケイカクトクケイケンチ</t>
    </rPh>
    <phoneticPr fontId="1"/>
  </si>
  <si>
    <t>割と安価な銀をあしらったチョーカー。銀は手入れが大変だそうだがこれは大丈夫だろうか。</t>
    <rPh sb="0" eb="1">
      <t>ワリ</t>
    </rPh>
    <rPh sb="2" eb="4">
      <t>アンカ</t>
    </rPh>
    <rPh sb="5" eb="6">
      <t>ギン</t>
    </rPh>
    <rPh sb="18" eb="19">
      <t>ギン</t>
    </rPh>
    <rPh sb="20" eb="22">
      <t>テイ</t>
    </rPh>
    <rPh sb="24" eb="26">
      <t>タイヘン</t>
    </rPh>
    <rPh sb="34" eb="37">
      <t>ダイジョウブ</t>
    </rPh>
    <phoneticPr fontId="1"/>
  </si>
  <si>
    <t>高価なプラチナをあしらった指輪。複数嵌めるとまるで宝石強盗犯のようなたたずまい。</t>
    <rPh sb="0" eb="2">
      <t>コウカ</t>
    </rPh>
    <rPh sb="13" eb="15">
      <t>ユビワ</t>
    </rPh>
    <rPh sb="16" eb="18">
      <t>フクスウ</t>
    </rPh>
    <rPh sb="18" eb="19">
      <t>ハ</t>
    </rPh>
    <rPh sb="25" eb="27">
      <t>ホウセキ</t>
    </rPh>
    <rPh sb="27" eb="29">
      <t>ゴウトウ</t>
    </rPh>
    <rPh sb="29" eb="30">
      <t>ハン</t>
    </rPh>
    <phoneticPr fontId="1"/>
  </si>
  <si>
    <t>最終的にみると脱け殻側がレベマまでの経験値が多い( ˘ω˘ )</t>
    <rPh sb="0" eb="3">
      <t>サイシュウテキ</t>
    </rPh>
    <rPh sb="7" eb="8">
      <t>ヌ</t>
    </rPh>
    <rPh sb="9" eb="10">
      <t>ガラ</t>
    </rPh>
    <rPh sb="10" eb="11">
      <t>ガワ</t>
    </rPh>
    <rPh sb="18" eb="21">
      <t>ケイケンチ</t>
    </rPh>
    <rPh sb="22" eb="23">
      <t>オオ</t>
    </rPh>
    <phoneticPr fontId="1"/>
  </si>
  <si>
    <t>シャイニングなんちゃら</t>
    <phoneticPr fontId="1"/>
  </si>
  <si>
    <t>値段</t>
    <rPh sb="0" eb="2">
      <t>ネダン</t>
    </rPh>
    <phoneticPr fontId="1"/>
  </si>
  <si>
    <t>技ID</t>
    <rPh sb="0" eb="1">
      <t>ワザ</t>
    </rPh>
    <phoneticPr fontId="1"/>
  </si>
  <si>
    <t>手塚部長がジャン・ジャック・マルソーを葬った技</t>
    <phoneticPr fontId="1"/>
  </si>
  <si>
    <t>ATK</t>
  </si>
  <si>
    <t>ATKアップ</t>
  </si>
  <si>
    <t>相手のATK吸収</t>
    <rPh sb="0" eb="2">
      <t>アイテ</t>
    </rPh>
    <rPh sb="6" eb="8">
      <t>キュウシュウ</t>
    </rPh>
    <phoneticPr fontId="1"/>
  </si>
  <si>
    <t>lv99ATK</t>
  </si>
  <si>
    <t>ATK+5</t>
  </si>
  <si>
    <t>ATK+10</t>
  </si>
  <si>
    <t>ATK+25</t>
  </si>
  <si>
    <t>ATK+40</t>
  </si>
  <si>
    <t>DEF</t>
  </si>
  <si>
    <t>lv99DEF</t>
  </si>
  <si>
    <t>DEF+5</t>
  </si>
  <si>
    <t>DEF+10</t>
  </si>
  <si>
    <t>DEF+25</t>
  </si>
  <si>
    <t>DEF+40</t>
  </si>
  <si>
    <t>SPD</t>
  </si>
  <si>
    <t>lv99SPD</t>
  </si>
  <si>
    <t>SPD+5</t>
  </si>
  <si>
    <t>SPD+10</t>
  </si>
  <si>
    <t>SPD+25</t>
  </si>
  <si>
    <t>SPD+40</t>
  </si>
  <si>
    <t>MAT依存</t>
    <rPh sb="3" eb="5">
      <t>イゾン</t>
    </rPh>
    <phoneticPr fontId="1"/>
  </si>
  <si>
    <t>MAT</t>
  </si>
  <si>
    <t>lv99MAT</t>
  </si>
  <si>
    <t>MAT+5</t>
  </si>
  <si>
    <t>MAT+10</t>
  </si>
  <si>
    <t>MAT+25</t>
  </si>
  <si>
    <t>MAT+40</t>
  </si>
  <si>
    <t>MDF</t>
  </si>
  <si>
    <t>lv99MDF</t>
  </si>
  <si>
    <t>MDF+5</t>
  </si>
  <si>
    <t>MDF+10</t>
  </si>
  <si>
    <t>MDF+25</t>
  </si>
  <si>
    <t>MDF+40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</si>
</sst>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6"/>
      <name val="游ゴシック"/>
      <family val="2"/>
      <charset val="128"/>
      <scheme val="minor"/>
    </font>
    <font>
      <sz val="22"/>
      <color theme="1"/>
      <name val="游ゴシック"/>
      <family val="3"/>
      <charset val="128"/>
      <scheme val="minor"/>
    </font>
    <font>
      <sz val="22"/>
      <color theme="1"/>
      <name val="HGP創英角ﾎﾟｯﾌﾟ体"/>
      <family val="3"/>
      <charset val="128"/>
    </font>
    <font>
      <sz val="11"/>
      <color theme="1"/>
      <name val="HGP創英角ﾎﾟｯﾌﾟ体"/>
      <family val="3"/>
      <charset val="128"/>
    </font>
    <font>
      <sz val="12"/>
      <color theme="1"/>
      <name val="HGP創英角ﾎﾟｯﾌﾟ体"/>
      <family val="3"/>
      <charset val="128"/>
    </font>
    <font>
      <sz val="24"/>
      <color theme="1"/>
      <name val="HGP創英角ﾎﾟｯﾌﾟ体"/>
      <family val="3"/>
      <charset val="128"/>
    </font>
    <font>
      <strike/>
      <sz val="11"/>
      <color theme="1"/>
      <name val="HGP創英角ﾎﾟｯﾌﾟ体"/>
      <family val="3"/>
      <charset val="128"/>
    </font>
    <font>
      <sz val="22"/>
      <color theme="1"/>
      <name val="游ゴシック"/>
      <family val="2"/>
      <charset val="128"/>
      <scheme val="minor"/>
    </font>
    <font>
      <sz val="11"/>
      <color theme="1"/>
      <name val="游ゴシック"/>
      <family val="3"/>
      <charset val="128"/>
      <scheme val="minor"/>
    </font>
    <font>
      <sz val="11"/>
      <color theme="1"/>
      <name val="游ゴシック"/>
      <family val="2"/>
      <charset val="128"/>
      <scheme val="minor"/>
    </font>
  </fonts>
  <fills count="2">
    <fill>
      <patternFill patternType="none"/>
    </fill>
    <fill>
      <patternFill patternType="gray125"/>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s>
  <cellStyleXfs count="2">
    <xf numFmtId="0" fontId="0" fillId="0" borderId="0">
      <alignment vertical="center"/>
    </xf>
    <xf numFmtId="38" fontId="10" fillId="0" borderId="0" applyFont="0" applyFill="0" applyBorder="0" applyAlignment="0" applyProtection="0">
      <alignment vertical="center"/>
    </xf>
  </cellStyleXfs>
  <cellXfs count="84">
    <xf numFmtId="0" fontId="0" fillId="0" borderId="0" xfId="0">
      <alignment vertical="center"/>
    </xf>
    <xf numFmtId="0" fontId="0" fillId="0" borderId="1" xfId="0" applyBorder="1">
      <alignment vertical="center"/>
    </xf>
    <xf numFmtId="1" fontId="0" fillId="0" borderId="1" xfId="0" applyNumberFormat="1" applyBorder="1">
      <alignment vertical="center"/>
    </xf>
    <xf numFmtId="0" fontId="0" fillId="0" borderId="2" xfId="0" applyFill="1" applyBorder="1">
      <alignment vertical="center"/>
    </xf>
    <xf numFmtId="0" fontId="0" fillId="0" borderId="1" xfId="0" applyFill="1" applyBorder="1">
      <alignment vertical="center"/>
    </xf>
    <xf numFmtId="0" fontId="0" fillId="0" borderId="0" xfId="0" applyAlignment="1">
      <alignment vertical="center" wrapText="1"/>
    </xf>
    <xf numFmtId="0" fontId="0" fillId="0" borderId="6" xfId="0" applyBorder="1" applyAlignment="1">
      <alignment vertical="center" wrapText="1"/>
    </xf>
    <xf numFmtId="0" fontId="0" fillId="0" borderId="1" xfId="0" applyFill="1" applyBorder="1" applyAlignment="1">
      <alignment horizontal="left" vertical="center"/>
    </xf>
    <xf numFmtId="0" fontId="0" fillId="0" borderId="0" xfId="0" applyBorder="1">
      <alignment vertical="center"/>
    </xf>
    <xf numFmtId="1" fontId="0" fillId="0" borderId="0" xfId="0" applyNumberFormat="1" applyBorder="1">
      <alignment vertical="center"/>
    </xf>
    <xf numFmtId="0" fontId="9" fillId="0" borderId="1" xfId="0" applyFont="1" applyBorder="1">
      <alignment vertical="center"/>
    </xf>
    <xf numFmtId="0" fontId="9" fillId="0" borderId="0" xfId="0" applyFont="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38" fontId="0" fillId="0" borderId="1" xfId="1" applyFont="1" applyBorder="1">
      <alignment vertical="center"/>
    </xf>
    <xf numFmtId="38" fontId="0" fillId="0" borderId="17" xfId="1" applyFont="1" applyBorder="1">
      <alignment vertical="center"/>
    </xf>
    <xf numFmtId="38" fontId="0" fillId="0" borderId="18" xfId="1" applyFont="1" applyBorder="1">
      <alignment vertical="center"/>
    </xf>
    <xf numFmtId="38" fontId="0" fillId="0" borderId="20" xfId="1" applyFont="1" applyBorder="1">
      <alignment vertical="center"/>
    </xf>
    <xf numFmtId="38" fontId="0" fillId="0" borderId="22" xfId="1" applyFont="1" applyBorder="1">
      <alignment vertical="center"/>
    </xf>
    <xf numFmtId="38" fontId="0" fillId="0" borderId="23" xfId="1" applyFont="1" applyBorder="1">
      <alignment vertical="center"/>
    </xf>
    <xf numFmtId="0" fontId="0" fillId="0" borderId="22" xfId="0" applyFill="1" applyBorder="1">
      <alignment vertical="center"/>
    </xf>
    <xf numFmtId="0" fontId="0" fillId="0" borderId="23" xfId="0" applyFill="1" applyBorder="1">
      <alignment vertical="center"/>
    </xf>
    <xf numFmtId="0" fontId="0" fillId="0" borderId="12" xfId="0" applyBorder="1">
      <alignment vertical="center"/>
    </xf>
    <xf numFmtId="0" fontId="0" fillId="0" borderId="24" xfId="0" applyBorder="1">
      <alignment vertical="center"/>
    </xf>
    <xf numFmtId="0" fontId="0" fillId="0" borderId="25" xfId="0" applyBorder="1">
      <alignment vertical="center"/>
    </xf>
    <xf numFmtId="0" fontId="0" fillId="0" borderId="11"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17" xfId="0" applyFill="1" applyBorder="1">
      <alignment vertical="center"/>
    </xf>
    <xf numFmtId="0" fontId="0" fillId="0" borderId="18" xfId="0" applyFill="1" applyBorder="1">
      <alignment vertical="center"/>
    </xf>
    <xf numFmtId="0" fontId="9" fillId="0" borderId="19" xfId="0" applyFont="1" applyBorder="1">
      <alignment vertical="center"/>
    </xf>
    <xf numFmtId="0" fontId="9" fillId="0" borderId="20" xfId="0" applyFont="1" applyBorder="1">
      <alignment vertical="center"/>
    </xf>
    <xf numFmtId="38" fontId="0" fillId="0" borderId="13" xfId="1" applyFont="1" applyBorder="1">
      <alignment vertical="center"/>
    </xf>
    <xf numFmtId="38" fontId="0" fillId="0" borderId="14" xfId="1" applyFont="1" applyBorder="1">
      <alignment vertical="center"/>
    </xf>
    <xf numFmtId="38" fontId="0" fillId="0" borderId="15" xfId="1" applyFont="1" applyBorder="1">
      <alignment vertical="center"/>
    </xf>
    <xf numFmtId="38" fontId="0" fillId="0" borderId="16" xfId="1" applyFont="1" applyBorder="1">
      <alignment vertical="center"/>
    </xf>
    <xf numFmtId="38" fontId="0" fillId="0" borderId="19" xfId="1" applyFont="1" applyBorder="1">
      <alignment vertical="center"/>
    </xf>
    <xf numFmtId="38" fontId="0" fillId="0" borderId="21" xfId="1" applyFont="1" applyBorder="1">
      <alignment vertical="center"/>
    </xf>
    <xf numFmtId="0" fontId="0" fillId="0" borderId="32" xfId="0" applyBorder="1">
      <alignment vertical="center"/>
    </xf>
    <xf numFmtId="38" fontId="0" fillId="0" borderId="33" xfId="1" applyFont="1" applyBorder="1">
      <alignment vertical="center"/>
    </xf>
    <xf numFmtId="38" fontId="0" fillId="0" borderId="34" xfId="1" applyFont="1" applyBorder="1">
      <alignment vertical="center"/>
    </xf>
    <xf numFmtId="0" fontId="0" fillId="0" borderId="15" xfId="0" applyFill="1" applyBorder="1">
      <alignment vertical="center"/>
    </xf>
    <xf numFmtId="0" fontId="0" fillId="0" borderId="35" xfId="0" applyBorder="1">
      <alignment vertical="center"/>
    </xf>
    <xf numFmtId="0" fontId="0" fillId="0" borderId="27" xfId="0" applyFill="1" applyBorder="1">
      <alignment vertical="center"/>
    </xf>
    <xf numFmtId="0" fontId="0" fillId="0" borderId="28" xfId="0" applyFill="1" applyBorder="1">
      <alignment vertical="center"/>
    </xf>
    <xf numFmtId="0" fontId="0" fillId="0" borderId="29" xfId="0" applyFill="1" applyBorder="1">
      <alignment vertical="center"/>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3"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3"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6" xfId="0"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アイテム値段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アイテム!$B$4:$B$13</c:f>
              <c:strCache>
                <c:ptCount val="10"/>
                <c:pt idx="0">
                  <c:v>ぽ～しょん</c:v>
                </c:pt>
                <c:pt idx="1">
                  <c:v>はいぽ～しょん</c:v>
                </c:pt>
                <c:pt idx="2">
                  <c:v>うるとらぽ～しょん</c:v>
                </c:pt>
                <c:pt idx="3">
                  <c:v>まじっくぽ～しょん</c:v>
                </c:pt>
                <c:pt idx="4">
                  <c:v>はいうるとらぽ～しょん</c:v>
                </c:pt>
                <c:pt idx="5">
                  <c:v>焼き鳥の尾</c:v>
                </c:pt>
                <c:pt idx="6">
                  <c:v>解毒剤</c:v>
                </c:pt>
                <c:pt idx="7">
                  <c:v>電動マッサージ器</c:v>
                </c:pt>
                <c:pt idx="8">
                  <c:v>はりせん</c:v>
                </c:pt>
                <c:pt idx="9">
                  <c:v>万能薬</c:v>
                </c:pt>
              </c:strCache>
            </c:strRef>
          </c:cat>
          <c:val>
            <c:numRef>
              <c:f>アイテム!$D$4:$D$13</c:f>
              <c:numCache>
                <c:formatCode>General</c:formatCode>
                <c:ptCount val="10"/>
                <c:pt idx="0">
                  <c:v>80</c:v>
                </c:pt>
                <c:pt idx="1">
                  <c:v>500</c:v>
                </c:pt>
                <c:pt idx="2">
                  <c:v>1000</c:v>
                </c:pt>
                <c:pt idx="3">
                  <c:v>120</c:v>
                </c:pt>
                <c:pt idx="4">
                  <c:v>600</c:v>
                </c:pt>
                <c:pt idx="5">
                  <c:v>1200</c:v>
                </c:pt>
                <c:pt idx="6">
                  <c:v>60</c:v>
                </c:pt>
                <c:pt idx="7">
                  <c:v>80</c:v>
                </c:pt>
                <c:pt idx="8">
                  <c:v>90</c:v>
                </c:pt>
                <c:pt idx="9">
                  <c:v>250</c:v>
                </c:pt>
              </c:numCache>
            </c:numRef>
          </c:val>
          <c:extLst>
            <c:ext xmlns:c16="http://schemas.microsoft.com/office/drawing/2014/chart" uri="{C3380CC4-5D6E-409C-BE32-E72D297353CC}">
              <c16:uniqueId val="{00000000-434E-483D-BD80-42B8E0F832F2}"/>
            </c:ext>
          </c:extLst>
        </c:ser>
        <c:dLbls>
          <c:showLegendKey val="0"/>
          <c:showVal val="0"/>
          <c:showCatName val="0"/>
          <c:showSerName val="0"/>
          <c:showPercent val="0"/>
          <c:showBubbleSize val="0"/>
        </c:dLbls>
        <c:gapWidth val="219"/>
        <c:overlap val="-27"/>
        <c:axId val="767619400"/>
        <c:axId val="767619728"/>
      </c:barChart>
      <c:catAx>
        <c:axId val="76761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7619728"/>
        <c:crosses val="autoZero"/>
        <c:auto val="1"/>
        <c:lblAlgn val="ctr"/>
        <c:lblOffset val="100"/>
        <c:noMultiLvlLbl val="0"/>
      </c:catAx>
      <c:valAx>
        <c:axId val="767619728"/>
        <c:scaling>
          <c:orientation val="minMax"/>
          <c:max val="1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7619400"/>
        <c:crosses val="autoZero"/>
        <c:crossBetween val="between"/>
        <c:majorUnit val="3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脱け殻のレベルごとの経験値</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経験値!$E$2</c:f>
              <c:strCache>
                <c:ptCount val="1"/>
                <c:pt idx="0">
                  <c:v>レベル</c:v>
                </c:pt>
              </c:strCache>
            </c:strRef>
          </c:tx>
          <c:spPr>
            <a:solidFill>
              <a:schemeClr val="accent1"/>
            </a:solidFill>
            <a:ln>
              <a:noFill/>
            </a:ln>
            <a:effectLst/>
          </c:spPr>
          <c:invertIfNegative val="0"/>
          <c:val>
            <c:numRef>
              <c:f>経験値!$E$3:$E$101</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val>
          <c:extLst>
            <c:ext xmlns:c16="http://schemas.microsoft.com/office/drawing/2014/chart" uri="{C3380CC4-5D6E-409C-BE32-E72D297353CC}">
              <c16:uniqueId val="{00000000-C093-49D6-B06C-A8924EB50173}"/>
            </c:ext>
          </c:extLst>
        </c:ser>
        <c:dLbls>
          <c:showLegendKey val="0"/>
          <c:showVal val="0"/>
          <c:showCatName val="0"/>
          <c:showSerName val="0"/>
          <c:showPercent val="0"/>
          <c:showBubbleSize val="0"/>
        </c:dLbls>
        <c:gapWidth val="219"/>
        <c:axId val="739282832"/>
        <c:axId val="739286440"/>
      </c:barChart>
      <c:lineChart>
        <c:grouping val="standard"/>
        <c:varyColors val="0"/>
        <c:ser>
          <c:idx val="1"/>
          <c:order val="1"/>
          <c:tx>
            <c:strRef>
              <c:f>経験値!$F$2</c:f>
              <c:strCache>
                <c:ptCount val="1"/>
                <c:pt idx="0">
                  <c:v>必要経験値</c:v>
                </c:pt>
              </c:strCache>
            </c:strRef>
          </c:tx>
          <c:spPr>
            <a:ln w="28575" cap="rnd">
              <a:solidFill>
                <a:schemeClr val="accent2"/>
              </a:solidFill>
              <a:round/>
            </a:ln>
            <a:effectLst/>
          </c:spPr>
          <c:marker>
            <c:symbol val="none"/>
          </c:marker>
          <c:val>
            <c:numRef>
              <c:f>経験値!$F$3:$F$101</c:f>
              <c:numCache>
                <c:formatCode>#,##0_);[Red]\(#,##0\)</c:formatCode>
                <c:ptCount val="99"/>
                <c:pt idx="0">
                  <c:v>100</c:v>
                </c:pt>
                <c:pt idx="1">
                  <c:v>106</c:v>
                </c:pt>
                <c:pt idx="2">
                  <c:v>112.36</c:v>
                </c:pt>
                <c:pt idx="3">
                  <c:v>119.1016</c:v>
                </c:pt>
                <c:pt idx="4">
                  <c:v>126.247696</c:v>
                </c:pt>
                <c:pt idx="5">
                  <c:v>133.82255776000002</c:v>
                </c:pt>
                <c:pt idx="6">
                  <c:v>141.85191122560002</c:v>
                </c:pt>
                <c:pt idx="7">
                  <c:v>150.36302589913603</c:v>
                </c:pt>
                <c:pt idx="8">
                  <c:v>159.38480745308419</c:v>
                </c:pt>
                <c:pt idx="9">
                  <c:v>168.94789590026926</c:v>
                </c:pt>
                <c:pt idx="10">
                  <c:v>179.08476965428542</c:v>
                </c:pt>
                <c:pt idx="11">
                  <c:v>189.82985583354255</c:v>
                </c:pt>
                <c:pt idx="12">
                  <c:v>201.21964718355511</c:v>
                </c:pt>
                <c:pt idx="13">
                  <c:v>213.29282601456842</c:v>
                </c:pt>
                <c:pt idx="14">
                  <c:v>226.09039557544253</c:v>
                </c:pt>
                <c:pt idx="15">
                  <c:v>239.6558193099691</c:v>
                </c:pt>
                <c:pt idx="16">
                  <c:v>254.03516846856726</c:v>
                </c:pt>
                <c:pt idx="17">
                  <c:v>269.27727857668134</c:v>
                </c:pt>
                <c:pt idx="18">
                  <c:v>285.43391529128223</c:v>
                </c:pt>
                <c:pt idx="19">
                  <c:v>302.55995020875918</c:v>
                </c:pt>
                <c:pt idx="20">
                  <c:v>320.71354722128473</c:v>
                </c:pt>
                <c:pt idx="21">
                  <c:v>339.95636005456186</c:v>
                </c:pt>
                <c:pt idx="22">
                  <c:v>360.3537416578356</c:v>
                </c:pt>
                <c:pt idx="23">
                  <c:v>381.97496615730574</c:v>
                </c:pt>
                <c:pt idx="24">
                  <c:v>404.89346412674411</c:v>
                </c:pt>
                <c:pt idx="25">
                  <c:v>429.18707197434878</c:v>
                </c:pt>
                <c:pt idx="26">
                  <c:v>454.93829629280975</c:v>
                </c:pt>
                <c:pt idx="27">
                  <c:v>482.23459407037836</c:v>
                </c:pt>
                <c:pt idx="28">
                  <c:v>511.16866971460109</c:v>
                </c:pt>
                <c:pt idx="29">
                  <c:v>541.83878989747723</c:v>
                </c:pt>
                <c:pt idx="30">
                  <c:v>574.34911729132591</c:v>
                </c:pt>
                <c:pt idx="31">
                  <c:v>608.81006432880554</c:v>
                </c:pt>
                <c:pt idx="32">
                  <c:v>645.33866818853392</c:v>
                </c:pt>
                <c:pt idx="33">
                  <c:v>684.05898827984595</c:v>
                </c:pt>
                <c:pt idx="34">
                  <c:v>725.1025275766367</c:v>
                </c:pt>
                <c:pt idx="35">
                  <c:v>768.60867923123499</c:v>
                </c:pt>
                <c:pt idx="36">
                  <c:v>814.72519998510916</c:v>
                </c:pt>
                <c:pt idx="37">
                  <c:v>863.6087119842158</c:v>
                </c:pt>
                <c:pt idx="38">
                  <c:v>915.42523470326876</c:v>
                </c:pt>
                <c:pt idx="39">
                  <c:v>970.35074878546493</c:v>
                </c:pt>
                <c:pt idx="40">
                  <c:v>1028.5717937125928</c:v>
                </c:pt>
                <c:pt idx="41">
                  <c:v>1090.2861013353483</c:v>
                </c:pt>
                <c:pt idx="42">
                  <c:v>1155.7032674154693</c:v>
                </c:pt>
                <c:pt idx="43">
                  <c:v>1225.0454634603975</c:v>
                </c:pt>
                <c:pt idx="44">
                  <c:v>1298.5481912680214</c:v>
                </c:pt>
                <c:pt idx="45">
                  <c:v>1376.4610827441027</c:v>
                </c:pt>
                <c:pt idx="46">
                  <c:v>1459.0487477087488</c:v>
                </c:pt>
                <c:pt idx="47">
                  <c:v>1546.5916725712739</c:v>
                </c:pt>
                <c:pt idx="48">
                  <c:v>1639.3871729255504</c:v>
                </c:pt>
                <c:pt idx="49">
                  <c:v>1737.7504033010835</c:v>
                </c:pt>
                <c:pt idx="50">
                  <c:v>1842.0154274991485</c:v>
                </c:pt>
                <c:pt idx="51">
                  <c:v>1952.5363531490975</c:v>
                </c:pt>
                <c:pt idx="52">
                  <c:v>2069.6885343380436</c:v>
                </c:pt>
                <c:pt idx="53">
                  <c:v>2193.8698463983264</c:v>
                </c:pt>
                <c:pt idx="54">
                  <c:v>2325.5020371822261</c:v>
                </c:pt>
                <c:pt idx="55">
                  <c:v>2465.0321594131597</c:v>
                </c:pt>
                <c:pt idx="56">
                  <c:v>2612.9340889779492</c:v>
                </c:pt>
                <c:pt idx="57">
                  <c:v>2769.7101343166264</c:v>
                </c:pt>
                <c:pt idx="58">
                  <c:v>2935.892742375624</c:v>
                </c:pt>
                <c:pt idx="59">
                  <c:v>3112.0463069181615</c:v>
                </c:pt>
                <c:pt idx="60">
                  <c:v>3298.7690853332515</c:v>
                </c:pt>
                <c:pt idx="61">
                  <c:v>3496.6952304532469</c:v>
                </c:pt>
                <c:pt idx="62">
                  <c:v>3706.4969442804418</c:v>
                </c:pt>
                <c:pt idx="63">
                  <c:v>3928.8867609372683</c:v>
                </c:pt>
                <c:pt idx="64">
                  <c:v>4164.6199665935046</c:v>
                </c:pt>
                <c:pt idx="65">
                  <c:v>4414.4971645891155</c:v>
                </c:pt>
                <c:pt idx="66">
                  <c:v>4679.3669944644626</c:v>
                </c:pt>
                <c:pt idx="67">
                  <c:v>4960.1290141323307</c:v>
                </c:pt>
                <c:pt idx="68">
                  <c:v>5257.7367549802711</c:v>
                </c:pt>
                <c:pt idx="69">
                  <c:v>5573.2009602790877</c:v>
                </c:pt>
                <c:pt idx="70">
                  <c:v>5907.5930178958333</c:v>
                </c:pt>
                <c:pt idx="71">
                  <c:v>6262.0485989695835</c:v>
                </c:pt>
                <c:pt idx="72">
                  <c:v>6637.7715149077585</c:v>
                </c:pt>
                <c:pt idx="73">
                  <c:v>7036.0378058022243</c:v>
                </c:pt>
                <c:pt idx="74">
                  <c:v>7458.200074150358</c:v>
                </c:pt>
                <c:pt idx="75">
                  <c:v>7905.6920785993798</c:v>
                </c:pt>
                <c:pt idx="76">
                  <c:v>8380.0336033153435</c:v>
                </c:pt>
                <c:pt idx="77">
                  <c:v>8882.8356195142642</c:v>
                </c:pt>
                <c:pt idx="78">
                  <c:v>9415.8057566851203</c:v>
                </c:pt>
                <c:pt idx="79">
                  <c:v>9980.7541020862282</c:v>
                </c:pt>
                <c:pt idx="80">
                  <c:v>10579.599348211403</c:v>
                </c:pt>
                <c:pt idx="81">
                  <c:v>11214.375309104087</c:v>
                </c:pt>
                <c:pt idx="82">
                  <c:v>11887.237827650333</c:v>
                </c:pt>
                <c:pt idx="83">
                  <c:v>12600.472097309354</c:v>
                </c:pt>
                <c:pt idx="84">
                  <c:v>13356.500423147916</c:v>
                </c:pt>
                <c:pt idx="85">
                  <c:v>14157.890448536791</c:v>
                </c:pt>
                <c:pt idx="86">
                  <c:v>15007.363875449</c:v>
                </c:pt>
                <c:pt idx="87">
                  <c:v>15907.805707975942</c:v>
                </c:pt>
                <c:pt idx="88">
                  <c:v>16862.2740504545</c:v>
                </c:pt>
                <c:pt idx="89">
                  <c:v>17874.010493481772</c:v>
                </c:pt>
                <c:pt idx="90">
                  <c:v>18946.451123090679</c:v>
                </c:pt>
                <c:pt idx="91">
                  <c:v>20083.238190476121</c:v>
                </c:pt>
                <c:pt idx="92">
                  <c:v>21288.232481904688</c:v>
                </c:pt>
                <c:pt idx="93">
                  <c:v>22565.526430818969</c:v>
                </c:pt>
                <c:pt idx="94">
                  <c:v>23919.458016668108</c:v>
                </c:pt>
                <c:pt idx="95">
                  <c:v>25354.625497668196</c:v>
                </c:pt>
                <c:pt idx="96">
                  <c:v>26875.903027528289</c:v>
                </c:pt>
                <c:pt idx="97">
                  <c:v>28488.457209179989</c:v>
                </c:pt>
                <c:pt idx="98">
                  <c:v>30197.764641730791</c:v>
                </c:pt>
              </c:numCache>
            </c:numRef>
          </c:val>
          <c:smooth val="0"/>
          <c:extLst>
            <c:ext xmlns:c16="http://schemas.microsoft.com/office/drawing/2014/chart" uri="{C3380CC4-5D6E-409C-BE32-E72D297353CC}">
              <c16:uniqueId val="{00000001-C093-49D6-B06C-A8924EB50173}"/>
            </c:ext>
          </c:extLst>
        </c:ser>
        <c:dLbls>
          <c:showLegendKey val="0"/>
          <c:showVal val="0"/>
          <c:showCatName val="0"/>
          <c:showSerName val="0"/>
          <c:showPercent val="0"/>
          <c:showBubbleSize val="0"/>
        </c:dLbls>
        <c:marker val="1"/>
        <c:smooth val="0"/>
        <c:axId val="739285456"/>
        <c:axId val="739283488"/>
      </c:lineChart>
      <c:valAx>
        <c:axId val="739286440"/>
        <c:scaling>
          <c:orientation val="minMax"/>
          <c:max val="1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39282832"/>
        <c:crosses val="max"/>
        <c:crossBetween val="between"/>
      </c:valAx>
      <c:catAx>
        <c:axId val="739282832"/>
        <c:scaling>
          <c:orientation val="minMax"/>
        </c:scaling>
        <c:delete val="1"/>
        <c:axPos val="b"/>
        <c:majorTickMark val="out"/>
        <c:minorTickMark val="none"/>
        <c:tickLblPos val="nextTo"/>
        <c:crossAx val="739286440"/>
        <c:crosses val="autoZero"/>
        <c:auto val="1"/>
        <c:lblAlgn val="ctr"/>
        <c:lblOffset val="100"/>
        <c:noMultiLvlLbl val="0"/>
      </c:catAx>
      <c:valAx>
        <c:axId val="73928348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39285456"/>
        <c:crosses val="autoZero"/>
        <c:crossBetween val="between"/>
      </c:valAx>
      <c:catAx>
        <c:axId val="739285456"/>
        <c:scaling>
          <c:orientation val="minMax"/>
        </c:scaling>
        <c:delete val="1"/>
        <c:axPos val="b"/>
        <c:majorTickMark val="out"/>
        <c:minorTickMark val="none"/>
        <c:tickLblPos val="nextTo"/>
        <c:crossAx val="73928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しぃちゃんの経験値量</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経験値!$A$2</c:f>
              <c:strCache>
                <c:ptCount val="1"/>
                <c:pt idx="0">
                  <c:v>レベル</c:v>
                </c:pt>
              </c:strCache>
            </c:strRef>
          </c:tx>
          <c:spPr>
            <a:solidFill>
              <a:schemeClr val="accent1"/>
            </a:solidFill>
            <a:ln>
              <a:noFill/>
            </a:ln>
            <a:effectLst/>
          </c:spPr>
          <c:invertIfNegative val="0"/>
          <c:val>
            <c:numRef>
              <c:f>経験値!$A$3:$A$101</c:f>
              <c:numCache>
                <c:formatCode>#,##0_);[Red]\(#,##0\)</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val>
          <c:extLst>
            <c:ext xmlns:c16="http://schemas.microsoft.com/office/drawing/2014/chart" uri="{C3380CC4-5D6E-409C-BE32-E72D297353CC}">
              <c16:uniqueId val="{00000000-6554-4AF5-8337-09910E0002A3}"/>
            </c:ext>
          </c:extLst>
        </c:ser>
        <c:dLbls>
          <c:showLegendKey val="0"/>
          <c:showVal val="0"/>
          <c:showCatName val="0"/>
          <c:showSerName val="0"/>
          <c:showPercent val="0"/>
          <c:showBubbleSize val="0"/>
        </c:dLbls>
        <c:gapWidth val="219"/>
        <c:overlap val="-27"/>
        <c:axId val="496583240"/>
        <c:axId val="496582912"/>
      </c:barChart>
      <c:lineChart>
        <c:grouping val="standard"/>
        <c:varyColors val="0"/>
        <c:ser>
          <c:idx val="1"/>
          <c:order val="1"/>
          <c:tx>
            <c:strRef>
              <c:f>経験値!$B$2</c:f>
              <c:strCache>
                <c:ptCount val="1"/>
                <c:pt idx="0">
                  <c:v>必要経験値</c:v>
                </c:pt>
              </c:strCache>
            </c:strRef>
          </c:tx>
          <c:spPr>
            <a:ln w="28575" cap="rnd">
              <a:solidFill>
                <a:schemeClr val="accent2"/>
              </a:solidFill>
              <a:round/>
            </a:ln>
            <a:effectLst/>
          </c:spPr>
          <c:marker>
            <c:symbol val="none"/>
          </c:marker>
          <c:val>
            <c:numRef>
              <c:f>経験値!$B$3:$B$101</c:f>
              <c:numCache>
                <c:formatCode>#,##0_);[Red]\(#,##0\)</c:formatCode>
                <c:ptCount val="99"/>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numCache>
            </c:numRef>
          </c:val>
          <c:smooth val="0"/>
          <c:extLst>
            <c:ext xmlns:c16="http://schemas.microsoft.com/office/drawing/2014/chart" uri="{C3380CC4-5D6E-409C-BE32-E72D297353CC}">
              <c16:uniqueId val="{00000001-6554-4AF5-8337-09910E0002A3}"/>
            </c:ext>
          </c:extLst>
        </c:ser>
        <c:dLbls>
          <c:showLegendKey val="0"/>
          <c:showVal val="0"/>
          <c:showCatName val="0"/>
          <c:showSerName val="0"/>
          <c:showPercent val="0"/>
          <c:showBubbleSize val="0"/>
        </c:dLbls>
        <c:marker val="1"/>
        <c:smooth val="0"/>
        <c:axId val="501692136"/>
        <c:axId val="501690168"/>
      </c:lineChart>
      <c:catAx>
        <c:axId val="496583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6582912"/>
        <c:crosses val="autoZero"/>
        <c:auto val="1"/>
        <c:lblAlgn val="ctr"/>
        <c:lblOffset val="100"/>
        <c:noMultiLvlLbl val="0"/>
      </c:catAx>
      <c:valAx>
        <c:axId val="496582912"/>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6583240"/>
        <c:crosses val="autoZero"/>
        <c:crossBetween val="between"/>
      </c:valAx>
      <c:valAx>
        <c:axId val="501690168"/>
        <c:scaling>
          <c:orientation val="minMax"/>
        </c:scaling>
        <c:delete val="0"/>
        <c:axPos val="r"/>
        <c:numFmt formatCode="#,##0_);[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01692136"/>
        <c:crosses val="max"/>
        <c:crossBetween val="between"/>
      </c:valAx>
      <c:catAx>
        <c:axId val="501692136"/>
        <c:scaling>
          <c:orientation val="minMax"/>
        </c:scaling>
        <c:delete val="1"/>
        <c:axPos val="b"/>
        <c:majorTickMark val="out"/>
        <c:minorTickMark val="none"/>
        <c:tickLblPos val="nextTo"/>
        <c:crossAx val="501690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518160</xdr:colOff>
      <xdr:row>0</xdr:row>
      <xdr:rowOff>213360</xdr:rowOff>
    </xdr:from>
    <xdr:to>
      <xdr:col>3</xdr:col>
      <xdr:colOff>48725</xdr:colOff>
      <xdr:row>10</xdr:row>
      <xdr:rowOff>207200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8160" y="213360"/>
          <a:ext cx="1542245" cy="2279840"/>
        </a:xfrm>
        <a:prstGeom prst="rect">
          <a:avLst/>
        </a:prstGeom>
      </xdr:spPr>
    </xdr:pic>
    <xdr:clientData/>
  </xdr:twoCellAnchor>
  <xdr:twoCellAnchor editAs="oneCell">
    <xdr:from>
      <xdr:col>6</xdr:col>
      <xdr:colOff>259080</xdr:colOff>
      <xdr:row>0</xdr:row>
      <xdr:rowOff>0</xdr:rowOff>
    </xdr:from>
    <xdr:to>
      <xdr:col>8</xdr:col>
      <xdr:colOff>617220</xdr:colOff>
      <xdr:row>10</xdr:row>
      <xdr:rowOff>225949</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2440" y="0"/>
          <a:ext cx="1699260" cy="2511949"/>
        </a:xfrm>
        <a:prstGeom prst="rect">
          <a:avLst/>
        </a:prstGeom>
      </xdr:spPr>
    </xdr:pic>
    <xdr:clientData/>
  </xdr:twoCellAnchor>
  <xdr:twoCellAnchor editAs="oneCell">
    <xdr:from>
      <xdr:col>12</xdr:col>
      <xdr:colOff>83820</xdr:colOff>
      <xdr:row>0</xdr:row>
      <xdr:rowOff>0</xdr:rowOff>
    </xdr:from>
    <xdr:to>
      <xdr:col>14</xdr:col>
      <xdr:colOff>487680</xdr:colOff>
      <xdr:row>11</xdr:row>
      <xdr:rowOff>64935</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30540" y="0"/>
          <a:ext cx="1744980" cy="2579535"/>
        </a:xfrm>
        <a:prstGeom prst="rect">
          <a:avLst/>
        </a:prstGeom>
      </xdr:spPr>
    </xdr:pic>
    <xdr:clientData/>
  </xdr:twoCellAnchor>
  <xdr:twoCellAnchor editAs="oneCell">
    <xdr:from>
      <xdr:col>0</xdr:col>
      <xdr:colOff>91440</xdr:colOff>
      <xdr:row>12</xdr:row>
      <xdr:rowOff>20675</xdr:rowOff>
    </xdr:from>
    <xdr:to>
      <xdr:col>3</xdr:col>
      <xdr:colOff>15240</xdr:colOff>
      <xdr:row>24</xdr:row>
      <xdr:rowOff>138619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440" y="2763875"/>
          <a:ext cx="1935480" cy="2861144"/>
        </a:xfrm>
        <a:prstGeom prst="rect">
          <a:avLst/>
        </a:prstGeom>
      </xdr:spPr>
    </xdr:pic>
    <xdr:clientData/>
  </xdr:twoCellAnchor>
  <xdr:twoCellAnchor editAs="oneCell">
    <xdr:from>
      <xdr:col>5</xdr:col>
      <xdr:colOff>609600</xdr:colOff>
      <xdr:row>10</xdr:row>
      <xdr:rowOff>165124</xdr:rowOff>
    </xdr:from>
    <xdr:to>
      <xdr:col>9</xdr:col>
      <xdr:colOff>22860</xdr:colOff>
      <xdr:row>24</xdr:row>
      <xdr:rowOff>62419</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962400" y="2451124"/>
          <a:ext cx="2095500" cy="3097695"/>
        </a:xfrm>
        <a:prstGeom prst="rect">
          <a:avLst/>
        </a:prstGeom>
      </xdr:spPr>
    </xdr:pic>
    <xdr:clientData/>
  </xdr:twoCellAnchor>
  <xdr:twoCellAnchor editAs="oneCell">
    <xdr:from>
      <xdr:col>12</xdr:col>
      <xdr:colOff>91440</xdr:colOff>
      <xdr:row>11</xdr:row>
      <xdr:rowOff>201898</xdr:rowOff>
    </xdr:from>
    <xdr:to>
      <xdr:col>14</xdr:col>
      <xdr:colOff>609600</xdr:colOff>
      <xdr:row>23</xdr:row>
      <xdr:rowOff>207199</xdr:rowOff>
    </xdr:to>
    <xdr:pic>
      <xdr:nvPicPr>
        <xdr:cNvPr id="7" name="図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8160" y="2716498"/>
          <a:ext cx="1859280" cy="27485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2</xdr:row>
      <xdr:rowOff>30480</xdr:rowOff>
    </xdr:from>
    <xdr:to>
      <xdr:col>11</xdr:col>
      <xdr:colOff>220980</xdr:colOff>
      <xdr:row>16</xdr:row>
      <xdr:rowOff>205740</xdr:rowOff>
    </xdr:to>
    <xdr:graphicFrame macro="">
      <xdr:nvGraphicFramePr>
        <xdr:cNvPr id="2" name="グラフ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63128</xdr:colOff>
      <xdr:row>2</xdr:row>
      <xdr:rowOff>163866</xdr:rowOff>
    </xdr:from>
    <xdr:to>
      <xdr:col>14</xdr:col>
      <xdr:colOff>612327</xdr:colOff>
      <xdr:row>14</xdr:row>
      <xdr:rowOff>148625</xdr:rowOff>
    </xdr:to>
    <xdr:graphicFrame macro="">
      <xdr:nvGraphicFramePr>
        <xdr:cNvPr id="2" name="グラフ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13983</xdr:colOff>
      <xdr:row>15</xdr:row>
      <xdr:rowOff>181768</xdr:rowOff>
    </xdr:from>
    <xdr:to>
      <xdr:col>14</xdr:col>
      <xdr:colOff>559267</xdr:colOff>
      <xdr:row>27</xdr:row>
      <xdr:rowOff>135629</xdr:rowOff>
    </xdr:to>
    <xdr:graphicFrame macro="">
      <xdr:nvGraphicFramePr>
        <xdr:cNvPr id="3" name="グラフ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D2:R37"/>
  <sheetViews>
    <sheetView topLeftCell="A2" zoomScaleNormal="100" workbookViewId="0"/>
  </sheetViews>
  <sheetFormatPr defaultRowHeight="18.75" x14ac:dyDescent="0.4"/>
  <sheetData>
    <row r="2" spans="4:18" ht="18" customHeight="1" x14ac:dyDescent="0.4">
      <c r="D2" s="75" t="s">
        <v>5</v>
      </c>
      <c r="E2" s="76"/>
      <c r="F2" s="76"/>
      <c r="J2" s="79" t="s">
        <v>6</v>
      </c>
      <c r="K2" s="79"/>
      <c r="L2" s="79"/>
      <c r="P2" s="57" t="s">
        <v>144</v>
      </c>
      <c r="Q2" s="58"/>
      <c r="R2" s="58"/>
    </row>
    <row r="3" spans="4:18" x14ac:dyDescent="0.4">
      <c r="D3" s="76"/>
      <c r="E3" s="76"/>
      <c r="F3" s="76"/>
      <c r="J3" s="79"/>
      <c r="K3" s="79"/>
      <c r="L3" s="79"/>
      <c r="P3" s="58"/>
      <c r="Q3" s="58"/>
      <c r="R3" s="58"/>
    </row>
    <row r="4" spans="4:18" x14ac:dyDescent="0.4">
      <c r="D4" s="76"/>
      <c r="E4" s="76"/>
      <c r="F4" s="76"/>
      <c r="J4" s="79"/>
      <c r="K4" s="79"/>
      <c r="L4" s="79"/>
      <c r="P4" s="58"/>
      <c r="Q4" s="58"/>
      <c r="R4" s="58"/>
    </row>
    <row r="5" spans="4:18" x14ac:dyDescent="0.4">
      <c r="J5" s="5"/>
      <c r="K5" s="5"/>
      <c r="L5" s="5"/>
    </row>
    <row r="6" spans="4:18" ht="18" customHeight="1" x14ac:dyDescent="0.4">
      <c r="D6" s="59" t="s">
        <v>142</v>
      </c>
      <c r="E6" s="77"/>
      <c r="F6" s="77"/>
    </row>
    <row r="7" spans="4:18" x14ac:dyDescent="0.4">
      <c r="D7" s="77"/>
      <c r="E7" s="77"/>
      <c r="F7" s="77"/>
      <c r="J7" s="78" t="s">
        <v>143</v>
      </c>
      <c r="K7" s="58"/>
      <c r="L7" s="58"/>
      <c r="P7" s="59" t="s">
        <v>145</v>
      </c>
      <c r="Q7" s="58"/>
      <c r="R7" s="58"/>
    </row>
    <row r="8" spans="4:18" x14ac:dyDescent="0.4">
      <c r="D8" s="77"/>
      <c r="E8" s="77"/>
      <c r="F8" s="77"/>
      <c r="J8" s="58"/>
      <c r="K8" s="58"/>
      <c r="L8" s="58"/>
      <c r="P8" s="58"/>
      <c r="Q8" s="58"/>
      <c r="R8" s="58"/>
    </row>
    <row r="9" spans="4:18" x14ac:dyDescent="0.4">
      <c r="D9" s="77"/>
      <c r="E9" s="77"/>
      <c r="F9" s="77"/>
      <c r="J9" s="58"/>
      <c r="K9" s="58"/>
      <c r="L9" s="58"/>
      <c r="P9" s="58"/>
      <c r="Q9" s="58"/>
      <c r="R9" s="58"/>
    </row>
    <row r="10" spans="4:18" x14ac:dyDescent="0.4">
      <c r="D10" s="77"/>
      <c r="E10" s="77"/>
      <c r="F10" s="77"/>
      <c r="J10" s="58"/>
      <c r="K10" s="58"/>
      <c r="L10" s="58"/>
      <c r="P10" s="58"/>
      <c r="Q10" s="58"/>
      <c r="R10" s="58"/>
    </row>
    <row r="11" spans="4:18" x14ac:dyDescent="0.4">
      <c r="D11" s="77"/>
      <c r="E11" s="77"/>
      <c r="F11" s="77"/>
      <c r="J11" s="58"/>
      <c r="K11" s="58"/>
      <c r="L11" s="58"/>
      <c r="P11" s="58"/>
      <c r="Q11" s="58"/>
      <c r="R11" s="58"/>
    </row>
    <row r="14" spans="4:18" x14ac:dyDescent="0.4">
      <c r="D14" s="57" t="s">
        <v>75</v>
      </c>
      <c r="E14" s="58"/>
      <c r="F14" s="58"/>
      <c r="J14" s="60" t="s">
        <v>8</v>
      </c>
      <c r="K14" s="61"/>
      <c r="L14" s="62"/>
      <c r="P14" s="75" t="s">
        <v>148</v>
      </c>
      <c r="Q14" s="80"/>
      <c r="R14" s="80"/>
    </row>
    <row r="15" spans="4:18" x14ac:dyDescent="0.4">
      <c r="D15" s="58"/>
      <c r="E15" s="58"/>
      <c r="F15" s="58"/>
      <c r="J15" s="63"/>
      <c r="K15" s="64"/>
      <c r="L15" s="65"/>
      <c r="P15" s="80"/>
      <c r="Q15" s="80"/>
      <c r="R15" s="80"/>
    </row>
    <row r="16" spans="4:18" x14ac:dyDescent="0.4">
      <c r="D16" s="58"/>
      <c r="E16" s="58"/>
      <c r="F16" s="58"/>
      <c r="J16" s="66"/>
      <c r="K16" s="67"/>
      <c r="L16" s="68"/>
      <c r="P16" s="80"/>
      <c r="Q16" s="80"/>
      <c r="R16" s="80"/>
    </row>
    <row r="18" spans="4:18" ht="18" customHeight="1" x14ac:dyDescent="0.4">
      <c r="D18" s="69" t="s">
        <v>146</v>
      </c>
      <c r="E18" s="70"/>
      <c r="F18" s="71"/>
      <c r="J18" s="59" t="s">
        <v>149</v>
      </c>
      <c r="K18" s="58"/>
      <c r="L18" s="58"/>
      <c r="P18" s="59" t="s">
        <v>147</v>
      </c>
      <c r="Q18" s="58"/>
      <c r="R18" s="58"/>
    </row>
    <row r="19" spans="4:18" x14ac:dyDescent="0.4">
      <c r="D19" s="72"/>
      <c r="E19" s="73"/>
      <c r="F19" s="74"/>
      <c r="J19" s="58"/>
      <c r="K19" s="58"/>
      <c r="L19" s="58"/>
      <c r="P19" s="58"/>
      <c r="Q19" s="58"/>
      <c r="R19" s="58"/>
    </row>
    <row r="20" spans="4:18" x14ac:dyDescent="0.4">
      <c r="D20" s="72"/>
      <c r="E20" s="73"/>
      <c r="F20" s="74"/>
      <c r="J20" s="58"/>
      <c r="K20" s="58"/>
      <c r="L20" s="58"/>
      <c r="P20" s="58"/>
      <c r="Q20" s="58"/>
      <c r="R20" s="58"/>
    </row>
    <row r="21" spans="4:18" x14ac:dyDescent="0.4">
      <c r="D21" s="72"/>
      <c r="E21" s="73"/>
      <c r="F21" s="74"/>
      <c r="J21" s="58"/>
      <c r="K21" s="58"/>
      <c r="L21" s="58"/>
      <c r="P21" s="58"/>
      <c r="Q21" s="58"/>
      <c r="R21" s="58"/>
    </row>
    <row r="22" spans="4:18" x14ac:dyDescent="0.4">
      <c r="D22" s="72"/>
      <c r="E22" s="73"/>
      <c r="F22" s="74"/>
      <c r="J22" s="58"/>
      <c r="K22" s="58"/>
      <c r="L22" s="58"/>
      <c r="P22" s="58"/>
      <c r="Q22" s="58"/>
      <c r="R22" s="58"/>
    </row>
    <row r="23" spans="4:18" x14ac:dyDescent="0.4">
      <c r="D23" s="72"/>
      <c r="E23" s="73"/>
      <c r="F23" s="74"/>
      <c r="J23" s="58"/>
      <c r="K23" s="58"/>
      <c r="L23" s="58"/>
      <c r="P23" s="58"/>
      <c r="Q23" s="58"/>
      <c r="R23" s="58"/>
    </row>
    <row r="24" spans="4:18" x14ac:dyDescent="0.4">
      <c r="D24" s="6"/>
      <c r="E24" s="6"/>
      <c r="F24" s="6"/>
    </row>
    <row r="37" ht="13.9" customHeight="1" x14ac:dyDescent="0.4"/>
  </sheetData>
  <mergeCells count="12">
    <mergeCell ref="P2:R4"/>
    <mergeCell ref="P7:R11"/>
    <mergeCell ref="D14:F16"/>
    <mergeCell ref="J14:L16"/>
    <mergeCell ref="D18:F23"/>
    <mergeCell ref="D2:F4"/>
    <mergeCell ref="D6:F11"/>
    <mergeCell ref="J7:L11"/>
    <mergeCell ref="J2:L4"/>
    <mergeCell ref="J18:L23"/>
    <mergeCell ref="P14:R16"/>
    <mergeCell ref="P18:R23"/>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1"/>
  <sheetViews>
    <sheetView zoomScale="109" workbookViewId="0">
      <pane ySplit="2" topLeftCell="A3" activePane="bottomLeft" state="frozen"/>
      <selection pane="bottomLeft"/>
    </sheetView>
  </sheetViews>
  <sheetFormatPr defaultRowHeight="18.75" x14ac:dyDescent="0.4"/>
  <cols>
    <col min="2" max="2" width="10.5" bestFit="1" customWidth="1"/>
    <col min="3" max="3" width="14.5" bestFit="1" customWidth="1"/>
    <col min="5" max="5" width="6.75" bestFit="1" customWidth="1"/>
    <col min="6" max="6" width="10.375" bestFit="1" customWidth="1"/>
    <col min="7" max="7" width="14.375" bestFit="1" customWidth="1"/>
  </cols>
  <sheetData>
    <row r="1" spans="1:7" ht="19.5" thickBot="1" x14ac:dyDescent="0.45">
      <c r="A1" t="s">
        <v>546</v>
      </c>
    </row>
    <row r="2" spans="1:7" ht="19.5" thickBot="1" x14ac:dyDescent="0.45">
      <c r="A2" s="43" t="s">
        <v>535</v>
      </c>
      <c r="B2" s="44" t="s">
        <v>536</v>
      </c>
      <c r="C2" s="45" t="s">
        <v>543</v>
      </c>
      <c r="E2" s="12" t="s">
        <v>535</v>
      </c>
      <c r="F2" s="13" t="s">
        <v>536</v>
      </c>
      <c r="G2" s="14" t="s">
        <v>537</v>
      </c>
    </row>
    <row r="3" spans="1:7" x14ac:dyDescent="0.4">
      <c r="A3" s="46">
        <v>1</v>
      </c>
      <c r="B3" s="24">
        <v>100</v>
      </c>
      <c r="C3" s="25">
        <v>100</v>
      </c>
      <c r="E3" s="15">
        <v>1</v>
      </c>
      <c r="F3" s="24">
        <v>100</v>
      </c>
      <c r="G3" s="25">
        <v>100</v>
      </c>
    </row>
    <row r="4" spans="1:7" x14ac:dyDescent="0.4">
      <c r="A4" s="47">
        <v>2</v>
      </c>
      <c r="B4" s="23">
        <f t="shared" ref="B4:B12" si="0">A4*$B$3</f>
        <v>200</v>
      </c>
      <c r="C4" s="26">
        <f>SUM(B4,C3)</f>
        <v>300</v>
      </c>
      <c r="E4" s="18">
        <v>2</v>
      </c>
      <c r="F4" s="23">
        <f>F3*1.06</f>
        <v>106</v>
      </c>
      <c r="G4" s="26">
        <f>SUM(F4,G3)</f>
        <v>206</v>
      </c>
    </row>
    <row r="5" spans="1:7" x14ac:dyDescent="0.4">
      <c r="A5" s="47">
        <v>3</v>
      </c>
      <c r="B5" s="23">
        <f t="shared" si="0"/>
        <v>300</v>
      </c>
      <c r="C5" s="26">
        <f t="shared" ref="C5:C12" si="1">SUM(B5,C4)</f>
        <v>600</v>
      </c>
      <c r="E5" s="18">
        <v>3</v>
      </c>
      <c r="F5" s="23">
        <f t="shared" ref="F5:F12" si="2">F4*1.06</f>
        <v>112.36</v>
      </c>
      <c r="G5" s="26">
        <f t="shared" ref="G5:G12" si="3">SUM(F5,G4)</f>
        <v>318.36</v>
      </c>
    </row>
    <row r="6" spans="1:7" x14ac:dyDescent="0.4">
      <c r="A6" s="47">
        <v>4</v>
      </c>
      <c r="B6" s="23">
        <f t="shared" si="0"/>
        <v>400</v>
      </c>
      <c r="C6" s="26">
        <f t="shared" si="1"/>
        <v>1000</v>
      </c>
      <c r="E6" s="18">
        <v>4</v>
      </c>
      <c r="F6" s="23">
        <f t="shared" si="2"/>
        <v>119.1016</v>
      </c>
      <c r="G6" s="26">
        <f t="shared" si="3"/>
        <v>437.46160000000003</v>
      </c>
    </row>
    <row r="7" spans="1:7" ht="19.5" thickBot="1" x14ac:dyDescent="0.45">
      <c r="A7" s="48">
        <v>5</v>
      </c>
      <c r="B7" s="27">
        <f t="shared" si="0"/>
        <v>500</v>
      </c>
      <c r="C7" s="28">
        <f t="shared" si="1"/>
        <v>1500</v>
      </c>
      <c r="E7" s="49">
        <v>5</v>
      </c>
      <c r="F7" s="50">
        <f t="shared" si="2"/>
        <v>126.247696</v>
      </c>
      <c r="G7" s="51">
        <f t="shared" si="3"/>
        <v>563.70929599999999</v>
      </c>
    </row>
    <row r="8" spans="1:7" x14ac:dyDescent="0.4">
      <c r="A8" s="46">
        <v>6</v>
      </c>
      <c r="B8" s="24">
        <f t="shared" si="0"/>
        <v>600</v>
      </c>
      <c r="C8" s="25">
        <f t="shared" si="1"/>
        <v>2100</v>
      </c>
      <c r="E8" s="15">
        <v>6</v>
      </c>
      <c r="F8" s="24">
        <f t="shared" si="2"/>
        <v>133.82255776000002</v>
      </c>
      <c r="G8" s="25">
        <f t="shared" si="3"/>
        <v>697.53185375999999</v>
      </c>
    </row>
    <row r="9" spans="1:7" x14ac:dyDescent="0.4">
      <c r="A9" s="47">
        <v>7</v>
      </c>
      <c r="B9" s="23">
        <f t="shared" si="0"/>
        <v>700</v>
      </c>
      <c r="C9" s="26">
        <f t="shared" si="1"/>
        <v>2800</v>
      </c>
      <c r="E9" s="18">
        <v>7</v>
      </c>
      <c r="F9" s="23">
        <f t="shared" si="2"/>
        <v>141.85191122560002</v>
      </c>
      <c r="G9" s="26">
        <f t="shared" si="3"/>
        <v>839.38376498560001</v>
      </c>
    </row>
    <row r="10" spans="1:7" x14ac:dyDescent="0.4">
      <c r="A10" s="47">
        <v>8</v>
      </c>
      <c r="B10" s="23">
        <f t="shared" si="0"/>
        <v>800</v>
      </c>
      <c r="C10" s="26">
        <f t="shared" si="1"/>
        <v>3600</v>
      </c>
      <c r="E10" s="18">
        <v>8</v>
      </c>
      <c r="F10" s="23">
        <f t="shared" si="2"/>
        <v>150.36302589913603</v>
      </c>
      <c r="G10" s="26">
        <f t="shared" si="3"/>
        <v>989.74679088473601</v>
      </c>
    </row>
    <row r="11" spans="1:7" x14ac:dyDescent="0.4">
      <c r="A11" s="47">
        <v>9</v>
      </c>
      <c r="B11" s="23">
        <f t="shared" si="0"/>
        <v>900</v>
      </c>
      <c r="C11" s="26">
        <f t="shared" si="1"/>
        <v>4500</v>
      </c>
      <c r="E11" s="18">
        <v>9</v>
      </c>
      <c r="F11" s="23">
        <f t="shared" si="2"/>
        <v>159.38480745308419</v>
      </c>
      <c r="G11" s="26">
        <f t="shared" si="3"/>
        <v>1149.1315983378202</v>
      </c>
    </row>
    <row r="12" spans="1:7" ht="19.5" thickBot="1" x14ac:dyDescent="0.45">
      <c r="A12" s="48">
        <v>10</v>
      </c>
      <c r="B12" s="27">
        <f t="shared" si="0"/>
        <v>1000</v>
      </c>
      <c r="C12" s="28">
        <f t="shared" si="1"/>
        <v>5500</v>
      </c>
      <c r="E12" s="20">
        <v>10</v>
      </c>
      <c r="F12" s="27">
        <f t="shared" si="2"/>
        <v>168.94789590026926</v>
      </c>
      <c r="G12" s="28">
        <f t="shared" si="3"/>
        <v>1318.0794942380894</v>
      </c>
    </row>
    <row r="13" spans="1:7" x14ac:dyDescent="0.4">
      <c r="A13" s="46">
        <v>11</v>
      </c>
      <c r="B13" s="24">
        <f t="shared" ref="B13:B76" si="4">A13*$B$3</f>
        <v>1100</v>
      </c>
      <c r="C13" s="25">
        <f t="shared" ref="C13:C76" si="5">SUM(B13,C12)</f>
        <v>6600</v>
      </c>
      <c r="E13" s="15">
        <v>11</v>
      </c>
      <c r="F13" s="24">
        <f t="shared" ref="F13:F76" si="6">F12*1.06</f>
        <v>179.08476965428542</v>
      </c>
      <c r="G13" s="25">
        <f t="shared" ref="G13:G76" si="7">SUM(F13,G12)</f>
        <v>1497.1642638923749</v>
      </c>
    </row>
    <row r="14" spans="1:7" x14ac:dyDescent="0.4">
      <c r="A14" s="47">
        <v>12</v>
      </c>
      <c r="B14" s="23">
        <f t="shared" si="4"/>
        <v>1200</v>
      </c>
      <c r="C14" s="26">
        <f t="shared" si="5"/>
        <v>7800</v>
      </c>
      <c r="E14" s="18">
        <v>12</v>
      </c>
      <c r="F14" s="23">
        <f t="shared" si="6"/>
        <v>189.82985583354255</v>
      </c>
      <c r="G14" s="26">
        <f t="shared" si="7"/>
        <v>1686.9941197259175</v>
      </c>
    </row>
    <row r="15" spans="1:7" x14ac:dyDescent="0.4">
      <c r="A15" s="47">
        <v>13</v>
      </c>
      <c r="B15" s="23">
        <f t="shared" si="4"/>
        <v>1300</v>
      </c>
      <c r="C15" s="26">
        <f t="shared" si="5"/>
        <v>9100</v>
      </c>
      <c r="E15" s="18">
        <v>13</v>
      </c>
      <c r="F15" s="23">
        <f t="shared" si="6"/>
        <v>201.21964718355511</v>
      </c>
      <c r="G15" s="26">
        <f t="shared" si="7"/>
        <v>1888.2137669094725</v>
      </c>
    </row>
    <row r="16" spans="1:7" x14ac:dyDescent="0.4">
      <c r="A16" s="47">
        <v>14</v>
      </c>
      <c r="B16" s="23">
        <f t="shared" si="4"/>
        <v>1400</v>
      </c>
      <c r="C16" s="26">
        <f t="shared" si="5"/>
        <v>10500</v>
      </c>
      <c r="E16" s="18">
        <v>14</v>
      </c>
      <c r="F16" s="23">
        <f t="shared" si="6"/>
        <v>213.29282601456842</v>
      </c>
      <c r="G16" s="26">
        <f t="shared" si="7"/>
        <v>2101.5065929240409</v>
      </c>
    </row>
    <row r="17" spans="1:7" ht="19.5" thickBot="1" x14ac:dyDescent="0.45">
      <c r="A17" s="48">
        <v>15</v>
      </c>
      <c r="B17" s="27">
        <f t="shared" si="4"/>
        <v>1500</v>
      </c>
      <c r="C17" s="28">
        <f t="shared" si="5"/>
        <v>12000</v>
      </c>
      <c r="E17" s="20">
        <v>15</v>
      </c>
      <c r="F17" s="27">
        <f t="shared" si="6"/>
        <v>226.09039557544253</v>
      </c>
      <c r="G17" s="28">
        <f t="shared" si="7"/>
        <v>2327.5969884994834</v>
      </c>
    </row>
    <row r="18" spans="1:7" x14ac:dyDescent="0.4">
      <c r="A18" s="46">
        <v>16</v>
      </c>
      <c r="B18" s="24">
        <f t="shared" si="4"/>
        <v>1600</v>
      </c>
      <c r="C18" s="25">
        <f t="shared" si="5"/>
        <v>13600</v>
      </c>
      <c r="E18" s="15">
        <v>16</v>
      </c>
      <c r="F18" s="24">
        <f t="shared" si="6"/>
        <v>239.6558193099691</v>
      </c>
      <c r="G18" s="25">
        <f t="shared" si="7"/>
        <v>2567.2528078094524</v>
      </c>
    </row>
    <row r="19" spans="1:7" x14ac:dyDescent="0.4">
      <c r="A19" s="47">
        <v>17</v>
      </c>
      <c r="B19" s="23">
        <f t="shared" si="4"/>
        <v>1700</v>
      </c>
      <c r="C19" s="26">
        <f t="shared" si="5"/>
        <v>15300</v>
      </c>
      <c r="E19" s="18">
        <v>17</v>
      </c>
      <c r="F19" s="23">
        <f t="shared" si="6"/>
        <v>254.03516846856726</v>
      </c>
      <c r="G19" s="26">
        <f t="shared" si="7"/>
        <v>2821.2879762780199</v>
      </c>
    </row>
    <row r="20" spans="1:7" x14ac:dyDescent="0.4">
      <c r="A20" s="47">
        <v>18</v>
      </c>
      <c r="B20" s="23">
        <f t="shared" si="4"/>
        <v>1800</v>
      </c>
      <c r="C20" s="26">
        <f t="shared" si="5"/>
        <v>17100</v>
      </c>
      <c r="E20" s="18">
        <v>18</v>
      </c>
      <c r="F20" s="23">
        <f t="shared" si="6"/>
        <v>269.27727857668134</v>
      </c>
      <c r="G20" s="26">
        <f t="shared" si="7"/>
        <v>3090.5652548547014</v>
      </c>
    </row>
    <row r="21" spans="1:7" x14ac:dyDescent="0.4">
      <c r="A21" s="47">
        <v>19</v>
      </c>
      <c r="B21" s="23">
        <f t="shared" si="4"/>
        <v>1900</v>
      </c>
      <c r="C21" s="26">
        <f t="shared" si="5"/>
        <v>19000</v>
      </c>
      <c r="E21" s="18">
        <v>19</v>
      </c>
      <c r="F21" s="23">
        <f t="shared" si="6"/>
        <v>285.43391529128223</v>
      </c>
      <c r="G21" s="26">
        <f t="shared" si="7"/>
        <v>3375.9991701459835</v>
      </c>
    </row>
    <row r="22" spans="1:7" ht="19.5" thickBot="1" x14ac:dyDescent="0.45">
      <c r="A22" s="48">
        <v>20</v>
      </c>
      <c r="B22" s="27">
        <f t="shared" si="4"/>
        <v>2000</v>
      </c>
      <c r="C22" s="28">
        <f t="shared" si="5"/>
        <v>21000</v>
      </c>
      <c r="E22" s="20">
        <v>20</v>
      </c>
      <c r="F22" s="27">
        <f t="shared" si="6"/>
        <v>302.55995020875918</v>
      </c>
      <c r="G22" s="28">
        <f t="shared" si="7"/>
        <v>3678.5591203547428</v>
      </c>
    </row>
    <row r="23" spans="1:7" x14ac:dyDescent="0.4">
      <c r="A23" s="46">
        <v>21</v>
      </c>
      <c r="B23" s="24">
        <f t="shared" si="4"/>
        <v>2100</v>
      </c>
      <c r="C23" s="25">
        <f t="shared" si="5"/>
        <v>23100</v>
      </c>
      <c r="E23" s="15">
        <v>21</v>
      </c>
      <c r="F23" s="24">
        <f t="shared" si="6"/>
        <v>320.71354722128473</v>
      </c>
      <c r="G23" s="25">
        <f t="shared" si="7"/>
        <v>3999.2726675760277</v>
      </c>
    </row>
    <row r="24" spans="1:7" x14ac:dyDescent="0.4">
      <c r="A24" s="47">
        <v>22</v>
      </c>
      <c r="B24" s="23">
        <f t="shared" si="4"/>
        <v>2200</v>
      </c>
      <c r="C24" s="26">
        <f t="shared" si="5"/>
        <v>25300</v>
      </c>
      <c r="E24" s="18">
        <v>22</v>
      </c>
      <c r="F24" s="23">
        <f t="shared" si="6"/>
        <v>339.95636005456186</v>
      </c>
      <c r="G24" s="26">
        <f t="shared" si="7"/>
        <v>4339.2290276305894</v>
      </c>
    </row>
    <row r="25" spans="1:7" x14ac:dyDescent="0.4">
      <c r="A25" s="47">
        <v>23</v>
      </c>
      <c r="B25" s="23">
        <f t="shared" si="4"/>
        <v>2300</v>
      </c>
      <c r="C25" s="26">
        <f t="shared" si="5"/>
        <v>27600</v>
      </c>
      <c r="E25" s="18">
        <v>23</v>
      </c>
      <c r="F25" s="23">
        <f t="shared" si="6"/>
        <v>360.3537416578356</v>
      </c>
      <c r="G25" s="26">
        <f t="shared" si="7"/>
        <v>4699.582769288425</v>
      </c>
    </row>
    <row r="26" spans="1:7" x14ac:dyDescent="0.4">
      <c r="A26" s="47">
        <v>24</v>
      </c>
      <c r="B26" s="23">
        <f t="shared" si="4"/>
        <v>2400</v>
      </c>
      <c r="C26" s="26">
        <f t="shared" si="5"/>
        <v>30000</v>
      </c>
      <c r="E26" s="18">
        <v>24</v>
      </c>
      <c r="F26" s="23">
        <f t="shared" si="6"/>
        <v>381.97496615730574</v>
      </c>
      <c r="G26" s="26">
        <f t="shared" si="7"/>
        <v>5081.5577354457309</v>
      </c>
    </row>
    <row r="27" spans="1:7" ht="19.5" thickBot="1" x14ac:dyDescent="0.45">
      <c r="A27" s="48">
        <v>25</v>
      </c>
      <c r="B27" s="27">
        <f t="shared" si="4"/>
        <v>2500</v>
      </c>
      <c r="C27" s="28">
        <f t="shared" si="5"/>
        <v>32500</v>
      </c>
      <c r="E27" s="20">
        <v>25</v>
      </c>
      <c r="F27" s="27">
        <f t="shared" si="6"/>
        <v>404.89346412674411</v>
      </c>
      <c r="G27" s="28">
        <f t="shared" si="7"/>
        <v>5486.4511995724752</v>
      </c>
    </row>
    <row r="28" spans="1:7" x14ac:dyDescent="0.4">
      <c r="A28" s="46">
        <v>26</v>
      </c>
      <c r="B28" s="24">
        <f t="shared" si="4"/>
        <v>2600</v>
      </c>
      <c r="C28" s="25">
        <f t="shared" si="5"/>
        <v>35100</v>
      </c>
      <c r="E28" s="15">
        <v>26</v>
      </c>
      <c r="F28" s="24">
        <f t="shared" si="6"/>
        <v>429.18707197434878</v>
      </c>
      <c r="G28" s="25">
        <f t="shared" si="7"/>
        <v>5915.6382715468244</v>
      </c>
    </row>
    <row r="29" spans="1:7" x14ac:dyDescent="0.4">
      <c r="A29" s="47">
        <v>27</v>
      </c>
      <c r="B29" s="23">
        <f t="shared" si="4"/>
        <v>2700</v>
      </c>
      <c r="C29" s="26">
        <f t="shared" si="5"/>
        <v>37800</v>
      </c>
      <c r="E29" s="18">
        <v>27</v>
      </c>
      <c r="F29" s="23">
        <f t="shared" si="6"/>
        <v>454.93829629280975</v>
      </c>
      <c r="G29" s="26">
        <f t="shared" si="7"/>
        <v>6370.5765678396338</v>
      </c>
    </row>
    <row r="30" spans="1:7" x14ac:dyDescent="0.4">
      <c r="A30" s="47">
        <v>28</v>
      </c>
      <c r="B30" s="23">
        <f t="shared" si="4"/>
        <v>2800</v>
      </c>
      <c r="C30" s="26">
        <f t="shared" si="5"/>
        <v>40600</v>
      </c>
      <c r="E30" s="18">
        <v>28</v>
      </c>
      <c r="F30" s="23">
        <f t="shared" si="6"/>
        <v>482.23459407037836</v>
      </c>
      <c r="G30" s="26">
        <f t="shared" si="7"/>
        <v>6852.8111619100118</v>
      </c>
    </row>
    <row r="31" spans="1:7" x14ac:dyDescent="0.4">
      <c r="A31" s="47">
        <v>29</v>
      </c>
      <c r="B31" s="23">
        <f t="shared" si="4"/>
        <v>2900</v>
      </c>
      <c r="C31" s="26">
        <f t="shared" si="5"/>
        <v>43500</v>
      </c>
      <c r="E31" s="18">
        <v>29</v>
      </c>
      <c r="F31" s="23">
        <f t="shared" si="6"/>
        <v>511.16866971460109</v>
      </c>
      <c r="G31" s="26">
        <f t="shared" si="7"/>
        <v>7363.9798316246133</v>
      </c>
    </row>
    <row r="32" spans="1:7" ht="19.5" thickBot="1" x14ac:dyDescent="0.45">
      <c r="A32" s="48">
        <v>30</v>
      </c>
      <c r="B32" s="27">
        <f t="shared" si="4"/>
        <v>3000</v>
      </c>
      <c r="C32" s="28">
        <f t="shared" si="5"/>
        <v>46500</v>
      </c>
      <c r="E32" s="20">
        <v>30</v>
      </c>
      <c r="F32" s="27">
        <f t="shared" si="6"/>
        <v>541.83878989747723</v>
      </c>
      <c r="G32" s="28">
        <f t="shared" si="7"/>
        <v>7905.8186215220903</v>
      </c>
    </row>
    <row r="33" spans="1:7" x14ac:dyDescent="0.4">
      <c r="A33" s="46">
        <v>31</v>
      </c>
      <c r="B33" s="24">
        <f t="shared" si="4"/>
        <v>3100</v>
      </c>
      <c r="C33" s="25">
        <f t="shared" si="5"/>
        <v>49600</v>
      </c>
      <c r="E33" s="15">
        <v>31</v>
      </c>
      <c r="F33" s="24">
        <f t="shared" si="6"/>
        <v>574.34911729132591</v>
      </c>
      <c r="G33" s="25">
        <f t="shared" si="7"/>
        <v>8480.1677388134158</v>
      </c>
    </row>
    <row r="34" spans="1:7" x14ac:dyDescent="0.4">
      <c r="A34" s="47">
        <v>32</v>
      </c>
      <c r="B34" s="23">
        <f t="shared" si="4"/>
        <v>3200</v>
      </c>
      <c r="C34" s="26">
        <f t="shared" si="5"/>
        <v>52800</v>
      </c>
      <c r="E34" s="18">
        <v>32</v>
      </c>
      <c r="F34" s="23">
        <f t="shared" si="6"/>
        <v>608.81006432880554</v>
      </c>
      <c r="G34" s="26">
        <f t="shared" si="7"/>
        <v>9088.9778031422211</v>
      </c>
    </row>
    <row r="35" spans="1:7" x14ac:dyDescent="0.4">
      <c r="A35" s="47">
        <v>33</v>
      </c>
      <c r="B35" s="23">
        <f t="shared" si="4"/>
        <v>3300</v>
      </c>
      <c r="C35" s="26">
        <f t="shared" si="5"/>
        <v>56100</v>
      </c>
      <c r="E35" s="18">
        <v>33</v>
      </c>
      <c r="F35" s="23">
        <f t="shared" si="6"/>
        <v>645.33866818853392</v>
      </c>
      <c r="G35" s="26">
        <f t="shared" si="7"/>
        <v>9734.3164713307542</v>
      </c>
    </row>
    <row r="36" spans="1:7" x14ac:dyDescent="0.4">
      <c r="A36" s="47">
        <v>34</v>
      </c>
      <c r="B36" s="23">
        <f t="shared" si="4"/>
        <v>3400</v>
      </c>
      <c r="C36" s="26">
        <f t="shared" si="5"/>
        <v>59500</v>
      </c>
      <c r="E36" s="18">
        <v>34</v>
      </c>
      <c r="F36" s="23">
        <f t="shared" si="6"/>
        <v>684.05898827984595</v>
      </c>
      <c r="G36" s="26">
        <f t="shared" si="7"/>
        <v>10418.375459610601</v>
      </c>
    </row>
    <row r="37" spans="1:7" ht="19.5" thickBot="1" x14ac:dyDescent="0.45">
      <c r="A37" s="48">
        <v>35</v>
      </c>
      <c r="B37" s="27">
        <f t="shared" si="4"/>
        <v>3500</v>
      </c>
      <c r="C37" s="28">
        <f t="shared" si="5"/>
        <v>63000</v>
      </c>
      <c r="E37" s="20">
        <v>35</v>
      </c>
      <c r="F37" s="27">
        <f t="shared" si="6"/>
        <v>725.1025275766367</v>
      </c>
      <c r="G37" s="28">
        <f t="shared" si="7"/>
        <v>11143.477987187238</v>
      </c>
    </row>
    <row r="38" spans="1:7" x14ac:dyDescent="0.4">
      <c r="A38" s="46">
        <v>36</v>
      </c>
      <c r="B38" s="24">
        <f t="shared" si="4"/>
        <v>3600</v>
      </c>
      <c r="C38" s="25">
        <f t="shared" si="5"/>
        <v>66600</v>
      </c>
      <c r="E38" s="15">
        <v>36</v>
      </c>
      <c r="F38" s="24">
        <f t="shared" si="6"/>
        <v>768.60867923123499</v>
      </c>
      <c r="G38" s="25">
        <f t="shared" si="7"/>
        <v>11912.086666418472</v>
      </c>
    </row>
    <row r="39" spans="1:7" x14ac:dyDescent="0.4">
      <c r="A39" s="47">
        <v>37</v>
      </c>
      <c r="B39" s="23">
        <f t="shared" si="4"/>
        <v>3700</v>
      </c>
      <c r="C39" s="26">
        <f t="shared" si="5"/>
        <v>70300</v>
      </c>
      <c r="E39" s="18">
        <v>37</v>
      </c>
      <c r="F39" s="23">
        <f t="shared" si="6"/>
        <v>814.72519998510916</v>
      </c>
      <c r="G39" s="26">
        <f t="shared" si="7"/>
        <v>12726.811866403581</v>
      </c>
    </row>
    <row r="40" spans="1:7" x14ac:dyDescent="0.4">
      <c r="A40" s="47">
        <v>38</v>
      </c>
      <c r="B40" s="23">
        <f t="shared" si="4"/>
        <v>3800</v>
      </c>
      <c r="C40" s="26">
        <f t="shared" si="5"/>
        <v>74100</v>
      </c>
      <c r="E40" s="18">
        <v>38</v>
      </c>
      <c r="F40" s="23">
        <f t="shared" si="6"/>
        <v>863.6087119842158</v>
      </c>
      <c r="G40" s="26">
        <f t="shared" si="7"/>
        <v>13590.420578387797</v>
      </c>
    </row>
    <row r="41" spans="1:7" x14ac:dyDescent="0.4">
      <c r="A41" s="47">
        <v>39</v>
      </c>
      <c r="B41" s="23">
        <f t="shared" si="4"/>
        <v>3900</v>
      </c>
      <c r="C41" s="26">
        <f t="shared" si="5"/>
        <v>78000</v>
      </c>
      <c r="E41" s="18">
        <v>39</v>
      </c>
      <c r="F41" s="23">
        <f t="shared" si="6"/>
        <v>915.42523470326876</v>
      </c>
      <c r="G41" s="26">
        <f t="shared" si="7"/>
        <v>14505.845813091066</v>
      </c>
    </row>
    <row r="42" spans="1:7" ht="19.5" thickBot="1" x14ac:dyDescent="0.45">
      <c r="A42" s="48">
        <v>40</v>
      </c>
      <c r="B42" s="27">
        <f t="shared" si="4"/>
        <v>4000</v>
      </c>
      <c r="C42" s="28">
        <f t="shared" si="5"/>
        <v>82000</v>
      </c>
      <c r="E42" s="20">
        <v>40</v>
      </c>
      <c r="F42" s="27">
        <f t="shared" si="6"/>
        <v>970.35074878546493</v>
      </c>
      <c r="G42" s="28">
        <f t="shared" si="7"/>
        <v>15476.196561876532</v>
      </c>
    </row>
    <row r="43" spans="1:7" x14ac:dyDescent="0.4">
      <c r="A43" s="46">
        <v>41</v>
      </c>
      <c r="B43" s="24">
        <f t="shared" si="4"/>
        <v>4100</v>
      </c>
      <c r="C43" s="25">
        <f t="shared" si="5"/>
        <v>86100</v>
      </c>
      <c r="E43" s="15">
        <v>41</v>
      </c>
      <c r="F43" s="24">
        <f t="shared" si="6"/>
        <v>1028.5717937125928</v>
      </c>
      <c r="G43" s="25">
        <f t="shared" si="7"/>
        <v>16504.768355589124</v>
      </c>
    </row>
    <row r="44" spans="1:7" x14ac:dyDescent="0.4">
      <c r="A44" s="47">
        <v>42</v>
      </c>
      <c r="B44" s="23">
        <f t="shared" si="4"/>
        <v>4200</v>
      </c>
      <c r="C44" s="26">
        <f t="shared" si="5"/>
        <v>90300</v>
      </c>
      <c r="E44" s="18">
        <v>42</v>
      </c>
      <c r="F44" s="23">
        <f t="shared" si="6"/>
        <v>1090.2861013353483</v>
      </c>
      <c r="G44" s="26">
        <f t="shared" si="7"/>
        <v>17595.05445692447</v>
      </c>
    </row>
    <row r="45" spans="1:7" x14ac:dyDescent="0.4">
      <c r="A45" s="47">
        <v>43</v>
      </c>
      <c r="B45" s="23">
        <f t="shared" si="4"/>
        <v>4300</v>
      </c>
      <c r="C45" s="26">
        <f t="shared" si="5"/>
        <v>94600</v>
      </c>
      <c r="E45" s="18">
        <v>43</v>
      </c>
      <c r="F45" s="23">
        <f t="shared" si="6"/>
        <v>1155.7032674154693</v>
      </c>
      <c r="G45" s="26">
        <f t="shared" si="7"/>
        <v>18750.757724339939</v>
      </c>
    </row>
    <row r="46" spans="1:7" x14ac:dyDescent="0.4">
      <c r="A46" s="47">
        <v>44</v>
      </c>
      <c r="B46" s="23">
        <f t="shared" si="4"/>
        <v>4400</v>
      </c>
      <c r="C46" s="26">
        <f t="shared" si="5"/>
        <v>99000</v>
      </c>
      <c r="E46" s="18">
        <v>44</v>
      </c>
      <c r="F46" s="23">
        <f t="shared" si="6"/>
        <v>1225.0454634603975</v>
      </c>
      <c r="G46" s="26">
        <f t="shared" si="7"/>
        <v>19975.803187800338</v>
      </c>
    </row>
    <row r="47" spans="1:7" ht="19.5" thickBot="1" x14ac:dyDescent="0.45">
      <c r="A47" s="48">
        <v>45</v>
      </c>
      <c r="B47" s="27">
        <f t="shared" si="4"/>
        <v>4500</v>
      </c>
      <c r="C47" s="28">
        <f t="shared" si="5"/>
        <v>103500</v>
      </c>
      <c r="E47" s="20">
        <v>45</v>
      </c>
      <c r="F47" s="27">
        <f t="shared" si="6"/>
        <v>1298.5481912680214</v>
      </c>
      <c r="G47" s="28">
        <f t="shared" si="7"/>
        <v>21274.351379068361</v>
      </c>
    </row>
    <row r="48" spans="1:7" x14ac:dyDescent="0.4">
      <c r="A48" s="46">
        <v>46</v>
      </c>
      <c r="B48" s="24">
        <f t="shared" si="4"/>
        <v>4600</v>
      </c>
      <c r="C48" s="25">
        <f t="shared" si="5"/>
        <v>108100</v>
      </c>
      <c r="E48" s="15">
        <v>46</v>
      </c>
      <c r="F48" s="24">
        <f t="shared" si="6"/>
        <v>1376.4610827441027</v>
      </c>
      <c r="G48" s="25">
        <f t="shared" si="7"/>
        <v>22650.812461812464</v>
      </c>
    </row>
    <row r="49" spans="1:7" x14ac:dyDescent="0.4">
      <c r="A49" s="47">
        <v>47</v>
      </c>
      <c r="B49" s="23">
        <f t="shared" si="4"/>
        <v>4700</v>
      </c>
      <c r="C49" s="26">
        <f t="shared" si="5"/>
        <v>112800</v>
      </c>
      <c r="E49" s="18">
        <v>47</v>
      </c>
      <c r="F49" s="23">
        <f t="shared" si="6"/>
        <v>1459.0487477087488</v>
      </c>
      <c r="G49" s="26">
        <f t="shared" si="7"/>
        <v>24109.861209521212</v>
      </c>
    </row>
    <row r="50" spans="1:7" x14ac:dyDescent="0.4">
      <c r="A50" s="47">
        <v>48</v>
      </c>
      <c r="B50" s="23">
        <f t="shared" si="4"/>
        <v>4800</v>
      </c>
      <c r="C50" s="26">
        <f t="shared" si="5"/>
        <v>117600</v>
      </c>
      <c r="E50" s="18">
        <v>48</v>
      </c>
      <c r="F50" s="23">
        <f t="shared" si="6"/>
        <v>1546.5916725712739</v>
      </c>
      <c r="G50" s="26">
        <f t="shared" si="7"/>
        <v>25656.452882092486</v>
      </c>
    </row>
    <row r="51" spans="1:7" x14ac:dyDescent="0.4">
      <c r="A51" s="47">
        <v>49</v>
      </c>
      <c r="B51" s="23">
        <f t="shared" si="4"/>
        <v>4900</v>
      </c>
      <c r="C51" s="26">
        <f t="shared" si="5"/>
        <v>122500</v>
      </c>
      <c r="E51" s="18">
        <v>49</v>
      </c>
      <c r="F51" s="23">
        <f t="shared" si="6"/>
        <v>1639.3871729255504</v>
      </c>
      <c r="G51" s="26">
        <f t="shared" si="7"/>
        <v>27295.840055018038</v>
      </c>
    </row>
    <row r="52" spans="1:7" ht="19.5" thickBot="1" x14ac:dyDescent="0.45">
      <c r="A52" s="48">
        <v>50</v>
      </c>
      <c r="B52" s="27">
        <f t="shared" si="4"/>
        <v>5000</v>
      </c>
      <c r="C52" s="28">
        <f t="shared" si="5"/>
        <v>127500</v>
      </c>
      <c r="E52" s="20">
        <v>50</v>
      </c>
      <c r="F52" s="27">
        <f t="shared" si="6"/>
        <v>1737.7504033010835</v>
      </c>
      <c r="G52" s="28">
        <f t="shared" si="7"/>
        <v>29033.590458319122</v>
      </c>
    </row>
    <row r="53" spans="1:7" x14ac:dyDescent="0.4">
      <c r="A53" s="46">
        <v>51</v>
      </c>
      <c r="B53" s="24">
        <f t="shared" si="4"/>
        <v>5100</v>
      </c>
      <c r="C53" s="25">
        <f t="shared" si="5"/>
        <v>132600</v>
      </c>
      <c r="E53" s="15">
        <v>51</v>
      </c>
      <c r="F53" s="24">
        <f t="shared" si="6"/>
        <v>1842.0154274991485</v>
      </c>
      <c r="G53" s="25">
        <f t="shared" si="7"/>
        <v>30875.60588581827</v>
      </c>
    </row>
    <row r="54" spans="1:7" x14ac:dyDescent="0.4">
      <c r="A54" s="47">
        <v>52</v>
      </c>
      <c r="B54" s="23">
        <f t="shared" si="4"/>
        <v>5200</v>
      </c>
      <c r="C54" s="26">
        <f t="shared" si="5"/>
        <v>137800</v>
      </c>
      <c r="E54" s="18">
        <v>52</v>
      </c>
      <c r="F54" s="23">
        <f t="shared" si="6"/>
        <v>1952.5363531490975</v>
      </c>
      <c r="G54" s="26">
        <f t="shared" si="7"/>
        <v>32828.142238967368</v>
      </c>
    </row>
    <row r="55" spans="1:7" x14ac:dyDescent="0.4">
      <c r="A55" s="47">
        <v>53</v>
      </c>
      <c r="B55" s="23">
        <f t="shared" si="4"/>
        <v>5300</v>
      </c>
      <c r="C55" s="26">
        <f t="shared" si="5"/>
        <v>143100</v>
      </c>
      <c r="E55" s="18">
        <v>53</v>
      </c>
      <c r="F55" s="23">
        <f t="shared" si="6"/>
        <v>2069.6885343380436</v>
      </c>
      <c r="G55" s="26">
        <f t="shared" si="7"/>
        <v>34897.83077330541</v>
      </c>
    </row>
    <row r="56" spans="1:7" x14ac:dyDescent="0.4">
      <c r="A56" s="47">
        <v>54</v>
      </c>
      <c r="B56" s="23">
        <f t="shared" si="4"/>
        <v>5400</v>
      </c>
      <c r="C56" s="26">
        <f t="shared" si="5"/>
        <v>148500</v>
      </c>
      <c r="E56" s="18">
        <v>54</v>
      </c>
      <c r="F56" s="23">
        <f t="shared" si="6"/>
        <v>2193.8698463983264</v>
      </c>
      <c r="G56" s="26">
        <f t="shared" si="7"/>
        <v>37091.700619703734</v>
      </c>
    </row>
    <row r="57" spans="1:7" ht="19.5" thickBot="1" x14ac:dyDescent="0.45">
      <c r="A57" s="48">
        <v>55</v>
      </c>
      <c r="B57" s="27">
        <f t="shared" si="4"/>
        <v>5500</v>
      </c>
      <c r="C57" s="28">
        <f t="shared" si="5"/>
        <v>154000</v>
      </c>
      <c r="E57" s="20">
        <v>55</v>
      </c>
      <c r="F57" s="27">
        <f t="shared" si="6"/>
        <v>2325.5020371822261</v>
      </c>
      <c r="G57" s="28">
        <f t="shared" si="7"/>
        <v>39417.202656885958</v>
      </c>
    </row>
    <row r="58" spans="1:7" x14ac:dyDescent="0.4">
      <c r="A58" s="46">
        <v>56</v>
      </c>
      <c r="B58" s="24">
        <f t="shared" si="4"/>
        <v>5600</v>
      </c>
      <c r="C58" s="25">
        <f t="shared" si="5"/>
        <v>159600</v>
      </c>
      <c r="E58" s="15">
        <v>56</v>
      </c>
      <c r="F58" s="24">
        <f t="shared" si="6"/>
        <v>2465.0321594131597</v>
      </c>
      <c r="G58" s="25">
        <f t="shared" si="7"/>
        <v>41882.234816299118</v>
      </c>
    </row>
    <row r="59" spans="1:7" x14ac:dyDescent="0.4">
      <c r="A59" s="47">
        <v>57</v>
      </c>
      <c r="B59" s="23">
        <f t="shared" si="4"/>
        <v>5700</v>
      </c>
      <c r="C59" s="26">
        <f t="shared" si="5"/>
        <v>165300</v>
      </c>
      <c r="E59" s="18">
        <v>57</v>
      </c>
      <c r="F59" s="23">
        <f t="shared" si="6"/>
        <v>2612.9340889779492</v>
      </c>
      <c r="G59" s="26">
        <f t="shared" si="7"/>
        <v>44495.168905277067</v>
      </c>
    </row>
    <row r="60" spans="1:7" x14ac:dyDescent="0.4">
      <c r="A60" s="47">
        <v>58</v>
      </c>
      <c r="B60" s="23">
        <f t="shared" si="4"/>
        <v>5800</v>
      </c>
      <c r="C60" s="26">
        <f t="shared" si="5"/>
        <v>171100</v>
      </c>
      <c r="E60" s="18">
        <v>58</v>
      </c>
      <c r="F60" s="23">
        <f t="shared" si="6"/>
        <v>2769.7101343166264</v>
      </c>
      <c r="G60" s="26">
        <f t="shared" si="7"/>
        <v>47264.879039593696</v>
      </c>
    </row>
    <row r="61" spans="1:7" x14ac:dyDescent="0.4">
      <c r="A61" s="47">
        <v>59</v>
      </c>
      <c r="B61" s="23">
        <f t="shared" si="4"/>
        <v>5900</v>
      </c>
      <c r="C61" s="26">
        <f t="shared" si="5"/>
        <v>177000</v>
      </c>
      <c r="E61" s="18">
        <v>59</v>
      </c>
      <c r="F61" s="23">
        <f t="shared" si="6"/>
        <v>2935.892742375624</v>
      </c>
      <c r="G61" s="26">
        <f t="shared" si="7"/>
        <v>50200.771781969321</v>
      </c>
    </row>
    <row r="62" spans="1:7" ht="19.5" thickBot="1" x14ac:dyDescent="0.45">
      <c r="A62" s="48">
        <v>60</v>
      </c>
      <c r="B62" s="27">
        <f t="shared" si="4"/>
        <v>6000</v>
      </c>
      <c r="C62" s="28">
        <f t="shared" si="5"/>
        <v>183000</v>
      </c>
      <c r="E62" s="20">
        <v>60</v>
      </c>
      <c r="F62" s="27">
        <f t="shared" si="6"/>
        <v>3112.0463069181615</v>
      </c>
      <c r="G62" s="28">
        <f t="shared" si="7"/>
        <v>53312.818088887485</v>
      </c>
    </row>
    <row r="63" spans="1:7" x14ac:dyDescent="0.4">
      <c r="A63" s="46">
        <v>61</v>
      </c>
      <c r="B63" s="24">
        <f t="shared" si="4"/>
        <v>6100</v>
      </c>
      <c r="C63" s="25">
        <f t="shared" si="5"/>
        <v>189100</v>
      </c>
      <c r="E63" s="15">
        <v>61</v>
      </c>
      <c r="F63" s="24">
        <f t="shared" si="6"/>
        <v>3298.7690853332515</v>
      </c>
      <c r="G63" s="25">
        <f t="shared" si="7"/>
        <v>56611.587174220738</v>
      </c>
    </row>
    <row r="64" spans="1:7" x14ac:dyDescent="0.4">
      <c r="A64" s="47">
        <v>62</v>
      </c>
      <c r="B64" s="23">
        <f t="shared" si="4"/>
        <v>6200</v>
      </c>
      <c r="C64" s="26">
        <f t="shared" si="5"/>
        <v>195300</v>
      </c>
      <c r="E64" s="18">
        <v>62</v>
      </c>
      <c r="F64" s="23">
        <f t="shared" si="6"/>
        <v>3496.6952304532469</v>
      </c>
      <c r="G64" s="26">
        <f t="shared" si="7"/>
        <v>60108.282404673984</v>
      </c>
    </row>
    <row r="65" spans="1:7" x14ac:dyDescent="0.4">
      <c r="A65" s="47">
        <v>63</v>
      </c>
      <c r="B65" s="23">
        <f t="shared" si="4"/>
        <v>6300</v>
      </c>
      <c r="C65" s="26">
        <f t="shared" si="5"/>
        <v>201600</v>
      </c>
      <c r="E65" s="18">
        <v>63</v>
      </c>
      <c r="F65" s="23">
        <f t="shared" si="6"/>
        <v>3706.4969442804418</v>
      </c>
      <c r="G65" s="26">
        <f t="shared" si="7"/>
        <v>63814.779348954427</v>
      </c>
    </row>
    <row r="66" spans="1:7" x14ac:dyDescent="0.4">
      <c r="A66" s="47">
        <v>64</v>
      </c>
      <c r="B66" s="23">
        <f t="shared" si="4"/>
        <v>6400</v>
      </c>
      <c r="C66" s="26">
        <f t="shared" si="5"/>
        <v>208000</v>
      </c>
      <c r="E66" s="18">
        <v>64</v>
      </c>
      <c r="F66" s="23">
        <f t="shared" si="6"/>
        <v>3928.8867609372683</v>
      </c>
      <c r="G66" s="26">
        <f t="shared" si="7"/>
        <v>67743.666109891696</v>
      </c>
    </row>
    <row r="67" spans="1:7" ht="19.5" thickBot="1" x14ac:dyDescent="0.45">
      <c r="A67" s="48">
        <v>65</v>
      </c>
      <c r="B67" s="27">
        <f t="shared" si="4"/>
        <v>6500</v>
      </c>
      <c r="C67" s="28">
        <f t="shared" si="5"/>
        <v>214500</v>
      </c>
      <c r="E67" s="20">
        <v>65</v>
      </c>
      <c r="F67" s="27">
        <f t="shared" si="6"/>
        <v>4164.6199665935046</v>
      </c>
      <c r="G67" s="28">
        <f t="shared" si="7"/>
        <v>71908.286076485194</v>
      </c>
    </row>
    <row r="68" spans="1:7" x14ac:dyDescent="0.4">
      <c r="A68" s="46">
        <v>66</v>
      </c>
      <c r="B68" s="24">
        <f t="shared" si="4"/>
        <v>6600</v>
      </c>
      <c r="C68" s="25">
        <f t="shared" si="5"/>
        <v>221100</v>
      </c>
      <c r="E68" s="15">
        <v>66</v>
      </c>
      <c r="F68" s="24">
        <f t="shared" si="6"/>
        <v>4414.4971645891155</v>
      </c>
      <c r="G68" s="25">
        <f t="shared" si="7"/>
        <v>76322.783241074314</v>
      </c>
    </row>
    <row r="69" spans="1:7" x14ac:dyDescent="0.4">
      <c r="A69" s="47">
        <v>67</v>
      </c>
      <c r="B69" s="23">
        <f t="shared" si="4"/>
        <v>6700</v>
      </c>
      <c r="C69" s="26">
        <f t="shared" si="5"/>
        <v>227800</v>
      </c>
      <c r="E69" s="18">
        <v>67</v>
      </c>
      <c r="F69" s="23">
        <f t="shared" si="6"/>
        <v>4679.3669944644626</v>
      </c>
      <c r="G69" s="26">
        <f t="shared" si="7"/>
        <v>81002.150235538778</v>
      </c>
    </row>
    <row r="70" spans="1:7" x14ac:dyDescent="0.4">
      <c r="A70" s="47">
        <v>68</v>
      </c>
      <c r="B70" s="23">
        <f t="shared" si="4"/>
        <v>6800</v>
      </c>
      <c r="C70" s="26">
        <f t="shared" si="5"/>
        <v>234600</v>
      </c>
      <c r="E70" s="18">
        <v>68</v>
      </c>
      <c r="F70" s="23">
        <f t="shared" si="6"/>
        <v>4960.1290141323307</v>
      </c>
      <c r="G70" s="26">
        <f t="shared" si="7"/>
        <v>85962.279249671104</v>
      </c>
    </row>
    <row r="71" spans="1:7" x14ac:dyDescent="0.4">
      <c r="A71" s="47">
        <v>69</v>
      </c>
      <c r="B71" s="23">
        <f t="shared" si="4"/>
        <v>6900</v>
      </c>
      <c r="C71" s="26">
        <f t="shared" si="5"/>
        <v>241500</v>
      </c>
      <c r="E71" s="18">
        <v>69</v>
      </c>
      <c r="F71" s="23">
        <f t="shared" si="6"/>
        <v>5257.7367549802711</v>
      </c>
      <c r="G71" s="26">
        <f t="shared" si="7"/>
        <v>91220.016004651377</v>
      </c>
    </row>
    <row r="72" spans="1:7" ht="19.5" thickBot="1" x14ac:dyDescent="0.45">
      <c r="A72" s="48">
        <v>70</v>
      </c>
      <c r="B72" s="27">
        <f t="shared" si="4"/>
        <v>7000</v>
      </c>
      <c r="C72" s="28">
        <f t="shared" si="5"/>
        <v>248500</v>
      </c>
      <c r="E72" s="20">
        <v>70</v>
      </c>
      <c r="F72" s="27">
        <f t="shared" si="6"/>
        <v>5573.2009602790877</v>
      </c>
      <c r="G72" s="28">
        <f t="shared" si="7"/>
        <v>96793.216964930471</v>
      </c>
    </row>
    <row r="73" spans="1:7" x14ac:dyDescent="0.4">
      <c r="A73" s="46">
        <v>71</v>
      </c>
      <c r="B73" s="24">
        <f t="shared" si="4"/>
        <v>7100</v>
      </c>
      <c r="C73" s="25">
        <f t="shared" si="5"/>
        <v>255600</v>
      </c>
      <c r="E73" s="15">
        <v>71</v>
      </c>
      <c r="F73" s="24">
        <f t="shared" si="6"/>
        <v>5907.5930178958333</v>
      </c>
      <c r="G73" s="25">
        <f t="shared" si="7"/>
        <v>102700.80998282631</v>
      </c>
    </row>
    <row r="74" spans="1:7" x14ac:dyDescent="0.4">
      <c r="A74" s="47">
        <v>72</v>
      </c>
      <c r="B74" s="23">
        <f t="shared" si="4"/>
        <v>7200</v>
      </c>
      <c r="C74" s="26">
        <f t="shared" si="5"/>
        <v>262800</v>
      </c>
      <c r="E74" s="18">
        <v>72</v>
      </c>
      <c r="F74" s="23">
        <f t="shared" si="6"/>
        <v>6262.0485989695835</v>
      </c>
      <c r="G74" s="26">
        <f t="shared" si="7"/>
        <v>108962.8585817959</v>
      </c>
    </row>
    <row r="75" spans="1:7" x14ac:dyDescent="0.4">
      <c r="A75" s="47">
        <v>73</v>
      </c>
      <c r="B75" s="23">
        <f t="shared" si="4"/>
        <v>7300</v>
      </c>
      <c r="C75" s="26">
        <f t="shared" si="5"/>
        <v>270100</v>
      </c>
      <c r="E75" s="18">
        <v>73</v>
      </c>
      <c r="F75" s="23">
        <f t="shared" si="6"/>
        <v>6637.7715149077585</v>
      </c>
      <c r="G75" s="26">
        <f t="shared" si="7"/>
        <v>115600.63009670365</v>
      </c>
    </row>
    <row r="76" spans="1:7" x14ac:dyDescent="0.4">
      <c r="A76" s="47">
        <v>74</v>
      </c>
      <c r="B76" s="23">
        <f t="shared" si="4"/>
        <v>7400</v>
      </c>
      <c r="C76" s="26">
        <f t="shared" si="5"/>
        <v>277500</v>
      </c>
      <c r="E76" s="18">
        <v>74</v>
      </c>
      <c r="F76" s="23">
        <f t="shared" si="6"/>
        <v>7036.0378058022243</v>
      </c>
      <c r="G76" s="26">
        <f t="shared" si="7"/>
        <v>122636.66790250587</v>
      </c>
    </row>
    <row r="77" spans="1:7" ht="19.5" thickBot="1" x14ac:dyDescent="0.45">
      <c r="A77" s="48">
        <v>75</v>
      </c>
      <c r="B77" s="27">
        <f t="shared" ref="B77:B101" si="8">A77*$B$3</f>
        <v>7500</v>
      </c>
      <c r="C77" s="28">
        <f t="shared" ref="C77:C101" si="9">SUM(B77,C76)</f>
        <v>285000</v>
      </c>
      <c r="E77" s="20">
        <v>75</v>
      </c>
      <c r="F77" s="27">
        <f t="shared" ref="F77:F101" si="10">F76*1.06</f>
        <v>7458.200074150358</v>
      </c>
      <c r="G77" s="28">
        <f t="shared" ref="G77:G101" si="11">SUM(F77,G76)</f>
        <v>130094.86797665623</v>
      </c>
    </row>
    <row r="78" spans="1:7" x14ac:dyDescent="0.4">
      <c r="A78" s="46">
        <v>76</v>
      </c>
      <c r="B78" s="24">
        <f t="shared" si="8"/>
        <v>7600</v>
      </c>
      <c r="C78" s="25">
        <f t="shared" si="9"/>
        <v>292600</v>
      </c>
      <c r="E78" s="15">
        <v>76</v>
      </c>
      <c r="F78" s="24">
        <f t="shared" si="10"/>
        <v>7905.6920785993798</v>
      </c>
      <c r="G78" s="25">
        <f t="shared" si="11"/>
        <v>138000.5600552556</v>
      </c>
    </row>
    <row r="79" spans="1:7" x14ac:dyDescent="0.4">
      <c r="A79" s="47">
        <v>77</v>
      </c>
      <c r="B79" s="23">
        <f t="shared" si="8"/>
        <v>7700</v>
      </c>
      <c r="C79" s="26">
        <f t="shared" si="9"/>
        <v>300300</v>
      </c>
      <c r="E79" s="18">
        <v>77</v>
      </c>
      <c r="F79" s="23">
        <f t="shared" si="10"/>
        <v>8380.0336033153435</v>
      </c>
      <c r="G79" s="26">
        <f t="shared" si="11"/>
        <v>146380.59365857096</v>
      </c>
    </row>
    <row r="80" spans="1:7" x14ac:dyDescent="0.4">
      <c r="A80" s="47">
        <v>78</v>
      </c>
      <c r="B80" s="23">
        <f t="shared" si="8"/>
        <v>7800</v>
      </c>
      <c r="C80" s="26">
        <f t="shared" si="9"/>
        <v>308100</v>
      </c>
      <c r="E80" s="18">
        <v>78</v>
      </c>
      <c r="F80" s="23">
        <f t="shared" si="10"/>
        <v>8882.8356195142642</v>
      </c>
      <c r="G80" s="26">
        <f t="shared" si="11"/>
        <v>155263.42927808521</v>
      </c>
    </row>
    <row r="81" spans="1:7" x14ac:dyDescent="0.4">
      <c r="A81" s="47">
        <v>79</v>
      </c>
      <c r="B81" s="23">
        <f t="shared" si="8"/>
        <v>7900</v>
      </c>
      <c r="C81" s="26">
        <f t="shared" si="9"/>
        <v>316000</v>
      </c>
      <c r="E81" s="18">
        <v>79</v>
      </c>
      <c r="F81" s="23">
        <f t="shared" si="10"/>
        <v>9415.8057566851203</v>
      </c>
      <c r="G81" s="26">
        <f t="shared" si="11"/>
        <v>164679.23503477033</v>
      </c>
    </row>
    <row r="82" spans="1:7" ht="19.5" thickBot="1" x14ac:dyDescent="0.45">
      <c r="A82" s="48">
        <v>80</v>
      </c>
      <c r="B82" s="27">
        <f t="shared" si="8"/>
        <v>8000</v>
      </c>
      <c r="C82" s="28">
        <f t="shared" si="9"/>
        <v>324000</v>
      </c>
      <c r="E82" s="20">
        <v>80</v>
      </c>
      <c r="F82" s="27">
        <f t="shared" si="10"/>
        <v>9980.7541020862282</v>
      </c>
      <c r="G82" s="28">
        <f t="shared" si="11"/>
        <v>174659.98913685657</v>
      </c>
    </row>
    <row r="83" spans="1:7" x14ac:dyDescent="0.4">
      <c r="A83" s="46">
        <v>81</v>
      </c>
      <c r="B83" s="24">
        <f t="shared" si="8"/>
        <v>8100</v>
      </c>
      <c r="C83" s="25">
        <f t="shared" si="9"/>
        <v>332100</v>
      </c>
      <c r="E83" s="15">
        <v>81</v>
      </c>
      <c r="F83" s="24">
        <f t="shared" si="10"/>
        <v>10579.599348211403</v>
      </c>
      <c r="G83" s="25">
        <f t="shared" si="11"/>
        <v>185239.58848506797</v>
      </c>
    </row>
    <row r="84" spans="1:7" x14ac:dyDescent="0.4">
      <c r="A84" s="47">
        <v>82</v>
      </c>
      <c r="B84" s="23">
        <f t="shared" si="8"/>
        <v>8200</v>
      </c>
      <c r="C84" s="26">
        <f t="shared" si="9"/>
        <v>340300</v>
      </c>
      <c r="E84" s="18">
        <v>82</v>
      </c>
      <c r="F84" s="23">
        <f t="shared" si="10"/>
        <v>11214.375309104087</v>
      </c>
      <c r="G84" s="26">
        <f t="shared" si="11"/>
        <v>196453.96379417207</v>
      </c>
    </row>
    <row r="85" spans="1:7" x14ac:dyDescent="0.4">
      <c r="A85" s="47">
        <v>83</v>
      </c>
      <c r="B85" s="23">
        <f t="shared" si="8"/>
        <v>8300</v>
      </c>
      <c r="C85" s="26">
        <f t="shared" si="9"/>
        <v>348600</v>
      </c>
      <c r="E85" s="18">
        <v>83</v>
      </c>
      <c r="F85" s="23">
        <f t="shared" si="10"/>
        <v>11887.237827650333</v>
      </c>
      <c r="G85" s="26">
        <f t="shared" si="11"/>
        <v>208341.2016218224</v>
      </c>
    </row>
    <row r="86" spans="1:7" x14ac:dyDescent="0.4">
      <c r="A86" s="47">
        <v>84</v>
      </c>
      <c r="B86" s="23">
        <f t="shared" si="8"/>
        <v>8400</v>
      </c>
      <c r="C86" s="26">
        <f t="shared" si="9"/>
        <v>357000</v>
      </c>
      <c r="E86" s="18">
        <v>84</v>
      </c>
      <c r="F86" s="23">
        <f t="shared" si="10"/>
        <v>12600.472097309354</v>
      </c>
      <c r="G86" s="26">
        <f t="shared" si="11"/>
        <v>220941.67371913177</v>
      </c>
    </row>
    <row r="87" spans="1:7" ht="19.5" thickBot="1" x14ac:dyDescent="0.45">
      <c r="A87" s="48">
        <v>85</v>
      </c>
      <c r="B87" s="27">
        <f t="shared" si="8"/>
        <v>8500</v>
      </c>
      <c r="C87" s="28">
        <f t="shared" si="9"/>
        <v>365500</v>
      </c>
      <c r="E87" s="20">
        <v>85</v>
      </c>
      <c r="F87" s="27">
        <f t="shared" si="10"/>
        <v>13356.500423147916</v>
      </c>
      <c r="G87" s="28">
        <f t="shared" si="11"/>
        <v>234298.17414227969</v>
      </c>
    </row>
    <row r="88" spans="1:7" x14ac:dyDescent="0.4">
      <c r="A88" s="46">
        <v>86</v>
      </c>
      <c r="B88" s="24">
        <f t="shared" si="8"/>
        <v>8600</v>
      </c>
      <c r="C88" s="25">
        <f t="shared" si="9"/>
        <v>374100</v>
      </c>
      <c r="E88" s="15">
        <v>86</v>
      </c>
      <c r="F88" s="24">
        <f t="shared" si="10"/>
        <v>14157.890448536791</v>
      </c>
      <c r="G88" s="25">
        <f t="shared" si="11"/>
        <v>248456.06459081647</v>
      </c>
    </row>
    <row r="89" spans="1:7" x14ac:dyDescent="0.4">
      <c r="A89" s="47">
        <v>87</v>
      </c>
      <c r="B89" s="23">
        <f t="shared" si="8"/>
        <v>8700</v>
      </c>
      <c r="C89" s="26">
        <f t="shared" si="9"/>
        <v>382800</v>
      </c>
      <c r="E89" s="18">
        <v>87</v>
      </c>
      <c r="F89" s="23">
        <f t="shared" si="10"/>
        <v>15007.363875449</v>
      </c>
      <c r="G89" s="26">
        <f t="shared" si="11"/>
        <v>263463.4284662655</v>
      </c>
    </row>
    <row r="90" spans="1:7" x14ac:dyDescent="0.4">
      <c r="A90" s="47">
        <v>88</v>
      </c>
      <c r="B90" s="23">
        <f t="shared" si="8"/>
        <v>8800</v>
      </c>
      <c r="C90" s="26">
        <f t="shared" si="9"/>
        <v>391600</v>
      </c>
      <c r="E90" s="18">
        <v>88</v>
      </c>
      <c r="F90" s="23">
        <f t="shared" si="10"/>
        <v>15907.805707975942</v>
      </c>
      <c r="G90" s="26">
        <f t="shared" si="11"/>
        <v>279371.23417424143</v>
      </c>
    </row>
    <row r="91" spans="1:7" x14ac:dyDescent="0.4">
      <c r="A91" s="47">
        <v>89</v>
      </c>
      <c r="B91" s="23">
        <f t="shared" si="8"/>
        <v>8900</v>
      </c>
      <c r="C91" s="26">
        <f t="shared" si="9"/>
        <v>400500</v>
      </c>
      <c r="E91" s="18">
        <v>89</v>
      </c>
      <c r="F91" s="23">
        <f t="shared" si="10"/>
        <v>16862.2740504545</v>
      </c>
      <c r="G91" s="26">
        <f t="shared" si="11"/>
        <v>296233.50822469592</v>
      </c>
    </row>
    <row r="92" spans="1:7" ht="19.5" thickBot="1" x14ac:dyDescent="0.45">
      <c r="A92" s="48">
        <v>90</v>
      </c>
      <c r="B92" s="27">
        <f t="shared" si="8"/>
        <v>9000</v>
      </c>
      <c r="C92" s="28">
        <f t="shared" si="9"/>
        <v>409500</v>
      </c>
      <c r="E92" s="20">
        <v>90</v>
      </c>
      <c r="F92" s="27">
        <f t="shared" si="10"/>
        <v>17874.010493481772</v>
      </c>
      <c r="G92" s="28">
        <f t="shared" si="11"/>
        <v>314107.51871817769</v>
      </c>
    </row>
    <row r="93" spans="1:7" x14ac:dyDescent="0.4">
      <c r="A93" s="46">
        <v>91</v>
      </c>
      <c r="B93" s="24">
        <f t="shared" si="8"/>
        <v>9100</v>
      </c>
      <c r="C93" s="25">
        <f t="shared" si="9"/>
        <v>418600</v>
      </c>
      <c r="E93" s="15">
        <v>91</v>
      </c>
      <c r="F93" s="24">
        <f t="shared" si="10"/>
        <v>18946.451123090679</v>
      </c>
      <c r="G93" s="25">
        <f t="shared" si="11"/>
        <v>333053.96984126838</v>
      </c>
    </row>
    <row r="94" spans="1:7" x14ac:dyDescent="0.4">
      <c r="A94" s="47">
        <v>92</v>
      </c>
      <c r="B94" s="23">
        <f t="shared" si="8"/>
        <v>9200</v>
      </c>
      <c r="C94" s="26">
        <f t="shared" si="9"/>
        <v>427800</v>
      </c>
      <c r="E94" s="18">
        <v>92</v>
      </c>
      <c r="F94" s="23">
        <f t="shared" si="10"/>
        <v>20083.238190476121</v>
      </c>
      <c r="G94" s="26">
        <f t="shared" si="11"/>
        <v>353137.20803174452</v>
      </c>
    </row>
    <row r="95" spans="1:7" x14ac:dyDescent="0.4">
      <c r="A95" s="47">
        <v>93</v>
      </c>
      <c r="B95" s="23">
        <f t="shared" si="8"/>
        <v>9300</v>
      </c>
      <c r="C95" s="26">
        <f t="shared" si="9"/>
        <v>437100</v>
      </c>
      <c r="E95" s="18">
        <v>93</v>
      </c>
      <c r="F95" s="23">
        <f t="shared" si="10"/>
        <v>21288.232481904688</v>
      </c>
      <c r="G95" s="26">
        <f t="shared" si="11"/>
        <v>374425.4405136492</v>
      </c>
    </row>
    <row r="96" spans="1:7" x14ac:dyDescent="0.4">
      <c r="A96" s="47">
        <v>94</v>
      </c>
      <c r="B96" s="23">
        <f t="shared" si="8"/>
        <v>9400</v>
      </c>
      <c r="C96" s="26">
        <f t="shared" si="9"/>
        <v>446500</v>
      </c>
      <c r="E96" s="18">
        <v>94</v>
      </c>
      <c r="F96" s="23">
        <f t="shared" si="10"/>
        <v>22565.526430818969</v>
      </c>
      <c r="G96" s="26">
        <f t="shared" si="11"/>
        <v>396990.96694446815</v>
      </c>
    </row>
    <row r="97" spans="1:7" ht="19.5" thickBot="1" x14ac:dyDescent="0.45">
      <c r="A97" s="48">
        <v>95</v>
      </c>
      <c r="B97" s="27">
        <f t="shared" si="8"/>
        <v>9500</v>
      </c>
      <c r="C97" s="28">
        <f t="shared" si="9"/>
        <v>456000</v>
      </c>
      <c r="E97" s="20">
        <v>95</v>
      </c>
      <c r="F97" s="27">
        <f t="shared" si="10"/>
        <v>23919.458016668108</v>
      </c>
      <c r="G97" s="28">
        <f t="shared" si="11"/>
        <v>420910.42496113625</v>
      </c>
    </row>
    <row r="98" spans="1:7" x14ac:dyDescent="0.4">
      <c r="A98" s="46">
        <v>96</v>
      </c>
      <c r="B98" s="24">
        <f t="shared" si="8"/>
        <v>9600</v>
      </c>
      <c r="C98" s="25">
        <f t="shared" si="9"/>
        <v>465600</v>
      </c>
      <c r="E98" s="15">
        <v>96</v>
      </c>
      <c r="F98" s="24">
        <f t="shared" si="10"/>
        <v>25354.625497668196</v>
      </c>
      <c r="G98" s="25">
        <f t="shared" si="11"/>
        <v>446265.05045880447</v>
      </c>
    </row>
    <row r="99" spans="1:7" x14ac:dyDescent="0.4">
      <c r="A99" s="47">
        <v>97</v>
      </c>
      <c r="B99" s="23">
        <f t="shared" si="8"/>
        <v>9700</v>
      </c>
      <c r="C99" s="26">
        <f t="shared" si="9"/>
        <v>475300</v>
      </c>
      <c r="E99" s="18">
        <v>97</v>
      </c>
      <c r="F99" s="23">
        <f t="shared" si="10"/>
        <v>26875.903027528289</v>
      </c>
      <c r="G99" s="26">
        <f t="shared" si="11"/>
        <v>473140.95348633279</v>
      </c>
    </row>
    <row r="100" spans="1:7" x14ac:dyDescent="0.4">
      <c r="A100" s="47">
        <v>98</v>
      </c>
      <c r="B100" s="23">
        <f t="shared" si="8"/>
        <v>9800</v>
      </c>
      <c r="C100" s="26">
        <f t="shared" si="9"/>
        <v>485100</v>
      </c>
      <c r="E100" s="18">
        <v>98</v>
      </c>
      <c r="F100" s="23">
        <f t="shared" si="10"/>
        <v>28488.457209179989</v>
      </c>
      <c r="G100" s="26">
        <f t="shared" si="11"/>
        <v>501629.41069551278</v>
      </c>
    </row>
    <row r="101" spans="1:7" ht="19.5" thickBot="1" x14ac:dyDescent="0.45">
      <c r="A101" s="48">
        <v>99</v>
      </c>
      <c r="B101" s="27">
        <f t="shared" si="8"/>
        <v>9900</v>
      </c>
      <c r="C101" s="28">
        <f t="shared" si="9"/>
        <v>495000</v>
      </c>
      <c r="E101" s="20">
        <v>99</v>
      </c>
      <c r="F101" s="27">
        <f t="shared" si="10"/>
        <v>30197.764641730791</v>
      </c>
      <c r="G101" s="28">
        <f t="shared" si="11"/>
        <v>531827.17533724359</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4"/>
  <sheetViews>
    <sheetView topLeftCell="C1" zoomScale="103" workbookViewId="0">
      <pane ySplit="1" topLeftCell="A29" activePane="bottomLeft" state="frozen"/>
      <selection pane="bottomLeft" activeCell="I39" sqref="I39"/>
    </sheetView>
  </sheetViews>
  <sheetFormatPr defaultRowHeight="18" customHeight="1" x14ac:dyDescent="0.4"/>
  <cols>
    <col min="2" max="2" width="12.375" bestFit="1" customWidth="1"/>
    <col min="3" max="3" width="28.125" bestFit="1" customWidth="1"/>
    <col min="4" max="4" width="10.375" bestFit="1" customWidth="1"/>
    <col min="7" max="7" width="12.375" bestFit="1" customWidth="1"/>
    <col min="8" max="8" width="41.75" bestFit="1" customWidth="1"/>
    <col min="9" max="9" width="51.5" bestFit="1" customWidth="1"/>
  </cols>
  <sheetData>
    <row r="1" spans="1:9" ht="18" customHeight="1" thickBot="1" x14ac:dyDescent="0.45">
      <c r="A1" s="31" t="s">
        <v>549</v>
      </c>
      <c r="B1" s="12" t="s">
        <v>539</v>
      </c>
      <c r="C1" s="13" t="s">
        <v>14</v>
      </c>
      <c r="D1" s="13" t="s">
        <v>13</v>
      </c>
      <c r="E1" s="13" t="s">
        <v>12</v>
      </c>
      <c r="F1" s="13" t="s">
        <v>15</v>
      </c>
      <c r="G1" s="13" t="s">
        <v>22</v>
      </c>
      <c r="H1" s="13" t="s">
        <v>16</v>
      </c>
      <c r="I1" s="14" t="s">
        <v>18</v>
      </c>
    </row>
    <row r="2" spans="1:9" ht="18" customHeight="1" x14ac:dyDescent="0.4">
      <c r="A2" s="36">
        <v>1</v>
      </c>
      <c r="B2" s="53" t="s">
        <v>5</v>
      </c>
      <c r="C2" s="16" t="s">
        <v>11</v>
      </c>
      <c r="D2" s="16">
        <v>1</v>
      </c>
      <c r="E2" s="16">
        <v>1.2</v>
      </c>
      <c r="F2" s="16">
        <v>15</v>
      </c>
      <c r="G2" s="16" t="s">
        <v>23</v>
      </c>
      <c r="H2" s="16" t="s">
        <v>17</v>
      </c>
      <c r="I2" s="17" t="s">
        <v>19</v>
      </c>
    </row>
    <row r="3" spans="1:9" ht="18" customHeight="1" x14ac:dyDescent="0.4">
      <c r="A3" s="37">
        <v>2</v>
      </c>
      <c r="B3" s="34" t="s">
        <v>5</v>
      </c>
      <c r="C3" s="1" t="s">
        <v>20</v>
      </c>
      <c r="D3" s="1">
        <v>15</v>
      </c>
      <c r="E3" s="1">
        <v>0.5</v>
      </c>
      <c r="F3" s="1">
        <v>18</v>
      </c>
      <c r="G3" s="1" t="s">
        <v>23</v>
      </c>
      <c r="H3" s="1" t="s">
        <v>21</v>
      </c>
      <c r="I3" s="19"/>
    </row>
    <row r="4" spans="1:9" ht="18" customHeight="1" x14ac:dyDescent="0.4">
      <c r="A4" s="37">
        <v>3</v>
      </c>
      <c r="B4" s="34" t="s">
        <v>5</v>
      </c>
      <c r="C4" s="1" t="s">
        <v>24</v>
      </c>
      <c r="D4" s="1">
        <v>18</v>
      </c>
      <c r="E4" s="1">
        <v>1.8</v>
      </c>
      <c r="F4" s="1">
        <v>8</v>
      </c>
      <c r="G4" s="1" t="s">
        <v>25</v>
      </c>
      <c r="H4" s="1" t="s">
        <v>35</v>
      </c>
      <c r="I4" s="19" t="s">
        <v>26</v>
      </c>
    </row>
    <row r="5" spans="1:9" ht="18" customHeight="1" x14ac:dyDescent="0.4">
      <c r="A5" s="37">
        <v>4</v>
      </c>
      <c r="B5" s="34" t="s">
        <v>5</v>
      </c>
      <c r="C5" s="1" t="s">
        <v>27</v>
      </c>
      <c r="D5" s="1">
        <v>22</v>
      </c>
      <c r="E5" s="1">
        <v>0.9</v>
      </c>
      <c r="F5" s="1">
        <v>15</v>
      </c>
      <c r="G5" s="1" t="s">
        <v>28</v>
      </c>
      <c r="H5" s="1" t="s">
        <v>30</v>
      </c>
      <c r="I5" s="19"/>
    </row>
    <row r="6" spans="1:9" ht="18" customHeight="1" x14ac:dyDescent="0.4">
      <c r="A6" s="37">
        <v>5</v>
      </c>
      <c r="B6" s="34" t="s">
        <v>5</v>
      </c>
      <c r="C6" s="1" t="s">
        <v>547</v>
      </c>
      <c r="D6" s="1">
        <v>34</v>
      </c>
      <c r="E6" s="1">
        <v>1.5</v>
      </c>
      <c r="F6" s="1">
        <v>22</v>
      </c>
      <c r="G6" s="1" t="s">
        <v>31</v>
      </c>
      <c r="H6" s="1" t="s">
        <v>34</v>
      </c>
      <c r="I6" s="19"/>
    </row>
    <row r="7" spans="1:9" ht="18" customHeight="1" x14ac:dyDescent="0.4">
      <c r="A7" s="37">
        <v>6</v>
      </c>
      <c r="B7" s="34" t="s">
        <v>5</v>
      </c>
      <c r="C7" s="1" t="s">
        <v>32</v>
      </c>
      <c r="D7" s="1">
        <v>45</v>
      </c>
      <c r="E7" s="1">
        <v>1.2</v>
      </c>
      <c r="F7" s="1">
        <v>20</v>
      </c>
      <c r="G7" s="1" t="s">
        <v>31</v>
      </c>
      <c r="H7" s="1" t="s">
        <v>33</v>
      </c>
      <c r="I7" s="19" t="s">
        <v>19</v>
      </c>
    </row>
    <row r="8" spans="1:9" ht="18" customHeight="1" thickBot="1" x14ac:dyDescent="0.45">
      <c r="A8" s="38">
        <v>7</v>
      </c>
      <c r="B8" s="35" t="s">
        <v>5</v>
      </c>
      <c r="C8" s="21" t="s">
        <v>36</v>
      </c>
      <c r="D8" s="21">
        <v>81</v>
      </c>
      <c r="E8" s="21" ph="1">
        <v>2</v>
      </c>
      <c r="F8" s="21">
        <v>55</v>
      </c>
      <c r="G8" s="21" t="s">
        <v>37</v>
      </c>
      <c r="H8" s="21" t="s">
        <v>38</v>
      </c>
      <c r="I8" s="22"/>
    </row>
    <row r="9" spans="1:9" s="8" customFormat="1" ht="18" customHeight="1" thickBot="1" x14ac:dyDescent="0.45"/>
    <row r="10" spans="1:9" ht="18" customHeight="1" x14ac:dyDescent="0.4">
      <c r="A10" s="54">
        <v>8</v>
      </c>
      <c r="B10" s="33" t="s">
        <v>39</v>
      </c>
      <c r="C10" s="16" t="s">
        <v>56</v>
      </c>
      <c r="D10" s="16">
        <v>1</v>
      </c>
      <c r="E10" s="16">
        <v>1</v>
      </c>
      <c r="F10" s="16">
        <v>10</v>
      </c>
      <c r="G10" s="16" t="s">
        <v>23</v>
      </c>
      <c r="H10" s="16" t="s">
        <v>49</v>
      </c>
      <c r="I10" s="17"/>
    </row>
    <row r="11" spans="1:9" ht="18" customHeight="1" x14ac:dyDescent="0.4">
      <c r="A11" s="55">
        <v>9</v>
      </c>
      <c r="B11" s="34" t="s">
        <v>39</v>
      </c>
      <c r="C11" s="1" t="s">
        <v>41</v>
      </c>
      <c r="D11" s="1">
        <v>8</v>
      </c>
      <c r="E11" s="1">
        <v>0</v>
      </c>
      <c r="F11" s="1">
        <v>30</v>
      </c>
      <c r="G11" s="1" t="s">
        <v>28</v>
      </c>
      <c r="H11" s="1" t="s">
        <v>42</v>
      </c>
      <c r="I11" s="19" t="s">
        <v>43</v>
      </c>
    </row>
    <row r="12" spans="1:9" ht="18" customHeight="1" x14ac:dyDescent="0.4">
      <c r="A12" s="55">
        <v>10</v>
      </c>
      <c r="B12" s="34" t="s">
        <v>39</v>
      </c>
      <c r="C12" s="1" t="s">
        <v>40</v>
      </c>
      <c r="D12" s="1">
        <v>15</v>
      </c>
      <c r="E12" s="1">
        <v>1</v>
      </c>
      <c r="F12" s="1">
        <v>30</v>
      </c>
      <c r="G12" s="1" t="s">
        <v>514</v>
      </c>
      <c r="H12" s="1" t="s">
        <v>538</v>
      </c>
      <c r="I12" s="19"/>
    </row>
    <row r="13" spans="1:9" ht="18" customHeight="1" x14ac:dyDescent="0.4">
      <c r="A13" s="55">
        <v>11</v>
      </c>
      <c r="B13" s="34" t="s">
        <v>39</v>
      </c>
      <c r="C13" s="1" t="s">
        <v>57</v>
      </c>
      <c r="D13" s="1">
        <v>21</v>
      </c>
      <c r="E13" s="1">
        <v>3</v>
      </c>
      <c r="F13" s="1">
        <v>25</v>
      </c>
      <c r="G13" s="1" t="s">
        <v>28</v>
      </c>
      <c r="H13" s="1" t="s">
        <v>49</v>
      </c>
      <c r="I13" s="19"/>
    </row>
    <row r="14" spans="1:9" ht="18" customHeight="1" x14ac:dyDescent="0.4">
      <c r="A14" s="55">
        <v>12</v>
      </c>
      <c r="B14" s="34" t="s">
        <v>39</v>
      </c>
      <c r="C14" s="1" t="s">
        <v>48</v>
      </c>
      <c r="D14" s="1">
        <v>32</v>
      </c>
      <c r="E14" s="1">
        <v>2.2000000000000002</v>
      </c>
      <c r="F14" s="1">
        <v>50</v>
      </c>
      <c r="G14" s="1" t="s">
        <v>31</v>
      </c>
      <c r="H14" s="1" t="s">
        <v>59</v>
      </c>
      <c r="I14" s="19"/>
    </row>
    <row r="15" spans="1:9" ht="18" customHeight="1" x14ac:dyDescent="0.4">
      <c r="A15" s="55">
        <v>13</v>
      </c>
      <c r="B15" s="34" t="s">
        <v>39</v>
      </c>
      <c r="C15" s="1" t="s">
        <v>50</v>
      </c>
      <c r="D15" s="1">
        <v>32</v>
      </c>
      <c r="E15" s="1">
        <v>0</v>
      </c>
      <c r="F15" s="1">
        <v>40</v>
      </c>
      <c r="G15" s="1" t="s">
        <v>31</v>
      </c>
      <c r="H15" s="1" t="s">
        <v>51</v>
      </c>
      <c r="I15" s="19" t="s">
        <v>52</v>
      </c>
    </row>
    <row r="16" spans="1:9" ht="18" customHeight="1" x14ac:dyDescent="0.4">
      <c r="A16" s="55">
        <v>14</v>
      </c>
      <c r="B16" s="34" t="s">
        <v>39</v>
      </c>
      <c r="C16" s="1" t="s">
        <v>58</v>
      </c>
      <c r="D16" s="1">
        <v>35</v>
      </c>
      <c r="E16" s="1">
        <v>7</v>
      </c>
      <c r="F16" s="1">
        <v>42</v>
      </c>
      <c r="G16" s="1" t="s">
        <v>31</v>
      </c>
      <c r="H16" s="1" t="s">
        <v>55</v>
      </c>
      <c r="I16" s="19"/>
    </row>
    <row r="17" spans="1:9" ht="18" customHeight="1" x14ac:dyDescent="0.4">
      <c r="A17" s="55">
        <v>15</v>
      </c>
      <c r="B17" s="34" t="s">
        <v>39</v>
      </c>
      <c r="C17" s="1" t="s">
        <v>53</v>
      </c>
      <c r="D17" s="1">
        <v>45</v>
      </c>
      <c r="E17" s="1">
        <v>1.3</v>
      </c>
      <c r="F17" s="1">
        <v>55</v>
      </c>
      <c r="G17" s="1" t="s">
        <v>31</v>
      </c>
      <c r="H17" s="1" t="s">
        <v>54</v>
      </c>
      <c r="I17" s="19"/>
    </row>
    <row r="18" spans="1:9" ht="18" customHeight="1" thickBot="1" x14ac:dyDescent="0.45">
      <c r="A18" s="56">
        <v>16</v>
      </c>
      <c r="B18" s="35" t="s">
        <v>39</v>
      </c>
      <c r="C18" s="21" t="s">
        <v>380</v>
      </c>
      <c r="D18" s="21">
        <v>81</v>
      </c>
      <c r="E18" s="21">
        <v>5</v>
      </c>
      <c r="F18" s="21">
        <v>80</v>
      </c>
      <c r="G18" s="21" t="s">
        <v>31</v>
      </c>
      <c r="H18" s="21" t="s">
        <v>59</v>
      </c>
      <c r="I18" s="22"/>
    </row>
    <row r="19" spans="1:9" s="8" customFormat="1" ht="18" customHeight="1" thickBot="1" x14ac:dyDescent="0.45"/>
    <row r="20" spans="1:9" ht="18" customHeight="1" x14ac:dyDescent="0.4">
      <c r="A20" s="54">
        <v>17</v>
      </c>
      <c r="B20" s="33" t="s">
        <v>61</v>
      </c>
      <c r="C20" s="16" t="s">
        <v>62</v>
      </c>
      <c r="D20" s="16">
        <v>1</v>
      </c>
      <c r="E20" s="16">
        <v>0</v>
      </c>
      <c r="F20" s="16">
        <v>7</v>
      </c>
      <c r="G20" s="16" t="s">
        <v>25</v>
      </c>
      <c r="H20" s="16" t="s">
        <v>63</v>
      </c>
      <c r="I20" s="17"/>
    </row>
    <row r="21" spans="1:9" ht="18" customHeight="1" x14ac:dyDescent="0.4">
      <c r="A21" s="55">
        <v>18</v>
      </c>
      <c r="B21" s="34" t="s">
        <v>60</v>
      </c>
      <c r="C21" s="1" t="s">
        <v>64</v>
      </c>
      <c r="D21" s="1">
        <v>7</v>
      </c>
      <c r="E21" s="1">
        <v>1.5</v>
      </c>
      <c r="F21" s="1">
        <v>12</v>
      </c>
      <c r="G21" s="1" t="s">
        <v>65</v>
      </c>
      <c r="H21" s="1" t="s">
        <v>66</v>
      </c>
      <c r="I21" s="19"/>
    </row>
    <row r="22" spans="1:9" ht="18" customHeight="1" x14ac:dyDescent="0.4">
      <c r="A22" s="55">
        <v>19</v>
      </c>
      <c r="B22" s="34" t="s">
        <v>60</v>
      </c>
      <c r="C22" s="1" t="s">
        <v>69</v>
      </c>
      <c r="D22" s="1">
        <v>15</v>
      </c>
      <c r="E22" s="1">
        <v>0.7</v>
      </c>
      <c r="F22" s="1">
        <v>21</v>
      </c>
      <c r="G22" s="1" t="s">
        <v>65</v>
      </c>
      <c r="H22" s="1" t="s">
        <v>70</v>
      </c>
      <c r="I22" s="19"/>
    </row>
    <row r="23" spans="1:9" ht="18" customHeight="1" x14ac:dyDescent="0.4">
      <c r="A23" s="55">
        <v>20</v>
      </c>
      <c r="B23" s="34" t="s">
        <v>60</v>
      </c>
      <c r="C23" s="1" t="s">
        <v>71</v>
      </c>
      <c r="D23" s="1">
        <v>23</v>
      </c>
      <c r="E23" s="1">
        <v>0.2</v>
      </c>
      <c r="F23" s="1">
        <v>10</v>
      </c>
      <c r="G23" s="1" t="s">
        <v>28</v>
      </c>
      <c r="H23" s="1" t="s">
        <v>72</v>
      </c>
      <c r="I23" s="19"/>
    </row>
    <row r="24" spans="1:9" ht="18" customHeight="1" x14ac:dyDescent="0.4">
      <c r="A24" s="55">
        <v>21</v>
      </c>
      <c r="B24" s="34" t="s">
        <v>60</v>
      </c>
      <c r="C24" s="1" t="s">
        <v>67</v>
      </c>
      <c r="D24" s="1">
        <v>32</v>
      </c>
      <c r="E24" s="1">
        <v>1</v>
      </c>
      <c r="F24" s="1">
        <v>20</v>
      </c>
      <c r="G24" s="1" t="s">
        <v>31</v>
      </c>
      <c r="H24" s="1" t="s">
        <v>68</v>
      </c>
      <c r="I24" s="19"/>
    </row>
    <row r="25" spans="1:9" ht="18" customHeight="1" thickBot="1" x14ac:dyDescent="0.45">
      <c r="A25" s="56">
        <v>22</v>
      </c>
      <c r="B25" s="35" t="s">
        <v>60</v>
      </c>
      <c r="C25" s="21" t="s">
        <v>73</v>
      </c>
      <c r="D25" s="21">
        <v>81</v>
      </c>
      <c r="E25" s="21">
        <v>4</v>
      </c>
      <c r="F25" s="21">
        <v>55</v>
      </c>
      <c r="G25" s="21" t="s">
        <v>37</v>
      </c>
      <c r="H25" s="21" t="s">
        <v>74</v>
      </c>
      <c r="I25" s="22"/>
    </row>
    <row r="26" spans="1:9" s="8" customFormat="1" ht="18" customHeight="1" thickBot="1" x14ac:dyDescent="0.45"/>
    <row r="27" spans="1:9" ht="18" customHeight="1" x14ac:dyDescent="0.4">
      <c r="A27" s="54">
        <v>23</v>
      </c>
      <c r="B27" s="33" t="s">
        <v>75</v>
      </c>
      <c r="C27" s="16" t="s">
        <v>76</v>
      </c>
      <c r="D27" s="16">
        <v>1</v>
      </c>
      <c r="E27" s="16">
        <v>1.2</v>
      </c>
      <c r="F27" s="16">
        <v>15</v>
      </c>
      <c r="G27" s="16" t="s">
        <v>28</v>
      </c>
      <c r="H27" s="16" t="s">
        <v>87</v>
      </c>
      <c r="I27" s="17"/>
    </row>
    <row r="28" spans="1:9" ht="18" customHeight="1" x14ac:dyDescent="0.4">
      <c r="A28" s="55">
        <v>24</v>
      </c>
      <c r="B28" s="34" t="s">
        <v>75</v>
      </c>
      <c r="C28" s="1" t="s">
        <v>77</v>
      </c>
      <c r="D28" s="1">
        <v>1</v>
      </c>
      <c r="E28" s="1">
        <v>1.2</v>
      </c>
      <c r="F28" s="1">
        <v>15</v>
      </c>
      <c r="G28" s="1" t="s">
        <v>28</v>
      </c>
      <c r="H28" s="1" t="s">
        <v>85</v>
      </c>
      <c r="I28" s="19"/>
    </row>
    <row r="29" spans="1:9" ht="18" customHeight="1" x14ac:dyDescent="0.4">
      <c r="A29" s="55">
        <v>25</v>
      </c>
      <c r="B29" s="34" t="s">
        <v>75</v>
      </c>
      <c r="C29" s="1" t="s">
        <v>78</v>
      </c>
      <c r="D29" s="1">
        <v>1</v>
      </c>
      <c r="E29" s="1">
        <v>1.2</v>
      </c>
      <c r="F29" s="1">
        <v>15</v>
      </c>
      <c r="G29" s="1" t="s">
        <v>28</v>
      </c>
      <c r="H29" s="1" t="s">
        <v>86</v>
      </c>
      <c r="I29" s="19"/>
    </row>
    <row r="30" spans="1:9" ht="18" customHeight="1" x14ac:dyDescent="0.4">
      <c r="A30" s="55">
        <v>26</v>
      </c>
      <c r="B30" s="34" t="s">
        <v>75</v>
      </c>
      <c r="C30" s="1" t="s">
        <v>79</v>
      </c>
      <c r="D30" s="1">
        <v>22</v>
      </c>
      <c r="E30" s="1">
        <v>1.5</v>
      </c>
      <c r="F30" s="1">
        <v>30</v>
      </c>
      <c r="G30" s="1" t="s">
        <v>31</v>
      </c>
      <c r="H30" s="1" t="s">
        <v>88</v>
      </c>
      <c r="I30" s="19"/>
    </row>
    <row r="31" spans="1:9" ht="18" customHeight="1" x14ac:dyDescent="0.4">
      <c r="A31" s="55">
        <v>27</v>
      </c>
      <c r="B31" s="34" t="s">
        <v>75</v>
      </c>
      <c r="C31" s="1" t="s">
        <v>80</v>
      </c>
      <c r="D31" s="1">
        <v>22</v>
      </c>
      <c r="E31" s="1">
        <v>1.5</v>
      </c>
      <c r="F31" s="1">
        <v>30</v>
      </c>
      <c r="G31" s="1" t="s">
        <v>31</v>
      </c>
      <c r="H31" s="1" t="s">
        <v>89</v>
      </c>
      <c r="I31" s="19"/>
    </row>
    <row r="32" spans="1:9" ht="18" customHeight="1" x14ac:dyDescent="0.4">
      <c r="A32" s="55">
        <v>28</v>
      </c>
      <c r="B32" s="34" t="s">
        <v>75</v>
      </c>
      <c r="C32" s="1" t="s">
        <v>81</v>
      </c>
      <c r="D32" s="1">
        <v>22</v>
      </c>
      <c r="E32" s="1">
        <v>1.5</v>
      </c>
      <c r="F32" s="1">
        <v>30</v>
      </c>
      <c r="G32" s="1" t="s">
        <v>31</v>
      </c>
      <c r="H32" s="1" t="s">
        <v>90</v>
      </c>
      <c r="I32" s="19"/>
    </row>
    <row r="33" spans="1:9" ht="18" customHeight="1" x14ac:dyDescent="0.4">
      <c r="A33" s="55">
        <v>29</v>
      </c>
      <c r="B33" s="34" t="s">
        <v>75</v>
      </c>
      <c r="C33" s="4" t="s">
        <v>82</v>
      </c>
      <c r="D33" s="4">
        <v>38</v>
      </c>
      <c r="E33" s="4">
        <v>1.8</v>
      </c>
      <c r="F33" s="4">
        <v>45</v>
      </c>
      <c r="G33" s="4" t="s">
        <v>37</v>
      </c>
      <c r="H33" s="1" t="s">
        <v>92</v>
      </c>
      <c r="I33" s="19"/>
    </row>
    <row r="34" spans="1:9" ht="18" customHeight="1" x14ac:dyDescent="0.4">
      <c r="A34" s="55">
        <v>30</v>
      </c>
      <c r="B34" s="34" t="s">
        <v>75</v>
      </c>
      <c r="C34" s="4" t="s">
        <v>83</v>
      </c>
      <c r="D34" s="4">
        <v>38</v>
      </c>
      <c r="E34" s="4">
        <v>1.8</v>
      </c>
      <c r="F34" s="4">
        <v>45</v>
      </c>
      <c r="G34" s="4" t="s">
        <v>37</v>
      </c>
      <c r="H34" s="1" t="s">
        <v>93</v>
      </c>
      <c r="I34" s="19"/>
    </row>
    <row r="35" spans="1:9" ht="18" customHeight="1" x14ac:dyDescent="0.4">
      <c r="A35" s="55">
        <v>31</v>
      </c>
      <c r="B35" s="34" t="s">
        <v>75</v>
      </c>
      <c r="C35" s="4" t="s">
        <v>84</v>
      </c>
      <c r="D35" s="4">
        <v>38</v>
      </c>
      <c r="E35" s="4">
        <v>1.8</v>
      </c>
      <c r="F35" s="4">
        <v>45</v>
      </c>
      <c r="G35" s="4" t="s">
        <v>91</v>
      </c>
      <c r="H35" s="1" t="s">
        <v>94</v>
      </c>
      <c r="I35" s="19"/>
    </row>
    <row r="36" spans="1:9" ht="18" customHeight="1" x14ac:dyDescent="0.4">
      <c r="A36" s="55">
        <v>32</v>
      </c>
      <c r="B36" s="34" t="s">
        <v>75</v>
      </c>
      <c r="C36" s="4" t="s">
        <v>96</v>
      </c>
      <c r="D36" s="4">
        <v>42</v>
      </c>
      <c r="E36" s="4">
        <v>1.6</v>
      </c>
      <c r="F36" s="4">
        <v>65</v>
      </c>
      <c r="G36" s="4" t="s">
        <v>37</v>
      </c>
      <c r="H36" s="4" t="s">
        <v>97</v>
      </c>
      <c r="I36" s="19"/>
    </row>
    <row r="37" spans="1:9" ht="18" customHeight="1" thickBot="1" x14ac:dyDescent="0.45">
      <c r="A37" s="56">
        <v>33</v>
      </c>
      <c r="B37" s="35" t="s">
        <v>75</v>
      </c>
      <c r="C37" s="29" t="s">
        <v>95</v>
      </c>
      <c r="D37" s="29">
        <v>81</v>
      </c>
      <c r="E37" s="29">
        <v>2.5</v>
      </c>
      <c r="F37" s="29">
        <v>80</v>
      </c>
      <c r="G37" s="29" t="s">
        <v>37</v>
      </c>
      <c r="H37" s="29" t="s">
        <v>98</v>
      </c>
      <c r="I37" s="22" t="s">
        <v>550</v>
      </c>
    </row>
    <row r="38" spans="1:9" s="8" customFormat="1" ht="18" customHeight="1" thickBot="1" x14ac:dyDescent="0.45"/>
    <row r="39" spans="1:9" ht="18" customHeight="1" x14ac:dyDescent="0.4">
      <c r="A39" s="54">
        <v>34</v>
      </c>
      <c r="B39" s="33" t="s">
        <v>99</v>
      </c>
      <c r="C39" s="16" t="s">
        <v>100</v>
      </c>
      <c r="D39" s="16">
        <v>1</v>
      </c>
      <c r="E39" s="16">
        <v>0</v>
      </c>
      <c r="F39" s="16">
        <v>25</v>
      </c>
      <c r="G39" s="16" t="s">
        <v>28</v>
      </c>
      <c r="H39" s="16" t="s">
        <v>106</v>
      </c>
      <c r="I39" s="17" t="s">
        <v>103</v>
      </c>
    </row>
    <row r="40" spans="1:9" ht="18" customHeight="1" x14ac:dyDescent="0.4">
      <c r="A40" s="55">
        <v>35</v>
      </c>
      <c r="B40" s="34" t="s">
        <v>99</v>
      </c>
      <c r="C40" s="1" t="s">
        <v>111</v>
      </c>
      <c r="D40" s="1">
        <v>1</v>
      </c>
      <c r="E40" s="1">
        <v>0</v>
      </c>
      <c r="F40" s="1">
        <v>20</v>
      </c>
      <c r="G40" s="1" t="s">
        <v>28</v>
      </c>
      <c r="H40" s="1" t="s">
        <v>112</v>
      </c>
      <c r="I40" s="19" t="s">
        <v>113</v>
      </c>
    </row>
    <row r="41" spans="1:9" ht="18" customHeight="1" x14ac:dyDescent="0.4">
      <c r="A41" s="55">
        <v>36</v>
      </c>
      <c r="B41" s="34" t="s">
        <v>99</v>
      </c>
      <c r="C41" s="1" t="s">
        <v>114</v>
      </c>
      <c r="D41" s="1">
        <v>8</v>
      </c>
      <c r="E41" s="1">
        <v>0</v>
      </c>
      <c r="F41" s="1">
        <v>18</v>
      </c>
      <c r="G41" s="1" t="s">
        <v>28</v>
      </c>
      <c r="H41" s="1" t="s">
        <v>115</v>
      </c>
      <c r="I41" s="19" t="s">
        <v>116</v>
      </c>
    </row>
    <row r="42" spans="1:9" ht="18" customHeight="1" x14ac:dyDescent="0.4">
      <c r="A42" s="55">
        <v>37</v>
      </c>
      <c r="B42" s="34" t="s">
        <v>99</v>
      </c>
      <c r="C42" s="1" t="s">
        <v>101</v>
      </c>
      <c r="D42" s="1">
        <v>15</v>
      </c>
      <c r="E42" s="1">
        <v>0</v>
      </c>
      <c r="F42" s="1">
        <v>15</v>
      </c>
      <c r="G42" s="1" t="s">
        <v>104</v>
      </c>
      <c r="H42" s="1" t="s">
        <v>105</v>
      </c>
      <c r="I42" s="19"/>
    </row>
    <row r="43" spans="1:9" ht="18" customHeight="1" x14ac:dyDescent="0.4">
      <c r="A43" s="55">
        <v>38</v>
      </c>
      <c r="B43" s="34" t="s">
        <v>99</v>
      </c>
      <c r="C43" s="4" t="s">
        <v>120</v>
      </c>
      <c r="D43" s="4">
        <v>19</v>
      </c>
      <c r="E43" s="1">
        <v>0</v>
      </c>
      <c r="F43" s="1">
        <v>31</v>
      </c>
      <c r="G43" s="1" t="s">
        <v>31</v>
      </c>
      <c r="H43" s="1" t="s">
        <v>121</v>
      </c>
      <c r="I43" s="19" t="s">
        <v>122</v>
      </c>
    </row>
    <row r="44" spans="1:9" ht="18" customHeight="1" x14ac:dyDescent="0.4">
      <c r="A44" s="55">
        <v>39</v>
      </c>
      <c r="B44" s="34" t="s">
        <v>99</v>
      </c>
      <c r="C44" s="1" t="s">
        <v>102</v>
      </c>
      <c r="D44" s="1">
        <v>22</v>
      </c>
      <c r="E44" s="1">
        <v>0</v>
      </c>
      <c r="F44" s="1">
        <v>22</v>
      </c>
      <c r="G44" s="1" t="s">
        <v>28</v>
      </c>
      <c r="H44" s="1" t="s">
        <v>107</v>
      </c>
      <c r="I44" s="19" t="s">
        <v>108</v>
      </c>
    </row>
    <row r="45" spans="1:9" ht="18" customHeight="1" x14ac:dyDescent="0.4">
      <c r="A45" s="55">
        <v>40</v>
      </c>
      <c r="B45" s="34" t="s">
        <v>99</v>
      </c>
      <c r="C45" s="1" t="s">
        <v>109</v>
      </c>
      <c r="D45" s="1">
        <v>31</v>
      </c>
      <c r="E45" s="1">
        <v>1.3</v>
      </c>
      <c r="F45" s="1">
        <v>42</v>
      </c>
      <c r="G45" s="1" t="s">
        <v>31</v>
      </c>
      <c r="H45" s="1" t="s">
        <v>110</v>
      </c>
      <c r="I45" s="19"/>
    </row>
    <row r="46" spans="1:9" ht="18" customHeight="1" thickBot="1" x14ac:dyDescent="0.45">
      <c r="A46" s="56">
        <v>41</v>
      </c>
      <c r="B46" s="35" t="s">
        <v>99</v>
      </c>
      <c r="C46" s="29" t="s">
        <v>117</v>
      </c>
      <c r="D46" s="21">
        <v>81</v>
      </c>
      <c r="E46" s="21">
        <v>0</v>
      </c>
      <c r="F46" s="21">
        <v>55</v>
      </c>
      <c r="G46" s="21" t="s">
        <v>37</v>
      </c>
      <c r="H46" s="21" t="s">
        <v>118</v>
      </c>
      <c r="I46" s="22" t="s">
        <v>119</v>
      </c>
    </row>
    <row r="47" spans="1:9" s="8" customFormat="1" ht="18" customHeight="1" thickBot="1" x14ac:dyDescent="0.45"/>
    <row r="48" spans="1:9" ht="18" customHeight="1" x14ac:dyDescent="0.4">
      <c r="A48" s="54">
        <v>42</v>
      </c>
      <c r="B48" s="33" t="s">
        <v>148</v>
      </c>
      <c r="C48" s="16" t="s">
        <v>125</v>
      </c>
      <c r="D48" s="16">
        <v>1</v>
      </c>
      <c r="E48" s="16">
        <v>1</v>
      </c>
      <c r="F48" s="16">
        <v>40</v>
      </c>
      <c r="G48" s="16" t="s">
        <v>28</v>
      </c>
      <c r="H48" s="16" t="s">
        <v>130</v>
      </c>
      <c r="I48" s="17" t="s">
        <v>129</v>
      </c>
    </row>
    <row r="49" spans="1:9" ht="18" customHeight="1" x14ac:dyDescent="0.4">
      <c r="A49" s="55">
        <v>43</v>
      </c>
      <c r="B49" s="34" t="s">
        <v>148</v>
      </c>
      <c r="C49" s="1" t="s">
        <v>126</v>
      </c>
      <c r="D49" s="1">
        <v>1</v>
      </c>
      <c r="E49" s="1">
        <v>0.7</v>
      </c>
      <c r="F49" s="1">
        <v>35</v>
      </c>
      <c r="G49" s="1" t="s">
        <v>28</v>
      </c>
      <c r="H49" s="1" t="s">
        <v>127</v>
      </c>
      <c r="I49" s="19" t="s">
        <v>571</v>
      </c>
    </row>
    <row r="50" spans="1:9" ht="18" customHeight="1" x14ac:dyDescent="0.4">
      <c r="A50" s="55">
        <v>44</v>
      </c>
      <c r="B50" s="34" t="s">
        <v>148</v>
      </c>
      <c r="C50" s="1" t="s">
        <v>128</v>
      </c>
      <c r="D50" s="1">
        <v>1</v>
      </c>
      <c r="E50" s="1">
        <v>0.6</v>
      </c>
      <c r="F50" s="1">
        <v>45</v>
      </c>
      <c r="G50" s="1" t="s">
        <v>31</v>
      </c>
      <c r="H50" s="1" t="s">
        <v>132</v>
      </c>
      <c r="I50" s="19" t="s">
        <v>131</v>
      </c>
    </row>
    <row r="51" spans="1:9" ht="18" customHeight="1" x14ac:dyDescent="0.4">
      <c r="A51" s="55">
        <v>45</v>
      </c>
      <c r="B51" s="34" t="s">
        <v>148</v>
      </c>
      <c r="C51" s="1" t="s">
        <v>135</v>
      </c>
      <c r="D51" s="1">
        <v>1</v>
      </c>
      <c r="E51" s="1">
        <v>0</v>
      </c>
      <c r="F51" s="1">
        <v>30</v>
      </c>
      <c r="G51" s="1" t="s">
        <v>104</v>
      </c>
      <c r="H51" s="1" t="s">
        <v>133</v>
      </c>
      <c r="I51" s="19" t="s">
        <v>134</v>
      </c>
    </row>
    <row r="52" spans="1:9" ht="18" customHeight="1" x14ac:dyDescent="0.4">
      <c r="A52" s="55">
        <v>46</v>
      </c>
      <c r="B52" s="34" t="s">
        <v>148</v>
      </c>
      <c r="C52" s="4" t="s">
        <v>140</v>
      </c>
      <c r="D52" s="1">
        <v>1</v>
      </c>
      <c r="E52" s="1">
        <v>0.4</v>
      </c>
      <c r="F52" s="1">
        <v>45</v>
      </c>
      <c r="G52" s="1" t="s">
        <v>31</v>
      </c>
      <c r="H52" s="1" t="s">
        <v>141</v>
      </c>
      <c r="I52" s="19"/>
    </row>
    <row r="53" spans="1:9" ht="18" customHeight="1" x14ac:dyDescent="0.4">
      <c r="A53" s="55">
        <v>47</v>
      </c>
      <c r="B53" s="34" t="s">
        <v>148</v>
      </c>
      <c r="C53" s="4" t="s">
        <v>123</v>
      </c>
      <c r="D53" s="4">
        <v>1</v>
      </c>
      <c r="E53" s="4">
        <v>1.2</v>
      </c>
      <c r="F53" s="4">
        <v>18</v>
      </c>
      <c r="G53" s="4" t="s">
        <v>28</v>
      </c>
      <c r="H53" s="4" t="s">
        <v>124</v>
      </c>
      <c r="I53" s="19" t="s">
        <v>136</v>
      </c>
    </row>
    <row r="54" spans="1:9" ht="18" customHeight="1" thickBot="1" x14ac:dyDescent="0.45">
      <c r="A54" s="56">
        <v>48</v>
      </c>
      <c r="B54" s="35" t="s">
        <v>148</v>
      </c>
      <c r="C54" s="29" t="s">
        <v>137</v>
      </c>
      <c r="D54" s="29">
        <v>81</v>
      </c>
      <c r="E54" s="29">
        <v>3.2</v>
      </c>
      <c r="F54" s="29">
        <v>99</v>
      </c>
      <c r="G54" s="29" t="s">
        <v>37</v>
      </c>
      <c r="H54" s="29" t="s">
        <v>138</v>
      </c>
      <c r="I54" s="30" t="s">
        <v>139</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57"/>
  <sheetViews>
    <sheetView workbookViewId="0">
      <pane ySplit="2" topLeftCell="A3" activePane="bottomLeft" state="frozen"/>
      <selection pane="bottomLeft"/>
    </sheetView>
  </sheetViews>
  <sheetFormatPr defaultRowHeight="18.75" x14ac:dyDescent="0.4"/>
  <cols>
    <col min="3" max="3" width="20.25" bestFit="1" customWidth="1"/>
    <col min="7" max="7" width="12.375" bestFit="1" customWidth="1"/>
    <col min="9" max="9" width="18.25" bestFit="1" customWidth="1"/>
  </cols>
  <sheetData>
    <row r="2" spans="2:9" x14ac:dyDescent="0.4">
      <c r="B2" s="1" t="s">
        <v>315</v>
      </c>
      <c r="C2" s="1" t="s">
        <v>314</v>
      </c>
      <c r="D2" s="1" t="s">
        <v>316</v>
      </c>
      <c r="E2" s="1" t="s">
        <v>317</v>
      </c>
      <c r="F2" s="1" t="s">
        <v>319</v>
      </c>
      <c r="G2" s="1" t="s">
        <v>362</v>
      </c>
      <c r="H2" s="1" t="s">
        <v>340</v>
      </c>
      <c r="I2" s="1" t="s">
        <v>326</v>
      </c>
    </row>
    <row r="3" spans="2:9" x14ac:dyDescent="0.4">
      <c r="B3" s="1">
        <v>1</v>
      </c>
      <c r="C3" s="1" t="s">
        <v>352</v>
      </c>
      <c r="D3" s="1">
        <v>1</v>
      </c>
      <c r="E3" s="1" t="s">
        <v>320</v>
      </c>
      <c r="F3" s="1">
        <v>0</v>
      </c>
      <c r="G3" s="1" t="s">
        <v>363</v>
      </c>
      <c r="H3" s="1" t="s">
        <v>551</v>
      </c>
      <c r="I3" s="1"/>
    </row>
    <row r="4" spans="2:9" x14ac:dyDescent="0.4">
      <c r="B4" s="1">
        <v>2</v>
      </c>
      <c r="C4" s="1" t="s">
        <v>353</v>
      </c>
      <c r="D4" s="1">
        <v>0.8</v>
      </c>
      <c r="E4" s="1" t="s">
        <v>322</v>
      </c>
      <c r="F4" s="1">
        <v>0</v>
      </c>
      <c r="G4" s="1" t="s">
        <v>364</v>
      </c>
      <c r="H4" s="1" t="s">
        <v>551</v>
      </c>
      <c r="I4" s="1"/>
    </row>
    <row r="5" spans="2:9" x14ac:dyDescent="0.4">
      <c r="B5" s="1">
        <v>3</v>
      </c>
      <c r="C5" s="1" t="s">
        <v>354</v>
      </c>
      <c r="D5" s="1">
        <v>1</v>
      </c>
      <c r="E5" s="1" t="s">
        <v>43</v>
      </c>
      <c r="F5" s="1">
        <v>0</v>
      </c>
      <c r="G5" s="1" t="s">
        <v>363</v>
      </c>
      <c r="H5" s="1"/>
      <c r="I5" s="1"/>
    </row>
    <row r="6" spans="2:9" x14ac:dyDescent="0.4">
      <c r="B6" s="1">
        <v>4</v>
      </c>
      <c r="C6" s="1" t="s">
        <v>355</v>
      </c>
      <c r="D6" s="1">
        <v>0.8</v>
      </c>
      <c r="E6" s="1" t="s">
        <v>136</v>
      </c>
      <c r="F6" s="1">
        <v>0</v>
      </c>
      <c r="G6" s="1" t="s">
        <v>364</v>
      </c>
      <c r="H6" s="1"/>
      <c r="I6" s="1"/>
    </row>
    <row r="7" spans="2:9" x14ac:dyDescent="0.4">
      <c r="B7" s="1">
        <v>5</v>
      </c>
      <c r="C7" s="1" t="s">
        <v>318</v>
      </c>
      <c r="D7" s="1">
        <v>1.1000000000000001</v>
      </c>
      <c r="E7" s="1" t="s">
        <v>320</v>
      </c>
      <c r="F7" s="1">
        <v>0</v>
      </c>
      <c r="G7" s="1" t="s">
        <v>365</v>
      </c>
      <c r="H7" s="1" t="s">
        <v>551</v>
      </c>
      <c r="I7" s="1"/>
    </row>
    <row r="8" spans="2:9" x14ac:dyDescent="0.4">
      <c r="B8" s="1">
        <v>6</v>
      </c>
      <c r="C8" s="1" t="s">
        <v>76</v>
      </c>
      <c r="D8" s="1">
        <v>1</v>
      </c>
      <c r="E8" s="1" t="s">
        <v>320</v>
      </c>
      <c r="F8" s="1">
        <v>15</v>
      </c>
      <c r="G8" s="1" t="s">
        <v>363</v>
      </c>
      <c r="H8" s="1" t="s">
        <v>572</v>
      </c>
      <c r="I8" s="1"/>
    </row>
    <row r="9" spans="2:9" x14ac:dyDescent="0.4">
      <c r="B9" s="1">
        <v>7</v>
      </c>
      <c r="C9" s="1" t="s">
        <v>321</v>
      </c>
      <c r="D9" s="1">
        <v>1</v>
      </c>
      <c r="E9" s="1" t="s">
        <v>320</v>
      </c>
      <c r="F9" s="1">
        <v>15</v>
      </c>
      <c r="G9" s="1" t="s">
        <v>363</v>
      </c>
      <c r="H9" s="1" t="s">
        <v>572</v>
      </c>
      <c r="I9" s="1"/>
    </row>
    <row r="10" spans="2:9" x14ac:dyDescent="0.4">
      <c r="B10" s="1">
        <v>8</v>
      </c>
      <c r="C10" s="1" t="s">
        <v>78</v>
      </c>
      <c r="D10" s="1">
        <v>1</v>
      </c>
      <c r="E10" s="1" t="s">
        <v>320</v>
      </c>
      <c r="F10" s="1">
        <v>15</v>
      </c>
      <c r="G10" s="1" t="s">
        <v>363</v>
      </c>
      <c r="H10" s="1" t="s">
        <v>572</v>
      </c>
      <c r="I10" s="1"/>
    </row>
    <row r="11" spans="2:9" x14ac:dyDescent="0.4">
      <c r="B11" s="1">
        <v>9</v>
      </c>
      <c r="C11" s="1" t="s">
        <v>323</v>
      </c>
      <c r="D11" s="1">
        <v>0.7</v>
      </c>
      <c r="E11" s="1" t="s">
        <v>322</v>
      </c>
      <c r="F11" s="1">
        <v>15</v>
      </c>
      <c r="G11" s="1" t="s">
        <v>363</v>
      </c>
      <c r="H11" s="1" t="s">
        <v>551</v>
      </c>
      <c r="I11" s="1"/>
    </row>
    <row r="12" spans="2:9" x14ac:dyDescent="0.4">
      <c r="B12" s="1">
        <v>10</v>
      </c>
      <c r="C12" s="1" t="s">
        <v>324</v>
      </c>
      <c r="D12" s="1">
        <v>1</v>
      </c>
      <c r="E12" s="1" t="s">
        <v>320</v>
      </c>
      <c r="F12" s="1">
        <v>0</v>
      </c>
      <c r="G12" s="1" t="s">
        <v>363</v>
      </c>
      <c r="H12" s="1" t="s">
        <v>551</v>
      </c>
      <c r="I12" s="1"/>
    </row>
    <row r="13" spans="2:9" x14ac:dyDescent="0.4">
      <c r="B13" s="1">
        <v>11</v>
      </c>
      <c r="C13" s="1" t="s">
        <v>325</v>
      </c>
      <c r="D13" s="1">
        <v>0.6</v>
      </c>
      <c r="E13" s="1" t="s">
        <v>322</v>
      </c>
      <c r="F13" s="1">
        <v>30</v>
      </c>
      <c r="G13" s="1" t="s">
        <v>365</v>
      </c>
      <c r="H13" s="1" t="s">
        <v>551</v>
      </c>
      <c r="I13" s="1"/>
    </row>
    <row r="14" spans="2:9" x14ac:dyDescent="0.4">
      <c r="B14" s="1">
        <v>12</v>
      </c>
      <c r="C14" s="1" t="s">
        <v>327</v>
      </c>
      <c r="D14" s="1">
        <v>1.5</v>
      </c>
      <c r="E14" s="1" t="s">
        <v>320</v>
      </c>
      <c r="F14" s="1">
        <v>30</v>
      </c>
      <c r="G14" s="1" t="s">
        <v>364</v>
      </c>
      <c r="H14" s="1" t="s">
        <v>572</v>
      </c>
      <c r="I14" s="1"/>
    </row>
    <row r="15" spans="2:9" x14ac:dyDescent="0.4">
      <c r="B15" s="1">
        <v>13</v>
      </c>
      <c r="C15" s="1" t="s">
        <v>396</v>
      </c>
      <c r="D15" s="1">
        <v>1.5</v>
      </c>
      <c r="E15" s="1" t="s">
        <v>320</v>
      </c>
      <c r="F15" s="1">
        <v>30</v>
      </c>
      <c r="G15" s="1" t="s">
        <v>364</v>
      </c>
      <c r="H15" s="1" t="s">
        <v>572</v>
      </c>
      <c r="I15" s="1"/>
    </row>
    <row r="16" spans="2:9" x14ac:dyDescent="0.4">
      <c r="B16" s="1">
        <v>14</v>
      </c>
      <c r="C16" s="1" t="s">
        <v>328</v>
      </c>
      <c r="D16" s="1">
        <v>1.5</v>
      </c>
      <c r="E16" s="1" t="s">
        <v>320</v>
      </c>
      <c r="F16" s="1">
        <v>30</v>
      </c>
      <c r="G16" s="1" t="s">
        <v>364</v>
      </c>
      <c r="H16" s="1" t="s">
        <v>572</v>
      </c>
      <c r="I16" s="1"/>
    </row>
    <row r="17" spans="2:9" x14ac:dyDescent="0.4">
      <c r="B17" s="1">
        <v>15</v>
      </c>
      <c r="C17" s="1" t="s">
        <v>333</v>
      </c>
      <c r="D17" s="1">
        <v>1.25</v>
      </c>
      <c r="E17" s="1" t="s">
        <v>322</v>
      </c>
      <c r="F17" s="1">
        <v>45</v>
      </c>
      <c r="G17" s="1" t="s">
        <v>364</v>
      </c>
      <c r="H17" s="1" t="s">
        <v>572</v>
      </c>
      <c r="I17" s="1"/>
    </row>
    <row r="18" spans="2:9" x14ac:dyDescent="0.4">
      <c r="B18" s="1">
        <v>16</v>
      </c>
      <c r="C18" s="1" t="s">
        <v>334</v>
      </c>
      <c r="D18" s="1">
        <v>1.2</v>
      </c>
      <c r="E18" s="1" t="s">
        <v>320</v>
      </c>
      <c r="F18" s="1">
        <v>30</v>
      </c>
      <c r="G18" s="1" t="s">
        <v>365</v>
      </c>
      <c r="H18" s="1" t="s">
        <v>572</v>
      </c>
      <c r="I18" s="1"/>
    </row>
    <row r="19" spans="2:9" x14ac:dyDescent="0.4">
      <c r="B19" s="1">
        <v>17</v>
      </c>
      <c r="C19" s="1" t="s">
        <v>335</v>
      </c>
      <c r="D19" s="1">
        <v>1.2</v>
      </c>
      <c r="E19" s="1" t="s">
        <v>320</v>
      </c>
      <c r="F19" s="1">
        <v>0</v>
      </c>
      <c r="G19" s="1" t="s">
        <v>365</v>
      </c>
      <c r="H19" s="1" t="s">
        <v>551</v>
      </c>
      <c r="I19" s="1"/>
    </row>
    <row r="20" spans="2:9" x14ac:dyDescent="0.4">
      <c r="B20" s="1">
        <v>18</v>
      </c>
      <c r="C20" s="1" t="s">
        <v>336</v>
      </c>
      <c r="D20" s="1">
        <v>0.8</v>
      </c>
      <c r="E20" s="1" t="s">
        <v>322</v>
      </c>
      <c r="F20" s="1">
        <v>30</v>
      </c>
      <c r="G20" s="1" t="s">
        <v>364</v>
      </c>
      <c r="H20" s="1" t="s">
        <v>551</v>
      </c>
      <c r="I20" s="1"/>
    </row>
    <row r="21" spans="2:9" x14ac:dyDescent="0.4">
      <c r="B21" s="1">
        <v>19</v>
      </c>
      <c r="C21" s="1" t="s">
        <v>337</v>
      </c>
      <c r="D21" s="1">
        <v>1.8</v>
      </c>
      <c r="E21" s="1" t="s">
        <v>320</v>
      </c>
      <c r="F21" s="1">
        <v>60</v>
      </c>
      <c r="G21" s="1" t="s">
        <v>366</v>
      </c>
      <c r="H21" s="1" t="s">
        <v>572</v>
      </c>
      <c r="I21" s="1"/>
    </row>
    <row r="22" spans="2:9" x14ac:dyDescent="0.4">
      <c r="B22" s="1">
        <v>20</v>
      </c>
      <c r="C22" s="1" t="s">
        <v>338</v>
      </c>
      <c r="D22" s="1">
        <v>1.8</v>
      </c>
      <c r="E22" s="1" t="s">
        <v>320</v>
      </c>
      <c r="F22" s="1">
        <v>60</v>
      </c>
      <c r="G22" s="1" t="s">
        <v>366</v>
      </c>
      <c r="H22" s="1" t="s">
        <v>572</v>
      </c>
      <c r="I22" s="1"/>
    </row>
    <row r="23" spans="2:9" x14ac:dyDescent="0.4">
      <c r="B23" s="1">
        <v>21</v>
      </c>
      <c r="C23" s="1" t="s">
        <v>339</v>
      </c>
      <c r="D23" s="1">
        <v>1.8</v>
      </c>
      <c r="E23" s="1" t="s">
        <v>320</v>
      </c>
      <c r="F23" s="1">
        <v>60</v>
      </c>
      <c r="G23" s="1" t="s">
        <v>366</v>
      </c>
      <c r="H23" s="1" t="s">
        <v>572</v>
      </c>
      <c r="I23" s="1"/>
    </row>
    <row r="24" spans="2:9" x14ac:dyDescent="0.4">
      <c r="B24" s="1">
        <v>22</v>
      </c>
      <c r="C24" s="1" t="s">
        <v>422</v>
      </c>
      <c r="D24" s="1">
        <v>1.4</v>
      </c>
      <c r="E24" s="1" t="s">
        <v>403</v>
      </c>
      <c r="F24" s="1">
        <v>77</v>
      </c>
      <c r="G24" s="1" t="s">
        <v>404</v>
      </c>
      <c r="H24" s="1" t="s">
        <v>572</v>
      </c>
      <c r="I24" s="1"/>
    </row>
    <row r="25" spans="2:9" x14ac:dyDescent="0.4">
      <c r="B25" s="1">
        <v>23</v>
      </c>
      <c r="C25" s="1" t="s">
        <v>342</v>
      </c>
      <c r="D25" s="1">
        <v>0.1</v>
      </c>
      <c r="E25" s="1" t="s">
        <v>320</v>
      </c>
      <c r="F25" s="1">
        <v>0</v>
      </c>
      <c r="G25" s="1" t="s">
        <v>363</v>
      </c>
      <c r="H25" s="1" t="s">
        <v>551</v>
      </c>
      <c r="I25" s="1" t="s">
        <v>552</v>
      </c>
    </row>
    <row r="26" spans="2:9" x14ac:dyDescent="0.4">
      <c r="B26" s="1">
        <v>24</v>
      </c>
      <c r="C26" s="1" t="s">
        <v>343</v>
      </c>
      <c r="D26" s="1">
        <v>1.1000000000000001</v>
      </c>
      <c r="E26" s="1" t="s">
        <v>322</v>
      </c>
      <c r="F26" s="1">
        <v>30</v>
      </c>
      <c r="G26" s="1" t="s">
        <v>364</v>
      </c>
      <c r="H26" s="1" t="s">
        <v>551</v>
      </c>
      <c r="I26" s="1"/>
    </row>
    <row r="27" spans="2:9" x14ac:dyDescent="0.4">
      <c r="B27" s="1">
        <v>25</v>
      </c>
      <c r="C27" s="1" t="s">
        <v>344</v>
      </c>
      <c r="D27" s="1"/>
      <c r="E27" s="1" t="s">
        <v>320</v>
      </c>
      <c r="F27" s="1">
        <v>40</v>
      </c>
      <c r="G27" s="1" t="s">
        <v>364</v>
      </c>
      <c r="H27" s="1"/>
      <c r="I27" s="1" t="s">
        <v>345</v>
      </c>
    </row>
    <row r="28" spans="2:9" x14ac:dyDescent="0.4">
      <c r="B28" s="1">
        <v>26</v>
      </c>
      <c r="C28" s="1" t="s">
        <v>346</v>
      </c>
      <c r="D28" s="1">
        <v>1.2</v>
      </c>
      <c r="E28" s="1" t="s">
        <v>320</v>
      </c>
      <c r="F28" s="1">
        <v>15</v>
      </c>
      <c r="G28" s="1" t="s">
        <v>365</v>
      </c>
      <c r="H28" s="1" t="s">
        <v>551</v>
      </c>
      <c r="I28" s="1"/>
    </row>
    <row r="29" spans="2:9" x14ac:dyDescent="0.4">
      <c r="B29" s="1">
        <v>27</v>
      </c>
      <c r="C29" s="1" t="s">
        <v>347</v>
      </c>
      <c r="D29" s="1">
        <v>1.3</v>
      </c>
      <c r="E29" s="1" t="s">
        <v>320</v>
      </c>
      <c r="F29" s="1">
        <v>25</v>
      </c>
      <c r="G29" s="1" t="s">
        <v>364</v>
      </c>
      <c r="H29" s="1" t="s">
        <v>551</v>
      </c>
      <c r="I29" s="1"/>
    </row>
    <row r="30" spans="2:9" x14ac:dyDescent="0.4">
      <c r="B30" s="1">
        <v>28</v>
      </c>
      <c r="C30" s="1" t="s">
        <v>402</v>
      </c>
      <c r="D30" s="1">
        <v>1.2</v>
      </c>
      <c r="E30" s="1" t="s">
        <v>403</v>
      </c>
      <c r="F30" s="1">
        <v>55</v>
      </c>
      <c r="G30" s="1" t="s">
        <v>404</v>
      </c>
      <c r="H30" s="1" t="s">
        <v>572</v>
      </c>
      <c r="I30" s="1"/>
    </row>
    <row r="31" spans="2:9" x14ac:dyDescent="0.4">
      <c r="B31" s="1">
        <v>29</v>
      </c>
      <c r="C31" s="1" t="s">
        <v>349</v>
      </c>
      <c r="D31" s="1">
        <v>0.5</v>
      </c>
      <c r="E31" s="1" t="s">
        <v>322</v>
      </c>
      <c r="F31" s="1">
        <v>35</v>
      </c>
      <c r="G31" s="1" t="s">
        <v>363</v>
      </c>
      <c r="H31" s="1" t="s">
        <v>551</v>
      </c>
      <c r="I31" s="1" t="s">
        <v>348</v>
      </c>
    </row>
    <row r="32" spans="2:9" x14ac:dyDescent="0.4">
      <c r="B32" s="1">
        <v>30</v>
      </c>
      <c r="C32" s="1" t="s">
        <v>350</v>
      </c>
      <c r="D32" s="1">
        <v>0.8</v>
      </c>
      <c r="E32" s="1" t="s">
        <v>322</v>
      </c>
      <c r="F32" s="1">
        <v>35</v>
      </c>
      <c r="G32" s="1" t="s">
        <v>365</v>
      </c>
      <c r="H32" s="1" t="s">
        <v>551</v>
      </c>
      <c r="I32" s="1"/>
    </row>
    <row r="33" spans="2:9" x14ac:dyDescent="0.4">
      <c r="B33" s="1">
        <v>31</v>
      </c>
      <c r="C33" s="1" t="s">
        <v>386</v>
      </c>
      <c r="D33" s="1">
        <v>0.7</v>
      </c>
      <c r="E33" s="1" t="s">
        <v>322</v>
      </c>
      <c r="F33" s="1">
        <v>35</v>
      </c>
      <c r="G33" s="1" t="s">
        <v>365</v>
      </c>
      <c r="H33" s="1" t="s">
        <v>551</v>
      </c>
      <c r="I33" s="1"/>
    </row>
    <row r="34" spans="2:9" x14ac:dyDescent="0.4">
      <c r="B34" s="1">
        <v>32</v>
      </c>
      <c r="C34" s="1" t="s">
        <v>351</v>
      </c>
      <c r="D34" s="1">
        <v>0.9</v>
      </c>
      <c r="E34" s="1" t="s">
        <v>322</v>
      </c>
      <c r="F34" s="1">
        <v>35</v>
      </c>
      <c r="G34" s="1" t="s">
        <v>365</v>
      </c>
      <c r="H34" s="1" t="s">
        <v>551</v>
      </c>
      <c r="I34" s="1"/>
    </row>
    <row r="35" spans="2:9" x14ac:dyDescent="0.4">
      <c r="B35" s="1">
        <v>33</v>
      </c>
      <c r="C35" s="1" t="s">
        <v>417</v>
      </c>
      <c r="D35" s="1">
        <v>0.7</v>
      </c>
      <c r="E35" s="1" t="s">
        <v>403</v>
      </c>
      <c r="F35" s="1">
        <v>35</v>
      </c>
      <c r="G35" s="1" t="s">
        <v>418</v>
      </c>
      <c r="H35" s="1" t="s">
        <v>551</v>
      </c>
      <c r="I35" s="1" t="s">
        <v>419</v>
      </c>
    </row>
    <row r="36" spans="2:9" x14ac:dyDescent="0.4">
      <c r="B36" s="1">
        <v>34</v>
      </c>
      <c r="C36" s="1" t="s">
        <v>408</v>
      </c>
      <c r="D36" s="1">
        <v>1.2</v>
      </c>
      <c r="E36" s="1" t="s">
        <v>403</v>
      </c>
      <c r="F36" s="1">
        <v>24</v>
      </c>
      <c r="G36" s="1" t="s">
        <v>409</v>
      </c>
      <c r="H36" s="1" t="s">
        <v>551</v>
      </c>
      <c r="I36" s="1"/>
    </row>
    <row r="37" spans="2:9" x14ac:dyDescent="0.4">
      <c r="B37" s="1">
        <v>35</v>
      </c>
      <c r="C37" s="1" t="s">
        <v>341</v>
      </c>
      <c r="D37" s="1">
        <v>1.5</v>
      </c>
      <c r="E37" s="1" t="s">
        <v>322</v>
      </c>
      <c r="F37" s="1">
        <v>99</v>
      </c>
      <c r="G37" s="1" t="s">
        <v>366</v>
      </c>
      <c r="H37" s="1" t="s">
        <v>572</v>
      </c>
      <c r="I37" s="1"/>
    </row>
    <row r="38" spans="2:9" x14ac:dyDescent="0.4">
      <c r="B38" s="1">
        <v>36</v>
      </c>
      <c r="C38" s="1" t="s">
        <v>356</v>
      </c>
      <c r="D38" s="1">
        <v>1.21</v>
      </c>
      <c r="E38" s="1" t="s">
        <v>320</v>
      </c>
      <c r="F38" s="1">
        <v>50</v>
      </c>
      <c r="G38" s="1" t="s">
        <v>366</v>
      </c>
      <c r="H38" s="1" t="s">
        <v>572</v>
      </c>
      <c r="I38" s="1"/>
    </row>
    <row r="39" spans="2:9" x14ac:dyDescent="0.4">
      <c r="B39" s="1">
        <v>37</v>
      </c>
      <c r="C39" s="1" t="s">
        <v>357</v>
      </c>
      <c r="D39" s="1">
        <v>1.05</v>
      </c>
      <c r="E39" s="1" t="s">
        <v>322</v>
      </c>
      <c r="F39" s="1">
        <v>30</v>
      </c>
      <c r="G39" s="1" t="s">
        <v>364</v>
      </c>
      <c r="H39" s="1" t="s">
        <v>572</v>
      </c>
      <c r="I39" s="1"/>
    </row>
    <row r="40" spans="2:9" x14ac:dyDescent="0.4">
      <c r="B40" s="1">
        <v>38</v>
      </c>
      <c r="C40" s="1" t="s">
        <v>428</v>
      </c>
      <c r="D40" s="1">
        <v>0.7</v>
      </c>
      <c r="E40" s="1" t="s">
        <v>320</v>
      </c>
      <c r="F40" s="1">
        <v>35</v>
      </c>
      <c r="G40" s="1" t="s">
        <v>365</v>
      </c>
      <c r="H40" s="1" t="s">
        <v>551</v>
      </c>
      <c r="I40" s="1"/>
    </row>
    <row r="41" spans="2:9" x14ac:dyDescent="0.4">
      <c r="B41" s="1">
        <v>39</v>
      </c>
      <c r="C41" s="1" t="s">
        <v>359</v>
      </c>
      <c r="D41" s="1">
        <v>0.6</v>
      </c>
      <c r="E41" s="1" t="s">
        <v>322</v>
      </c>
      <c r="F41" s="1">
        <v>45</v>
      </c>
      <c r="G41" s="1" t="s">
        <v>365</v>
      </c>
      <c r="H41" s="1" t="s">
        <v>551</v>
      </c>
      <c r="I41" s="1"/>
    </row>
    <row r="42" spans="2:9" ht="20.45" customHeight="1" x14ac:dyDescent="0.4">
      <c r="B42" s="1">
        <v>40</v>
      </c>
      <c r="C42" s="1" t="s">
        <v>360</v>
      </c>
      <c r="D42" s="1"/>
      <c r="E42" s="1" t="s">
        <v>320</v>
      </c>
      <c r="F42" s="1">
        <v>30</v>
      </c>
      <c r="G42" s="1" t="s">
        <v>365</v>
      </c>
      <c r="H42" s="1"/>
      <c r="I42" s="1" t="s">
        <v>361</v>
      </c>
    </row>
    <row r="43" spans="2:9" ht="20.45" customHeight="1" x14ac:dyDescent="0.4">
      <c r="B43" s="1">
        <v>41</v>
      </c>
      <c r="C43" s="1" t="s">
        <v>437</v>
      </c>
      <c r="D43" s="1">
        <v>0.4</v>
      </c>
      <c r="E43" s="1" t="s">
        <v>438</v>
      </c>
      <c r="F43" s="1">
        <v>45</v>
      </c>
      <c r="G43" s="1" t="s">
        <v>439</v>
      </c>
      <c r="H43" s="1" t="s">
        <v>551</v>
      </c>
      <c r="I43" s="1" t="s">
        <v>440</v>
      </c>
    </row>
    <row r="44" spans="2:9" x14ac:dyDescent="0.4">
      <c r="B44" s="1">
        <v>42</v>
      </c>
      <c r="C44" s="1" t="s">
        <v>441</v>
      </c>
      <c r="D44" s="1">
        <v>1.2</v>
      </c>
      <c r="E44" s="1" t="s">
        <v>322</v>
      </c>
      <c r="F44" s="1">
        <v>18</v>
      </c>
      <c r="G44" s="1" t="s">
        <v>365</v>
      </c>
      <c r="H44" s="1" t="s">
        <v>572</v>
      </c>
      <c r="I44" s="1"/>
    </row>
    <row r="45" spans="2:9" x14ac:dyDescent="0.4">
      <c r="B45" s="1">
        <v>43</v>
      </c>
      <c r="C45" s="1" t="s">
        <v>367</v>
      </c>
      <c r="D45" s="1"/>
      <c r="E45" s="1" t="s">
        <v>320</v>
      </c>
      <c r="F45" s="1">
        <v>40</v>
      </c>
      <c r="G45" s="1" t="s">
        <v>364</v>
      </c>
      <c r="H45" s="1"/>
      <c r="I45" s="1" t="s">
        <v>368</v>
      </c>
    </row>
    <row r="46" spans="2:9" x14ac:dyDescent="0.4">
      <c r="B46" s="1">
        <v>44</v>
      </c>
      <c r="C46" s="1" t="s">
        <v>455</v>
      </c>
      <c r="D46" s="1">
        <v>1.2</v>
      </c>
      <c r="E46" s="1" t="s">
        <v>438</v>
      </c>
      <c r="F46" s="1">
        <v>65</v>
      </c>
      <c r="G46" s="1" t="s">
        <v>404</v>
      </c>
      <c r="H46" s="1" t="s">
        <v>572</v>
      </c>
      <c r="I46" s="1" t="s">
        <v>456</v>
      </c>
    </row>
    <row r="47" spans="2:9" x14ac:dyDescent="0.4">
      <c r="B47" s="1">
        <v>45</v>
      </c>
      <c r="C47" s="1" t="s">
        <v>457</v>
      </c>
      <c r="D47" s="1">
        <v>1.4</v>
      </c>
      <c r="E47" s="1" t="s">
        <v>403</v>
      </c>
      <c r="F47" s="1">
        <v>55</v>
      </c>
      <c r="G47" s="1" t="s">
        <v>404</v>
      </c>
      <c r="H47" s="1" t="s">
        <v>572</v>
      </c>
      <c r="I47" s="1"/>
    </row>
    <row r="48" spans="2:9" x14ac:dyDescent="0.4">
      <c r="B48" s="1">
        <v>46</v>
      </c>
      <c r="C48" s="1" t="s">
        <v>458</v>
      </c>
      <c r="D48" s="1">
        <v>0.1</v>
      </c>
      <c r="E48" s="1" t="s">
        <v>438</v>
      </c>
      <c r="F48" s="1">
        <v>45</v>
      </c>
      <c r="G48" s="1" t="s">
        <v>439</v>
      </c>
      <c r="H48" s="1" t="s">
        <v>572</v>
      </c>
      <c r="I48" s="1" t="s">
        <v>459</v>
      </c>
    </row>
    <row r="49" spans="2:9" x14ac:dyDescent="0.4">
      <c r="B49" s="1">
        <v>47</v>
      </c>
      <c r="C49" s="1" t="s">
        <v>454</v>
      </c>
      <c r="D49" s="1">
        <v>1.5</v>
      </c>
      <c r="E49" s="1" t="s">
        <v>322</v>
      </c>
      <c r="F49" s="1">
        <v>75</v>
      </c>
      <c r="G49" s="1" t="s">
        <v>366</v>
      </c>
      <c r="H49" s="1" t="s">
        <v>551</v>
      </c>
      <c r="I49" s="1"/>
    </row>
    <row r="50" spans="2:9" x14ac:dyDescent="0.4">
      <c r="B50" s="1">
        <v>48</v>
      </c>
      <c r="C50" s="1" t="s">
        <v>442</v>
      </c>
      <c r="D50" s="1">
        <v>2</v>
      </c>
      <c r="E50" s="1" t="s">
        <v>438</v>
      </c>
      <c r="F50" s="1">
        <v>0</v>
      </c>
      <c r="G50" s="1" t="s">
        <v>404</v>
      </c>
      <c r="H50" s="1" t="s">
        <v>551</v>
      </c>
      <c r="I50" s="1" t="s">
        <v>443</v>
      </c>
    </row>
    <row r="51" spans="2:9" x14ac:dyDescent="0.4">
      <c r="B51" s="1">
        <v>49</v>
      </c>
      <c r="C51" s="1" t="s">
        <v>461</v>
      </c>
      <c r="D51" s="1">
        <v>0.6</v>
      </c>
      <c r="E51" s="1" t="s">
        <v>438</v>
      </c>
      <c r="F51" s="1">
        <v>0</v>
      </c>
      <c r="G51" s="1" t="s">
        <v>404</v>
      </c>
      <c r="H51" s="1" t="s">
        <v>551</v>
      </c>
      <c r="I51" s="1" t="s">
        <v>553</v>
      </c>
    </row>
    <row r="52" spans="2:9" x14ac:dyDescent="0.4">
      <c r="B52" s="1">
        <v>50</v>
      </c>
      <c r="C52" s="1" t="s">
        <v>462</v>
      </c>
      <c r="D52" s="1">
        <v>0</v>
      </c>
      <c r="E52" s="1" t="s">
        <v>403</v>
      </c>
      <c r="F52" s="1">
        <v>0</v>
      </c>
      <c r="G52" s="1" t="s">
        <v>404</v>
      </c>
      <c r="H52" s="1"/>
      <c r="I52" s="1" t="s">
        <v>463</v>
      </c>
    </row>
    <row r="53" spans="2:9" x14ac:dyDescent="0.4">
      <c r="B53" s="1">
        <v>51</v>
      </c>
      <c r="C53" s="1" t="s">
        <v>464</v>
      </c>
      <c r="D53" s="1">
        <v>2</v>
      </c>
      <c r="E53" s="1" t="s">
        <v>438</v>
      </c>
      <c r="F53" s="1">
        <v>0</v>
      </c>
      <c r="G53" s="1" t="s">
        <v>404</v>
      </c>
      <c r="H53" s="1" t="s">
        <v>551</v>
      </c>
      <c r="I53" s="1" t="s">
        <v>465</v>
      </c>
    </row>
    <row r="54" spans="2:9" x14ac:dyDescent="0.4">
      <c r="B54" s="1">
        <v>52</v>
      </c>
      <c r="C54" s="1" t="s">
        <v>466</v>
      </c>
      <c r="D54" s="1">
        <v>1</v>
      </c>
      <c r="E54" s="1" t="s">
        <v>403</v>
      </c>
      <c r="F54" s="1">
        <v>0</v>
      </c>
      <c r="G54" s="1" t="s">
        <v>404</v>
      </c>
      <c r="H54" s="1" t="s">
        <v>551</v>
      </c>
      <c r="I54" s="1" t="s">
        <v>467</v>
      </c>
    </row>
    <row r="55" spans="2:9" x14ac:dyDescent="0.4">
      <c r="B55" s="1">
        <v>53</v>
      </c>
      <c r="C55" s="1" t="s">
        <v>469</v>
      </c>
      <c r="D55" s="1">
        <v>0</v>
      </c>
      <c r="E55" s="1" t="s">
        <v>438</v>
      </c>
      <c r="F55" s="1">
        <v>0</v>
      </c>
      <c r="G55" s="1" t="s">
        <v>404</v>
      </c>
      <c r="H55" s="1" t="s">
        <v>551</v>
      </c>
      <c r="I55" s="1" t="s">
        <v>515</v>
      </c>
    </row>
    <row r="56" spans="2:9" x14ac:dyDescent="0.4">
      <c r="B56" s="1">
        <v>54</v>
      </c>
      <c r="C56" s="1" t="s">
        <v>470</v>
      </c>
      <c r="D56" s="1">
        <v>0</v>
      </c>
      <c r="E56" s="1" t="s">
        <v>438</v>
      </c>
      <c r="F56" s="1">
        <v>0</v>
      </c>
      <c r="G56" s="1" t="s">
        <v>404</v>
      </c>
      <c r="H56" s="1"/>
      <c r="I56" s="1" t="s">
        <v>473</v>
      </c>
    </row>
    <row r="57" spans="2:9" x14ac:dyDescent="0.4">
      <c r="B57" s="1">
        <v>55</v>
      </c>
      <c r="C57" s="1" t="s">
        <v>471</v>
      </c>
      <c r="D57" s="1">
        <v>0.8</v>
      </c>
      <c r="E57" s="1" t="s">
        <v>438</v>
      </c>
      <c r="F57" s="1">
        <v>0</v>
      </c>
      <c r="G57" s="1" t="s">
        <v>404</v>
      </c>
      <c r="H57" s="1" t="s">
        <v>551</v>
      </c>
      <c r="I57" s="1" t="s">
        <v>472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109"/>
  <sheetViews>
    <sheetView workbookViewId="0">
      <pane ySplit="1" topLeftCell="A2" activePane="bottomLeft" state="frozen"/>
      <selection pane="bottomLeft"/>
    </sheetView>
  </sheetViews>
  <sheetFormatPr defaultRowHeight="18.75" x14ac:dyDescent="0.4"/>
  <cols>
    <col min="2" max="2" width="24.875" bestFit="1" customWidth="1"/>
    <col min="5" max="5" width="12.375" bestFit="1" customWidth="1"/>
    <col min="6" max="6" width="12.375" customWidth="1"/>
    <col min="14" max="14" width="13.875" bestFit="1" customWidth="1"/>
    <col min="15" max="15" width="20.25" bestFit="1" customWidth="1"/>
    <col min="16" max="16" width="16.25" bestFit="1" customWidth="1"/>
    <col min="17" max="17" width="20.25" bestFit="1" customWidth="1"/>
    <col min="18" max="18" width="10.375" bestFit="1" customWidth="1"/>
  </cols>
  <sheetData>
    <row r="1" spans="1:18" x14ac:dyDescent="0.4">
      <c r="A1" s="15" t="s">
        <v>313</v>
      </c>
      <c r="B1" s="16" t="s">
        <v>150</v>
      </c>
      <c r="C1" s="16" t="s">
        <v>151</v>
      </c>
      <c r="D1" s="16" t="s">
        <v>152</v>
      </c>
      <c r="E1" s="16" t="s">
        <v>551</v>
      </c>
      <c r="F1" s="16" t="s">
        <v>559</v>
      </c>
      <c r="G1" s="16" t="s">
        <v>565</v>
      </c>
      <c r="H1" s="16" t="s">
        <v>572</v>
      </c>
      <c r="I1" s="16" t="s">
        <v>578</v>
      </c>
      <c r="J1" s="16" t="s">
        <v>4</v>
      </c>
      <c r="K1" s="39" t="s">
        <v>165</v>
      </c>
      <c r="L1" s="39" t="s">
        <v>154</v>
      </c>
      <c r="M1" s="39" t="s">
        <v>179</v>
      </c>
      <c r="N1" s="39" t="s">
        <v>183</v>
      </c>
      <c r="O1" s="39" t="s">
        <v>184</v>
      </c>
      <c r="P1" s="39" t="s">
        <v>185</v>
      </c>
      <c r="Q1" s="39" t="s">
        <v>186</v>
      </c>
      <c r="R1" s="40" t="s">
        <v>227</v>
      </c>
    </row>
    <row r="2" spans="1:18" x14ac:dyDescent="0.4">
      <c r="A2" s="18">
        <v>1</v>
      </c>
      <c r="B2" s="1" t="s">
        <v>153</v>
      </c>
      <c r="C2" s="1">
        <v>150</v>
      </c>
      <c r="D2" s="1">
        <v>0</v>
      </c>
      <c r="E2" s="1">
        <v>65</v>
      </c>
      <c r="F2" s="1">
        <v>55</v>
      </c>
      <c r="G2" s="1">
        <v>55</v>
      </c>
      <c r="H2" s="1">
        <v>0</v>
      </c>
      <c r="I2" s="1">
        <v>50</v>
      </c>
      <c r="J2" s="1">
        <v>0</v>
      </c>
      <c r="K2" s="1" t="s">
        <v>155</v>
      </c>
      <c r="L2" s="1" t="s">
        <v>155</v>
      </c>
      <c r="M2" s="1" t="s">
        <v>176</v>
      </c>
      <c r="N2" s="1" t="s">
        <v>369</v>
      </c>
      <c r="O2" s="1" t="s">
        <v>370</v>
      </c>
      <c r="P2" s="1"/>
      <c r="Q2" s="1"/>
      <c r="R2" s="19"/>
    </row>
    <row r="3" spans="1:18" x14ac:dyDescent="0.4">
      <c r="A3" s="18">
        <v>2</v>
      </c>
      <c r="B3" s="1" t="s">
        <v>162</v>
      </c>
      <c r="C3" s="1">
        <v>220</v>
      </c>
      <c r="D3" s="1">
        <v>0</v>
      </c>
      <c r="E3" s="1">
        <v>80</v>
      </c>
      <c r="F3" s="1">
        <v>70</v>
      </c>
      <c r="G3" s="1">
        <v>70</v>
      </c>
      <c r="H3" s="1">
        <v>30</v>
      </c>
      <c r="I3" s="1">
        <v>65</v>
      </c>
      <c r="J3" s="1">
        <v>0</v>
      </c>
      <c r="K3" s="1" t="s">
        <v>155</v>
      </c>
      <c r="L3" s="1" t="s">
        <v>155</v>
      </c>
      <c r="M3" s="1"/>
      <c r="N3" s="1" t="s">
        <v>369</v>
      </c>
      <c r="O3" s="1"/>
      <c r="P3" s="1"/>
      <c r="Q3" s="1"/>
      <c r="R3" s="19"/>
    </row>
    <row r="4" spans="1:18" x14ac:dyDescent="0.4">
      <c r="A4" s="18">
        <v>3</v>
      </c>
      <c r="B4" s="4" t="s">
        <v>180</v>
      </c>
      <c r="C4" s="1">
        <v>120</v>
      </c>
      <c r="D4" s="1">
        <v>15</v>
      </c>
      <c r="E4" s="1">
        <v>90</v>
      </c>
      <c r="F4" s="1">
        <v>40</v>
      </c>
      <c r="G4" s="1">
        <v>40</v>
      </c>
      <c r="H4" s="1">
        <v>40</v>
      </c>
      <c r="I4" s="1">
        <v>55</v>
      </c>
      <c r="J4" s="1">
        <v>0</v>
      </c>
      <c r="K4" s="1" t="s">
        <v>25</v>
      </c>
      <c r="L4" s="1" t="s">
        <v>25</v>
      </c>
      <c r="M4" s="1" t="s">
        <v>189</v>
      </c>
      <c r="N4" s="1" t="s">
        <v>369</v>
      </c>
      <c r="O4" s="1"/>
      <c r="P4" s="1"/>
      <c r="Q4" s="1"/>
      <c r="R4" s="19"/>
    </row>
    <row r="5" spans="1:18" x14ac:dyDescent="0.4">
      <c r="A5" s="18">
        <v>4</v>
      </c>
      <c r="B5" s="4" t="s">
        <v>181</v>
      </c>
      <c r="C5" s="1">
        <v>150</v>
      </c>
      <c r="D5" s="1">
        <v>15</v>
      </c>
      <c r="E5" s="1">
        <v>90</v>
      </c>
      <c r="F5" s="1">
        <v>45</v>
      </c>
      <c r="G5" s="1">
        <v>45</v>
      </c>
      <c r="H5" s="1">
        <v>40</v>
      </c>
      <c r="I5" s="1">
        <v>60</v>
      </c>
      <c r="J5" s="1">
        <v>0</v>
      </c>
      <c r="K5" s="1" t="s">
        <v>25</v>
      </c>
      <c r="L5" s="1" t="s">
        <v>25</v>
      </c>
      <c r="M5" s="1" t="s">
        <v>188</v>
      </c>
      <c r="N5" s="1" t="s">
        <v>369</v>
      </c>
      <c r="O5" s="1"/>
      <c r="P5" s="1"/>
      <c r="Q5" s="1"/>
      <c r="R5" s="19"/>
    </row>
    <row r="6" spans="1:18" x14ac:dyDescent="0.4">
      <c r="A6" s="18">
        <v>5</v>
      </c>
      <c r="B6" s="4" t="s">
        <v>182</v>
      </c>
      <c r="C6" s="1">
        <v>130</v>
      </c>
      <c r="D6" s="1">
        <v>15</v>
      </c>
      <c r="E6" s="1">
        <v>90</v>
      </c>
      <c r="F6" s="1">
        <v>60</v>
      </c>
      <c r="G6" s="1">
        <v>60</v>
      </c>
      <c r="H6" s="1">
        <v>40</v>
      </c>
      <c r="I6" s="1">
        <v>60</v>
      </c>
      <c r="J6" s="1">
        <v>0</v>
      </c>
      <c r="K6" s="1" t="s">
        <v>25</v>
      </c>
      <c r="L6" s="1" t="s">
        <v>25</v>
      </c>
      <c r="M6" s="1" t="s">
        <v>176</v>
      </c>
      <c r="N6" s="1" t="s">
        <v>369</v>
      </c>
      <c r="O6" s="1"/>
      <c r="P6" s="1"/>
      <c r="Q6" s="1"/>
      <c r="R6" s="19"/>
    </row>
    <row r="7" spans="1:18" x14ac:dyDescent="0.4">
      <c r="A7" s="18">
        <v>6</v>
      </c>
      <c r="B7" s="1" t="s">
        <v>163</v>
      </c>
      <c r="C7" s="1">
        <v>180</v>
      </c>
      <c r="D7" s="1">
        <v>0</v>
      </c>
      <c r="E7" s="1">
        <v>75</v>
      </c>
      <c r="F7" s="1">
        <v>99</v>
      </c>
      <c r="G7" s="1">
        <v>99</v>
      </c>
      <c r="H7" s="1">
        <v>15</v>
      </c>
      <c r="I7" s="1">
        <v>55</v>
      </c>
      <c r="J7" s="1">
        <v>0</v>
      </c>
      <c r="K7" s="1" t="s">
        <v>155</v>
      </c>
      <c r="L7" s="1" t="s">
        <v>155</v>
      </c>
      <c r="M7" s="1" t="s">
        <v>176</v>
      </c>
      <c r="N7" s="1" t="str">
        <f>IF(E7&gt;H7,"通常攻撃(物理)","通常攻撃(魔法)")</f>
        <v>通常攻撃(物理)</v>
      </c>
      <c r="O7" s="1"/>
      <c r="P7" s="1"/>
      <c r="Q7" s="1"/>
      <c r="R7" s="19"/>
    </row>
    <row r="8" spans="1:18" x14ac:dyDescent="0.4">
      <c r="A8" s="18">
        <v>7</v>
      </c>
      <c r="B8" s="1" t="s">
        <v>274</v>
      </c>
      <c r="C8" s="1">
        <v>1200</v>
      </c>
      <c r="D8" s="1">
        <v>55</v>
      </c>
      <c r="E8" s="1">
        <v>85</v>
      </c>
      <c r="F8" s="1">
        <v>32</v>
      </c>
      <c r="G8" s="1">
        <v>32</v>
      </c>
      <c r="H8" s="1">
        <v>60</v>
      </c>
      <c r="I8" s="1">
        <v>40</v>
      </c>
      <c r="J8" s="1">
        <v>15</v>
      </c>
      <c r="K8" s="1" t="s">
        <v>155</v>
      </c>
      <c r="L8" s="1" t="s">
        <v>155</v>
      </c>
      <c r="M8" s="1"/>
      <c r="N8" s="1" t="str">
        <f t="shared" ref="N8:N71" si="0">IF(E8&gt;H8,"通常攻撃(物理)","通常攻撃(魔法)")</f>
        <v>通常攻撃(物理)</v>
      </c>
      <c r="O8" s="1" t="s">
        <v>371</v>
      </c>
      <c r="P8" s="1" t="s">
        <v>372</v>
      </c>
      <c r="Q8" s="1"/>
      <c r="R8" s="19" t="s">
        <v>228</v>
      </c>
    </row>
    <row r="9" spans="1:18" x14ac:dyDescent="0.4">
      <c r="A9" s="18">
        <v>8</v>
      </c>
      <c r="B9" s="4" t="s">
        <v>269</v>
      </c>
      <c r="C9" s="1">
        <v>750</v>
      </c>
      <c r="D9" s="1">
        <v>90</v>
      </c>
      <c r="E9" s="1">
        <v>75</v>
      </c>
      <c r="F9" s="1">
        <v>120</v>
      </c>
      <c r="G9" s="1">
        <v>120</v>
      </c>
      <c r="H9" s="1">
        <v>115</v>
      </c>
      <c r="I9" s="1">
        <v>120</v>
      </c>
      <c r="J9" s="1">
        <v>60</v>
      </c>
      <c r="K9" s="1" t="s">
        <v>177</v>
      </c>
      <c r="L9" s="1" t="s">
        <v>177</v>
      </c>
      <c r="M9" s="1" t="s">
        <v>189</v>
      </c>
      <c r="N9" s="1" t="str">
        <f t="shared" si="0"/>
        <v>通常攻撃(魔法)</v>
      </c>
      <c r="O9" s="1" t="s">
        <v>369</v>
      </c>
      <c r="P9" s="1"/>
      <c r="Q9" s="1"/>
      <c r="R9" s="19" t="s">
        <v>228</v>
      </c>
    </row>
    <row r="10" spans="1:18" x14ac:dyDescent="0.4">
      <c r="A10" s="18">
        <v>9</v>
      </c>
      <c r="B10" s="1" t="s">
        <v>191</v>
      </c>
      <c r="C10" s="1">
        <v>280</v>
      </c>
      <c r="D10" s="1">
        <v>45</v>
      </c>
      <c r="E10" s="1">
        <v>95</v>
      </c>
      <c r="F10" s="1">
        <v>80</v>
      </c>
      <c r="G10" s="1">
        <v>80</v>
      </c>
      <c r="H10" s="1">
        <v>75</v>
      </c>
      <c r="I10" s="1">
        <v>80</v>
      </c>
      <c r="J10" s="1">
        <v>999</v>
      </c>
      <c r="K10" s="1" t="s">
        <v>25</v>
      </c>
      <c r="L10" s="1" t="s">
        <v>25</v>
      </c>
      <c r="M10" s="1" t="s">
        <v>195</v>
      </c>
      <c r="N10" s="1" t="str">
        <f t="shared" si="0"/>
        <v>通常攻撃(物理)</v>
      </c>
      <c r="O10" s="1" t="s">
        <v>373</v>
      </c>
      <c r="P10" s="1"/>
      <c r="Q10" s="1"/>
      <c r="R10" s="19"/>
    </row>
    <row r="11" spans="1:18" x14ac:dyDescent="0.4">
      <c r="A11" s="18">
        <v>10</v>
      </c>
      <c r="B11" s="1" t="s">
        <v>192</v>
      </c>
      <c r="C11" s="1">
        <v>320</v>
      </c>
      <c r="D11" s="1">
        <v>45</v>
      </c>
      <c r="E11" s="1">
        <v>105</v>
      </c>
      <c r="F11" s="1">
        <v>75</v>
      </c>
      <c r="G11" s="1">
        <v>75</v>
      </c>
      <c r="H11" s="1">
        <v>65</v>
      </c>
      <c r="I11" s="1">
        <v>75</v>
      </c>
      <c r="J11" s="1">
        <v>999</v>
      </c>
      <c r="K11" s="1" t="s">
        <v>25</v>
      </c>
      <c r="L11" s="1" t="s">
        <v>25</v>
      </c>
      <c r="M11" s="1" t="s">
        <v>196</v>
      </c>
      <c r="N11" s="1" t="str">
        <f t="shared" si="0"/>
        <v>通常攻撃(物理)</v>
      </c>
      <c r="O11" s="1" t="s">
        <v>373</v>
      </c>
      <c r="P11" s="1"/>
      <c r="Q11" s="1"/>
      <c r="R11" s="19"/>
    </row>
    <row r="12" spans="1:18" x14ac:dyDescent="0.4">
      <c r="A12" s="41">
        <v>11</v>
      </c>
      <c r="B12" s="10" t="s">
        <v>193</v>
      </c>
      <c r="C12" s="10">
        <v>300</v>
      </c>
      <c r="D12" s="10">
        <v>45</v>
      </c>
      <c r="E12" s="10">
        <v>100</v>
      </c>
      <c r="F12" s="10">
        <v>80</v>
      </c>
      <c r="G12" s="10">
        <v>80</v>
      </c>
      <c r="H12" s="10">
        <v>50</v>
      </c>
      <c r="I12" s="10">
        <v>80</v>
      </c>
      <c r="J12" s="10">
        <v>999</v>
      </c>
      <c r="K12" s="1" t="s">
        <v>25</v>
      </c>
      <c r="L12" s="1" t="s">
        <v>25</v>
      </c>
      <c r="M12" s="10" t="s">
        <v>194</v>
      </c>
      <c r="N12" s="1" t="str">
        <f t="shared" si="0"/>
        <v>通常攻撃(物理)</v>
      </c>
      <c r="O12" s="10" t="s">
        <v>374</v>
      </c>
      <c r="P12" s="10"/>
      <c r="Q12" s="10"/>
      <c r="R12" s="42"/>
    </row>
    <row r="13" spans="1:18" x14ac:dyDescent="0.4">
      <c r="A13" s="18">
        <v>12</v>
      </c>
      <c r="B13" s="1" t="s">
        <v>268</v>
      </c>
      <c r="C13" s="1">
        <v>3200</v>
      </c>
      <c r="D13" s="1">
        <v>200</v>
      </c>
      <c r="E13" s="1">
        <v>120</v>
      </c>
      <c r="F13" s="1">
        <v>100</v>
      </c>
      <c r="G13" s="1">
        <v>100</v>
      </c>
      <c r="H13" s="1">
        <v>65</v>
      </c>
      <c r="I13" s="1">
        <v>100</v>
      </c>
      <c r="J13" s="1">
        <v>9999</v>
      </c>
      <c r="K13" s="1" t="s">
        <v>25</v>
      </c>
      <c r="L13" s="1" t="s">
        <v>25</v>
      </c>
      <c r="M13" s="1"/>
      <c r="N13" s="1" t="str">
        <f t="shared" si="0"/>
        <v>通常攻撃(物理)</v>
      </c>
      <c r="O13" s="10" t="s">
        <v>374</v>
      </c>
      <c r="P13" s="1" t="s">
        <v>375</v>
      </c>
      <c r="Q13" s="1"/>
      <c r="R13" s="19" t="s">
        <v>229</v>
      </c>
    </row>
    <row r="14" spans="1:18" x14ac:dyDescent="0.4">
      <c r="A14" s="41">
        <v>13</v>
      </c>
      <c r="B14" s="10" t="s">
        <v>203</v>
      </c>
      <c r="C14" s="10">
        <v>500</v>
      </c>
      <c r="D14" s="10">
        <v>30</v>
      </c>
      <c r="E14" s="10">
        <v>135</v>
      </c>
      <c r="F14" s="10">
        <v>70</v>
      </c>
      <c r="G14" s="10">
        <v>120</v>
      </c>
      <c r="H14" s="10">
        <v>77</v>
      </c>
      <c r="I14" s="10">
        <v>80</v>
      </c>
      <c r="J14" s="10">
        <v>130</v>
      </c>
      <c r="K14" s="10" t="s">
        <v>197</v>
      </c>
      <c r="L14" s="10" t="s">
        <v>197</v>
      </c>
      <c r="M14" s="10" t="s">
        <v>194</v>
      </c>
      <c r="N14" s="1" t="str">
        <f t="shared" si="0"/>
        <v>通常攻撃(物理)</v>
      </c>
      <c r="O14" s="10"/>
      <c r="P14" s="10"/>
      <c r="Q14" s="10"/>
      <c r="R14" s="42"/>
    </row>
    <row r="15" spans="1:18" s="11" customFormat="1" x14ac:dyDescent="0.4">
      <c r="A15" s="18">
        <v>14</v>
      </c>
      <c r="B15" s="1" t="s">
        <v>204</v>
      </c>
      <c r="C15" s="1">
        <v>430</v>
      </c>
      <c r="D15" s="1">
        <v>45</v>
      </c>
      <c r="E15" s="1">
        <v>150</v>
      </c>
      <c r="F15" s="1">
        <v>65</v>
      </c>
      <c r="G15" s="1">
        <v>10</v>
      </c>
      <c r="H15" s="1">
        <v>10</v>
      </c>
      <c r="I15" s="1">
        <v>70</v>
      </c>
      <c r="J15" s="1">
        <v>120</v>
      </c>
      <c r="K15" s="1" t="s">
        <v>197</v>
      </c>
      <c r="L15" s="1" t="s">
        <v>197</v>
      </c>
      <c r="M15" s="1" t="s">
        <v>196</v>
      </c>
      <c r="N15" s="1" t="str">
        <f t="shared" si="0"/>
        <v>通常攻撃(物理)</v>
      </c>
      <c r="O15" s="1"/>
      <c r="P15" s="1"/>
      <c r="Q15" s="1"/>
      <c r="R15" s="19"/>
    </row>
    <row r="16" spans="1:18" x14ac:dyDescent="0.4">
      <c r="A16" s="18">
        <v>15</v>
      </c>
      <c r="B16" s="1" t="s">
        <v>205</v>
      </c>
      <c r="C16" s="1">
        <v>2800</v>
      </c>
      <c r="D16" s="1">
        <v>200</v>
      </c>
      <c r="E16" s="1">
        <v>120</v>
      </c>
      <c r="F16" s="1">
        <v>90</v>
      </c>
      <c r="G16" s="1">
        <v>150</v>
      </c>
      <c r="H16" s="1">
        <v>155</v>
      </c>
      <c r="I16" s="1">
        <v>150</v>
      </c>
      <c r="J16" s="1">
        <v>77</v>
      </c>
      <c r="K16" s="1" t="s">
        <v>197</v>
      </c>
      <c r="L16" s="1" t="s">
        <v>25</v>
      </c>
      <c r="M16" s="1" t="s">
        <v>194</v>
      </c>
      <c r="N16" s="1" t="str">
        <f t="shared" si="0"/>
        <v>通常攻撃(魔法)</v>
      </c>
      <c r="O16" s="1" t="s">
        <v>376</v>
      </c>
      <c r="P16" s="1" t="s">
        <v>377</v>
      </c>
      <c r="Q16" s="1"/>
      <c r="R16" s="19" t="s">
        <v>230</v>
      </c>
    </row>
    <row r="17" spans="1:18" s="11" customFormat="1" x14ac:dyDescent="0.4">
      <c r="A17" s="18">
        <v>16</v>
      </c>
      <c r="B17" s="1" t="s">
        <v>209</v>
      </c>
      <c r="C17" s="1">
        <v>770</v>
      </c>
      <c r="D17" s="1">
        <v>80</v>
      </c>
      <c r="E17" s="1">
        <v>130</v>
      </c>
      <c r="F17" s="1">
        <v>70</v>
      </c>
      <c r="G17" s="1">
        <v>46</v>
      </c>
      <c r="H17" s="1">
        <v>80</v>
      </c>
      <c r="I17" s="1">
        <v>55</v>
      </c>
      <c r="J17" s="1">
        <v>15</v>
      </c>
      <c r="K17" s="1" t="s">
        <v>197</v>
      </c>
      <c r="L17" s="1" t="s">
        <v>206</v>
      </c>
      <c r="M17" s="1" t="s">
        <v>196</v>
      </c>
      <c r="N17" s="1" t="str">
        <f t="shared" si="0"/>
        <v>通常攻撃(物理)</v>
      </c>
      <c r="O17" s="1"/>
      <c r="P17" s="1"/>
      <c r="Q17" s="1"/>
      <c r="R17" s="19"/>
    </row>
    <row r="18" spans="1:18" x14ac:dyDescent="0.4">
      <c r="A18" s="18">
        <v>17</v>
      </c>
      <c r="B18" s="1" t="s">
        <v>207</v>
      </c>
      <c r="C18" s="1">
        <v>700</v>
      </c>
      <c r="D18" s="1">
        <v>70</v>
      </c>
      <c r="E18" s="1">
        <v>120</v>
      </c>
      <c r="F18" s="1">
        <v>75</v>
      </c>
      <c r="G18" s="1">
        <v>101</v>
      </c>
      <c r="H18" s="1">
        <v>75</v>
      </c>
      <c r="I18" s="1">
        <v>50</v>
      </c>
      <c r="J18" s="1">
        <v>15</v>
      </c>
      <c r="K18" s="1" t="s">
        <v>197</v>
      </c>
      <c r="L18" s="1" t="s">
        <v>206</v>
      </c>
      <c r="M18" s="1" t="s">
        <v>195</v>
      </c>
      <c r="N18" s="1" t="str">
        <f t="shared" si="0"/>
        <v>通常攻撃(物理)</v>
      </c>
      <c r="O18" s="1"/>
      <c r="P18" s="1"/>
      <c r="Q18" s="1"/>
      <c r="R18" s="19"/>
    </row>
    <row r="19" spans="1:18" x14ac:dyDescent="0.4">
      <c r="A19" s="18">
        <v>18</v>
      </c>
      <c r="B19" s="1" t="s">
        <v>208</v>
      </c>
      <c r="C19" s="1">
        <v>800</v>
      </c>
      <c r="D19" s="1">
        <v>70</v>
      </c>
      <c r="E19" s="1">
        <v>100</v>
      </c>
      <c r="F19" s="1">
        <v>68</v>
      </c>
      <c r="G19" s="1">
        <v>98</v>
      </c>
      <c r="H19" s="1">
        <v>56</v>
      </c>
      <c r="I19" s="1">
        <v>45</v>
      </c>
      <c r="J19" s="1">
        <v>15</v>
      </c>
      <c r="K19" s="1" t="s">
        <v>197</v>
      </c>
      <c r="L19" s="1" t="s">
        <v>206</v>
      </c>
      <c r="M19" s="10" t="s">
        <v>194</v>
      </c>
      <c r="N19" s="1" t="str">
        <f t="shared" si="0"/>
        <v>通常攻撃(物理)</v>
      </c>
      <c r="O19" s="1"/>
      <c r="P19" s="1"/>
      <c r="Q19" s="1"/>
      <c r="R19" s="19"/>
    </row>
    <row r="20" spans="1:18" x14ac:dyDescent="0.4">
      <c r="A20" s="18">
        <v>19</v>
      </c>
      <c r="B20" s="1" t="s">
        <v>210</v>
      </c>
      <c r="C20" s="1">
        <v>870</v>
      </c>
      <c r="D20" s="1">
        <v>45</v>
      </c>
      <c r="E20" s="1">
        <v>122</v>
      </c>
      <c r="F20" s="1">
        <v>64</v>
      </c>
      <c r="G20" s="1">
        <v>77</v>
      </c>
      <c r="H20" s="1">
        <v>55</v>
      </c>
      <c r="I20" s="1">
        <v>70</v>
      </c>
      <c r="J20" s="1">
        <v>30</v>
      </c>
      <c r="K20" s="1" t="s">
        <v>197</v>
      </c>
      <c r="L20" s="1" t="s">
        <v>206</v>
      </c>
      <c r="M20" s="1" t="s">
        <v>196</v>
      </c>
      <c r="N20" s="1" t="str">
        <f t="shared" si="0"/>
        <v>通常攻撃(物理)</v>
      </c>
      <c r="O20" s="1" t="s">
        <v>372</v>
      </c>
      <c r="P20" s="1"/>
      <c r="Q20" s="1"/>
      <c r="R20" s="19"/>
    </row>
    <row r="21" spans="1:18" x14ac:dyDescent="0.4">
      <c r="A21" s="18">
        <v>20</v>
      </c>
      <c r="B21" s="1" t="s">
        <v>211</v>
      </c>
      <c r="C21" s="1">
        <v>780</v>
      </c>
      <c r="D21" s="1">
        <v>47</v>
      </c>
      <c r="E21" s="1">
        <v>115</v>
      </c>
      <c r="F21" s="1">
        <v>60</v>
      </c>
      <c r="G21" s="1">
        <v>69</v>
      </c>
      <c r="H21" s="1">
        <v>77</v>
      </c>
      <c r="I21" s="1">
        <v>77</v>
      </c>
      <c r="J21" s="1">
        <v>34</v>
      </c>
      <c r="K21" s="1" t="s">
        <v>197</v>
      </c>
      <c r="L21" s="1" t="s">
        <v>206</v>
      </c>
      <c r="M21" s="1" t="s">
        <v>195</v>
      </c>
      <c r="N21" s="1" t="str">
        <f t="shared" si="0"/>
        <v>通常攻撃(物理)</v>
      </c>
      <c r="O21" s="1" t="s">
        <v>378</v>
      </c>
      <c r="P21" s="1"/>
      <c r="Q21" s="1"/>
      <c r="R21" s="19"/>
    </row>
    <row r="22" spans="1:18" x14ac:dyDescent="0.4">
      <c r="A22" s="18">
        <v>21</v>
      </c>
      <c r="B22" s="1" t="s">
        <v>212</v>
      </c>
      <c r="C22" s="1">
        <v>812</v>
      </c>
      <c r="D22" s="1">
        <v>49</v>
      </c>
      <c r="E22" s="1">
        <v>125</v>
      </c>
      <c r="F22" s="1">
        <v>62</v>
      </c>
      <c r="G22" s="1">
        <v>70</v>
      </c>
      <c r="H22" s="1">
        <v>65</v>
      </c>
      <c r="I22" s="1">
        <v>77</v>
      </c>
      <c r="J22" s="1">
        <v>12</v>
      </c>
      <c r="K22" s="1" t="s">
        <v>197</v>
      </c>
      <c r="L22" s="1" t="s">
        <v>206</v>
      </c>
      <c r="M22" s="10" t="s">
        <v>194</v>
      </c>
      <c r="N22" s="1" t="str">
        <f t="shared" si="0"/>
        <v>通常攻撃(物理)</v>
      </c>
      <c r="O22" s="1" t="s">
        <v>376</v>
      </c>
      <c r="P22" s="1"/>
      <c r="Q22" s="1"/>
      <c r="R22" s="19"/>
    </row>
    <row r="23" spans="1:18" x14ac:dyDescent="0.4">
      <c r="A23" s="18">
        <v>22</v>
      </c>
      <c r="B23" s="1" t="s">
        <v>267</v>
      </c>
      <c r="C23" s="1">
        <v>8000</v>
      </c>
      <c r="D23" s="1">
        <v>200</v>
      </c>
      <c r="E23" s="1">
        <v>160</v>
      </c>
      <c r="F23" s="1">
        <v>55</v>
      </c>
      <c r="G23" s="1">
        <v>120</v>
      </c>
      <c r="H23" s="1">
        <v>164</v>
      </c>
      <c r="I23" s="1">
        <v>55</v>
      </c>
      <c r="J23" s="1">
        <v>0</v>
      </c>
      <c r="K23" s="1" t="s">
        <v>197</v>
      </c>
      <c r="L23" s="1" t="s">
        <v>206</v>
      </c>
      <c r="M23" s="1" t="s">
        <v>196</v>
      </c>
      <c r="N23" s="1" t="str">
        <f t="shared" si="0"/>
        <v>通常攻撃(魔法)</v>
      </c>
      <c r="O23" s="1" t="s">
        <v>379</v>
      </c>
      <c r="P23" s="1"/>
      <c r="Q23" s="1"/>
      <c r="R23" s="19" t="s">
        <v>228</v>
      </c>
    </row>
    <row r="24" spans="1:18" x14ac:dyDescent="0.4">
      <c r="A24" s="18">
        <v>23</v>
      </c>
      <c r="B24" s="1" t="s">
        <v>213</v>
      </c>
      <c r="C24" s="1">
        <v>1200</v>
      </c>
      <c r="D24" s="1">
        <v>120</v>
      </c>
      <c r="E24" s="1">
        <v>80</v>
      </c>
      <c r="F24" s="1">
        <v>70</v>
      </c>
      <c r="G24" s="1">
        <v>159</v>
      </c>
      <c r="H24" s="1">
        <v>150</v>
      </c>
      <c r="I24" s="1">
        <v>73</v>
      </c>
      <c r="J24" s="1">
        <v>150</v>
      </c>
      <c r="K24" s="1" t="s">
        <v>197</v>
      </c>
      <c r="L24" s="1" t="s">
        <v>218</v>
      </c>
      <c r="M24" s="1" t="s">
        <v>195</v>
      </c>
      <c r="N24" s="1" t="str">
        <f t="shared" si="0"/>
        <v>通常攻撃(魔法)</v>
      </c>
      <c r="O24" s="1" t="s">
        <v>334</v>
      </c>
      <c r="P24" s="1"/>
      <c r="Q24" s="1"/>
      <c r="R24" s="19"/>
    </row>
    <row r="25" spans="1:18" x14ac:dyDescent="0.4">
      <c r="A25" s="18">
        <v>24</v>
      </c>
      <c r="B25" s="1" t="s">
        <v>214</v>
      </c>
      <c r="C25" s="1">
        <v>1700</v>
      </c>
      <c r="D25" s="1">
        <v>0</v>
      </c>
      <c r="E25" s="1">
        <v>150</v>
      </c>
      <c r="F25" s="1">
        <v>85</v>
      </c>
      <c r="G25" s="1">
        <v>30</v>
      </c>
      <c r="H25" s="1">
        <v>15</v>
      </c>
      <c r="I25" s="1">
        <v>50</v>
      </c>
      <c r="J25" s="1">
        <v>0</v>
      </c>
      <c r="K25" s="1" t="s">
        <v>218</v>
      </c>
      <c r="L25" s="1" t="s">
        <v>219</v>
      </c>
      <c r="M25" s="1" t="s">
        <v>195</v>
      </c>
      <c r="N25" s="1" t="str">
        <f t="shared" si="0"/>
        <v>通常攻撃(物理)</v>
      </c>
      <c r="O25" s="1" t="s">
        <v>318</v>
      </c>
      <c r="P25" s="1"/>
      <c r="Q25" s="1"/>
      <c r="R25" s="19"/>
    </row>
    <row r="26" spans="1:18" x14ac:dyDescent="0.4">
      <c r="A26" s="18">
        <v>25</v>
      </c>
      <c r="B26" s="1" t="s">
        <v>215</v>
      </c>
      <c r="C26" s="1">
        <v>1500</v>
      </c>
      <c r="D26" s="1">
        <v>55</v>
      </c>
      <c r="E26" s="1">
        <v>130</v>
      </c>
      <c r="F26" s="1">
        <v>80</v>
      </c>
      <c r="G26" s="1">
        <v>130</v>
      </c>
      <c r="H26" s="1">
        <v>44</v>
      </c>
      <c r="I26" s="1">
        <v>83</v>
      </c>
      <c r="J26" s="1">
        <v>77</v>
      </c>
      <c r="K26" s="1" t="s">
        <v>197</v>
      </c>
      <c r="L26" s="1" t="s">
        <v>197</v>
      </c>
      <c r="M26" s="1"/>
      <c r="N26" s="1" t="str">
        <f t="shared" si="0"/>
        <v>通常攻撃(物理)</v>
      </c>
      <c r="O26" s="1" t="s">
        <v>336</v>
      </c>
      <c r="P26" s="1"/>
      <c r="Q26" s="1"/>
      <c r="R26" s="19"/>
    </row>
    <row r="27" spans="1:18" x14ac:dyDescent="0.4">
      <c r="A27" s="18">
        <v>26</v>
      </c>
      <c r="B27" s="1" t="s">
        <v>216</v>
      </c>
      <c r="C27" s="1">
        <v>1450</v>
      </c>
      <c r="D27" s="1">
        <v>73</v>
      </c>
      <c r="E27" s="1">
        <v>143</v>
      </c>
      <c r="F27" s="1">
        <v>73</v>
      </c>
      <c r="G27" s="1">
        <v>65</v>
      </c>
      <c r="H27" s="1">
        <v>80</v>
      </c>
      <c r="I27" s="1">
        <v>77</v>
      </c>
      <c r="J27" s="1">
        <v>0</v>
      </c>
      <c r="K27" s="1" t="s">
        <v>25</v>
      </c>
      <c r="L27" s="1" t="s">
        <v>219</v>
      </c>
      <c r="M27" s="1" t="s">
        <v>196</v>
      </c>
      <c r="N27" s="1" t="str">
        <f t="shared" si="0"/>
        <v>通常攻撃(物理)</v>
      </c>
      <c r="O27" s="8" t="s">
        <v>76</v>
      </c>
      <c r="P27" s="1" t="s">
        <v>382</v>
      </c>
      <c r="Q27" s="1"/>
      <c r="R27" s="19"/>
    </row>
    <row r="28" spans="1:18" x14ac:dyDescent="0.4">
      <c r="A28" s="18">
        <v>27</v>
      </c>
      <c r="B28" s="1" t="s">
        <v>217</v>
      </c>
      <c r="C28" s="1">
        <v>1650</v>
      </c>
      <c r="D28" s="1">
        <v>40</v>
      </c>
      <c r="E28" s="1">
        <v>165</v>
      </c>
      <c r="F28" s="1">
        <v>67</v>
      </c>
      <c r="G28" s="1">
        <v>89</v>
      </c>
      <c r="H28" s="1">
        <v>72</v>
      </c>
      <c r="I28" s="1">
        <v>73</v>
      </c>
      <c r="J28" s="1">
        <v>0</v>
      </c>
      <c r="K28" s="1" t="s">
        <v>218</v>
      </c>
      <c r="L28" s="1" t="s">
        <v>197</v>
      </c>
      <c r="M28" s="1" t="s">
        <v>196</v>
      </c>
      <c r="N28" s="1" t="str">
        <f t="shared" si="0"/>
        <v>通常攻撃(物理)</v>
      </c>
      <c r="O28" s="1" t="s">
        <v>381</v>
      </c>
      <c r="P28" s="1"/>
      <c r="Q28" s="1"/>
      <c r="R28" s="19"/>
    </row>
    <row r="29" spans="1:18" x14ac:dyDescent="0.4">
      <c r="A29" s="18">
        <v>28</v>
      </c>
      <c r="B29" s="1" t="s">
        <v>270</v>
      </c>
      <c r="C29" s="1">
        <v>15000</v>
      </c>
      <c r="D29" s="1">
        <v>105</v>
      </c>
      <c r="E29" s="1">
        <v>180</v>
      </c>
      <c r="F29" s="1">
        <v>71</v>
      </c>
      <c r="G29" s="1">
        <v>88</v>
      </c>
      <c r="H29" s="1">
        <v>105</v>
      </c>
      <c r="I29" s="1">
        <v>68</v>
      </c>
      <c r="J29" s="1">
        <v>0</v>
      </c>
      <c r="K29" s="1" t="s">
        <v>197</v>
      </c>
      <c r="L29" s="1" t="s">
        <v>197</v>
      </c>
      <c r="M29" s="1" t="s">
        <v>194</v>
      </c>
      <c r="N29" s="1" t="str">
        <f t="shared" si="0"/>
        <v>通常攻撃(物理)</v>
      </c>
      <c r="O29" s="1" t="s">
        <v>383</v>
      </c>
      <c r="P29" s="1" t="s">
        <v>384</v>
      </c>
      <c r="Q29" s="1"/>
      <c r="R29" s="19" t="s">
        <v>228</v>
      </c>
    </row>
    <row r="30" spans="1:18" x14ac:dyDescent="0.4">
      <c r="A30" s="18">
        <v>29</v>
      </c>
      <c r="B30" s="1" t="s">
        <v>220</v>
      </c>
      <c r="C30" s="1">
        <v>1800</v>
      </c>
      <c r="D30" s="1">
        <v>220</v>
      </c>
      <c r="E30" s="1">
        <v>220</v>
      </c>
      <c r="F30" s="1">
        <v>75</v>
      </c>
      <c r="G30" s="1">
        <v>90</v>
      </c>
      <c r="H30" s="1">
        <v>150</v>
      </c>
      <c r="I30" s="1">
        <v>77</v>
      </c>
      <c r="J30" s="1">
        <v>0</v>
      </c>
      <c r="K30" s="1" t="s">
        <v>197</v>
      </c>
      <c r="L30" s="1" t="s">
        <v>197</v>
      </c>
      <c r="M30" s="1" t="s">
        <v>194</v>
      </c>
      <c r="N30" s="1" t="str">
        <f t="shared" si="0"/>
        <v>通常攻撃(物理)</v>
      </c>
      <c r="O30" s="1" t="s">
        <v>385</v>
      </c>
      <c r="P30" s="1"/>
      <c r="Q30" s="1"/>
      <c r="R30" s="19"/>
    </row>
    <row r="31" spans="1:18" x14ac:dyDescent="0.4">
      <c r="A31" s="18">
        <v>30</v>
      </c>
      <c r="B31" s="1" t="s">
        <v>221</v>
      </c>
      <c r="C31" s="1">
        <v>500</v>
      </c>
      <c r="D31" s="1">
        <v>999</v>
      </c>
      <c r="E31" s="1">
        <v>0</v>
      </c>
      <c r="F31" s="1">
        <v>999</v>
      </c>
      <c r="G31" s="1">
        <v>55</v>
      </c>
      <c r="H31" s="1">
        <v>250</v>
      </c>
      <c r="I31" s="1">
        <v>100</v>
      </c>
      <c r="J31" s="1">
        <v>0</v>
      </c>
      <c r="K31" s="1" t="s">
        <v>237</v>
      </c>
      <c r="L31" s="1" t="s">
        <v>226</v>
      </c>
      <c r="M31" s="1" t="s">
        <v>194</v>
      </c>
      <c r="N31" s="1" t="str">
        <f t="shared" si="0"/>
        <v>通常攻撃(魔法)</v>
      </c>
      <c r="O31" s="1" t="s">
        <v>376</v>
      </c>
      <c r="P31" s="1"/>
      <c r="Q31" s="1"/>
      <c r="R31" s="19" t="s">
        <v>239</v>
      </c>
    </row>
    <row r="32" spans="1:18" x14ac:dyDescent="0.4">
      <c r="A32" s="18">
        <v>31</v>
      </c>
      <c r="B32" s="1" t="s">
        <v>222</v>
      </c>
      <c r="C32" s="1">
        <v>2200</v>
      </c>
      <c r="D32" s="1">
        <v>300</v>
      </c>
      <c r="E32" s="1">
        <v>150</v>
      </c>
      <c r="F32" s="1">
        <v>70</v>
      </c>
      <c r="G32" s="1">
        <v>190</v>
      </c>
      <c r="H32" s="1">
        <v>220</v>
      </c>
      <c r="I32" s="1">
        <v>120</v>
      </c>
      <c r="J32" s="1">
        <v>90</v>
      </c>
      <c r="K32" s="1" t="s">
        <v>197</v>
      </c>
      <c r="L32" s="1" t="s">
        <v>218</v>
      </c>
      <c r="M32" s="1" t="s">
        <v>194</v>
      </c>
      <c r="N32" s="1" t="str">
        <f t="shared" si="0"/>
        <v>通常攻撃(魔法)</v>
      </c>
      <c r="O32" s="1" t="s">
        <v>376</v>
      </c>
      <c r="P32" s="1"/>
      <c r="Q32" s="1"/>
      <c r="R32" s="19"/>
    </row>
    <row r="33" spans="1:18" x14ac:dyDescent="0.4">
      <c r="A33" s="18">
        <v>32</v>
      </c>
      <c r="B33" s="1" t="s">
        <v>223</v>
      </c>
      <c r="C33" s="1">
        <v>3200</v>
      </c>
      <c r="D33" s="1">
        <v>150</v>
      </c>
      <c r="E33" s="1">
        <v>234</v>
      </c>
      <c r="F33" s="1">
        <v>75</v>
      </c>
      <c r="G33" s="1">
        <v>122</v>
      </c>
      <c r="H33" s="1">
        <v>88</v>
      </c>
      <c r="I33" s="1">
        <v>80</v>
      </c>
      <c r="J33" s="1">
        <v>77</v>
      </c>
      <c r="K33" s="1" t="s">
        <v>197</v>
      </c>
      <c r="L33" s="1" t="s">
        <v>197</v>
      </c>
      <c r="M33" s="1" t="s">
        <v>194</v>
      </c>
      <c r="N33" s="1" t="str">
        <f t="shared" si="0"/>
        <v>通常攻撃(物理)</v>
      </c>
      <c r="O33" s="1" t="s">
        <v>385</v>
      </c>
      <c r="P33" s="1"/>
      <c r="Q33" s="1"/>
      <c r="R33" s="19"/>
    </row>
    <row r="34" spans="1:18" x14ac:dyDescent="0.4">
      <c r="A34" s="18">
        <v>33</v>
      </c>
      <c r="B34" s="1" t="s">
        <v>224</v>
      </c>
      <c r="C34" s="1">
        <v>4100</v>
      </c>
      <c r="D34" s="1">
        <v>0</v>
      </c>
      <c r="E34" s="1">
        <v>254</v>
      </c>
      <c r="F34" s="1">
        <v>44</v>
      </c>
      <c r="G34" s="1">
        <v>45</v>
      </c>
      <c r="H34" s="1">
        <v>66</v>
      </c>
      <c r="I34" s="1">
        <v>88</v>
      </c>
      <c r="J34" s="1">
        <v>67</v>
      </c>
      <c r="K34" s="1" t="s">
        <v>197</v>
      </c>
      <c r="L34" s="1" t="s">
        <v>197</v>
      </c>
      <c r="M34" s="1" t="s">
        <v>194</v>
      </c>
      <c r="N34" s="1" t="str">
        <f t="shared" si="0"/>
        <v>通常攻撃(物理)</v>
      </c>
      <c r="O34" s="1"/>
      <c r="P34" s="1"/>
      <c r="Q34" s="1"/>
      <c r="R34" s="19"/>
    </row>
    <row r="35" spans="1:18" x14ac:dyDescent="0.4">
      <c r="A35" s="18">
        <v>34</v>
      </c>
      <c r="B35" s="1" t="s">
        <v>225</v>
      </c>
      <c r="C35" s="1">
        <v>2400</v>
      </c>
      <c r="D35" s="1">
        <v>400</v>
      </c>
      <c r="E35" s="1">
        <v>0</v>
      </c>
      <c r="F35" s="1">
        <v>78</v>
      </c>
      <c r="G35" s="1">
        <v>88</v>
      </c>
      <c r="H35" s="1">
        <v>217</v>
      </c>
      <c r="I35" s="1">
        <v>95</v>
      </c>
      <c r="J35" s="1">
        <v>0</v>
      </c>
      <c r="K35" s="1" t="s">
        <v>218</v>
      </c>
      <c r="L35" s="1" t="s">
        <v>197</v>
      </c>
      <c r="M35" s="1" t="s">
        <v>194</v>
      </c>
      <c r="N35" s="1" t="str">
        <f t="shared" si="0"/>
        <v>通常攻撃(魔法)</v>
      </c>
      <c r="O35" s="1" t="s">
        <v>376</v>
      </c>
      <c r="P35" s="1"/>
      <c r="Q35" s="1"/>
      <c r="R35" s="19"/>
    </row>
    <row r="36" spans="1:18" x14ac:dyDescent="0.4">
      <c r="A36" s="18">
        <v>35</v>
      </c>
      <c r="B36" s="1" t="s">
        <v>387</v>
      </c>
      <c r="C36" s="1">
        <v>11500</v>
      </c>
      <c r="D36" s="1">
        <v>320</v>
      </c>
      <c r="E36" s="1">
        <v>245</v>
      </c>
      <c r="F36" s="1">
        <v>80</v>
      </c>
      <c r="G36" s="1">
        <v>220</v>
      </c>
      <c r="H36" s="1">
        <v>200</v>
      </c>
      <c r="I36" s="1">
        <v>105</v>
      </c>
      <c r="J36" s="1">
        <v>40</v>
      </c>
      <c r="K36" s="1" t="s">
        <v>218</v>
      </c>
      <c r="L36" s="1" t="s">
        <v>218</v>
      </c>
      <c r="M36" s="1" t="s">
        <v>194</v>
      </c>
      <c r="N36" s="1" t="str">
        <f t="shared" si="0"/>
        <v>通常攻撃(物理)</v>
      </c>
      <c r="O36" s="1" t="s">
        <v>390</v>
      </c>
      <c r="P36" s="1" t="s">
        <v>388</v>
      </c>
      <c r="Q36" s="1"/>
      <c r="R36" s="19" t="s">
        <v>228</v>
      </c>
    </row>
    <row r="37" spans="1:18" x14ac:dyDescent="0.4">
      <c r="A37" s="18">
        <v>36</v>
      </c>
      <c r="B37" s="1" t="s">
        <v>240</v>
      </c>
      <c r="C37" s="1">
        <v>3300</v>
      </c>
      <c r="D37" s="1">
        <v>150</v>
      </c>
      <c r="E37" s="1">
        <v>240</v>
      </c>
      <c r="F37" s="1">
        <v>64</v>
      </c>
      <c r="G37" s="1">
        <v>300</v>
      </c>
      <c r="H37" s="1">
        <v>44</v>
      </c>
      <c r="I37" s="1">
        <v>59</v>
      </c>
      <c r="J37" s="1">
        <v>0</v>
      </c>
      <c r="K37" s="1" t="s">
        <v>197</v>
      </c>
      <c r="L37" s="1" t="s">
        <v>197</v>
      </c>
      <c r="M37" s="1" t="s">
        <v>194</v>
      </c>
      <c r="N37" s="1" t="str">
        <f t="shared" si="0"/>
        <v>通常攻撃(物理)</v>
      </c>
      <c r="O37" s="1" t="s">
        <v>375</v>
      </c>
      <c r="P37" s="1" t="s">
        <v>391</v>
      </c>
      <c r="Q37" s="1"/>
      <c r="R37" s="19"/>
    </row>
    <row r="38" spans="1:18" x14ac:dyDescent="0.4">
      <c r="A38" s="18">
        <v>37</v>
      </c>
      <c r="B38" s="1" t="s">
        <v>241</v>
      </c>
      <c r="C38" s="1">
        <v>18000</v>
      </c>
      <c r="D38" s="1">
        <v>280</v>
      </c>
      <c r="E38" s="1">
        <v>215</v>
      </c>
      <c r="F38" s="1">
        <v>70</v>
      </c>
      <c r="G38" s="1">
        <v>48</v>
      </c>
      <c r="H38" s="1">
        <v>100</v>
      </c>
      <c r="I38" s="1">
        <v>80</v>
      </c>
      <c r="J38" s="1">
        <v>0</v>
      </c>
      <c r="K38" s="1" t="s">
        <v>197</v>
      </c>
      <c r="L38" s="1" t="s">
        <v>197</v>
      </c>
      <c r="M38" s="1" t="s">
        <v>238</v>
      </c>
      <c r="N38" s="1" t="str">
        <f t="shared" si="0"/>
        <v>通常攻撃(物理)</v>
      </c>
      <c r="O38" s="1" t="s">
        <v>383</v>
      </c>
      <c r="P38" s="1" t="s">
        <v>392</v>
      </c>
      <c r="Q38" s="1"/>
      <c r="R38" s="19" t="s">
        <v>228</v>
      </c>
    </row>
    <row r="39" spans="1:18" x14ac:dyDescent="0.4">
      <c r="A39" s="18">
        <v>38</v>
      </c>
      <c r="B39" s="1" t="s">
        <v>242</v>
      </c>
      <c r="C39" s="1">
        <v>3800</v>
      </c>
      <c r="D39" s="1">
        <v>99</v>
      </c>
      <c r="E39" s="1">
        <v>250</v>
      </c>
      <c r="F39" s="1">
        <v>85</v>
      </c>
      <c r="G39" s="1">
        <v>155</v>
      </c>
      <c r="H39" s="1">
        <v>69</v>
      </c>
      <c r="I39" s="1">
        <v>99</v>
      </c>
      <c r="J39" s="1">
        <v>99</v>
      </c>
      <c r="K39" s="1" t="s">
        <v>197</v>
      </c>
      <c r="L39" s="1" t="s">
        <v>197</v>
      </c>
      <c r="M39" s="1"/>
      <c r="N39" s="1" t="str">
        <f t="shared" si="0"/>
        <v>通常攻撃(物理)</v>
      </c>
      <c r="O39" s="1" t="s">
        <v>384</v>
      </c>
      <c r="P39" s="1" t="s">
        <v>389</v>
      </c>
      <c r="Q39" s="1"/>
      <c r="R39" s="19"/>
    </row>
    <row r="40" spans="1:18" x14ac:dyDescent="0.4">
      <c r="A40" s="18">
        <v>39</v>
      </c>
      <c r="B40" s="1" t="s">
        <v>243</v>
      </c>
      <c r="C40" s="1">
        <v>2900</v>
      </c>
      <c r="D40" s="1">
        <v>0</v>
      </c>
      <c r="E40" s="1">
        <v>295</v>
      </c>
      <c r="F40" s="1">
        <v>77</v>
      </c>
      <c r="G40" s="1">
        <v>88</v>
      </c>
      <c r="H40" s="1">
        <v>28</v>
      </c>
      <c r="I40" s="1">
        <v>65</v>
      </c>
      <c r="J40" s="1">
        <v>0</v>
      </c>
      <c r="K40" s="1" t="s">
        <v>197</v>
      </c>
      <c r="L40" s="1" t="s">
        <v>197</v>
      </c>
      <c r="M40" s="1"/>
      <c r="N40" s="1" t="str">
        <f t="shared" si="0"/>
        <v>通常攻撃(物理)</v>
      </c>
      <c r="O40" s="1" t="s">
        <v>393</v>
      </c>
      <c r="P40" s="1"/>
      <c r="Q40" s="1"/>
      <c r="R40" s="19"/>
    </row>
    <row r="41" spans="1:18" x14ac:dyDescent="0.4">
      <c r="A41" s="18">
        <v>40</v>
      </c>
      <c r="B41" s="1" t="s">
        <v>244</v>
      </c>
      <c r="C41" s="1">
        <v>4500</v>
      </c>
      <c r="D41" s="1">
        <v>0</v>
      </c>
      <c r="E41" s="1">
        <v>255</v>
      </c>
      <c r="F41" s="1">
        <v>115</v>
      </c>
      <c r="G41" s="1">
        <v>55</v>
      </c>
      <c r="H41" s="1">
        <v>5</v>
      </c>
      <c r="I41" s="1">
        <v>79</v>
      </c>
      <c r="J41" s="1">
        <v>0</v>
      </c>
      <c r="K41" s="1" t="s">
        <v>197</v>
      </c>
      <c r="L41" s="1" t="s">
        <v>197</v>
      </c>
      <c r="M41" s="1"/>
      <c r="N41" s="1" t="str">
        <f t="shared" si="0"/>
        <v>通常攻撃(物理)</v>
      </c>
      <c r="O41" s="1" t="s">
        <v>394</v>
      </c>
      <c r="P41" s="1"/>
      <c r="Q41" s="1"/>
      <c r="R41" s="19"/>
    </row>
    <row r="42" spans="1:18" x14ac:dyDescent="0.4">
      <c r="A42" s="18">
        <v>41</v>
      </c>
      <c r="B42" s="1" t="s">
        <v>245</v>
      </c>
      <c r="C42" s="1">
        <v>3200</v>
      </c>
      <c r="D42" s="1">
        <v>600</v>
      </c>
      <c r="E42" s="1">
        <v>0</v>
      </c>
      <c r="F42" s="1">
        <v>750</v>
      </c>
      <c r="G42" s="1">
        <v>230</v>
      </c>
      <c r="H42" s="1">
        <v>240</v>
      </c>
      <c r="I42" s="1">
        <v>87</v>
      </c>
      <c r="J42" s="1">
        <v>0</v>
      </c>
      <c r="K42" s="1" t="s">
        <v>218</v>
      </c>
      <c r="L42" s="1" t="s">
        <v>219</v>
      </c>
      <c r="M42" s="1"/>
      <c r="N42" s="1" t="str">
        <f t="shared" si="0"/>
        <v>通常攻撃(魔法)</v>
      </c>
      <c r="O42" s="1" t="s">
        <v>395</v>
      </c>
      <c r="P42" s="1"/>
      <c r="Q42" s="1"/>
      <c r="R42" s="19"/>
    </row>
    <row r="43" spans="1:18" x14ac:dyDescent="0.4">
      <c r="A43" s="18">
        <v>42</v>
      </c>
      <c r="B43" s="1" t="s">
        <v>246</v>
      </c>
      <c r="C43" s="1">
        <v>4000</v>
      </c>
      <c r="D43" s="1">
        <v>10</v>
      </c>
      <c r="E43" s="1">
        <v>243</v>
      </c>
      <c r="F43" s="1">
        <v>99</v>
      </c>
      <c r="G43" s="1">
        <v>150</v>
      </c>
      <c r="H43" s="1">
        <v>30</v>
      </c>
      <c r="I43" s="1">
        <v>65</v>
      </c>
      <c r="J43" s="1">
        <v>0</v>
      </c>
      <c r="K43" s="1" t="s">
        <v>197</v>
      </c>
      <c r="L43" s="1" t="s">
        <v>197</v>
      </c>
      <c r="M43" s="1"/>
      <c r="N43" s="1" t="str">
        <f t="shared" si="0"/>
        <v>通常攻撃(物理)</v>
      </c>
      <c r="O43" s="1" t="s">
        <v>389</v>
      </c>
      <c r="P43" s="1" t="s">
        <v>397</v>
      </c>
      <c r="Q43" s="1"/>
      <c r="R43" s="19"/>
    </row>
    <row r="44" spans="1:18" ht="19.899999999999999" customHeight="1" x14ac:dyDescent="0.4">
      <c r="A44" s="18">
        <v>43</v>
      </c>
      <c r="B44" s="1" t="s">
        <v>247</v>
      </c>
      <c r="C44" s="1">
        <v>4700</v>
      </c>
      <c r="D44" s="1">
        <v>55</v>
      </c>
      <c r="E44" s="1">
        <v>253</v>
      </c>
      <c r="F44" s="1">
        <v>66</v>
      </c>
      <c r="G44" s="1">
        <v>66</v>
      </c>
      <c r="H44" s="1">
        <v>0</v>
      </c>
      <c r="I44" s="1">
        <v>66</v>
      </c>
      <c r="J44" s="1">
        <v>0</v>
      </c>
      <c r="K44" s="1" t="s">
        <v>197</v>
      </c>
      <c r="L44" s="1" t="s">
        <v>197</v>
      </c>
      <c r="M44" s="1" t="s">
        <v>194</v>
      </c>
      <c r="N44" s="1" t="str">
        <f t="shared" si="0"/>
        <v>通常攻撃(物理)</v>
      </c>
      <c r="O44" s="1" t="s">
        <v>398</v>
      </c>
      <c r="P44" s="1"/>
      <c r="Q44" s="1"/>
      <c r="R44" s="19"/>
    </row>
    <row r="45" spans="1:18" x14ac:dyDescent="0.4">
      <c r="A45" s="18">
        <v>44</v>
      </c>
      <c r="B45" s="1" t="s">
        <v>284</v>
      </c>
      <c r="C45" s="1">
        <v>4200</v>
      </c>
      <c r="D45" s="1">
        <v>34</v>
      </c>
      <c r="E45" s="1">
        <v>270</v>
      </c>
      <c r="F45" s="1">
        <v>80</v>
      </c>
      <c r="G45" s="1">
        <v>108</v>
      </c>
      <c r="H45" s="1">
        <v>40</v>
      </c>
      <c r="I45" s="1">
        <v>74</v>
      </c>
      <c r="J45" s="1">
        <v>0</v>
      </c>
      <c r="K45" s="1" t="s">
        <v>25</v>
      </c>
      <c r="L45" s="1" t="s">
        <v>25</v>
      </c>
      <c r="M45" s="1"/>
      <c r="N45" s="1" t="str">
        <f t="shared" si="0"/>
        <v>通常攻撃(物理)</v>
      </c>
      <c r="O45" s="1" t="s">
        <v>399</v>
      </c>
      <c r="P45" s="1"/>
      <c r="Q45" s="1"/>
      <c r="R45" s="19"/>
    </row>
    <row r="46" spans="1:18" x14ac:dyDescent="0.4">
      <c r="A46" s="18">
        <v>45</v>
      </c>
      <c r="B46" s="1" t="s">
        <v>248</v>
      </c>
      <c r="C46" s="1">
        <v>3800</v>
      </c>
      <c r="D46" s="1">
        <v>70</v>
      </c>
      <c r="E46" s="1">
        <v>267</v>
      </c>
      <c r="F46" s="1">
        <v>75</v>
      </c>
      <c r="G46" s="1">
        <v>125</v>
      </c>
      <c r="H46" s="1">
        <v>44</v>
      </c>
      <c r="I46" s="1">
        <v>70</v>
      </c>
      <c r="J46" s="1">
        <v>59</v>
      </c>
      <c r="K46" s="1" t="s">
        <v>197</v>
      </c>
      <c r="L46" s="1" t="s">
        <v>197</v>
      </c>
      <c r="M46" s="1"/>
      <c r="N46" s="1" t="str">
        <f t="shared" si="0"/>
        <v>通常攻撃(物理)</v>
      </c>
      <c r="O46" s="1"/>
      <c r="P46" s="1"/>
      <c r="Q46" s="1"/>
      <c r="R46" s="19"/>
    </row>
    <row r="47" spans="1:18" x14ac:dyDescent="0.4">
      <c r="A47" s="18">
        <v>46</v>
      </c>
      <c r="B47" s="1" t="s">
        <v>249</v>
      </c>
      <c r="C47" s="1">
        <v>3200</v>
      </c>
      <c r="D47" s="1">
        <v>100</v>
      </c>
      <c r="E47" s="1">
        <v>250</v>
      </c>
      <c r="F47" s="1">
        <v>80</v>
      </c>
      <c r="G47" s="1">
        <v>78</v>
      </c>
      <c r="H47" s="1">
        <v>59</v>
      </c>
      <c r="I47" s="1">
        <v>85</v>
      </c>
      <c r="J47" s="1">
        <v>0</v>
      </c>
      <c r="K47" s="1" t="s">
        <v>197</v>
      </c>
      <c r="L47" s="1" t="s">
        <v>197</v>
      </c>
      <c r="M47" s="1"/>
      <c r="N47" s="1" t="str">
        <f t="shared" si="0"/>
        <v>通常攻撃(物理)</v>
      </c>
      <c r="O47" s="1" t="s">
        <v>400</v>
      </c>
      <c r="P47" s="1"/>
      <c r="Q47" s="1"/>
      <c r="R47" s="19"/>
    </row>
    <row r="48" spans="1:18" x14ac:dyDescent="0.4">
      <c r="A48" s="18">
        <v>47</v>
      </c>
      <c r="B48" s="1" t="s">
        <v>272</v>
      </c>
      <c r="C48" s="1">
        <v>28000</v>
      </c>
      <c r="D48" s="1">
        <v>260</v>
      </c>
      <c r="E48" s="1">
        <v>300</v>
      </c>
      <c r="F48" s="1">
        <v>77</v>
      </c>
      <c r="G48" s="1">
        <v>153</v>
      </c>
      <c r="H48" s="1">
        <v>250</v>
      </c>
      <c r="I48" s="1">
        <v>77</v>
      </c>
      <c r="J48" s="1">
        <v>40</v>
      </c>
      <c r="K48" s="1" t="s">
        <v>197</v>
      </c>
      <c r="L48" s="1" t="s">
        <v>197</v>
      </c>
      <c r="M48" s="1"/>
      <c r="N48" s="1" t="str">
        <f t="shared" si="0"/>
        <v>通常攻撃(物理)</v>
      </c>
      <c r="O48" s="1" t="s">
        <v>401</v>
      </c>
      <c r="P48" s="1" t="s">
        <v>405</v>
      </c>
      <c r="Q48" s="1"/>
      <c r="R48" s="19" t="s">
        <v>228</v>
      </c>
    </row>
    <row r="49" spans="1:18" x14ac:dyDescent="0.4">
      <c r="A49" s="18">
        <v>48</v>
      </c>
      <c r="B49" s="1" t="s">
        <v>250</v>
      </c>
      <c r="C49" s="1">
        <v>5000</v>
      </c>
      <c r="D49" s="1">
        <v>44</v>
      </c>
      <c r="E49" s="1">
        <v>265</v>
      </c>
      <c r="F49" s="1">
        <v>80</v>
      </c>
      <c r="G49" s="1">
        <v>77</v>
      </c>
      <c r="H49" s="1">
        <v>90</v>
      </c>
      <c r="I49" s="1">
        <v>83</v>
      </c>
      <c r="J49" s="1">
        <v>0</v>
      </c>
      <c r="K49" s="1" t="s">
        <v>197</v>
      </c>
      <c r="L49" s="1" t="s">
        <v>219</v>
      </c>
      <c r="M49" s="1" t="s">
        <v>189</v>
      </c>
      <c r="N49" s="1" t="str">
        <f t="shared" si="0"/>
        <v>通常攻撃(物理)</v>
      </c>
      <c r="O49" s="1" t="s">
        <v>381</v>
      </c>
      <c r="P49" s="1"/>
      <c r="Q49" s="1"/>
      <c r="R49" s="19"/>
    </row>
    <row r="50" spans="1:18" x14ac:dyDescent="0.4">
      <c r="A50" s="18">
        <v>49</v>
      </c>
      <c r="B50" s="1" t="s">
        <v>251</v>
      </c>
      <c r="C50" s="1">
        <v>4300</v>
      </c>
      <c r="D50" s="1">
        <v>55</v>
      </c>
      <c r="E50" s="1">
        <v>270</v>
      </c>
      <c r="F50" s="1">
        <v>70</v>
      </c>
      <c r="G50" s="1">
        <v>126</v>
      </c>
      <c r="H50" s="1">
        <v>105</v>
      </c>
      <c r="I50" s="1">
        <v>120</v>
      </c>
      <c r="J50" s="1">
        <v>100</v>
      </c>
      <c r="K50" s="1" t="s">
        <v>197</v>
      </c>
      <c r="L50" s="1" t="s">
        <v>218</v>
      </c>
      <c r="M50" s="1" t="s">
        <v>195</v>
      </c>
      <c r="N50" s="1" t="str">
        <f t="shared" si="0"/>
        <v>通常攻撃(物理)</v>
      </c>
      <c r="O50" s="1" t="s">
        <v>407</v>
      </c>
      <c r="P50" s="1"/>
      <c r="Q50" s="1"/>
      <c r="R50" s="19"/>
    </row>
    <row r="51" spans="1:18" x14ac:dyDescent="0.4">
      <c r="A51" s="18">
        <v>50</v>
      </c>
      <c r="B51" s="1" t="s">
        <v>252</v>
      </c>
      <c r="C51" s="1">
        <v>4000</v>
      </c>
      <c r="D51" s="1">
        <v>40</v>
      </c>
      <c r="E51" s="1">
        <v>280</v>
      </c>
      <c r="F51" s="1">
        <v>65</v>
      </c>
      <c r="G51" s="1">
        <v>140</v>
      </c>
      <c r="H51" s="1">
        <v>79</v>
      </c>
      <c r="I51" s="1">
        <v>115</v>
      </c>
      <c r="J51" s="1">
        <v>87</v>
      </c>
      <c r="K51" s="1" t="s">
        <v>197</v>
      </c>
      <c r="L51" s="1" t="s">
        <v>218</v>
      </c>
      <c r="M51" s="1" t="s">
        <v>196</v>
      </c>
      <c r="N51" s="1" t="str">
        <f t="shared" si="0"/>
        <v>通常攻撃(物理)</v>
      </c>
      <c r="O51" s="1" t="s">
        <v>406</v>
      </c>
      <c r="P51" s="1"/>
      <c r="Q51" s="1"/>
      <c r="R51" s="19"/>
    </row>
    <row r="52" spans="1:18" x14ac:dyDescent="0.4">
      <c r="A52" s="18">
        <v>51</v>
      </c>
      <c r="B52" s="1" t="s">
        <v>253</v>
      </c>
      <c r="C52" s="1">
        <v>4000</v>
      </c>
      <c r="D52" s="1">
        <v>120</v>
      </c>
      <c r="E52" s="1">
        <v>272</v>
      </c>
      <c r="F52" s="1">
        <v>72</v>
      </c>
      <c r="G52" s="1">
        <v>123</v>
      </c>
      <c r="H52" s="1">
        <v>72</v>
      </c>
      <c r="I52" s="1">
        <v>86</v>
      </c>
      <c r="J52" s="1">
        <v>0</v>
      </c>
      <c r="K52" s="1" t="s">
        <v>197</v>
      </c>
      <c r="L52" s="1" t="s">
        <v>197</v>
      </c>
      <c r="M52" s="1"/>
      <c r="N52" s="1" t="str">
        <f t="shared" si="0"/>
        <v>通常攻撃(物理)</v>
      </c>
      <c r="O52" s="1"/>
      <c r="P52" s="1"/>
      <c r="Q52" s="1"/>
      <c r="R52" s="19"/>
    </row>
    <row r="53" spans="1:18" x14ac:dyDescent="0.4">
      <c r="A53" s="18">
        <v>52</v>
      </c>
      <c r="B53" s="1" t="s">
        <v>254</v>
      </c>
      <c r="C53" s="1">
        <v>3800</v>
      </c>
      <c r="D53" s="1">
        <v>80</v>
      </c>
      <c r="E53" s="1">
        <v>255</v>
      </c>
      <c r="F53" s="1">
        <v>70</v>
      </c>
      <c r="G53" s="1">
        <v>89</v>
      </c>
      <c r="H53" s="1">
        <v>74</v>
      </c>
      <c r="I53" s="1">
        <v>70</v>
      </c>
      <c r="J53" s="1">
        <v>0</v>
      </c>
      <c r="K53" s="1" t="s">
        <v>197</v>
      </c>
      <c r="L53" s="1" t="s">
        <v>197</v>
      </c>
      <c r="M53" s="1"/>
      <c r="N53" s="1" t="str">
        <f t="shared" si="0"/>
        <v>通常攻撃(物理)</v>
      </c>
      <c r="O53" s="1"/>
      <c r="P53" s="1"/>
      <c r="Q53" s="1"/>
      <c r="R53" s="19"/>
    </row>
    <row r="54" spans="1:18" x14ac:dyDescent="0.4">
      <c r="A54" s="18">
        <v>53</v>
      </c>
      <c r="B54" s="1" t="s">
        <v>255</v>
      </c>
      <c r="C54" s="1">
        <v>4500</v>
      </c>
      <c r="D54" s="1">
        <v>77</v>
      </c>
      <c r="E54" s="1">
        <v>262</v>
      </c>
      <c r="F54" s="1">
        <v>65</v>
      </c>
      <c r="G54" s="1">
        <v>100</v>
      </c>
      <c r="H54" s="1">
        <v>80</v>
      </c>
      <c r="I54" s="1">
        <v>66</v>
      </c>
      <c r="J54" s="1">
        <v>0</v>
      </c>
      <c r="K54" s="1" t="s">
        <v>197</v>
      </c>
      <c r="L54" s="1" t="s">
        <v>197</v>
      </c>
      <c r="M54" s="1" t="s">
        <v>196</v>
      </c>
      <c r="N54" s="1" t="str">
        <f t="shared" si="0"/>
        <v>通常攻撃(物理)</v>
      </c>
      <c r="O54" s="1" t="s">
        <v>406</v>
      </c>
      <c r="P54" s="1"/>
      <c r="Q54" s="1"/>
      <c r="R54" s="19"/>
    </row>
    <row r="55" spans="1:18" x14ac:dyDescent="0.4">
      <c r="A55" s="18">
        <v>54</v>
      </c>
      <c r="B55" s="1" t="s">
        <v>256</v>
      </c>
      <c r="C55" s="1">
        <v>5100</v>
      </c>
      <c r="D55" s="1">
        <v>0</v>
      </c>
      <c r="E55" s="1">
        <v>300</v>
      </c>
      <c r="F55" s="1">
        <v>55</v>
      </c>
      <c r="G55" s="1">
        <v>46</v>
      </c>
      <c r="H55" s="1">
        <v>15</v>
      </c>
      <c r="I55" s="1">
        <v>55</v>
      </c>
      <c r="J55" s="1">
        <v>0</v>
      </c>
      <c r="K55" s="1" t="s">
        <v>197</v>
      </c>
      <c r="L55" s="1" t="s">
        <v>197</v>
      </c>
      <c r="M55" s="1" t="s">
        <v>196</v>
      </c>
      <c r="N55" s="1" t="str">
        <f t="shared" si="0"/>
        <v>通常攻撃(物理)</v>
      </c>
      <c r="O55" s="1"/>
      <c r="P55" s="1"/>
      <c r="Q55" s="1"/>
      <c r="R55" s="19"/>
    </row>
    <row r="56" spans="1:18" x14ac:dyDescent="0.4">
      <c r="A56" s="18">
        <v>55</v>
      </c>
      <c r="B56" s="1" t="s">
        <v>273</v>
      </c>
      <c r="C56" s="1">
        <v>34000</v>
      </c>
      <c r="D56" s="1">
        <v>120</v>
      </c>
      <c r="E56" s="1">
        <v>310</v>
      </c>
      <c r="F56" s="1">
        <v>63</v>
      </c>
      <c r="G56" s="1">
        <v>101</v>
      </c>
      <c r="H56" s="1">
        <v>190</v>
      </c>
      <c r="I56" s="1">
        <v>72</v>
      </c>
      <c r="J56" s="1">
        <v>0</v>
      </c>
      <c r="K56" s="1" t="s">
        <v>197</v>
      </c>
      <c r="L56" s="1" t="s">
        <v>197</v>
      </c>
      <c r="M56" s="1" t="s">
        <v>196</v>
      </c>
      <c r="N56" s="1" t="str">
        <f t="shared" si="0"/>
        <v>通常攻撃(物理)</v>
      </c>
      <c r="O56" s="1" t="s">
        <v>410</v>
      </c>
      <c r="P56" s="1" t="s">
        <v>408</v>
      </c>
      <c r="Q56" s="1" t="s">
        <v>411</v>
      </c>
      <c r="R56" s="19" t="s">
        <v>228</v>
      </c>
    </row>
    <row r="57" spans="1:18" x14ac:dyDescent="0.4">
      <c r="A57" s="18">
        <v>56</v>
      </c>
      <c r="B57" s="1" t="s">
        <v>257</v>
      </c>
      <c r="C57" s="1">
        <v>6000</v>
      </c>
      <c r="D57" s="1">
        <v>200</v>
      </c>
      <c r="E57" s="1">
        <v>330</v>
      </c>
      <c r="F57" s="1">
        <v>55</v>
      </c>
      <c r="G57" s="1">
        <v>120</v>
      </c>
      <c r="H57" s="1">
        <v>164</v>
      </c>
      <c r="I57" s="1">
        <v>55</v>
      </c>
      <c r="J57" s="1">
        <v>0</v>
      </c>
      <c r="K57" s="1" t="s">
        <v>25</v>
      </c>
      <c r="L57" s="1" t="s">
        <v>206</v>
      </c>
      <c r="M57" s="1" t="s">
        <v>189</v>
      </c>
      <c r="N57" s="1" t="str">
        <f t="shared" si="0"/>
        <v>通常攻撃(物理)</v>
      </c>
      <c r="O57" s="1" t="s">
        <v>412</v>
      </c>
      <c r="P57" s="1" t="s">
        <v>390</v>
      </c>
      <c r="Q57" s="1"/>
      <c r="R57" s="19"/>
    </row>
    <row r="58" spans="1:18" x14ac:dyDescent="0.4">
      <c r="A58" s="18">
        <v>57</v>
      </c>
      <c r="B58" s="1" t="s">
        <v>275</v>
      </c>
      <c r="C58" s="1">
        <v>5100</v>
      </c>
      <c r="D58" s="1">
        <v>300</v>
      </c>
      <c r="E58" s="1">
        <v>120</v>
      </c>
      <c r="F58" s="1">
        <v>70</v>
      </c>
      <c r="G58" s="1">
        <v>170</v>
      </c>
      <c r="H58" s="1">
        <v>300</v>
      </c>
      <c r="I58" s="1">
        <v>80</v>
      </c>
      <c r="J58" s="1">
        <v>0</v>
      </c>
      <c r="K58" s="1" t="s">
        <v>25</v>
      </c>
      <c r="L58" s="1" t="s">
        <v>157</v>
      </c>
      <c r="M58" s="1" t="s">
        <v>188</v>
      </c>
      <c r="N58" s="1" t="str">
        <f t="shared" si="0"/>
        <v>通常攻撃(魔法)</v>
      </c>
      <c r="O58" s="1" t="s">
        <v>334</v>
      </c>
      <c r="P58" s="1"/>
      <c r="Q58" s="1"/>
      <c r="R58" s="19"/>
    </row>
    <row r="59" spans="1:18" x14ac:dyDescent="0.4">
      <c r="A59" s="18">
        <v>58</v>
      </c>
      <c r="B59" s="1" t="s">
        <v>258</v>
      </c>
      <c r="C59" s="1">
        <v>5500</v>
      </c>
      <c r="D59" s="1">
        <v>0</v>
      </c>
      <c r="E59" s="1">
        <v>295</v>
      </c>
      <c r="F59" s="1">
        <v>90</v>
      </c>
      <c r="G59" s="1">
        <v>25</v>
      </c>
      <c r="H59" s="1">
        <v>22</v>
      </c>
      <c r="I59" s="1">
        <v>55</v>
      </c>
      <c r="J59" s="1">
        <v>0</v>
      </c>
      <c r="K59" s="1" t="s">
        <v>157</v>
      </c>
      <c r="L59" s="1" t="s">
        <v>158</v>
      </c>
      <c r="M59" s="1" t="s">
        <v>188</v>
      </c>
      <c r="N59" s="1" t="str">
        <f t="shared" si="0"/>
        <v>通常攻撃(物理)</v>
      </c>
      <c r="O59" s="1" t="s">
        <v>413</v>
      </c>
      <c r="P59" s="1"/>
      <c r="Q59" s="1"/>
      <c r="R59" s="19"/>
    </row>
    <row r="60" spans="1:18" x14ac:dyDescent="0.4">
      <c r="A60" s="18">
        <v>59</v>
      </c>
      <c r="B60" s="1" t="s">
        <v>259</v>
      </c>
      <c r="C60" s="1">
        <v>4200</v>
      </c>
      <c r="D60" s="1">
        <v>0</v>
      </c>
      <c r="E60" s="1">
        <v>275</v>
      </c>
      <c r="F60" s="1">
        <v>88</v>
      </c>
      <c r="G60" s="1">
        <v>240</v>
      </c>
      <c r="H60" s="1">
        <v>76</v>
      </c>
      <c r="I60" s="1">
        <v>77</v>
      </c>
      <c r="J60" s="1">
        <v>12</v>
      </c>
      <c r="K60" s="1" t="s">
        <v>25</v>
      </c>
      <c r="L60" s="1" t="s">
        <v>25</v>
      </c>
      <c r="M60" s="1"/>
      <c r="N60" s="1" t="str">
        <f t="shared" si="0"/>
        <v>通常攻撃(物理)</v>
      </c>
      <c r="O60" s="1" t="s">
        <v>399</v>
      </c>
      <c r="P60" s="1" t="s">
        <v>414</v>
      </c>
      <c r="Q60" s="1"/>
      <c r="R60" s="19"/>
    </row>
    <row r="61" spans="1:18" x14ac:dyDescent="0.4">
      <c r="A61" s="18">
        <v>60</v>
      </c>
      <c r="B61" s="1" t="s">
        <v>260</v>
      </c>
      <c r="C61" s="1">
        <v>2800</v>
      </c>
      <c r="D61" s="1">
        <v>800</v>
      </c>
      <c r="E61" s="1">
        <v>0</v>
      </c>
      <c r="F61" s="1">
        <v>0</v>
      </c>
      <c r="G61" s="1">
        <v>180</v>
      </c>
      <c r="H61" s="1">
        <v>320</v>
      </c>
      <c r="I61" s="1">
        <v>60</v>
      </c>
      <c r="J61" s="1">
        <v>0</v>
      </c>
      <c r="K61" s="1" t="s">
        <v>276</v>
      </c>
      <c r="L61" s="1" t="s">
        <v>277</v>
      </c>
      <c r="M61" s="1"/>
      <c r="N61" s="1" t="str">
        <f t="shared" si="0"/>
        <v>通常攻撃(魔法)</v>
      </c>
      <c r="O61" s="1" t="s">
        <v>402</v>
      </c>
      <c r="P61" s="8"/>
      <c r="Q61" s="1"/>
      <c r="R61" s="19"/>
    </row>
    <row r="62" spans="1:18" x14ac:dyDescent="0.4">
      <c r="A62" s="18">
        <v>61</v>
      </c>
      <c r="B62" s="1" t="s">
        <v>261</v>
      </c>
      <c r="C62" s="1">
        <v>5200</v>
      </c>
      <c r="D62" s="1">
        <v>0</v>
      </c>
      <c r="E62" s="1">
        <v>278</v>
      </c>
      <c r="F62" s="1">
        <v>120</v>
      </c>
      <c r="G62" s="1">
        <v>60</v>
      </c>
      <c r="H62" s="1">
        <v>15</v>
      </c>
      <c r="I62" s="1">
        <v>85</v>
      </c>
      <c r="J62" s="1">
        <v>0</v>
      </c>
      <c r="K62" s="1" t="s">
        <v>278</v>
      </c>
      <c r="L62" s="1" t="s">
        <v>278</v>
      </c>
      <c r="M62" s="1"/>
      <c r="N62" s="1" t="str">
        <f t="shared" si="0"/>
        <v>通常攻撃(物理)</v>
      </c>
      <c r="O62" s="1" t="s">
        <v>413</v>
      </c>
      <c r="P62" s="1"/>
      <c r="Q62" s="1"/>
      <c r="R62" s="19"/>
    </row>
    <row r="63" spans="1:18" ht="19.149999999999999" customHeight="1" x14ac:dyDescent="0.4">
      <c r="A63" s="18">
        <v>62</v>
      </c>
      <c r="B63" s="1" t="s">
        <v>262</v>
      </c>
      <c r="C63" s="1">
        <v>3300</v>
      </c>
      <c r="D63" s="1">
        <v>150</v>
      </c>
      <c r="E63" s="1">
        <v>220</v>
      </c>
      <c r="F63" s="1">
        <v>100</v>
      </c>
      <c r="G63" s="1">
        <v>120</v>
      </c>
      <c r="H63" s="1">
        <v>100</v>
      </c>
      <c r="I63" s="1">
        <v>100</v>
      </c>
      <c r="J63" s="1">
        <v>0</v>
      </c>
      <c r="K63" s="1" t="s">
        <v>278</v>
      </c>
      <c r="L63" s="1" t="s">
        <v>278</v>
      </c>
      <c r="M63" s="1"/>
      <c r="N63" s="1" t="str">
        <f t="shared" si="0"/>
        <v>通常攻撃(物理)</v>
      </c>
      <c r="O63" s="1"/>
      <c r="P63" s="1"/>
      <c r="Q63" s="1"/>
      <c r="R63" s="19"/>
    </row>
    <row r="64" spans="1:18" ht="19.149999999999999" customHeight="1" x14ac:dyDescent="0.4">
      <c r="A64" s="18">
        <v>63</v>
      </c>
      <c r="B64" s="1" t="s">
        <v>263</v>
      </c>
      <c r="C64" s="1">
        <v>4800</v>
      </c>
      <c r="D64" s="1">
        <v>55</v>
      </c>
      <c r="E64" s="1">
        <v>262</v>
      </c>
      <c r="F64" s="1">
        <v>44</v>
      </c>
      <c r="G64" s="1">
        <v>56</v>
      </c>
      <c r="H64" s="1">
        <v>1</v>
      </c>
      <c r="I64" s="1">
        <v>120</v>
      </c>
      <c r="J64" s="1">
        <v>0</v>
      </c>
      <c r="K64" s="1" t="s">
        <v>278</v>
      </c>
      <c r="L64" s="1" t="s">
        <v>277</v>
      </c>
      <c r="M64" s="1"/>
      <c r="N64" s="1" t="str">
        <f t="shared" si="0"/>
        <v>通常攻撃(物理)</v>
      </c>
      <c r="O64" s="1" t="s">
        <v>411</v>
      </c>
      <c r="P64" s="1"/>
      <c r="Q64" s="1"/>
      <c r="R64" s="19"/>
    </row>
    <row r="65" spans="1:18" ht="19.149999999999999" customHeight="1" x14ac:dyDescent="0.4">
      <c r="A65" s="18">
        <v>64</v>
      </c>
      <c r="B65" s="1" t="s">
        <v>264</v>
      </c>
      <c r="C65" s="1">
        <v>3999</v>
      </c>
      <c r="D65" s="1">
        <v>999</v>
      </c>
      <c r="E65" s="1">
        <v>280</v>
      </c>
      <c r="F65" s="1">
        <v>66</v>
      </c>
      <c r="G65" s="1">
        <v>105</v>
      </c>
      <c r="H65" s="1">
        <v>88</v>
      </c>
      <c r="I65" s="1">
        <v>150</v>
      </c>
      <c r="J65" s="1">
        <v>0</v>
      </c>
      <c r="K65" s="1" t="s">
        <v>277</v>
      </c>
      <c r="L65" s="1" t="s">
        <v>277</v>
      </c>
      <c r="M65" s="1"/>
      <c r="N65" s="1" t="str">
        <f t="shared" si="0"/>
        <v>通常攻撃(物理)</v>
      </c>
      <c r="O65" s="1"/>
      <c r="P65" s="1"/>
      <c r="Q65" s="1"/>
      <c r="R65" s="19"/>
    </row>
    <row r="66" spans="1:18" ht="19.149999999999999" customHeight="1" x14ac:dyDescent="0.4">
      <c r="A66" s="18">
        <v>65</v>
      </c>
      <c r="B66" s="1" t="s">
        <v>266</v>
      </c>
      <c r="C66" s="1">
        <v>3200</v>
      </c>
      <c r="D66" s="1">
        <v>220</v>
      </c>
      <c r="E66" s="1">
        <v>249</v>
      </c>
      <c r="F66" s="1">
        <v>100</v>
      </c>
      <c r="G66" s="1">
        <v>100</v>
      </c>
      <c r="H66" s="1">
        <v>65</v>
      </c>
      <c r="I66" s="1">
        <v>100</v>
      </c>
      <c r="J66" s="1">
        <v>9999</v>
      </c>
      <c r="K66" s="1" t="s">
        <v>278</v>
      </c>
      <c r="L66" s="1" t="s">
        <v>278</v>
      </c>
      <c r="M66" s="1"/>
      <c r="N66" s="1" t="str">
        <f t="shared" si="0"/>
        <v>通常攻撃(物理)</v>
      </c>
      <c r="O66" s="1" t="s">
        <v>415</v>
      </c>
      <c r="P66" s="1" t="s">
        <v>416</v>
      </c>
      <c r="Q66" s="1"/>
      <c r="R66" s="19"/>
    </row>
    <row r="67" spans="1:18" ht="19.149999999999999" customHeight="1" x14ac:dyDescent="0.4">
      <c r="A67" s="18">
        <v>66</v>
      </c>
      <c r="B67" s="1" t="s">
        <v>265</v>
      </c>
      <c r="C67" s="1">
        <v>45000</v>
      </c>
      <c r="D67" s="1">
        <v>200</v>
      </c>
      <c r="E67" s="1">
        <v>315</v>
      </c>
      <c r="F67" s="1">
        <v>81</v>
      </c>
      <c r="G67" s="1">
        <v>21</v>
      </c>
      <c r="H67" s="1">
        <v>99</v>
      </c>
      <c r="I67" s="1">
        <v>87</v>
      </c>
      <c r="J67" s="1">
        <v>100</v>
      </c>
      <c r="K67" s="1" t="s">
        <v>278</v>
      </c>
      <c r="L67" s="1" t="s">
        <v>278</v>
      </c>
      <c r="M67" s="1"/>
      <c r="N67" s="1" t="s">
        <v>421</v>
      </c>
      <c r="O67" s="1" t="s">
        <v>417</v>
      </c>
      <c r="P67" s="1"/>
      <c r="Q67" s="1"/>
      <c r="R67" s="19"/>
    </row>
    <row r="68" spans="1:18" ht="19.149999999999999" customHeight="1" x14ac:dyDescent="0.4">
      <c r="A68" s="18">
        <v>67</v>
      </c>
      <c r="B68" s="1" t="s">
        <v>279</v>
      </c>
      <c r="C68" s="1">
        <v>500</v>
      </c>
      <c r="D68" s="1">
        <v>999</v>
      </c>
      <c r="E68" s="1">
        <v>0</v>
      </c>
      <c r="F68" s="1">
        <v>999</v>
      </c>
      <c r="G68" s="1">
        <v>75</v>
      </c>
      <c r="H68" s="1">
        <v>325</v>
      </c>
      <c r="I68" s="1">
        <v>120</v>
      </c>
      <c r="J68" s="1">
        <v>0</v>
      </c>
      <c r="K68" s="1" t="s">
        <v>301</v>
      </c>
      <c r="L68" s="1" t="s">
        <v>302</v>
      </c>
      <c r="M68" s="1"/>
      <c r="N68" s="1" t="str">
        <f t="shared" si="0"/>
        <v>通常攻撃(魔法)</v>
      </c>
      <c r="O68" s="1" t="s">
        <v>420</v>
      </c>
      <c r="P68" s="1"/>
      <c r="Q68" s="1"/>
      <c r="R68" s="19"/>
    </row>
    <row r="69" spans="1:18" x14ac:dyDescent="0.4">
      <c r="A69" s="18">
        <v>68</v>
      </c>
      <c r="B69" s="1" t="s">
        <v>280</v>
      </c>
      <c r="C69" s="1">
        <v>6200</v>
      </c>
      <c r="D69" s="1">
        <v>456</v>
      </c>
      <c r="E69" s="1">
        <v>330</v>
      </c>
      <c r="F69" s="1">
        <v>55</v>
      </c>
      <c r="G69" s="1">
        <v>120</v>
      </c>
      <c r="H69" s="1">
        <v>17</v>
      </c>
      <c r="I69" s="1">
        <v>61</v>
      </c>
      <c r="J69" s="1">
        <v>0</v>
      </c>
      <c r="K69" s="1" t="s">
        <v>278</v>
      </c>
      <c r="L69" s="1" t="s">
        <v>278</v>
      </c>
      <c r="M69" s="1"/>
      <c r="N69" s="1" t="str">
        <f t="shared" si="0"/>
        <v>通常攻撃(物理)</v>
      </c>
      <c r="O69" s="1" t="s">
        <v>412</v>
      </c>
      <c r="P69" s="1"/>
      <c r="Q69" s="1"/>
      <c r="R69" s="19"/>
    </row>
    <row r="70" spans="1:18" x14ac:dyDescent="0.4">
      <c r="A70" s="18">
        <v>69</v>
      </c>
      <c r="B70" s="1" t="s">
        <v>281</v>
      </c>
      <c r="C70" s="1">
        <v>3000</v>
      </c>
      <c r="D70" s="1">
        <v>120</v>
      </c>
      <c r="E70" s="1">
        <v>280</v>
      </c>
      <c r="F70" s="1">
        <v>80</v>
      </c>
      <c r="G70" s="1">
        <v>80</v>
      </c>
      <c r="H70" s="1">
        <v>80</v>
      </c>
      <c r="I70" s="1">
        <v>80</v>
      </c>
      <c r="J70" s="1">
        <v>0</v>
      </c>
      <c r="K70" s="1" t="s">
        <v>278</v>
      </c>
      <c r="L70" s="1" t="s">
        <v>278</v>
      </c>
      <c r="M70" s="1"/>
      <c r="N70" s="1" t="str">
        <f t="shared" si="0"/>
        <v>通常攻撃(物理)</v>
      </c>
      <c r="O70" s="1"/>
      <c r="P70" s="1"/>
      <c r="Q70" s="1"/>
      <c r="R70" s="19"/>
    </row>
    <row r="71" spans="1:18" x14ac:dyDescent="0.4">
      <c r="A71" s="18">
        <v>70</v>
      </c>
      <c r="B71" s="1" t="s">
        <v>303</v>
      </c>
      <c r="C71" s="1">
        <v>3800</v>
      </c>
      <c r="D71" s="1">
        <v>159</v>
      </c>
      <c r="E71" s="1">
        <v>300</v>
      </c>
      <c r="F71" s="1">
        <v>80</v>
      </c>
      <c r="G71" s="1">
        <v>80</v>
      </c>
      <c r="H71" s="1">
        <v>80</v>
      </c>
      <c r="I71" s="1">
        <v>80</v>
      </c>
      <c r="J71" s="1">
        <v>0</v>
      </c>
      <c r="K71" s="1" t="s">
        <v>278</v>
      </c>
      <c r="L71" s="1" t="s">
        <v>278</v>
      </c>
      <c r="M71" s="1"/>
      <c r="N71" s="1" t="str">
        <f t="shared" si="0"/>
        <v>通常攻撃(物理)</v>
      </c>
      <c r="O71" s="1"/>
      <c r="P71" s="1"/>
      <c r="Q71" s="1"/>
      <c r="R71" s="19"/>
    </row>
    <row r="72" spans="1:18" x14ac:dyDescent="0.4">
      <c r="A72" s="18">
        <v>71</v>
      </c>
      <c r="B72" s="1" t="s">
        <v>304</v>
      </c>
      <c r="C72" s="1">
        <v>5000</v>
      </c>
      <c r="D72" s="1">
        <v>220</v>
      </c>
      <c r="E72" s="1">
        <v>323</v>
      </c>
      <c r="F72" s="1">
        <v>80</v>
      </c>
      <c r="G72" s="1">
        <v>80</v>
      </c>
      <c r="H72" s="1">
        <v>80</v>
      </c>
      <c r="I72" s="1">
        <v>80</v>
      </c>
      <c r="J72" s="1">
        <v>0</v>
      </c>
      <c r="K72" s="1" t="s">
        <v>278</v>
      </c>
      <c r="L72" s="1" t="s">
        <v>278</v>
      </c>
      <c r="M72" s="1"/>
      <c r="N72" s="1" t="str">
        <f t="shared" ref="N72:N96" si="1">IF(E72&gt;H72,"通常攻撃(物理)","通常攻撃(魔法)")</f>
        <v>通常攻撃(物理)</v>
      </c>
      <c r="O72" s="1" t="s">
        <v>423</v>
      </c>
      <c r="P72" s="1"/>
      <c r="Q72" s="1"/>
      <c r="R72" s="19"/>
    </row>
    <row r="73" spans="1:18" x14ac:dyDescent="0.4">
      <c r="A73" s="18">
        <v>72</v>
      </c>
      <c r="B73" s="1" t="s">
        <v>282</v>
      </c>
      <c r="C73" s="1">
        <v>38000</v>
      </c>
      <c r="D73" s="1">
        <v>350</v>
      </c>
      <c r="E73" s="1">
        <v>350</v>
      </c>
      <c r="F73" s="1">
        <v>80</v>
      </c>
      <c r="G73" s="1">
        <v>80</v>
      </c>
      <c r="H73" s="1">
        <v>320</v>
      </c>
      <c r="I73" s="1">
        <v>80</v>
      </c>
      <c r="J73" s="1">
        <v>0</v>
      </c>
      <c r="K73" s="1" t="s">
        <v>278</v>
      </c>
      <c r="L73" s="1" t="s">
        <v>278</v>
      </c>
      <c r="M73" s="1"/>
      <c r="N73" s="1" t="str">
        <f t="shared" si="1"/>
        <v>通常攻撃(物理)</v>
      </c>
      <c r="O73" s="1" t="s">
        <v>424</v>
      </c>
      <c r="P73" s="1" t="s">
        <v>425</v>
      </c>
      <c r="Q73" s="1"/>
      <c r="R73" s="19"/>
    </row>
    <row r="74" spans="1:18" x14ac:dyDescent="0.4">
      <c r="A74" s="18">
        <v>73</v>
      </c>
      <c r="B74" s="1" t="s">
        <v>426</v>
      </c>
      <c r="C74" s="1">
        <v>6500</v>
      </c>
      <c r="D74" s="1">
        <v>150</v>
      </c>
      <c r="E74" s="1">
        <v>315</v>
      </c>
      <c r="F74" s="1">
        <v>65</v>
      </c>
      <c r="G74" s="1">
        <v>80</v>
      </c>
      <c r="H74" s="1">
        <v>190</v>
      </c>
      <c r="I74" s="1">
        <v>120</v>
      </c>
      <c r="J74" s="1">
        <v>0</v>
      </c>
      <c r="K74" s="1" t="s">
        <v>278</v>
      </c>
      <c r="L74" s="1" t="s">
        <v>278</v>
      </c>
      <c r="M74" s="1"/>
      <c r="N74" s="1" t="str">
        <f t="shared" si="1"/>
        <v>通常攻撃(物理)</v>
      </c>
      <c r="O74" s="1" t="s">
        <v>399</v>
      </c>
      <c r="P74" s="1"/>
      <c r="Q74" s="1"/>
      <c r="R74" s="19"/>
    </row>
    <row r="75" spans="1:18" x14ac:dyDescent="0.4">
      <c r="A75" s="18">
        <v>74</v>
      </c>
      <c r="B75" s="1" t="s">
        <v>283</v>
      </c>
      <c r="C75" s="1">
        <v>500</v>
      </c>
      <c r="D75" s="1">
        <v>999</v>
      </c>
      <c r="E75" s="1">
        <v>0</v>
      </c>
      <c r="F75" s="1">
        <v>999</v>
      </c>
      <c r="G75" s="1">
        <v>70</v>
      </c>
      <c r="H75" s="1">
        <v>340</v>
      </c>
      <c r="I75" s="1">
        <v>120</v>
      </c>
      <c r="J75" s="1">
        <v>0</v>
      </c>
      <c r="K75" s="1" t="s">
        <v>301</v>
      </c>
      <c r="L75" s="1" t="s">
        <v>302</v>
      </c>
      <c r="M75" s="1"/>
      <c r="N75" s="1" t="str">
        <f t="shared" si="1"/>
        <v>通常攻撃(魔法)</v>
      </c>
      <c r="O75" s="1" t="s">
        <v>402</v>
      </c>
      <c r="P75" s="1"/>
      <c r="Q75" s="1"/>
      <c r="R75" s="19"/>
    </row>
    <row r="76" spans="1:18" x14ac:dyDescent="0.4">
      <c r="A76" s="18">
        <v>75</v>
      </c>
      <c r="B76" s="1" t="s">
        <v>285</v>
      </c>
      <c r="C76" s="1">
        <v>5200</v>
      </c>
      <c r="D76" s="1">
        <v>240</v>
      </c>
      <c r="E76" s="1">
        <v>333</v>
      </c>
      <c r="F76" s="1">
        <v>130</v>
      </c>
      <c r="G76" s="1">
        <v>150</v>
      </c>
      <c r="H76" s="1">
        <v>276</v>
      </c>
      <c r="I76" s="1">
        <v>125</v>
      </c>
      <c r="J76" s="1">
        <v>0</v>
      </c>
      <c r="K76" s="1" t="s">
        <v>278</v>
      </c>
      <c r="L76" s="1" t="s">
        <v>278</v>
      </c>
      <c r="M76" s="1"/>
      <c r="N76" s="1" t="str">
        <f t="shared" si="1"/>
        <v>通常攻撃(物理)</v>
      </c>
      <c r="O76" s="1" t="s">
        <v>358</v>
      </c>
      <c r="P76" s="1"/>
      <c r="Q76" s="1"/>
      <c r="R76" s="19"/>
    </row>
    <row r="77" spans="1:18" x14ac:dyDescent="0.4">
      <c r="A77" s="18">
        <v>76</v>
      </c>
      <c r="B77" s="1" t="s">
        <v>286</v>
      </c>
      <c r="C77" s="1">
        <v>6666</v>
      </c>
      <c r="D77" s="1">
        <v>444</v>
      </c>
      <c r="E77" s="1">
        <v>365</v>
      </c>
      <c r="F77" s="1">
        <v>75</v>
      </c>
      <c r="G77" s="1">
        <v>180</v>
      </c>
      <c r="H77" s="1">
        <v>333</v>
      </c>
      <c r="I77" s="1">
        <v>107</v>
      </c>
      <c r="J77" s="1">
        <v>0</v>
      </c>
      <c r="K77" s="1" t="s">
        <v>278</v>
      </c>
      <c r="L77" s="1" t="s">
        <v>278</v>
      </c>
      <c r="M77" s="1" t="s">
        <v>307</v>
      </c>
      <c r="N77" s="1" t="str">
        <f t="shared" si="1"/>
        <v>通常攻撃(物理)</v>
      </c>
      <c r="O77" s="1" t="s">
        <v>429</v>
      </c>
      <c r="P77" s="1"/>
      <c r="Q77" s="1"/>
      <c r="R77" s="19"/>
    </row>
    <row r="78" spans="1:18" x14ac:dyDescent="0.4">
      <c r="A78" s="18">
        <v>77</v>
      </c>
      <c r="B78" s="1" t="s">
        <v>287</v>
      </c>
      <c r="C78" s="1">
        <v>6666</v>
      </c>
      <c r="D78" s="1">
        <v>444</v>
      </c>
      <c r="E78" s="1">
        <v>344</v>
      </c>
      <c r="F78" s="1">
        <v>80</v>
      </c>
      <c r="G78" s="1">
        <v>220</v>
      </c>
      <c r="H78" s="1">
        <v>200</v>
      </c>
      <c r="I78" s="1">
        <v>80</v>
      </c>
      <c r="J78" s="1">
        <v>40</v>
      </c>
      <c r="K78" s="1" t="s">
        <v>278</v>
      </c>
      <c r="L78" s="1" t="s">
        <v>278</v>
      </c>
      <c r="M78" s="1" t="s">
        <v>306</v>
      </c>
      <c r="N78" s="1" t="str">
        <f t="shared" si="1"/>
        <v>通常攻撃(物理)</v>
      </c>
      <c r="O78" s="1" t="s">
        <v>430</v>
      </c>
      <c r="P78" s="1"/>
      <c r="Q78" s="1"/>
      <c r="R78" s="19"/>
    </row>
    <row r="79" spans="1:18" x14ac:dyDescent="0.4">
      <c r="A79" s="18">
        <v>78</v>
      </c>
      <c r="B79" s="1" t="s">
        <v>288</v>
      </c>
      <c r="C79" s="1">
        <v>6666</v>
      </c>
      <c r="D79" s="1">
        <v>444</v>
      </c>
      <c r="E79" s="1">
        <v>275</v>
      </c>
      <c r="F79" s="1">
        <v>65</v>
      </c>
      <c r="G79" s="1">
        <v>177</v>
      </c>
      <c r="H79" s="1">
        <v>353</v>
      </c>
      <c r="I79" s="1">
        <v>66</v>
      </c>
      <c r="J79" s="1">
        <v>32</v>
      </c>
      <c r="K79" s="1" t="s">
        <v>278</v>
      </c>
      <c r="L79" s="1" t="s">
        <v>278</v>
      </c>
      <c r="M79" s="1" t="s">
        <v>305</v>
      </c>
      <c r="N79" s="1" t="str">
        <f t="shared" si="1"/>
        <v>通常攻撃(魔法)</v>
      </c>
      <c r="O79" s="1" t="s">
        <v>431</v>
      </c>
      <c r="P79" s="1"/>
      <c r="Q79" s="1"/>
      <c r="R79" s="19"/>
    </row>
    <row r="80" spans="1:18" x14ac:dyDescent="0.4">
      <c r="A80" s="18">
        <v>79</v>
      </c>
      <c r="B80" s="4" t="s">
        <v>289</v>
      </c>
      <c r="C80" s="1">
        <v>4300</v>
      </c>
      <c r="D80" s="1">
        <v>300</v>
      </c>
      <c r="E80" s="1">
        <v>315</v>
      </c>
      <c r="F80" s="1">
        <v>55</v>
      </c>
      <c r="G80" s="1">
        <v>324</v>
      </c>
      <c r="H80" s="1">
        <v>190</v>
      </c>
      <c r="I80" s="1">
        <v>77</v>
      </c>
      <c r="J80" s="1">
        <v>0</v>
      </c>
      <c r="K80" s="1" t="s">
        <v>278</v>
      </c>
      <c r="L80" s="1" t="s">
        <v>278</v>
      </c>
      <c r="M80" s="1"/>
      <c r="N80" s="1" t="str">
        <f t="shared" si="1"/>
        <v>通常攻撃(物理)</v>
      </c>
      <c r="O80" s="1" t="s">
        <v>416</v>
      </c>
      <c r="P80" s="1"/>
      <c r="Q80" s="1"/>
      <c r="R80" s="19"/>
    </row>
    <row r="81" spans="1:18" x14ac:dyDescent="0.4">
      <c r="A81" s="18">
        <v>80</v>
      </c>
      <c r="B81" s="3" t="s">
        <v>308</v>
      </c>
      <c r="C81" s="1">
        <v>5321</v>
      </c>
      <c r="D81" s="1">
        <v>290</v>
      </c>
      <c r="E81" s="1">
        <v>100</v>
      </c>
      <c r="F81" s="1">
        <v>66</v>
      </c>
      <c r="G81" s="1">
        <v>120</v>
      </c>
      <c r="H81" s="1">
        <v>315</v>
      </c>
      <c r="I81" s="1">
        <v>70</v>
      </c>
      <c r="J81" s="1">
        <v>0</v>
      </c>
      <c r="K81" s="1" t="s">
        <v>278</v>
      </c>
      <c r="L81" s="1" t="s">
        <v>278</v>
      </c>
      <c r="M81" s="1" t="s">
        <v>189</v>
      </c>
      <c r="N81" s="1" t="s">
        <v>435</v>
      </c>
      <c r="O81" s="1" t="s">
        <v>432</v>
      </c>
      <c r="P81" s="1"/>
      <c r="Q81" s="1"/>
      <c r="R81" s="19"/>
    </row>
    <row r="82" spans="1:18" x14ac:dyDescent="0.4">
      <c r="A82" s="18">
        <v>81</v>
      </c>
      <c r="B82" s="1" t="s">
        <v>309</v>
      </c>
      <c r="C82" s="1">
        <v>6100</v>
      </c>
      <c r="D82" s="1">
        <v>120</v>
      </c>
      <c r="E82" s="1">
        <v>100</v>
      </c>
      <c r="F82" s="1">
        <v>50</v>
      </c>
      <c r="G82" s="1">
        <v>134</v>
      </c>
      <c r="H82" s="1">
        <v>300</v>
      </c>
      <c r="I82" s="1">
        <v>69</v>
      </c>
      <c r="J82" s="1">
        <v>0</v>
      </c>
      <c r="K82" s="1" t="s">
        <v>278</v>
      </c>
      <c r="L82" s="1" t="s">
        <v>278</v>
      </c>
      <c r="M82" s="1" t="s">
        <v>306</v>
      </c>
      <c r="N82" s="1" t="s">
        <v>435</v>
      </c>
      <c r="O82" s="1" t="s">
        <v>433</v>
      </c>
      <c r="P82" s="1"/>
      <c r="Q82" s="1"/>
      <c r="R82" s="19"/>
    </row>
    <row r="83" spans="1:18" x14ac:dyDescent="0.4">
      <c r="A83" s="18">
        <v>82</v>
      </c>
      <c r="B83" s="1" t="s">
        <v>310</v>
      </c>
      <c r="C83" s="1">
        <v>5800</v>
      </c>
      <c r="D83" s="1">
        <v>220</v>
      </c>
      <c r="E83" s="1">
        <v>100</v>
      </c>
      <c r="F83" s="1">
        <v>59</v>
      </c>
      <c r="G83" s="1">
        <v>122</v>
      </c>
      <c r="H83" s="1">
        <v>340</v>
      </c>
      <c r="I83" s="1">
        <v>65</v>
      </c>
      <c r="J83" s="1">
        <v>0</v>
      </c>
      <c r="K83" s="1" t="s">
        <v>278</v>
      </c>
      <c r="L83" s="1" t="s">
        <v>278</v>
      </c>
      <c r="M83" s="1" t="s">
        <v>305</v>
      </c>
      <c r="N83" s="1" t="s">
        <v>435</v>
      </c>
      <c r="O83" s="1" t="s">
        <v>434</v>
      </c>
      <c r="P83" s="1"/>
      <c r="Q83" s="1"/>
      <c r="R83" s="19"/>
    </row>
    <row r="84" spans="1:18" x14ac:dyDescent="0.4">
      <c r="A84" s="18">
        <v>83</v>
      </c>
      <c r="B84" s="1" t="s">
        <v>290</v>
      </c>
      <c r="C84" s="1">
        <v>7100</v>
      </c>
      <c r="D84" s="1">
        <v>0</v>
      </c>
      <c r="E84" s="1">
        <v>400</v>
      </c>
      <c r="F84" s="1">
        <v>50</v>
      </c>
      <c r="G84" s="1">
        <v>80</v>
      </c>
      <c r="H84" s="1">
        <v>90</v>
      </c>
      <c r="I84" s="1">
        <v>54</v>
      </c>
      <c r="J84" s="1">
        <v>0</v>
      </c>
      <c r="K84" s="1" t="s">
        <v>278</v>
      </c>
      <c r="L84" s="1" t="s">
        <v>278</v>
      </c>
      <c r="M84" s="1"/>
      <c r="N84" s="1" t="str">
        <f t="shared" si="1"/>
        <v>通常攻撃(物理)</v>
      </c>
      <c r="O84" s="1"/>
      <c r="P84" s="1"/>
      <c r="Q84" s="1"/>
      <c r="R84" s="19"/>
    </row>
    <row r="85" spans="1:18" x14ac:dyDescent="0.4">
      <c r="A85" s="18">
        <v>84</v>
      </c>
      <c r="B85" s="1" t="s">
        <v>311</v>
      </c>
      <c r="C85" s="1">
        <v>40000</v>
      </c>
      <c r="D85" s="1">
        <v>0</v>
      </c>
      <c r="E85" s="1">
        <v>380</v>
      </c>
      <c r="F85" s="1">
        <v>60</v>
      </c>
      <c r="G85" s="1">
        <v>140</v>
      </c>
      <c r="H85" s="1">
        <v>360</v>
      </c>
      <c r="I85" s="1">
        <v>55</v>
      </c>
      <c r="J85" s="1">
        <v>0</v>
      </c>
      <c r="K85" s="1" t="s">
        <v>278</v>
      </c>
      <c r="L85" s="1" t="s">
        <v>278</v>
      </c>
      <c r="M85" s="1"/>
      <c r="N85" s="1" t="str">
        <f t="shared" si="1"/>
        <v>通常攻撃(物理)</v>
      </c>
      <c r="O85" s="8" t="s">
        <v>428</v>
      </c>
      <c r="P85" s="1" t="s">
        <v>436</v>
      </c>
      <c r="Q85" s="1" t="s">
        <v>427</v>
      </c>
      <c r="R85" s="19"/>
    </row>
    <row r="86" spans="1:18" x14ac:dyDescent="0.4">
      <c r="A86" s="18">
        <v>85</v>
      </c>
      <c r="B86" s="3" t="s">
        <v>291</v>
      </c>
      <c r="C86" s="1">
        <v>9000</v>
      </c>
      <c r="D86" s="1">
        <v>0</v>
      </c>
      <c r="E86" s="1">
        <v>357</v>
      </c>
      <c r="F86" s="1">
        <v>70</v>
      </c>
      <c r="G86" s="1">
        <v>120</v>
      </c>
      <c r="H86" s="1">
        <v>120</v>
      </c>
      <c r="I86" s="1">
        <v>67</v>
      </c>
      <c r="J86" s="1">
        <v>0</v>
      </c>
      <c r="K86" s="1" t="s">
        <v>278</v>
      </c>
      <c r="L86" s="1" t="s">
        <v>278</v>
      </c>
      <c r="M86" s="1"/>
      <c r="N86" s="1" t="str">
        <f t="shared" si="1"/>
        <v>通常攻撃(物理)</v>
      </c>
      <c r="O86" s="1" t="s">
        <v>445</v>
      </c>
      <c r="P86" s="1"/>
      <c r="Q86" s="1"/>
      <c r="R86" s="19"/>
    </row>
    <row r="87" spans="1:18" x14ac:dyDescent="0.4">
      <c r="A87" s="18">
        <v>86</v>
      </c>
      <c r="B87" s="1" t="s">
        <v>292</v>
      </c>
      <c r="C87" s="1">
        <v>3800</v>
      </c>
      <c r="D87" s="1">
        <v>0</v>
      </c>
      <c r="E87" s="1">
        <v>420</v>
      </c>
      <c r="F87" s="1">
        <v>44</v>
      </c>
      <c r="G87" s="1">
        <v>34</v>
      </c>
      <c r="H87" s="1">
        <v>10</v>
      </c>
      <c r="I87" s="1">
        <v>32</v>
      </c>
      <c r="J87" s="1">
        <v>0</v>
      </c>
      <c r="K87" s="1" t="s">
        <v>278</v>
      </c>
      <c r="L87" s="1" t="s">
        <v>278</v>
      </c>
      <c r="M87" s="1"/>
      <c r="N87" s="1" t="str">
        <f t="shared" si="1"/>
        <v>通常攻撃(物理)</v>
      </c>
      <c r="O87" s="1" t="s">
        <v>446</v>
      </c>
      <c r="P87" s="1"/>
      <c r="Q87" s="1"/>
      <c r="R87" s="19"/>
    </row>
    <row r="88" spans="1:18" x14ac:dyDescent="0.4">
      <c r="A88" s="18">
        <v>87</v>
      </c>
      <c r="B88" s="1" t="s">
        <v>293</v>
      </c>
      <c r="C88" s="1">
        <v>6700</v>
      </c>
      <c r="D88" s="1">
        <v>0</v>
      </c>
      <c r="E88" s="1">
        <v>340</v>
      </c>
      <c r="F88" s="1">
        <v>65</v>
      </c>
      <c r="G88" s="1">
        <v>110</v>
      </c>
      <c r="H88" s="1">
        <v>55</v>
      </c>
      <c r="I88" s="1">
        <v>90</v>
      </c>
      <c r="J88" s="1">
        <v>0</v>
      </c>
      <c r="K88" s="1" t="s">
        <v>278</v>
      </c>
      <c r="L88" s="1" t="s">
        <v>278</v>
      </c>
      <c r="M88" s="1"/>
      <c r="N88" s="1" t="str">
        <f t="shared" si="1"/>
        <v>通常攻撃(物理)</v>
      </c>
      <c r="O88" s="1" t="s">
        <v>399</v>
      </c>
      <c r="P88" s="1"/>
      <c r="Q88" s="1"/>
      <c r="R88" s="19"/>
    </row>
    <row r="89" spans="1:18" x14ac:dyDescent="0.4">
      <c r="A89" s="18">
        <v>88</v>
      </c>
      <c r="B89" s="1" t="s">
        <v>294</v>
      </c>
      <c r="C89" s="1">
        <v>4800</v>
      </c>
      <c r="D89" s="1">
        <v>0</v>
      </c>
      <c r="E89" s="1">
        <v>315</v>
      </c>
      <c r="F89" s="1">
        <v>60</v>
      </c>
      <c r="G89" s="1">
        <v>150</v>
      </c>
      <c r="H89" s="1">
        <v>120</v>
      </c>
      <c r="I89" s="1">
        <v>77</v>
      </c>
      <c r="J89" s="1">
        <v>0</v>
      </c>
      <c r="K89" s="1" t="s">
        <v>278</v>
      </c>
      <c r="L89" s="1" t="s">
        <v>278</v>
      </c>
      <c r="M89" s="1" t="s">
        <v>305</v>
      </c>
      <c r="N89" s="1" t="str">
        <f t="shared" si="1"/>
        <v>通常攻撃(物理)</v>
      </c>
      <c r="O89" s="1" t="s">
        <v>444</v>
      </c>
      <c r="P89" s="1" t="s">
        <v>442</v>
      </c>
      <c r="Q89" s="1" t="s">
        <v>406</v>
      </c>
      <c r="R89" s="19"/>
    </row>
    <row r="90" spans="1:18" x14ac:dyDescent="0.4">
      <c r="A90" s="18">
        <v>89</v>
      </c>
      <c r="B90" s="1" t="s">
        <v>295</v>
      </c>
      <c r="C90" s="1">
        <v>7777</v>
      </c>
      <c r="D90" s="1">
        <v>0</v>
      </c>
      <c r="E90" s="1">
        <v>150</v>
      </c>
      <c r="F90" s="1">
        <v>65</v>
      </c>
      <c r="G90" s="1">
        <v>120</v>
      </c>
      <c r="H90" s="1">
        <v>315</v>
      </c>
      <c r="I90" s="1">
        <v>70</v>
      </c>
      <c r="J90" s="1">
        <v>0</v>
      </c>
      <c r="K90" s="1" t="s">
        <v>278</v>
      </c>
      <c r="L90" s="1" t="s">
        <v>278</v>
      </c>
      <c r="M90" s="1"/>
      <c r="N90" s="1" t="str">
        <f t="shared" si="1"/>
        <v>通常攻撃(魔法)</v>
      </c>
      <c r="O90" s="1"/>
      <c r="P90" s="1"/>
      <c r="Q90" s="1"/>
      <c r="R90" s="19"/>
    </row>
    <row r="91" spans="1:18" x14ac:dyDescent="0.4">
      <c r="A91" s="18">
        <v>90</v>
      </c>
      <c r="B91" s="1" t="s">
        <v>296</v>
      </c>
      <c r="C91" s="1">
        <v>8000</v>
      </c>
      <c r="D91" s="1">
        <v>0</v>
      </c>
      <c r="E91" s="1">
        <v>325</v>
      </c>
      <c r="F91" s="1">
        <v>60</v>
      </c>
      <c r="G91" s="1">
        <v>120</v>
      </c>
      <c r="H91" s="1">
        <v>100</v>
      </c>
      <c r="I91" s="1">
        <v>68</v>
      </c>
      <c r="J91" s="1">
        <v>0</v>
      </c>
      <c r="K91" s="1" t="s">
        <v>278</v>
      </c>
      <c r="L91" s="1" t="s">
        <v>278</v>
      </c>
      <c r="M91" s="1"/>
      <c r="N91" s="1" t="str">
        <f t="shared" si="1"/>
        <v>通常攻撃(物理)</v>
      </c>
      <c r="O91" s="1"/>
      <c r="P91" s="1"/>
      <c r="Q91" s="1"/>
      <c r="R91" s="19"/>
    </row>
    <row r="92" spans="1:18" x14ac:dyDescent="0.4">
      <c r="A92" s="18">
        <v>91</v>
      </c>
      <c r="B92" s="1" t="s">
        <v>297</v>
      </c>
      <c r="C92" s="1">
        <v>6500</v>
      </c>
      <c r="D92" s="1">
        <v>0</v>
      </c>
      <c r="E92" s="1">
        <v>150</v>
      </c>
      <c r="F92" s="1">
        <v>45</v>
      </c>
      <c r="G92" s="1">
        <v>145</v>
      </c>
      <c r="H92" s="1">
        <v>444</v>
      </c>
      <c r="I92" s="1">
        <v>65</v>
      </c>
      <c r="J92" s="1">
        <v>0</v>
      </c>
      <c r="K92" s="1" t="s">
        <v>278</v>
      </c>
      <c r="L92" s="1" t="s">
        <v>278</v>
      </c>
      <c r="M92" s="1"/>
      <c r="N92" s="1" t="str">
        <f t="shared" si="1"/>
        <v>通常攻撃(魔法)</v>
      </c>
      <c r="O92" s="1" t="s">
        <v>447</v>
      </c>
      <c r="P92" s="1"/>
      <c r="Q92" s="1"/>
      <c r="R92" s="19"/>
    </row>
    <row r="93" spans="1:18" x14ac:dyDescent="0.4">
      <c r="A93" s="18">
        <v>92</v>
      </c>
      <c r="B93" s="1" t="s">
        <v>298</v>
      </c>
      <c r="C93" s="1">
        <v>3200</v>
      </c>
      <c r="D93" s="1">
        <v>210</v>
      </c>
      <c r="E93" s="1">
        <v>300</v>
      </c>
      <c r="F93" s="1">
        <v>80</v>
      </c>
      <c r="G93" s="1">
        <v>99</v>
      </c>
      <c r="H93" s="1">
        <v>0</v>
      </c>
      <c r="I93" s="1">
        <v>75</v>
      </c>
      <c r="J93" s="1">
        <v>0</v>
      </c>
      <c r="K93" s="1" t="s">
        <v>278</v>
      </c>
      <c r="L93" s="1" t="s">
        <v>278</v>
      </c>
      <c r="M93" s="1" t="s">
        <v>450</v>
      </c>
      <c r="N93" s="1" t="str">
        <f t="shared" si="1"/>
        <v>通常攻撃(物理)</v>
      </c>
      <c r="O93" s="1" t="s">
        <v>411</v>
      </c>
      <c r="P93" s="1" t="s">
        <v>413</v>
      </c>
      <c r="Q93" s="1"/>
      <c r="R93" s="19"/>
    </row>
    <row r="94" spans="1:18" x14ac:dyDescent="0.4">
      <c r="A94" s="18">
        <v>93</v>
      </c>
      <c r="B94" s="3" t="s">
        <v>299</v>
      </c>
      <c r="C94" s="1">
        <v>3500</v>
      </c>
      <c r="D94" s="1">
        <v>400</v>
      </c>
      <c r="E94" s="1">
        <v>0</v>
      </c>
      <c r="F94" s="1">
        <v>76</v>
      </c>
      <c r="G94" s="1">
        <v>120</v>
      </c>
      <c r="H94" s="1">
        <v>300</v>
      </c>
      <c r="I94" s="1">
        <v>80</v>
      </c>
      <c r="J94" s="1">
        <v>0</v>
      </c>
      <c r="K94" s="1" t="s">
        <v>278</v>
      </c>
      <c r="L94" s="1" t="s">
        <v>278</v>
      </c>
      <c r="M94" s="1" t="s">
        <v>449</v>
      </c>
      <c r="N94" s="1" t="str">
        <f t="shared" si="1"/>
        <v>通常攻撃(魔法)</v>
      </c>
      <c r="O94" s="1" t="s">
        <v>448</v>
      </c>
      <c r="P94" s="1" t="s">
        <v>451</v>
      </c>
      <c r="Q94" s="1"/>
      <c r="R94" s="19"/>
    </row>
    <row r="95" spans="1:18" x14ac:dyDescent="0.4">
      <c r="A95" s="18">
        <v>94</v>
      </c>
      <c r="B95" s="4" t="s">
        <v>312</v>
      </c>
      <c r="C95" s="1">
        <v>36000</v>
      </c>
      <c r="D95" s="1">
        <v>555</v>
      </c>
      <c r="E95" s="1">
        <v>410</v>
      </c>
      <c r="F95" s="1">
        <v>69</v>
      </c>
      <c r="G95" s="1">
        <v>170</v>
      </c>
      <c r="H95" s="1">
        <v>400</v>
      </c>
      <c r="I95" s="1">
        <v>70</v>
      </c>
      <c r="J95" s="1">
        <v>0</v>
      </c>
      <c r="K95" s="1" t="s">
        <v>278</v>
      </c>
      <c r="L95" s="1" t="s">
        <v>278</v>
      </c>
      <c r="M95" s="1"/>
      <c r="N95" s="1" t="str">
        <f t="shared" si="1"/>
        <v>通常攻撃(物理)</v>
      </c>
      <c r="O95" s="1" t="s">
        <v>452</v>
      </c>
      <c r="P95" s="1" t="s">
        <v>457</v>
      </c>
      <c r="Q95" s="1" t="s">
        <v>460</v>
      </c>
      <c r="R95" s="19"/>
    </row>
    <row r="96" spans="1:18" x14ac:dyDescent="0.4">
      <c r="A96" s="18">
        <v>95</v>
      </c>
      <c r="B96" s="4" t="s">
        <v>330</v>
      </c>
      <c r="C96" s="1">
        <v>30000</v>
      </c>
      <c r="D96" s="1">
        <v>300</v>
      </c>
      <c r="E96" s="1">
        <v>430</v>
      </c>
      <c r="F96" s="1">
        <v>135</v>
      </c>
      <c r="G96" s="1">
        <v>144</v>
      </c>
      <c r="H96" s="1">
        <v>420</v>
      </c>
      <c r="I96" s="1">
        <v>135</v>
      </c>
      <c r="J96" s="1">
        <v>0</v>
      </c>
      <c r="K96" s="1" t="s">
        <v>331</v>
      </c>
      <c r="L96" s="1" t="s">
        <v>332</v>
      </c>
      <c r="M96" s="1"/>
      <c r="N96" s="1" t="str">
        <f t="shared" si="1"/>
        <v>通常攻撃(物理)</v>
      </c>
      <c r="O96" s="1" t="s">
        <v>453</v>
      </c>
      <c r="P96" s="1" t="s">
        <v>455</v>
      </c>
      <c r="Q96" s="1" t="s">
        <v>422</v>
      </c>
      <c r="R96" s="19"/>
    </row>
    <row r="97" spans="1:18" ht="19.5" thickBot="1" x14ac:dyDescent="0.45">
      <c r="A97" s="20">
        <v>96</v>
      </c>
      <c r="B97" s="21" t="s">
        <v>300</v>
      </c>
      <c r="C97" s="21">
        <v>99999</v>
      </c>
      <c r="D97" s="21">
        <v>999</v>
      </c>
      <c r="E97" s="21">
        <v>666</v>
      </c>
      <c r="F97" s="21">
        <v>150</v>
      </c>
      <c r="G97" s="21">
        <v>444</v>
      </c>
      <c r="H97" s="21">
        <v>666</v>
      </c>
      <c r="I97" s="21">
        <v>150</v>
      </c>
      <c r="J97" s="21">
        <v>0</v>
      </c>
      <c r="K97" s="21" t="s">
        <v>277</v>
      </c>
      <c r="L97" s="21" t="s">
        <v>277</v>
      </c>
      <c r="M97" s="21"/>
      <c r="N97" s="81" t="s">
        <v>468</v>
      </c>
      <c r="O97" s="82"/>
      <c r="P97" s="82"/>
      <c r="Q97" s="83"/>
      <c r="R97" s="22"/>
    </row>
    <row r="101" spans="1:18" x14ac:dyDescent="0.4">
      <c r="A101" s="1"/>
      <c r="B101" s="1" t="s">
        <v>150</v>
      </c>
      <c r="C101" s="1" t="s">
        <v>2</v>
      </c>
      <c r="D101" s="1" t="s">
        <v>3</v>
      </c>
      <c r="E101" s="1" t="s">
        <v>551</v>
      </c>
      <c r="F101" s="1" t="s">
        <v>559</v>
      </c>
      <c r="G101" s="1" t="s">
        <v>565</v>
      </c>
      <c r="H101" s="1" t="s">
        <v>572</v>
      </c>
      <c r="I101" s="1" t="s">
        <v>578</v>
      </c>
      <c r="J101" s="1" t="s">
        <v>4</v>
      </c>
      <c r="K101" s="4" t="s">
        <v>165</v>
      </c>
      <c r="L101" s="4" t="s">
        <v>154</v>
      </c>
      <c r="M101" s="4" t="s">
        <v>179</v>
      </c>
      <c r="N101" s="4" t="s">
        <v>183</v>
      </c>
      <c r="O101" s="4" t="s">
        <v>184</v>
      </c>
      <c r="P101" s="4" t="s">
        <v>185</v>
      </c>
      <c r="Q101" s="4" t="s">
        <v>186</v>
      </c>
      <c r="R101" s="4" t="s">
        <v>18</v>
      </c>
    </row>
    <row r="109" spans="1:18" x14ac:dyDescent="0.4">
      <c r="G109" t="s">
        <v>190</v>
      </c>
    </row>
  </sheetData>
  <mergeCells count="1">
    <mergeCell ref="N97:Q97"/>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1"/>
  <sheetViews>
    <sheetView topLeftCell="A13" workbookViewId="0">
      <selection activeCell="G41" sqref="G41"/>
    </sheetView>
  </sheetViews>
  <sheetFormatPr defaultRowHeight="18.75" x14ac:dyDescent="0.4"/>
  <cols>
    <col min="1" max="1" width="14.375" bestFit="1" customWidth="1"/>
    <col min="2" max="2" width="22.25" bestFit="1" customWidth="1"/>
    <col min="3" max="3" width="12.375" bestFit="1" customWidth="1"/>
    <col min="4" max="4" width="10.375" bestFit="1" customWidth="1"/>
    <col min="6" max="6" width="14.625" bestFit="1" customWidth="1"/>
    <col min="7" max="7" width="24.125" bestFit="1" customWidth="1"/>
    <col min="8" max="8" width="28.125" bestFit="1" customWidth="1"/>
  </cols>
  <sheetData>
    <row r="1" spans="1:7" x14ac:dyDescent="0.4">
      <c r="A1" s="1" t="s">
        <v>0</v>
      </c>
      <c r="B1" s="1" t="s">
        <v>175</v>
      </c>
      <c r="C1" s="1" t="s">
        <v>39</v>
      </c>
      <c r="D1" s="1" t="s">
        <v>60</v>
      </c>
      <c r="E1" s="1" t="s">
        <v>75</v>
      </c>
      <c r="F1" s="1" t="s">
        <v>8</v>
      </c>
      <c r="G1" s="1" t="s">
        <v>148</v>
      </c>
    </row>
    <row r="2" spans="1:7" x14ac:dyDescent="0.4">
      <c r="A2" s="1" t="s">
        <v>1</v>
      </c>
      <c r="B2" s="1">
        <v>1</v>
      </c>
      <c r="C2" s="1">
        <v>1</v>
      </c>
      <c r="D2" s="1">
        <v>1</v>
      </c>
      <c r="E2" s="1">
        <v>1</v>
      </c>
      <c r="F2" s="1">
        <v>1</v>
      </c>
      <c r="G2" s="1">
        <v>1</v>
      </c>
    </row>
    <row r="3" spans="1:7" x14ac:dyDescent="0.4">
      <c r="A3" s="1" t="s">
        <v>151</v>
      </c>
      <c r="B3" s="1">
        <v>220</v>
      </c>
      <c r="C3" s="1">
        <v>180</v>
      </c>
      <c r="D3" s="1">
        <v>280</v>
      </c>
      <c r="E3" s="1">
        <v>150</v>
      </c>
      <c r="F3" s="1">
        <v>270</v>
      </c>
      <c r="G3" s="1">
        <v>240</v>
      </c>
    </row>
    <row r="4" spans="1:7" x14ac:dyDescent="0.4">
      <c r="A4" s="1" t="s">
        <v>201</v>
      </c>
      <c r="B4" s="1">
        <v>100</v>
      </c>
      <c r="C4" s="1">
        <v>220</v>
      </c>
      <c r="D4" s="1">
        <v>45</v>
      </c>
      <c r="E4" s="1">
        <v>180</v>
      </c>
      <c r="F4" s="1">
        <v>150</v>
      </c>
      <c r="G4" s="1">
        <v>175</v>
      </c>
    </row>
    <row r="5" spans="1:7" x14ac:dyDescent="0.4">
      <c r="A5" s="1" t="s">
        <v>551</v>
      </c>
      <c r="B5" s="1">
        <v>80</v>
      </c>
      <c r="C5" s="1">
        <v>40</v>
      </c>
      <c r="D5" s="1">
        <v>60</v>
      </c>
      <c r="E5" s="1">
        <v>15</v>
      </c>
      <c r="F5" s="1">
        <v>50</v>
      </c>
      <c r="G5" s="1">
        <v>72</v>
      </c>
    </row>
    <row r="6" spans="1:7" x14ac:dyDescent="0.4">
      <c r="A6" s="1" t="s">
        <v>559</v>
      </c>
      <c r="B6" s="1">
        <v>60</v>
      </c>
      <c r="C6" s="1">
        <v>45</v>
      </c>
      <c r="D6" s="1">
        <v>72</v>
      </c>
      <c r="E6" s="1">
        <v>30</v>
      </c>
      <c r="F6" s="1">
        <v>65</v>
      </c>
      <c r="G6" s="1">
        <v>55</v>
      </c>
    </row>
    <row r="7" spans="1:7" x14ac:dyDescent="0.4">
      <c r="A7" s="1" t="s">
        <v>565</v>
      </c>
      <c r="B7" s="1">
        <v>75</v>
      </c>
      <c r="C7" s="1">
        <v>60</v>
      </c>
      <c r="D7" s="1">
        <v>40</v>
      </c>
      <c r="E7" s="1">
        <v>60</v>
      </c>
      <c r="F7" s="1">
        <v>80</v>
      </c>
      <c r="G7" s="1">
        <v>58</v>
      </c>
    </row>
    <row r="8" spans="1:7" x14ac:dyDescent="0.4">
      <c r="A8" s="1" t="s">
        <v>572</v>
      </c>
      <c r="B8" s="1">
        <v>15</v>
      </c>
      <c r="C8" s="1">
        <v>70</v>
      </c>
      <c r="D8" s="1">
        <v>5</v>
      </c>
      <c r="E8" s="1">
        <v>99</v>
      </c>
      <c r="F8" s="1">
        <v>65</v>
      </c>
      <c r="G8" s="1">
        <v>70</v>
      </c>
    </row>
    <row r="9" spans="1:7" x14ac:dyDescent="0.4">
      <c r="A9" s="1" t="s">
        <v>578</v>
      </c>
      <c r="B9" s="1">
        <v>50</v>
      </c>
      <c r="C9" s="1">
        <v>70</v>
      </c>
      <c r="D9" s="1">
        <v>65</v>
      </c>
      <c r="E9" s="1">
        <v>80</v>
      </c>
      <c r="F9" s="1">
        <v>67</v>
      </c>
      <c r="G9" s="1">
        <v>99</v>
      </c>
    </row>
    <row r="10" spans="1:7" x14ac:dyDescent="0.4">
      <c r="A10" s="1" t="s">
        <v>187</v>
      </c>
      <c r="B10" s="1">
        <v>90</v>
      </c>
      <c r="C10" s="1">
        <v>55</v>
      </c>
      <c r="D10" s="1">
        <v>60</v>
      </c>
      <c r="E10" s="1">
        <v>70</v>
      </c>
      <c r="F10" s="1">
        <v>71</v>
      </c>
      <c r="G10" s="1">
        <v>24</v>
      </c>
    </row>
    <row r="11" spans="1:7" x14ac:dyDescent="0.4">
      <c r="A11" s="4" t="s">
        <v>513</v>
      </c>
      <c r="B11" s="4">
        <v>1</v>
      </c>
      <c r="C11" s="1">
        <v>0.95</v>
      </c>
      <c r="D11" s="1">
        <v>1.1499999999999999</v>
      </c>
      <c r="E11" s="1">
        <v>1.1000000000000001</v>
      </c>
      <c r="F11" s="1">
        <v>0.98</v>
      </c>
      <c r="G11" s="1">
        <v>1.2</v>
      </c>
    </row>
    <row r="13" spans="1:7" x14ac:dyDescent="0.4">
      <c r="A13" s="1"/>
      <c r="B13" s="1" t="s">
        <v>0</v>
      </c>
      <c r="C13" s="1"/>
      <c r="D13" s="1"/>
      <c r="E13" s="1"/>
      <c r="F13" s="1"/>
      <c r="G13" s="1"/>
    </row>
    <row r="14" spans="1:7" x14ac:dyDescent="0.4">
      <c r="A14" s="1" t="s">
        <v>9</v>
      </c>
      <c r="B14" s="1" t="s">
        <v>175</v>
      </c>
      <c r="C14" s="1" t="s">
        <v>39</v>
      </c>
      <c r="D14" s="1" t="s">
        <v>60</v>
      </c>
      <c r="E14" s="1" t="s">
        <v>75</v>
      </c>
      <c r="F14" s="1" t="s">
        <v>8</v>
      </c>
      <c r="G14" s="1" t="s">
        <v>148</v>
      </c>
    </row>
    <row r="15" spans="1:7" x14ac:dyDescent="0.4">
      <c r="A15" s="1" t="s">
        <v>151</v>
      </c>
      <c r="B15" s="1">
        <v>42</v>
      </c>
      <c r="C15" s="1">
        <v>33</v>
      </c>
      <c r="D15" s="1">
        <v>60</v>
      </c>
      <c r="E15" s="1">
        <v>32</v>
      </c>
      <c r="F15" s="1">
        <v>44</v>
      </c>
      <c r="G15" s="1">
        <v>55</v>
      </c>
    </row>
    <row r="16" spans="1:7" x14ac:dyDescent="0.4">
      <c r="A16" s="1" t="s">
        <v>152</v>
      </c>
      <c r="B16" s="1">
        <v>3.5</v>
      </c>
      <c r="C16" s="1">
        <v>9</v>
      </c>
      <c r="D16" s="1">
        <v>3</v>
      </c>
      <c r="E16" s="1">
        <v>7.5</v>
      </c>
      <c r="F16" s="1">
        <v>6.5</v>
      </c>
      <c r="G16" s="1">
        <v>7.2</v>
      </c>
    </row>
    <row r="17" spans="1:7" x14ac:dyDescent="0.4">
      <c r="A17" s="1" t="s">
        <v>551</v>
      </c>
      <c r="B17" s="1">
        <v>8.5</v>
      </c>
      <c r="C17" s="1">
        <v>2.5</v>
      </c>
      <c r="D17" s="1">
        <v>5.5</v>
      </c>
      <c r="E17" s="1">
        <v>1</v>
      </c>
      <c r="F17" s="1">
        <v>3.8</v>
      </c>
      <c r="G17" s="1">
        <v>7.2</v>
      </c>
    </row>
    <row r="18" spans="1:7" x14ac:dyDescent="0.4">
      <c r="A18" s="1" t="s">
        <v>559</v>
      </c>
      <c r="B18" s="1">
        <v>2.5</v>
      </c>
      <c r="C18" s="1">
        <v>2.8</v>
      </c>
      <c r="D18" s="1">
        <v>3.3</v>
      </c>
      <c r="E18" s="1">
        <v>2.9</v>
      </c>
      <c r="F18" s="1">
        <v>2.8</v>
      </c>
      <c r="G18" s="1">
        <v>3.5</v>
      </c>
    </row>
    <row r="19" spans="1:7" x14ac:dyDescent="0.4">
      <c r="A19" s="1" t="s">
        <v>565</v>
      </c>
      <c r="B19" s="1">
        <v>4.8</v>
      </c>
      <c r="C19" s="1">
        <v>3.1</v>
      </c>
      <c r="D19" s="1">
        <v>2.5</v>
      </c>
      <c r="E19" s="1">
        <v>4</v>
      </c>
      <c r="F19" s="1">
        <v>5.0999999999999996</v>
      </c>
      <c r="G19" s="1">
        <v>6.2</v>
      </c>
    </row>
    <row r="20" spans="1:7" x14ac:dyDescent="0.4">
      <c r="A20" s="1" t="s">
        <v>572</v>
      </c>
      <c r="B20" s="1">
        <v>1</v>
      </c>
      <c r="C20" s="1">
        <v>7.9</v>
      </c>
      <c r="D20" s="1">
        <v>1</v>
      </c>
      <c r="E20" s="1">
        <v>8.5</v>
      </c>
      <c r="F20" s="1">
        <v>7</v>
      </c>
      <c r="G20" s="1">
        <v>7.5</v>
      </c>
    </row>
    <row r="21" spans="1:7" x14ac:dyDescent="0.4">
      <c r="A21" s="1" t="s">
        <v>578</v>
      </c>
      <c r="B21" s="1">
        <v>2.8</v>
      </c>
      <c r="C21" s="1">
        <v>3.5</v>
      </c>
      <c r="D21" s="1">
        <v>3</v>
      </c>
      <c r="E21" s="1">
        <v>3.3</v>
      </c>
      <c r="F21" s="1">
        <v>2.5</v>
      </c>
      <c r="G21" s="1">
        <v>3.4</v>
      </c>
    </row>
    <row r="22" spans="1:7" x14ac:dyDescent="0.4">
      <c r="A22" s="1" t="s">
        <v>187</v>
      </c>
      <c r="B22" s="1">
        <v>5.5</v>
      </c>
      <c r="C22" s="1">
        <v>4.0999999999999996</v>
      </c>
      <c r="D22" s="1">
        <v>3.8</v>
      </c>
      <c r="E22" s="1">
        <v>4.5</v>
      </c>
      <c r="F22" s="1">
        <v>5.0999999999999996</v>
      </c>
      <c r="G22" s="1">
        <v>2.2999999999999998</v>
      </c>
    </row>
    <row r="24" spans="1:7" x14ac:dyDescent="0.4">
      <c r="A24" s="1"/>
      <c r="B24" s="1" t="s">
        <v>175</v>
      </c>
      <c r="C24" s="1" t="s">
        <v>39</v>
      </c>
      <c r="D24" s="1" t="s">
        <v>60</v>
      </c>
      <c r="E24" s="1" t="s">
        <v>75</v>
      </c>
      <c r="F24" s="1" t="s">
        <v>8</v>
      </c>
      <c r="G24" s="1" t="s">
        <v>148</v>
      </c>
    </row>
    <row r="25" spans="1:7" x14ac:dyDescent="0.4">
      <c r="A25" s="1" t="s">
        <v>199</v>
      </c>
      <c r="B25" s="2">
        <f t="shared" ref="B25:G32" si="0">SUM(B15*98+B3)</f>
        <v>4336</v>
      </c>
      <c r="C25" s="2">
        <f t="shared" si="0"/>
        <v>3414</v>
      </c>
      <c r="D25" s="2">
        <f t="shared" si="0"/>
        <v>6160</v>
      </c>
      <c r="E25" s="2">
        <f t="shared" si="0"/>
        <v>3286</v>
      </c>
      <c r="F25" s="2">
        <f t="shared" si="0"/>
        <v>4582</v>
      </c>
      <c r="G25" s="2">
        <f t="shared" si="0"/>
        <v>5630</v>
      </c>
    </row>
    <row r="26" spans="1:7" x14ac:dyDescent="0.4">
      <c r="A26" s="1" t="s">
        <v>200</v>
      </c>
      <c r="B26" s="2">
        <f t="shared" si="0"/>
        <v>443</v>
      </c>
      <c r="C26" s="2">
        <f t="shared" si="0"/>
        <v>1102</v>
      </c>
      <c r="D26" s="2">
        <f t="shared" si="0"/>
        <v>339</v>
      </c>
      <c r="E26" s="2">
        <f t="shared" si="0"/>
        <v>915</v>
      </c>
      <c r="F26" s="2">
        <f t="shared" si="0"/>
        <v>787</v>
      </c>
      <c r="G26" s="2">
        <f t="shared" si="0"/>
        <v>880.6</v>
      </c>
    </row>
    <row r="27" spans="1:7" x14ac:dyDescent="0.4">
      <c r="A27" s="1" t="s">
        <v>554</v>
      </c>
      <c r="B27" s="2">
        <f t="shared" si="0"/>
        <v>913</v>
      </c>
      <c r="C27" s="2">
        <f t="shared" si="0"/>
        <v>285</v>
      </c>
      <c r="D27" s="2">
        <f t="shared" si="0"/>
        <v>599</v>
      </c>
      <c r="E27" s="2">
        <f t="shared" si="0"/>
        <v>113</v>
      </c>
      <c r="F27" s="2">
        <f t="shared" si="0"/>
        <v>422.4</v>
      </c>
      <c r="G27" s="2">
        <f t="shared" si="0"/>
        <v>777.6</v>
      </c>
    </row>
    <row r="28" spans="1:7" x14ac:dyDescent="0.4">
      <c r="A28" s="1" t="s">
        <v>560</v>
      </c>
      <c r="B28" s="2">
        <f t="shared" si="0"/>
        <v>305</v>
      </c>
      <c r="C28" s="2">
        <f t="shared" si="0"/>
        <v>319.39999999999998</v>
      </c>
      <c r="D28" s="2">
        <f t="shared" si="0"/>
        <v>395.4</v>
      </c>
      <c r="E28" s="2">
        <f t="shared" si="0"/>
        <v>314.2</v>
      </c>
      <c r="F28" s="2">
        <f t="shared" si="0"/>
        <v>339.4</v>
      </c>
      <c r="G28" s="2">
        <f t="shared" si="0"/>
        <v>398</v>
      </c>
    </row>
    <row r="29" spans="1:7" x14ac:dyDescent="0.4">
      <c r="A29" s="1" t="s">
        <v>566</v>
      </c>
      <c r="B29" s="2">
        <f t="shared" si="0"/>
        <v>545.4</v>
      </c>
      <c r="C29" s="2">
        <f t="shared" si="0"/>
        <v>363.8</v>
      </c>
      <c r="D29" s="2">
        <f t="shared" si="0"/>
        <v>285</v>
      </c>
      <c r="E29" s="2">
        <f t="shared" si="0"/>
        <v>452</v>
      </c>
      <c r="F29" s="2">
        <f t="shared" si="0"/>
        <v>579.79999999999995</v>
      </c>
      <c r="G29" s="2">
        <f t="shared" si="0"/>
        <v>665.6</v>
      </c>
    </row>
    <row r="30" spans="1:7" x14ac:dyDescent="0.4">
      <c r="A30" s="1" t="s">
        <v>573</v>
      </c>
      <c r="B30" s="2">
        <f t="shared" si="0"/>
        <v>113</v>
      </c>
      <c r="C30" s="2">
        <f t="shared" si="0"/>
        <v>844.2</v>
      </c>
      <c r="D30" s="2">
        <f t="shared" si="0"/>
        <v>103</v>
      </c>
      <c r="E30" s="2">
        <f t="shared" si="0"/>
        <v>932</v>
      </c>
      <c r="F30" s="2">
        <f t="shared" si="0"/>
        <v>751</v>
      </c>
      <c r="G30" s="2">
        <f t="shared" si="0"/>
        <v>805</v>
      </c>
    </row>
    <row r="31" spans="1:7" x14ac:dyDescent="0.4">
      <c r="A31" s="1" t="s">
        <v>579</v>
      </c>
      <c r="B31" s="2">
        <f t="shared" si="0"/>
        <v>324.39999999999998</v>
      </c>
      <c r="C31" s="2">
        <f t="shared" si="0"/>
        <v>413</v>
      </c>
      <c r="D31" s="2">
        <f t="shared" si="0"/>
        <v>359</v>
      </c>
      <c r="E31" s="2">
        <f t="shared" si="0"/>
        <v>403.4</v>
      </c>
      <c r="F31" s="2">
        <f t="shared" si="0"/>
        <v>312</v>
      </c>
      <c r="G31" s="2">
        <f t="shared" si="0"/>
        <v>432.2</v>
      </c>
    </row>
    <row r="32" spans="1:7" x14ac:dyDescent="0.4">
      <c r="A32" s="1" t="s">
        <v>198</v>
      </c>
      <c r="B32" s="2">
        <f t="shared" si="0"/>
        <v>629</v>
      </c>
      <c r="C32" s="2">
        <f t="shared" si="0"/>
        <v>456.79999999999995</v>
      </c>
      <c r="D32" s="2">
        <f t="shared" si="0"/>
        <v>432.4</v>
      </c>
      <c r="E32" s="2">
        <f t="shared" si="0"/>
        <v>511</v>
      </c>
      <c r="F32" s="2">
        <f t="shared" si="0"/>
        <v>570.79999999999995</v>
      </c>
      <c r="G32" s="2">
        <f t="shared" si="0"/>
        <v>249.39999999999998</v>
      </c>
    </row>
    <row r="33" spans="1:7" x14ac:dyDescent="0.4">
      <c r="A33" s="1" t="s">
        <v>10</v>
      </c>
      <c r="B33" s="2">
        <f t="shared" ref="B33:G33" si="1">SUM(B25:B32)</f>
        <v>7608.7999999999993</v>
      </c>
      <c r="C33" s="2">
        <f t="shared" si="1"/>
        <v>7198.2</v>
      </c>
      <c r="D33" s="2">
        <f t="shared" si="1"/>
        <v>8672.7999999999993</v>
      </c>
      <c r="E33" s="2">
        <f t="shared" si="1"/>
        <v>6926.5999999999995</v>
      </c>
      <c r="F33" s="2">
        <f t="shared" si="1"/>
        <v>8344.4</v>
      </c>
      <c r="G33" s="2">
        <f t="shared" si="1"/>
        <v>9838.4000000000015</v>
      </c>
    </row>
    <row r="43" spans="1:7" ht="23.45" customHeight="1" x14ac:dyDescent="0.4"/>
    <row r="44" spans="1:7" ht="19.149999999999999" customHeight="1" x14ac:dyDescent="0.4"/>
    <row r="51" ht="17.45" customHeight="1" x14ac:dyDescent="0.4"/>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7"/>
  <sheetViews>
    <sheetView workbookViewId="0"/>
  </sheetViews>
  <sheetFormatPr defaultRowHeight="18.75" x14ac:dyDescent="0.4"/>
  <sheetData>
    <row r="1" spans="2:7" x14ac:dyDescent="0.4">
      <c r="B1" t="s">
        <v>178</v>
      </c>
    </row>
    <row r="2" spans="2:7" x14ac:dyDescent="0.4">
      <c r="B2" s="1" t="s">
        <v>156</v>
      </c>
      <c r="C2" s="1" t="s">
        <v>236</v>
      </c>
      <c r="D2" s="1" t="s">
        <v>157</v>
      </c>
      <c r="E2" s="1" t="s">
        <v>25</v>
      </c>
      <c r="F2" s="1" t="s">
        <v>158</v>
      </c>
      <c r="G2" s="1" t="s">
        <v>159</v>
      </c>
    </row>
    <row r="3" spans="2:7" x14ac:dyDescent="0.4">
      <c r="B3" s="1">
        <v>0</v>
      </c>
      <c r="C3" s="1">
        <v>0.5</v>
      </c>
      <c r="D3" s="1">
        <v>0.8</v>
      </c>
      <c r="E3" s="1">
        <v>1</v>
      </c>
      <c r="F3" s="1">
        <v>1.25</v>
      </c>
      <c r="G3" s="1">
        <v>1.5</v>
      </c>
    </row>
    <row r="5" spans="2:7" x14ac:dyDescent="0.4">
      <c r="B5" s="8" t="s">
        <v>232</v>
      </c>
      <c r="C5" s="8"/>
    </row>
    <row r="6" spans="2:7" x14ac:dyDescent="0.4">
      <c r="B6" s="1" t="s">
        <v>235</v>
      </c>
      <c r="C6" s="1" t="s">
        <v>234</v>
      </c>
      <c r="D6" s="1" t="s">
        <v>233</v>
      </c>
    </row>
    <row r="7" spans="2:7" x14ac:dyDescent="0.4">
      <c r="B7" s="1">
        <v>-1</v>
      </c>
      <c r="C7" s="1">
        <v>0</v>
      </c>
      <c r="D7" s="1">
        <v>1.5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30"/>
  <sheetViews>
    <sheetView tabSelected="1" workbookViewId="0">
      <selection activeCell="D14" sqref="D14"/>
    </sheetView>
  </sheetViews>
  <sheetFormatPr defaultRowHeight="18.75" x14ac:dyDescent="0.4"/>
  <cols>
    <col min="1" max="1" width="20.25" bestFit="1" customWidth="1"/>
    <col min="2" max="2" width="21.75" bestFit="1" customWidth="1"/>
    <col min="3" max="4" width="12.375" customWidth="1"/>
    <col min="5" max="6" width="12.375" bestFit="1" customWidth="1"/>
    <col min="7" max="7" width="22.25" bestFit="1" customWidth="1"/>
    <col min="8" max="8" width="24.875" bestFit="1" customWidth="1"/>
    <col min="9" max="9" width="12.375" bestFit="1" customWidth="1"/>
    <col min="10" max="11" width="11.625" customWidth="1"/>
    <col min="12" max="12" width="8.625" bestFit="1" customWidth="1"/>
  </cols>
  <sheetData>
    <row r="1" spans="1:12" x14ac:dyDescent="0.4">
      <c r="A1" s="1" t="s">
        <v>44</v>
      </c>
      <c r="B1" s="1"/>
      <c r="C1" s="8"/>
      <c r="D1" s="8"/>
    </row>
    <row r="2" spans="1:12" x14ac:dyDescent="0.4">
      <c r="A2" s="1" t="s">
        <v>45</v>
      </c>
      <c r="B2" s="1" t="s">
        <v>175</v>
      </c>
      <c r="C2" s="8"/>
      <c r="D2" s="8"/>
      <c r="F2" s="1" t="s">
        <v>45</v>
      </c>
      <c r="G2" s="1" t="s">
        <v>6</v>
      </c>
      <c r="I2" s="1" t="s">
        <v>45</v>
      </c>
      <c r="J2" s="1" t="s">
        <v>60</v>
      </c>
      <c r="K2" s="8"/>
    </row>
    <row r="3" spans="1:12" x14ac:dyDescent="0.4">
      <c r="A3" s="1" t="s">
        <v>46</v>
      </c>
      <c r="B3" s="2">
        <v>15</v>
      </c>
      <c r="C3" s="9"/>
      <c r="D3" s="9"/>
      <c r="F3" s="1" t="s">
        <v>46</v>
      </c>
      <c r="G3" s="2">
        <v>15</v>
      </c>
      <c r="I3" s="1" t="s">
        <v>46</v>
      </c>
      <c r="J3" s="2">
        <v>15</v>
      </c>
      <c r="K3" s="9"/>
    </row>
    <row r="4" spans="1:12" x14ac:dyDescent="0.4">
      <c r="A4" s="1" t="s">
        <v>2</v>
      </c>
      <c r="B4" s="2">
        <f>INDEX('味方 '!$A$1:$G$10,MATCH(A4,'味方 '!$A$1:$A$10,0),MATCH($B$2,'味方 '!$A$1:$G$1,1))+($B$3-1)*INDEX('味方 '!$A$14:$G$22,MATCH(A4,'味方 '!$A$14:$A$22,0),MATCH($B$2,'味方 '!$A$14:$G$14,0))</f>
        <v>808</v>
      </c>
      <c r="C4" s="9"/>
      <c r="D4" s="9"/>
      <c r="F4" s="1" t="s">
        <v>2</v>
      </c>
      <c r="G4" s="2">
        <f>INDEX('味方 '!$A$1:$G$10,MATCH(F4,'味方 '!$A$1:$A$10,0),MATCH($G$2,'味方 '!$A$1:$G$1,0))+($G$3-1)*INDEX('味方 '!$A$14:$G$22,MATCH(F4,'味方 '!$A$14:$A$22,0),MATCH($G$2,'味方 '!$A$14:$G$14,0))</f>
        <v>642</v>
      </c>
      <c r="I4" s="1" t="s">
        <v>2</v>
      </c>
      <c r="J4" s="2">
        <f>INDEX('味方 '!$A$1:$G$10,MATCH(I4,'味方 '!$A$1:$A$10,0),MATCH($J$2,'味方 '!$A$1:$G$1,0))+($J$3-1)*INDEX('味方 '!$A$14:$G$22,MATCH(I4,'味方 '!$A$14:$A$22,0),MATCH($J$2,'味方 '!$A$14:$G$14,0))</f>
        <v>1120</v>
      </c>
      <c r="K4" s="9"/>
    </row>
    <row r="5" spans="1:12" x14ac:dyDescent="0.4">
      <c r="A5" s="1" t="s">
        <v>3</v>
      </c>
      <c r="B5" s="2">
        <f>INDEX('味方 '!$A$1:$G$10,MATCH(A5,'味方 '!$A$1:$A$10,0),MATCH($B$2,'味方 '!$A$1:$G$1,1))+($B$3-1)*INDEX('味方 '!$A$14:$G$22,MATCH(A5,'味方 '!$A$14:$A$22,0),MATCH($B$2,'味方 '!$A$14:$G$14,0))</f>
        <v>149</v>
      </c>
      <c r="C5" s="9"/>
      <c r="D5" s="9"/>
      <c r="F5" s="1" t="s">
        <v>3</v>
      </c>
      <c r="G5" s="2">
        <f>INDEX('味方 '!$A$1:$G$10,MATCH(F5,'味方 '!$A$1:$A$10,0),MATCH($G$2,'味方 '!$A$1:$G$1,0))+($G$3-1)*INDEX('味方 '!$A$14:$G$22,MATCH(F5,'味方 '!$A$14:$A$22,0),MATCH($G$2,'味方 '!$A$14:$G$14,0))</f>
        <v>346</v>
      </c>
      <c r="I5" s="1" t="s">
        <v>3</v>
      </c>
      <c r="J5" s="2">
        <f>INDEX('味方 '!$A$1:$G$10,MATCH(I5,'味方 '!$A$1:$A$10,0),MATCH($J$2,'味方 '!$A$1:$G$1,0))+($J$3-1)*INDEX('味方 '!$A$14:$G$22,MATCH(I5,'味方 '!$A$14:$A$22,0),MATCH($J$2,'味方 '!$A$14:$G$14,0))</f>
        <v>87</v>
      </c>
      <c r="K5" s="9"/>
    </row>
    <row r="6" spans="1:12" x14ac:dyDescent="0.4">
      <c r="A6" s="1" t="s">
        <v>551</v>
      </c>
      <c r="B6" s="2">
        <f>INDEX('味方 '!$A$1:$G$10,MATCH(A6,'味方 '!$A$1:$A$10,0),MATCH($B$2,'味方 '!$A$1:$G$1,1))+($B$3-1)*INDEX('味方 '!$A$14:$G$22,MATCH(A6,'味方 '!$A$14:$A$22,0),MATCH($B$2,'味方 '!$A$14:$G$14,0))</f>
        <v>199</v>
      </c>
      <c r="C6" s="9"/>
      <c r="D6" s="9"/>
      <c r="F6" s="1" t="s">
        <v>551</v>
      </c>
      <c r="G6" s="2">
        <f>INDEX('味方 '!$A$1:$G$10,MATCH(F6,'味方 '!$A$1:$A$10,0),MATCH($G$2,'味方 '!$A$1:$G$1,0))+($G$3-1)*INDEX('味方 '!$A$14:$G$22,MATCH(F6,'味方 '!$A$14:$A$22,0),MATCH($G$2,'味方 '!$A$14:$G$14,0))</f>
        <v>75</v>
      </c>
      <c r="I6" s="1" t="s">
        <v>551</v>
      </c>
      <c r="J6" s="2">
        <f>INDEX('味方 '!$A$1:$G$10,MATCH(I6,'味方 '!$A$1:$A$10,0),MATCH($J$2,'味方 '!$A$1:$G$1,0))+($J$3-1)*INDEX('味方 '!$A$14:$G$22,MATCH(I6,'味方 '!$A$14:$A$22,0),MATCH($J$2,'味方 '!$A$14:$G$14,0))</f>
        <v>137</v>
      </c>
      <c r="K6" s="9"/>
    </row>
    <row r="7" spans="1:12" x14ac:dyDescent="0.4">
      <c r="A7" s="1" t="s">
        <v>559</v>
      </c>
      <c r="B7" s="2">
        <f>INDEX('味方 '!$A$1:$G$10,MATCH(A7,'味方 '!$A$1:$A$10,0),MATCH($B$2,'味方 '!$A$1:$G$1,1))+($B$3-1)*INDEX('味方 '!$A$14:$G$22,MATCH(A7,'味方 '!$A$14:$A$22,0),MATCH($B$2,'味方 '!$A$14:$G$14,0))</f>
        <v>95</v>
      </c>
      <c r="C7" s="9"/>
      <c r="D7" s="9"/>
      <c r="F7" s="1" t="s">
        <v>559</v>
      </c>
      <c r="G7" s="2">
        <f>INDEX('味方 '!$A$1:$G$10,MATCH(F7,'味方 '!$A$1:$A$10,0),MATCH($G$2,'味方 '!$A$1:$G$1,0))+($G$3-1)*INDEX('味方 '!$A$14:$G$22,MATCH(F7,'味方 '!$A$14:$A$22,0),MATCH($G$2,'味方 '!$A$14:$G$14,0))</f>
        <v>84.199999999999989</v>
      </c>
      <c r="I7" s="1" t="s">
        <v>559</v>
      </c>
      <c r="J7" s="2">
        <f>INDEX('味方 '!$A$1:$G$10,MATCH(I7,'味方 '!$A$1:$A$10,0),MATCH($J$2,'味方 '!$A$1:$G$1,0))+($J$3-1)*INDEX('味方 '!$A$14:$G$22,MATCH(I7,'味方 '!$A$14:$A$22,0),MATCH($J$2,'味方 '!$A$14:$G$14,0))</f>
        <v>118.19999999999999</v>
      </c>
      <c r="K7" s="9"/>
    </row>
    <row r="8" spans="1:12" x14ac:dyDescent="0.4">
      <c r="A8" s="1" t="s">
        <v>565</v>
      </c>
      <c r="B8" s="2">
        <f>INDEX('味方 '!$A$1:$G$10,MATCH(A8,'味方 '!$A$1:$A$10,0),MATCH($B$2,'味方 '!$A$1:$G$1,1))+($B$3-1)*INDEX('味方 '!$A$14:$G$22,MATCH(A8,'味方 '!$A$14:$A$22,0),MATCH($B$2,'味方 '!$A$14:$G$14,0))</f>
        <v>142.19999999999999</v>
      </c>
      <c r="C8" s="9"/>
      <c r="D8" s="9"/>
      <c r="F8" s="1" t="s">
        <v>565</v>
      </c>
      <c r="G8" s="2">
        <f>INDEX('味方 '!$A$1:$G$10,MATCH(F8,'味方 '!$A$1:$A$10,0),MATCH($G$2,'味方 '!$A$1:$G$1,0))+($G$3-1)*INDEX('味方 '!$A$14:$G$22,MATCH(F8,'味方 '!$A$14:$A$22,0),MATCH($G$2,'味方 '!$A$14:$G$14,0))</f>
        <v>103.4</v>
      </c>
      <c r="I8" s="1" t="s">
        <v>565</v>
      </c>
      <c r="J8" s="2">
        <f>INDEX('味方 '!$A$1:$G$10,MATCH(I8,'味方 '!$A$1:$A$10,0),MATCH($J$2,'味方 '!$A$1:$G$1,0))+($J$3-1)*INDEX('味方 '!$A$14:$G$22,MATCH(I8,'味方 '!$A$14:$A$22,0),MATCH($J$2,'味方 '!$A$14:$G$14,0))</f>
        <v>75</v>
      </c>
      <c r="K8" s="9"/>
    </row>
    <row r="9" spans="1:12" x14ac:dyDescent="0.4">
      <c r="A9" s="1" t="s">
        <v>572</v>
      </c>
      <c r="B9" s="2">
        <f>INDEX('味方 '!$A$1:$G$10,MATCH(A9,'味方 '!$A$1:$A$10,0),MATCH($B$2,'味方 '!$A$1:$G$1,1))+($B$3-1)*INDEX('味方 '!$A$14:$G$22,MATCH(A9,'味方 '!$A$14:$A$22,0),MATCH($B$2,'味方 '!$A$14:$G$14,0))</f>
        <v>29</v>
      </c>
      <c r="C9" s="9"/>
      <c r="D9" s="9"/>
      <c r="F9" s="1" t="s">
        <v>572</v>
      </c>
      <c r="G9" s="2">
        <f>INDEX('味方 '!$A$1:$G$10,MATCH(F9,'味方 '!$A$1:$A$10,0),MATCH($G$2,'味方 '!$A$1:$G$1,0))+($G$3-1)*INDEX('味方 '!$A$14:$G$22,MATCH(F9,'味方 '!$A$14:$A$22,0),MATCH($G$2,'味方 '!$A$14:$G$14,0))</f>
        <v>180.60000000000002</v>
      </c>
      <c r="I9" s="1" t="s">
        <v>572</v>
      </c>
      <c r="J9" s="2">
        <f>INDEX('味方 '!$A$1:$G$10,MATCH(I9,'味方 '!$A$1:$A$10,0),MATCH($J$2,'味方 '!$A$1:$G$1,0))+($J$3-1)*INDEX('味方 '!$A$14:$G$22,MATCH(I9,'味方 '!$A$14:$A$22,0),MATCH($J$2,'味方 '!$A$14:$G$14,0))</f>
        <v>19</v>
      </c>
      <c r="K9" s="9"/>
    </row>
    <row r="10" spans="1:12" x14ac:dyDescent="0.4">
      <c r="A10" s="1" t="s">
        <v>578</v>
      </c>
      <c r="B10" s="2">
        <f>INDEX('味方 '!$A$1:$G$10,MATCH(A10,'味方 '!$A$1:$A$10,0),MATCH($B$2,'味方 '!$A$1:$G$1,1))+($B$3-1)*INDEX('味方 '!$A$14:$G$22,MATCH(A10,'味方 '!$A$14:$A$22,0),MATCH($B$2,'味方 '!$A$14:$G$14,0))</f>
        <v>89.199999999999989</v>
      </c>
      <c r="C10" s="9"/>
      <c r="D10" s="9"/>
      <c r="F10" s="1" t="s">
        <v>578</v>
      </c>
      <c r="G10" s="2">
        <f>INDEX('味方 '!$A$1:$G$10,MATCH(F10,'味方 '!$A$1:$A$10,0),MATCH($G$2,'味方 '!$A$1:$G$1,0))+($G$3-1)*INDEX('味方 '!$A$14:$G$22,MATCH(F10,'味方 '!$A$14:$A$22,0),MATCH($G$2,'味方 '!$A$14:$G$14,0))</f>
        <v>119</v>
      </c>
      <c r="I10" s="1" t="s">
        <v>578</v>
      </c>
      <c r="J10" s="2">
        <f>INDEX('味方 '!$A$1:$G$10,MATCH(I10,'味方 '!$A$1:$A$10,0),MATCH($J$2,'味方 '!$A$1:$G$1,0))+($J$3-1)*INDEX('味方 '!$A$14:$G$22,MATCH(I10,'味方 '!$A$14:$A$22,0),MATCH($J$2,'味方 '!$A$14:$G$14,0))</f>
        <v>107</v>
      </c>
      <c r="K10" s="9"/>
    </row>
    <row r="11" spans="1:12" x14ac:dyDescent="0.4">
      <c r="A11" s="1" t="s">
        <v>4</v>
      </c>
      <c r="B11" s="2">
        <f>INDEX('味方 '!$A$1:$G$10,MATCH(A11,'味方 '!$A$1:$A$10,0),MATCH($B$2,'味方 '!$A$1:$G$1,1))+($B$3-1)*INDEX('味方 '!$A$14:$G$22,MATCH(A11,'味方 '!$A$14:$A$22,0),MATCH($B$2,'味方 '!$A$14:$G$14,0))</f>
        <v>167</v>
      </c>
      <c r="C11" s="9"/>
      <c r="D11" s="9"/>
      <c r="F11" s="1" t="s">
        <v>4</v>
      </c>
      <c r="G11" s="2">
        <f>INDEX('味方 '!$A$1:$G$10,MATCH(F11,'味方 '!$A$1:$A$10,0),MATCH($G$2,'味方 '!$A$1:$G$1,0))+($G$3-1)*INDEX('味方 '!$A$14:$G$22,MATCH(F11,'味方 '!$A$14:$A$22,0),MATCH($G$2,'味方 '!$A$14:$G$14,0))</f>
        <v>112.39999999999999</v>
      </c>
      <c r="I11" s="1" t="s">
        <v>4</v>
      </c>
      <c r="J11" s="2">
        <f>INDEX('味方 '!$A$1:$G$10,MATCH(I11,'味方 '!$A$1:$A$10,0),MATCH($J$2,'味方 '!$A$1:$G$1,0))+($J$3-1)*INDEX('味方 '!$A$14:$G$22,MATCH(I11,'味方 '!$A$14:$A$22,0),MATCH($J$2,'味方 '!$A$14:$G$14,0))</f>
        <v>113.19999999999999</v>
      </c>
      <c r="K11" s="9"/>
    </row>
    <row r="13" spans="1:12" x14ac:dyDescent="0.4">
      <c r="A13" s="1" t="s">
        <v>47</v>
      </c>
      <c r="B13" s="1" t="s">
        <v>6</v>
      </c>
      <c r="C13" s="1" t="s">
        <v>60</v>
      </c>
      <c r="D13" s="1" t="s">
        <v>7</v>
      </c>
      <c r="E13" s="1" t="s">
        <v>29</v>
      </c>
      <c r="F13" s="1" t="s">
        <v>148</v>
      </c>
    </row>
    <row r="15" spans="1:12" x14ac:dyDescent="0.4">
      <c r="A15" t="s">
        <v>170</v>
      </c>
      <c r="H15" t="s">
        <v>171</v>
      </c>
    </row>
    <row r="16" spans="1:12" x14ac:dyDescent="0.4">
      <c r="A16" s="1" t="s">
        <v>160</v>
      </c>
      <c r="B16" s="1" t="s">
        <v>161</v>
      </c>
      <c r="C16" s="1" t="s">
        <v>231</v>
      </c>
      <c r="D16" s="1" t="s">
        <v>169</v>
      </c>
      <c r="E16" s="1" t="s">
        <v>167</v>
      </c>
      <c r="F16" s="1" t="s">
        <v>168</v>
      </c>
      <c r="H16" s="1" t="s">
        <v>164</v>
      </c>
      <c r="I16" s="1" t="s">
        <v>172</v>
      </c>
      <c r="J16" s="1" t="s">
        <v>173</v>
      </c>
      <c r="K16" s="1" t="s">
        <v>329</v>
      </c>
      <c r="L16" s="1" t="s">
        <v>174</v>
      </c>
    </row>
    <row r="17" spans="1:12" x14ac:dyDescent="0.4">
      <c r="A17" s="1" t="str">
        <f>B19</f>
        <v>シャルロット</v>
      </c>
      <c r="B17" s="1" t="str">
        <f>G19</f>
        <v>レヴィ(最終形態)(BOSS</v>
      </c>
      <c r="C17" s="1">
        <v>1</v>
      </c>
      <c r="D17" s="1">
        <v>1</v>
      </c>
      <c r="E17" s="1">
        <v>1</v>
      </c>
      <c r="F17" s="1" t="e">
        <f>ROUNDDOWN(POWER(IF(B23&gt;B26,B23,B26),2)/IF(B23&gt;B26,G24,G26)*C17*D17*E17*IF(B23&gt;B26,HLOOKUP(G28,耐性表!$B$2:$G$3,2,0),HLOOKUP(G29,耐性表!$B$2:$G$3,2,0)),0)</f>
        <v>#N/A</v>
      </c>
      <c r="H17" s="10" t="str">
        <f>G19</f>
        <v>レヴィ(最終形態)(BOSS</v>
      </c>
      <c r="I17" s="1" t="str">
        <f>B19</f>
        <v>シャルロット</v>
      </c>
      <c r="J17" s="1">
        <v>1.5</v>
      </c>
      <c r="K17" s="1">
        <v>1</v>
      </c>
      <c r="L17" s="1" t="e">
        <f>ROUNDDOWN(POWER(IF(G22&gt;G25,G22,G25),2)/IF(G22&gt;G25,B24,B27)*J17*K17,0)</f>
        <v>#N/A</v>
      </c>
    </row>
    <row r="19" spans="1:12" x14ac:dyDescent="0.4">
      <c r="A19" s="1" t="s">
        <v>45</v>
      </c>
      <c r="B19" s="1" t="s">
        <v>5</v>
      </c>
      <c r="C19" s="8"/>
      <c r="D19" s="8"/>
      <c r="F19" s="1" t="s">
        <v>164</v>
      </c>
      <c r="G19" s="1" t="s">
        <v>271</v>
      </c>
    </row>
    <row r="20" spans="1:12" x14ac:dyDescent="0.4">
      <c r="A20" s="1" t="s">
        <v>46</v>
      </c>
      <c r="B20" s="2">
        <v>25</v>
      </c>
      <c r="C20" s="9"/>
      <c r="D20" s="9"/>
      <c r="F20" s="1" t="s">
        <v>2</v>
      </c>
      <c r="G20" s="1" t="e">
        <f>INDEX(敵!$B$1:$Q$97,MATCH($G$19,敵!$B$1:$B$101,0),MATCH(F20,敵!$B$1:$Q$1,0))</f>
        <v>#N/A</v>
      </c>
    </row>
    <row r="21" spans="1:12" x14ac:dyDescent="0.4">
      <c r="A21" s="1" t="s">
        <v>2</v>
      </c>
      <c r="B21" s="2">
        <f>INDEX('味方 '!$A$1:$G$10,MATCH(A21,'味方 '!$A$1:$A$10,0),MATCH($B$19,'味方 '!$A$1:$G$1,0))+($B$20-1)*INDEX('味方 '!$A$14:$G$22,MATCH(A21,'味方 '!$A$14:$A$22,0),MATCH($B$19,'味方 '!$A$14:$G$14,0))</f>
        <v>1228</v>
      </c>
      <c r="C21" s="9"/>
      <c r="D21" s="9"/>
      <c r="E21" s="1"/>
      <c r="F21" s="1" t="s">
        <v>3</v>
      </c>
      <c r="G21" s="1" t="e">
        <f>INDEX(敵!$B$1:$Q$97,MATCH($G$19,敵!$B$1:$B$101,0),MATCH(F21,敵!$B$1:$Q$1,0))</f>
        <v>#N/A</v>
      </c>
    </row>
    <row r="22" spans="1:12" x14ac:dyDescent="0.4">
      <c r="A22" s="1" t="s">
        <v>3</v>
      </c>
      <c r="B22" s="2">
        <f>INDEX('味方 '!$A$1:$G$10,MATCH(A22,'味方 '!$A$1:$A$10,0),MATCH($B$19,'味方 '!$A$1:$G$1,0))+($B$20-1)*INDEX('味方 '!$A$14:$G$22,MATCH(A22,'味方 '!$A$14:$A$22,0),MATCH($B$19,'味方 '!$A$14:$G$14,0))</f>
        <v>184</v>
      </c>
      <c r="C22" s="9"/>
      <c r="D22" s="9"/>
      <c r="F22" s="1" t="s">
        <v>551</v>
      </c>
      <c r="G22" s="1" t="e">
        <f>INDEX(敵!$B$1:$Q$97,MATCH($G$19,敵!$B$1:$B$101,0),MATCH(F22,敵!$B$1:$Q$1,0))</f>
        <v>#N/A</v>
      </c>
    </row>
    <row r="23" spans="1:12" x14ac:dyDescent="0.4">
      <c r="A23" s="1" t="s">
        <v>551</v>
      </c>
      <c r="B23" s="2">
        <f>INDEX('味方 '!$A$1:$G$10,MATCH(A23,'味方 '!$A$1:$A$10,0),MATCH($B$19,'味方 '!$A$1:$G$1,0))+($B$20-1)*INDEX('味方 '!$A$14:$G$22,MATCH(A23,'味方 '!$A$14:$A$22,0),MATCH($B$19,'味方 '!$A$14:$G$14,0))</f>
        <v>284</v>
      </c>
      <c r="C23" s="9"/>
      <c r="D23" s="9"/>
      <c r="F23" s="1" t="s">
        <v>565</v>
      </c>
      <c r="G23" s="1" t="e">
        <f>INDEX(敵!$B$1:$Q$97,MATCH($G$19,敵!$B$1:$B$101,0),MATCH(F23,敵!$B$1:$Q$1,0))</f>
        <v>#N/A</v>
      </c>
    </row>
    <row r="24" spans="1:12" x14ac:dyDescent="0.4">
      <c r="A24" s="1" t="s">
        <v>559</v>
      </c>
      <c r="B24" s="2">
        <f>INDEX('味方 '!$A$1:$G$10,MATCH(A24,'味方 '!$A$1:$A$10,0),MATCH($B$19,'味方 '!$A$1:$G$1,0))+($B$20-1)*INDEX('味方 '!$A$14:$G$22,MATCH(A24,'味方 '!$A$14:$A$22,0),MATCH($B$19,'味方 '!$A$14:$G$14,0))</f>
        <v>120</v>
      </c>
      <c r="C24" s="9"/>
      <c r="D24" s="9"/>
      <c r="F24" s="1" t="s">
        <v>559</v>
      </c>
      <c r="G24" s="1" t="e">
        <f>INDEX(敵!$B$1:$Q$97,MATCH($G$19,敵!$B$1:$B$101,0),MATCH(F24,敵!$B$1:$Q$1,0))</f>
        <v>#N/A</v>
      </c>
    </row>
    <row r="25" spans="1:12" x14ac:dyDescent="0.4">
      <c r="A25" s="1" t="s">
        <v>565</v>
      </c>
      <c r="B25" s="2">
        <f>INDEX('味方 '!$A$1:$G$10,MATCH(A25,'味方 '!$A$1:$A$10,0),MATCH($B$19,'味方 '!$A$1:$G$1,0))+($B$20-1)*INDEX('味方 '!$A$14:$G$22,MATCH(A25,'味方 '!$A$14:$A$22,0),MATCH($B$19,'味方 '!$A$14:$G$14,0))</f>
        <v>190.2</v>
      </c>
      <c r="C25" s="9"/>
      <c r="D25" s="9"/>
      <c r="F25" s="1" t="s">
        <v>572</v>
      </c>
      <c r="G25" s="1" t="e">
        <f>INDEX(敵!$B$1:$Q$97,MATCH($G$19,敵!$B$1:$B$101,0),MATCH(F25,敵!$B$1:$Q$1,0))</f>
        <v>#N/A</v>
      </c>
    </row>
    <row r="26" spans="1:12" x14ac:dyDescent="0.4">
      <c r="A26" s="1" t="s">
        <v>572</v>
      </c>
      <c r="B26" s="2">
        <f>INDEX('味方 '!$A$1:$G$10,MATCH(A26,'味方 '!$A$1:$A$10,0),MATCH($B$19,'味方 '!$A$1:$G$1,0))+($B$20-1)*INDEX('味方 '!$A$14:$G$22,MATCH(A26,'味方 '!$A$14:$A$22,0),MATCH($B$19,'味方 '!$A$14:$G$14,0))</f>
        <v>39</v>
      </c>
      <c r="C26" s="9"/>
      <c r="D26" s="9"/>
      <c r="F26" s="1" t="s">
        <v>578</v>
      </c>
      <c r="G26" s="1" t="e">
        <f>INDEX(敵!$B$1:$Q$97,MATCH($G$19,敵!$B$1:$B$101,0),MATCH(F26,敵!$B$1:$Q$1,0))</f>
        <v>#N/A</v>
      </c>
    </row>
    <row r="27" spans="1:12" x14ac:dyDescent="0.4">
      <c r="A27" s="1" t="s">
        <v>578</v>
      </c>
      <c r="B27" s="2">
        <f>INDEX('味方 '!$A$1:$G$10,MATCH(A27,'味方 '!$A$1:$A$10,0),MATCH($B$19,'味方 '!$A$1:$G$1,0))+($B$20-1)*INDEX('味方 '!$A$14:$G$22,MATCH(A27,'味方 '!$A$14:$A$22,0),MATCH($B$19,'味方 '!$A$14:$G$14,0))</f>
        <v>117.19999999999999</v>
      </c>
      <c r="C27" s="9"/>
      <c r="D27" s="9"/>
      <c r="F27" s="1" t="s">
        <v>202</v>
      </c>
      <c r="G27" s="1" t="e">
        <f>INDEX(敵!$B$1:$Q$97,MATCH($G$19,敵!$B$1:$B$101,0),MATCH(F27,敵!$B$1:$Q$1,0))</f>
        <v>#N/A</v>
      </c>
    </row>
    <row r="28" spans="1:12" x14ac:dyDescent="0.4">
      <c r="A28" s="1" t="s">
        <v>4</v>
      </c>
      <c r="B28" s="2">
        <f>INDEX('味方 '!$A$1:$G$10,MATCH(A28,'味方 '!$A$1:$A$10,0),MATCH($B$19,'味方 '!$A$1:$G$1,0))+($B$20-1)*INDEX('味方 '!$A$14:$G$22,MATCH(A28,'味方 '!$A$14:$A$22,0),MATCH($B$19,'味方 '!$A$14:$G$14,0))</f>
        <v>222</v>
      </c>
      <c r="C28" s="9"/>
      <c r="D28" s="9"/>
      <c r="F28" s="7" t="s">
        <v>165</v>
      </c>
      <c r="G28" s="1" t="e">
        <f>INDEX(敵!$B$1:$Q$97,MATCH($G$19,敵!$B$1:$B$101,0),MATCH(F28,敵!$B$1:$Q$1,0))</f>
        <v>#N/A</v>
      </c>
    </row>
    <row r="29" spans="1:12" x14ac:dyDescent="0.4">
      <c r="D29" s="9"/>
      <c r="F29" s="7" t="s">
        <v>166</v>
      </c>
      <c r="G29" s="1" t="e">
        <f>INDEX(敵!$B$1:$Q$97,MATCH($G$19,敵!$B$1:$B$101,0),MATCH(F29,敵!$B$1:$Q$1,0))</f>
        <v>#N/A</v>
      </c>
    </row>
    <row r="30" spans="1:12" x14ac:dyDescent="0.4">
      <c r="D30" s="9"/>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13"/>
  <sheetViews>
    <sheetView workbookViewId="0"/>
  </sheetViews>
  <sheetFormatPr defaultRowHeight="18.75" x14ac:dyDescent="0.4"/>
  <cols>
    <col min="2" max="2" width="22.25" bestFit="1" customWidth="1"/>
    <col min="3" max="3" width="26.25" bestFit="1" customWidth="1"/>
  </cols>
  <sheetData>
    <row r="3" spans="2:4" x14ac:dyDescent="0.4">
      <c r="B3" s="1" t="s">
        <v>0</v>
      </c>
      <c r="C3" s="1" t="s">
        <v>16</v>
      </c>
      <c r="D3" s="1" t="s">
        <v>516</v>
      </c>
    </row>
    <row r="4" spans="2:4" x14ac:dyDescent="0.4">
      <c r="B4" s="1" t="s">
        <v>474</v>
      </c>
      <c r="C4" s="1" t="s">
        <v>476</v>
      </c>
      <c r="D4" s="1">
        <v>80</v>
      </c>
    </row>
    <row r="5" spans="2:4" x14ac:dyDescent="0.4">
      <c r="B5" s="1" t="s">
        <v>475</v>
      </c>
      <c r="C5" s="1" t="s">
        <v>479</v>
      </c>
      <c r="D5" s="1">
        <v>500</v>
      </c>
    </row>
    <row r="6" spans="2:4" x14ac:dyDescent="0.4">
      <c r="B6" s="1" t="s">
        <v>478</v>
      </c>
      <c r="C6" s="1" t="s">
        <v>480</v>
      </c>
      <c r="D6" s="1">
        <v>1000</v>
      </c>
    </row>
    <row r="7" spans="2:4" x14ac:dyDescent="0.4">
      <c r="B7" s="1" t="s">
        <v>481</v>
      </c>
      <c r="C7" s="1" t="s">
        <v>482</v>
      </c>
      <c r="D7" s="1">
        <v>120</v>
      </c>
    </row>
    <row r="8" spans="2:4" x14ac:dyDescent="0.4">
      <c r="B8" s="1" t="s">
        <v>483</v>
      </c>
      <c r="C8" s="1" t="s">
        <v>484</v>
      </c>
      <c r="D8" s="1">
        <v>600</v>
      </c>
    </row>
    <row r="9" spans="2:4" x14ac:dyDescent="0.4">
      <c r="B9" s="1" t="s">
        <v>477</v>
      </c>
      <c r="C9" s="1" t="s">
        <v>517</v>
      </c>
      <c r="D9" s="1">
        <v>1200</v>
      </c>
    </row>
    <row r="10" spans="2:4" x14ac:dyDescent="0.4">
      <c r="B10" s="1" t="s">
        <v>485</v>
      </c>
      <c r="C10" s="1" t="s">
        <v>486</v>
      </c>
      <c r="D10" s="1">
        <v>60</v>
      </c>
    </row>
    <row r="11" spans="2:4" x14ac:dyDescent="0.4">
      <c r="B11" s="1" t="s">
        <v>488</v>
      </c>
      <c r="C11" s="1" t="s">
        <v>487</v>
      </c>
      <c r="D11" s="1">
        <v>80</v>
      </c>
    </row>
    <row r="12" spans="2:4" x14ac:dyDescent="0.4">
      <c r="B12" s="1" t="s">
        <v>492</v>
      </c>
      <c r="C12" s="1" t="s">
        <v>489</v>
      </c>
      <c r="D12" s="1">
        <v>90</v>
      </c>
    </row>
    <row r="13" spans="2:4" x14ac:dyDescent="0.4">
      <c r="B13" s="1" t="s">
        <v>490</v>
      </c>
      <c r="C13" s="1" t="s">
        <v>491</v>
      </c>
      <c r="D13" s="1">
        <v>250</v>
      </c>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24"/>
  <sheetViews>
    <sheetView workbookViewId="0"/>
  </sheetViews>
  <sheetFormatPr defaultRowHeight="18.75" x14ac:dyDescent="0.4"/>
  <cols>
    <col min="2" max="2" width="20.25" bestFit="1" customWidth="1"/>
    <col min="3" max="3" width="14.375" customWidth="1"/>
    <col min="4" max="4" width="80" customWidth="1"/>
  </cols>
  <sheetData>
    <row r="3" spans="1:5" ht="19.5" thickBot="1" x14ac:dyDescent="0.45"/>
    <row r="4" spans="1:5" ht="19.5" thickBot="1" x14ac:dyDescent="0.45">
      <c r="A4" s="31" t="s">
        <v>541</v>
      </c>
      <c r="B4" s="32" t="s">
        <v>0</v>
      </c>
      <c r="C4" s="13" t="s">
        <v>16</v>
      </c>
      <c r="D4" s="13" t="s">
        <v>518</v>
      </c>
      <c r="E4" s="52" t="s">
        <v>548</v>
      </c>
    </row>
    <row r="5" spans="1:5" x14ac:dyDescent="0.4">
      <c r="A5" s="36">
        <v>1</v>
      </c>
      <c r="B5" s="33" t="s">
        <v>493</v>
      </c>
      <c r="C5" s="16" t="s">
        <v>555</v>
      </c>
      <c r="D5" s="16" t="s">
        <v>524</v>
      </c>
      <c r="E5" s="25">
        <v>450</v>
      </c>
    </row>
    <row r="6" spans="1:5" x14ac:dyDescent="0.4">
      <c r="A6" s="37">
        <v>2</v>
      </c>
      <c r="B6" s="34" t="s">
        <v>495</v>
      </c>
      <c r="C6" s="1" t="s">
        <v>556</v>
      </c>
      <c r="D6" s="1" t="s">
        <v>544</v>
      </c>
      <c r="E6" s="26">
        <v>1000</v>
      </c>
    </row>
    <row r="7" spans="1:5" x14ac:dyDescent="0.4">
      <c r="A7" s="37">
        <v>3</v>
      </c>
      <c r="B7" s="34" t="s">
        <v>496</v>
      </c>
      <c r="C7" s="1" t="s">
        <v>557</v>
      </c>
      <c r="D7" s="1" t="s">
        <v>519</v>
      </c>
      <c r="E7" s="26">
        <v>2500</v>
      </c>
    </row>
    <row r="8" spans="1:5" x14ac:dyDescent="0.4">
      <c r="A8" s="37">
        <v>4</v>
      </c>
      <c r="B8" s="34" t="s">
        <v>505</v>
      </c>
      <c r="C8" s="1" t="s">
        <v>558</v>
      </c>
      <c r="D8" s="1" t="s">
        <v>525</v>
      </c>
      <c r="E8" s="26">
        <v>6000</v>
      </c>
    </row>
    <row r="9" spans="1:5" ht="19.5" thickBot="1" x14ac:dyDescent="0.45">
      <c r="A9" s="38">
        <v>5</v>
      </c>
      <c r="B9" s="35" t="s">
        <v>494</v>
      </c>
      <c r="C9" s="21" t="s">
        <v>561</v>
      </c>
      <c r="D9" s="21" t="s">
        <v>520</v>
      </c>
      <c r="E9" s="28">
        <v>15000</v>
      </c>
    </row>
    <row r="10" spans="1:5" x14ac:dyDescent="0.4">
      <c r="A10" s="36">
        <v>6</v>
      </c>
      <c r="B10" s="33" t="s">
        <v>497</v>
      </c>
      <c r="C10" s="16" t="s">
        <v>562</v>
      </c>
      <c r="D10" s="16" t="s">
        <v>521</v>
      </c>
      <c r="E10" s="25">
        <v>450</v>
      </c>
    </row>
    <row r="11" spans="1:5" x14ac:dyDescent="0.4">
      <c r="A11" s="37">
        <v>7</v>
      </c>
      <c r="B11" s="34" t="s">
        <v>498</v>
      </c>
      <c r="C11" s="1" t="s">
        <v>563</v>
      </c>
      <c r="D11" s="1" t="s">
        <v>522</v>
      </c>
      <c r="E11" s="26">
        <v>1000</v>
      </c>
    </row>
    <row r="12" spans="1:5" x14ac:dyDescent="0.4">
      <c r="A12" s="37">
        <v>8</v>
      </c>
      <c r="B12" s="34" t="s">
        <v>506</v>
      </c>
      <c r="C12" s="1" t="s">
        <v>564</v>
      </c>
      <c r="D12" s="1" t="s">
        <v>523</v>
      </c>
      <c r="E12" s="26">
        <v>2500</v>
      </c>
    </row>
    <row r="13" spans="1:5" x14ac:dyDescent="0.4">
      <c r="A13" s="37">
        <v>9</v>
      </c>
      <c r="B13" s="34" t="s">
        <v>499</v>
      </c>
      <c r="C13" s="1" t="s">
        <v>574</v>
      </c>
      <c r="D13" s="1" t="s">
        <v>526</v>
      </c>
      <c r="E13" s="26">
        <v>6000</v>
      </c>
    </row>
    <row r="14" spans="1:5" ht="19.5" thickBot="1" x14ac:dyDescent="0.45">
      <c r="A14" s="38">
        <v>10</v>
      </c>
      <c r="B14" s="35" t="s">
        <v>500</v>
      </c>
      <c r="C14" s="21" t="s">
        <v>575</v>
      </c>
      <c r="D14" s="21" t="s">
        <v>527</v>
      </c>
      <c r="E14" s="28">
        <v>15000</v>
      </c>
    </row>
    <row r="15" spans="1:5" x14ac:dyDescent="0.4">
      <c r="A15" s="36">
        <v>11</v>
      </c>
      <c r="B15" s="33" t="s">
        <v>501</v>
      </c>
      <c r="C15" s="16" t="s">
        <v>576</v>
      </c>
      <c r="D15" s="16" t="s">
        <v>528</v>
      </c>
      <c r="E15" s="25">
        <v>450</v>
      </c>
    </row>
    <row r="16" spans="1:5" x14ac:dyDescent="0.4">
      <c r="A16" s="37">
        <v>12</v>
      </c>
      <c r="B16" s="34" t="s">
        <v>507</v>
      </c>
      <c r="C16" s="1" t="s">
        <v>577</v>
      </c>
      <c r="D16" s="1" t="s">
        <v>529</v>
      </c>
      <c r="E16" s="26">
        <v>1000</v>
      </c>
    </row>
    <row r="17" spans="1:5" x14ac:dyDescent="0.4">
      <c r="A17" s="37">
        <v>13</v>
      </c>
      <c r="B17" s="34" t="s">
        <v>502</v>
      </c>
      <c r="C17" s="1" t="s">
        <v>567</v>
      </c>
      <c r="D17" s="1" t="s">
        <v>530</v>
      </c>
      <c r="E17" s="26">
        <v>2500</v>
      </c>
    </row>
    <row r="18" spans="1:5" x14ac:dyDescent="0.4">
      <c r="A18" s="37">
        <v>14</v>
      </c>
      <c r="B18" s="34" t="s">
        <v>503</v>
      </c>
      <c r="C18" s="1" t="s">
        <v>568</v>
      </c>
      <c r="D18" s="1" t="s">
        <v>531</v>
      </c>
      <c r="E18" s="26">
        <v>6000</v>
      </c>
    </row>
    <row r="19" spans="1:5" ht="19.5" thickBot="1" x14ac:dyDescent="0.45">
      <c r="A19" s="38">
        <v>15</v>
      </c>
      <c r="B19" s="35" t="s">
        <v>504</v>
      </c>
      <c r="C19" s="21" t="s">
        <v>569</v>
      </c>
      <c r="D19" s="21" t="s">
        <v>532</v>
      </c>
      <c r="E19" s="28">
        <v>15000</v>
      </c>
    </row>
    <row r="20" spans="1:5" x14ac:dyDescent="0.4">
      <c r="A20" s="36">
        <v>16</v>
      </c>
      <c r="B20" s="33" t="s">
        <v>508</v>
      </c>
      <c r="C20" s="16" t="s">
        <v>570</v>
      </c>
      <c r="D20" s="16" t="s">
        <v>542</v>
      </c>
      <c r="E20" s="25">
        <v>450</v>
      </c>
    </row>
    <row r="21" spans="1:5" x14ac:dyDescent="0.4">
      <c r="A21" s="37">
        <v>17</v>
      </c>
      <c r="B21" s="34" t="s">
        <v>509</v>
      </c>
      <c r="C21" s="1" t="s">
        <v>580</v>
      </c>
      <c r="D21" s="1" t="s">
        <v>533</v>
      </c>
      <c r="E21" s="26">
        <v>1000</v>
      </c>
    </row>
    <row r="22" spans="1:5" x14ac:dyDescent="0.4">
      <c r="A22" s="37">
        <v>18</v>
      </c>
      <c r="B22" s="34" t="s">
        <v>510</v>
      </c>
      <c r="C22" s="1" t="s">
        <v>581</v>
      </c>
      <c r="D22" s="1" t="s">
        <v>534</v>
      </c>
      <c r="E22" s="26">
        <v>2500</v>
      </c>
    </row>
    <row r="23" spans="1:5" x14ac:dyDescent="0.4">
      <c r="A23" s="37">
        <v>19</v>
      </c>
      <c r="B23" s="34" t="s">
        <v>511</v>
      </c>
      <c r="C23" s="1" t="s">
        <v>582</v>
      </c>
      <c r="D23" s="1" t="s">
        <v>545</v>
      </c>
      <c r="E23" s="26">
        <v>6000</v>
      </c>
    </row>
    <row r="24" spans="1:5" ht="19.5" thickBot="1" x14ac:dyDescent="0.45">
      <c r="A24" s="38">
        <v>20</v>
      </c>
      <c r="B24" s="35" t="s">
        <v>512</v>
      </c>
      <c r="C24" s="21" t="s">
        <v>583</v>
      </c>
      <c r="D24" s="21" t="s">
        <v>540</v>
      </c>
      <c r="E24" s="28">
        <v>15000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キャラ紹介</vt:lpstr>
      <vt:lpstr>味方の技</vt:lpstr>
      <vt:lpstr>敵の技</vt:lpstr>
      <vt:lpstr>敵</vt:lpstr>
      <vt:lpstr>味方 </vt:lpstr>
      <vt:lpstr>耐性表</vt:lpstr>
      <vt:lpstr>ステータス計算機</vt:lpstr>
      <vt:lpstr>アイテム</vt:lpstr>
      <vt:lpstr>装備</vt:lpstr>
      <vt:lpstr>経験値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カレンダイト</cp:lastModifiedBy>
  <dcterms:created xsi:type="dcterms:W3CDTF">2019-02-13T02:13:14Z</dcterms:created>
  <dcterms:modified xsi:type="dcterms:W3CDTF">2019-04-26T03:11:35Z</dcterms:modified>
</cp:coreProperties>
</file>